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000 Pol" sheetId="12" r:id="rId6"/>
    <sheet name="01 A1 Pol" sheetId="13" r:id="rId7"/>
    <sheet name="01 A2,4 Pol" sheetId="14" r:id="rId8"/>
    <sheet name="01 A3 Pol" sheetId="15" r:id="rId9"/>
  </sheets>
  <externalReferences>
    <externalReference r:id="rId10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0000 Pol'!$A$1:$I$30</definedName>
    <definedName name="_xlnm.Print_Area" localSheetId="6">'01 A1 Pol'!$A$1:$I$184</definedName>
    <definedName name="_xlnm.Print_Area" localSheetId="7">'01 A2,4 Pol'!$A$1:$I$159</definedName>
    <definedName name="_xlnm.Print_Area" localSheetId="8">'01 A3 Pol'!$A$1:$I$183</definedName>
    <definedName name="_xlnm.Print_Area" localSheetId="4">'Rekapitulace Objekt 01'!$A$1:$H$70</definedName>
    <definedName name="_xlnm.Print_Area" localSheetId="1">Stavba!$A$1:$J$48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O19" i="11" l="1"/>
  <c r="H66" i="11"/>
  <c r="D70" i="11"/>
  <c r="BC58" i="11"/>
  <c r="AN183" i="15"/>
  <c r="O21" i="11"/>
  <c r="AK182" i="15"/>
  <c r="AL182" i="15"/>
  <c r="G9" i="15"/>
  <c r="F8" i="15"/>
  <c r="G26" i="15"/>
  <c r="F25" i="15"/>
  <c r="H61" i="11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89" i="15"/>
  <c r="F42" i="15"/>
  <c r="H62" i="11"/>
  <c r="G106" i="15"/>
  <c r="G107" i="15"/>
  <c r="F105" i="15"/>
  <c r="G116" i="15"/>
  <c r="F115" i="15"/>
  <c r="H65" i="11"/>
  <c r="G133" i="15"/>
  <c r="F132" i="15"/>
  <c r="H64" i="11"/>
  <c r="G135" i="15"/>
  <c r="F134" i="15"/>
  <c r="G137" i="15"/>
  <c r="G154" i="15"/>
  <c r="F153" i="15"/>
  <c r="G158" i="15"/>
  <c r="G162" i="15"/>
  <c r="G167" i="15"/>
  <c r="F166" i="15"/>
  <c r="H68" i="11"/>
  <c r="G171" i="15"/>
  <c r="F170" i="15"/>
  <c r="G173" i="15"/>
  <c r="F172" i="15"/>
  <c r="H67" i="11"/>
  <c r="G175" i="15"/>
  <c r="G176" i="15"/>
  <c r="G177" i="15"/>
  <c r="G178" i="15"/>
  <c r="G179" i="15"/>
  <c r="G180" i="15"/>
  <c r="G181" i="15"/>
  <c r="F174" i="15"/>
  <c r="H69" i="11"/>
  <c r="D56" i="11"/>
  <c r="BC44" i="11"/>
  <c r="AN159" i="14"/>
  <c r="O20" i="11"/>
  <c r="AK158" i="14"/>
  <c r="AL158" i="14"/>
  <c r="G9" i="14"/>
  <c r="AO159" i="14"/>
  <c r="P20" i="11"/>
  <c r="F8" i="14"/>
  <c r="H46" i="11"/>
  <c r="G24" i="14"/>
  <c r="F23" i="14"/>
  <c r="H47" i="11"/>
  <c r="G39" i="14"/>
  <c r="G40" i="14"/>
  <c r="F38" i="14"/>
  <c r="H48" i="11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71" i="14"/>
  <c r="G86" i="14"/>
  <c r="F85" i="14"/>
  <c r="H49" i="11"/>
  <c r="G87" i="14"/>
  <c r="G96" i="14"/>
  <c r="F95" i="14"/>
  <c r="G98" i="14"/>
  <c r="G100" i="14"/>
  <c r="F97" i="14"/>
  <c r="G115" i="14"/>
  <c r="F114" i="14"/>
  <c r="G119" i="14"/>
  <c r="G123" i="14"/>
  <c r="G128" i="14"/>
  <c r="F127" i="14"/>
  <c r="G143" i="14"/>
  <c r="F142" i="14"/>
  <c r="H52" i="11"/>
  <c r="G145" i="14"/>
  <c r="F144" i="14"/>
  <c r="H53" i="11"/>
  <c r="G147" i="14"/>
  <c r="F146" i="14"/>
  <c r="H54" i="11"/>
  <c r="G151" i="14"/>
  <c r="F150" i="14"/>
  <c r="H55" i="11"/>
  <c r="G152" i="14"/>
  <c r="G153" i="14"/>
  <c r="G154" i="14"/>
  <c r="G155" i="14"/>
  <c r="G156" i="14"/>
  <c r="G157" i="14"/>
  <c r="H32" i="11"/>
  <c r="D42" i="11"/>
  <c r="BC30" i="11"/>
  <c r="AN184" i="13"/>
  <c r="AK183" i="13"/>
  <c r="AL183" i="13"/>
  <c r="G9" i="13"/>
  <c r="AO184" i="13"/>
  <c r="P19" i="11"/>
  <c r="F8" i="13"/>
  <c r="J36" i="1"/>
  <c r="G25" i="13"/>
  <c r="F24" i="13"/>
  <c r="G41" i="13"/>
  <c r="G42" i="13"/>
  <c r="G43" i="13"/>
  <c r="F40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95" i="13"/>
  <c r="G111" i="13"/>
  <c r="F110" i="13"/>
  <c r="G112" i="13"/>
  <c r="G114" i="13"/>
  <c r="G122" i="13"/>
  <c r="G138" i="13"/>
  <c r="G142" i="13"/>
  <c r="F137" i="13"/>
  <c r="G146" i="13"/>
  <c r="G150" i="13"/>
  <c r="G152" i="13"/>
  <c r="F151" i="13"/>
  <c r="H37" i="11"/>
  <c r="G168" i="13"/>
  <c r="F167" i="13"/>
  <c r="G170" i="13"/>
  <c r="F169" i="13"/>
  <c r="J43" i="1"/>
  <c r="G172" i="13"/>
  <c r="F171" i="13"/>
  <c r="G176" i="13"/>
  <c r="F175" i="13"/>
  <c r="G177" i="13"/>
  <c r="G178" i="13"/>
  <c r="G179" i="13"/>
  <c r="G180" i="13"/>
  <c r="G181" i="13"/>
  <c r="G182" i="13"/>
  <c r="D28" i="11"/>
  <c r="BC24" i="11"/>
  <c r="AN30" i="12"/>
  <c r="O18" i="11"/>
  <c r="AK29" i="12"/>
  <c r="AL29" i="12"/>
  <c r="AZ14" i="12"/>
  <c r="G10" i="12"/>
  <c r="G11" i="12"/>
  <c r="G12" i="12"/>
  <c r="F8" i="12"/>
  <c r="G15" i="12"/>
  <c r="AO30" i="12"/>
  <c r="P18" i="11"/>
  <c r="G17" i="12"/>
  <c r="G21" i="12"/>
  <c r="G22" i="12"/>
  <c r="F18" i="12"/>
  <c r="G25" i="12"/>
  <c r="G28" i="12"/>
  <c r="D22" i="11"/>
  <c r="B7" i="11"/>
  <c r="B6" i="11"/>
  <c r="C1" i="11"/>
  <c r="B1" i="11"/>
  <c r="B1" i="9"/>
  <c r="C1" i="9"/>
  <c r="B7" i="9"/>
  <c r="B6" i="9"/>
  <c r="H41" i="11"/>
  <c r="J45" i="1"/>
  <c r="H33" i="11"/>
  <c r="J37" i="1"/>
  <c r="G30" i="12"/>
  <c r="H18" i="11"/>
  <c r="H26" i="11"/>
  <c r="J46" i="1"/>
  <c r="J38" i="1"/>
  <c r="H34" i="11"/>
  <c r="J41" i="1"/>
  <c r="H51" i="11"/>
  <c r="G183" i="15"/>
  <c r="H21" i="11"/>
  <c r="H60" i="11"/>
  <c r="H70" i="11"/>
  <c r="J42" i="1"/>
  <c r="H38" i="11"/>
  <c r="H42" i="11"/>
  <c r="H50" i="11"/>
  <c r="H56" i="11"/>
  <c r="J47" i="1"/>
  <c r="H27" i="11"/>
  <c r="J44" i="1"/>
  <c r="H40" i="11"/>
  <c r="J40" i="1"/>
  <c r="H36" i="11"/>
  <c r="J48" i="1"/>
  <c r="J39" i="1"/>
  <c r="H35" i="11"/>
  <c r="H63" i="11"/>
  <c r="G184" i="13"/>
  <c r="H19" i="11"/>
  <c r="H39" i="11"/>
  <c r="G159" i="14"/>
  <c r="H20" i="11"/>
  <c r="AO183" i="15"/>
  <c r="P21" i="11"/>
  <c r="H22" i="11"/>
  <c r="J23" i="1"/>
  <c r="J24" i="1"/>
  <c r="H28" i="11"/>
</calcChain>
</file>

<file path=xl/sharedStrings.xml><?xml version="1.0" encoding="utf-8"?>
<sst xmlns="http://schemas.openxmlformats.org/spreadsheetml/2006/main" count="1380" uniqueCount="415">
  <si>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</si>
  <si>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</si>
  <si>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</si>
  <si>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</si>
  <si>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</si>
  <si>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</si>
  <si>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</si>
  <si>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</si>
  <si>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</si>
  <si>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</si>
  <si>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</si>
  <si>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</si>
  <si>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</si>
  <si>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</si>
  <si>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</si>
  <si>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</si>
  <si>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</si>
  <si>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</si>
  <si>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</si>
  <si>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</si>
  <si>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</si>
  <si>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</si>
  <si>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</si>
  <si>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</si>
  <si>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</si>
  <si>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</si>
  <si>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</si>
  <si>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</si>
  <si>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</si>
  <si>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</si>
  <si>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</si>
  <si>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</si>
  <si>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</si>
  <si>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</si>
  <si>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</si>
  <si>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</si>
  <si>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</si>
  <si>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</si>
  <si>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</si>
  <si>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</si>
  <si>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</si>
  <si>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50091</t>
  </si>
  <si>
    <t>Ubytovna AS PO, Brno, Chodská 17A</t>
  </si>
  <si>
    <t>Stavební objekt</t>
  </si>
  <si>
    <t>01</t>
  </si>
  <si>
    <t>Ubytovna  Chodská 17A</t>
  </si>
  <si>
    <t>Celkem za stavbu</t>
  </si>
  <si>
    <t>Rekapitulace dílů</t>
  </si>
  <si>
    <t>Číslo</t>
  </si>
  <si>
    <t>Název</t>
  </si>
  <si>
    <t>Celkem</t>
  </si>
  <si>
    <t>6</t>
  </si>
  <si>
    <t>Úpravy povrchu</t>
  </si>
  <si>
    <t>62</t>
  </si>
  <si>
    <t>Úpravy povrchů vnější</t>
  </si>
  <si>
    <t>64</t>
  </si>
  <si>
    <t>Výplně otvorů</t>
  </si>
  <si>
    <t>9</t>
  </si>
  <si>
    <t>Ostatní konstrukce, bourání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</si>
  <si>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</si>
  <si>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</si>
  <si>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</si>
  <si>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</si>
  <si>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</si>
  <si>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</si>
  <si>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</si>
  <si>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</si>
  <si>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784</t>
  </si>
  <si>
    <t>Malby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</si>
  <si>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</si>
  <si>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</si>
  <si>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</si>
  <si>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</si>
  <si>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</si>
  <si>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</si>
  <si>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</si>
  <si>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Rozsah:</t>
  </si>
  <si>
    <t>Rekapitulace soupisů náležejících k objektu</t>
  </si>
  <si>
    <t>Soupis</t>
  </si>
  <si>
    <t>Cena (Kč)</t>
  </si>
  <si>
    <t>0000</t>
  </si>
  <si>
    <t>Vedlejší rozpočtové náklady</t>
  </si>
  <si>
    <t>A1</t>
  </si>
  <si>
    <t>Výměna oken Brno,  Chodská 17A1</t>
  </si>
  <si>
    <t>A2,4</t>
  </si>
  <si>
    <t>Výměna oken Brno,  Chodská 17A4</t>
  </si>
  <si>
    <t>A3</t>
  </si>
  <si>
    <t>Výměna oken Brno,  Chodská 17A3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</si>
  <si>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</si>
  <si>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</si>
  <si>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</si>
  <si>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</si>
  <si>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</si>
  <si>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</si>
  <si>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</si>
  <si>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</si>
  <si>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005121 Zařízení staveniště</t>
  </si>
  <si>
    <t>005121010R</t>
  </si>
  <si>
    <t>Vybudování zařízení staveniště</t>
  </si>
  <si>
    <t>Soubor</t>
  </si>
  <si>
    <t>800-0</t>
  </si>
  <si>
    <t>RTS</t>
  </si>
  <si>
    <t>005121020R</t>
  </si>
  <si>
    <t xml:space="preserve">Provoz zařízení staveniště </t>
  </si>
  <si>
    <t>005121030R</t>
  </si>
  <si>
    <t>Odstranění zařízení staveniště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</si>
  <si>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</si>
  <si>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</si>
  <si>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</si>
  <si>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</si>
  <si>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005124 Inženýrská činnost</t>
  </si>
  <si>
    <t>005124010R</t>
  </si>
  <si>
    <t>Koordinační činnost</t>
  </si>
  <si>
    <t>00521 Staveniště</t>
  </si>
  <si>
    <t>Náklady spojené s provozem staveniště, které vzniknou dodavateli podle podmínek smlouvy.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</si>
  <si>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</si>
  <si>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</si>
  <si>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</si>
  <si>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</si>
  <si>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00526 Finanční náklady</t>
  </si>
  <si>
    <t>Náklady zhotovitele, které vznikají v souvislosti se zajištěním požadavků objednatele.</t>
  </si>
  <si>
    <t>005261020R</t>
  </si>
  <si>
    <t>Bankovní záruky</t>
  </si>
  <si>
    <t>00528 Podmínky dotačních programů</t>
  </si>
  <si>
    <t>Náklady zhotovitele, které vznikají v souvislosti se specifickými obchodními podmínkami objednatele.</t>
  </si>
  <si>
    <t>005281010R</t>
  </si>
  <si>
    <t>Propagace</t>
  </si>
  <si>
    <t>Celkem za objekt</t>
  </si>
  <si>
    <t>Rekapitulace soupisu</t>
  </si>
  <si>
    <t>Stavební díl</t>
  </si>
  <si>
    <t>Celkem soupis</t>
  </si>
  <si>
    <t>6-1</t>
  </si>
  <si>
    <t>Zapravení ostění vnitřní po výměně oken včetně, podbetonování parapetů</t>
  </si>
  <si>
    <t>m</t>
  </si>
  <si>
    <t>Vlastní</t>
  </si>
  <si>
    <t>84*2*(1,47+2,72)</t>
  </si>
  <si>
    <t>84*2*(1,47+1,71)</t>
  </si>
  <si>
    <t>7*2*(0,89+2,38)</t>
  </si>
  <si>
    <t>7*2*(1,45+2,64)</t>
  </si>
  <si>
    <t>7*2*(2,53+1,65)</t>
  </si>
  <si>
    <t>22*2*(1,48+0,63)</t>
  </si>
  <si>
    <t>1*2*(5,48+2,88)</t>
  </si>
  <si>
    <t>1*2*(2,74+2,88)</t>
  </si>
  <si>
    <t>14*2*(1,47+2,40)</t>
  </si>
  <si>
    <t>10*2*(1,43+1,84)</t>
  </si>
  <si>
    <t>1*2*(3,23+2,85)</t>
  </si>
  <si>
    <t>1*2*(1,48+3,065)</t>
  </si>
  <si>
    <t>1*2*(1,45+1,53)</t>
  </si>
  <si>
    <t>10*2*(1,47+2,98)</t>
  </si>
  <si>
    <t>620991121R00</t>
  </si>
  <si>
    <t>Zapravení ostění vnější po výměně oken</t>
  </si>
  <si>
    <t>64-001</t>
  </si>
  <si>
    <t>D+M plastových balk.dveří, O+O, 1470x2720 mm,, trojsklo, Ug 0,5 W/m2k, profilový systém-stavební</t>
  </si>
  <si>
    <t>ks</t>
  </si>
  <si>
    <t>64-0011</t>
  </si>
  <si>
    <t>D+M vnitřních parapetů PVC, barva bílá</t>
  </si>
  <si>
    <t>764-0012</t>
  </si>
  <si>
    <t>D+M vnějších parapetů AL ohýbaný, barva bílá</t>
  </si>
  <si>
    <t>766-0013</t>
  </si>
  <si>
    <t>D+M vnitřních žaluzií, barva bílá</t>
  </si>
  <si>
    <t>64-002</t>
  </si>
  <si>
    <t>D+M plastových oken, OS, 1470x1710 mm, trojsklo,, Ug 0,5 W/m2k, profilový systém-stavební hloubka mi</t>
  </si>
  <si>
    <t>64-0021</t>
  </si>
  <si>
    <t>764-0022</t>
  </si>
  <si>
    <t>766-0023</t>
  </si>
  <si>
    <t>64-003</t>
  </si>
  <si>
    <t>D+M plastových balk.dveří, OS, 890x2380 mm,, trojsklo, Ug 0,5 W/m2k, profilový systém-stavební</t>
  </si>
  <si>
    <t>64-0031</t>
  </si>
  <si>
    <t>764-0032</t>
  </si>
  <si>
    <t>766-0033</t>
  </si>
  <si>
    <t>64-004</t>
  </si>
  <si>
    <t>D+M plastových balk.dveří, O+O, 1450x2640 mm,, trojsklo, Ug 0,5 W/m2k, profilový systém-stavební</t>
  </si>
  <si>
    <t>64-0041</t>
  </si>
  <si>
    <t>764-0042</t>
  </si>
  <si>
    <t>766-0043</t>
  </si>
  <si>
    <t>64-005</t>
  </si>
  <si>
    <t>D+M plastových oken, OS+O+OS, 2530x1650 mm,, trojsklo, Ug 0,5 W/m2k, profilový systém-stavební</t>
  </si>
  <si>
    <t>64-0051</t>
  </si>
  <si>
    <t>764-0052</t>
  </si>
  <si>
    <t>766-0053</t>
  </si>
  <si>
    <t>64-006</t>
  </si>
  <si>
    <t>D+M plastových oken, S+S, 1480x630 mm, trojsklo,, Ug 0,5 W/m2k, profilový systém-stavební hloubka mi</t>
  </si>
  <si>
    <t>764-0062</t>
  </si>
  <si>
    <t>64-007</t>
  </si>
  <si>
    <t>D+M AL třídílné fixní prosklené stěny, 5480x2880, mm, dvojsklo, barva bílá</t>
  </si>
  <si>
    <t>64-008</t>
  </si>
  <si>
    <t>D+M AL dvojdílné fixní prosklené stěny, 2740x2880, mm, dvojsklo, barva bílá</t>
  </si>
  <si>
    <t>64-009</t>
  </si>
  <si>
    <t>D+M plastových oken, S/OS/S, 1470x2400 mm,, trojsklo, Ug 0,5 W/m2k, profilový systém-stavební</t>
  </si>
  <si>
    <t>766-0092</t>
  </si>
  <si>
    <t>64-010</t>
  </si>
  <si>
    <t>D+M plastových oken, OS+O, 1430x1840 mm, trojsklo,,  Ug 0,5 W/m2k, profilový systém-stavební hloubka m</t>
  </si>
  <si>
    <t>64-0101</t>
  </si>
  <si>
    <t>764-0102</t>
  </si>
  <si>
    <t>766-0103</t>
  </si>
  <si>
    <t>64-011</t>
  </si>
  <si>
    <t>D+M plastové sestavy s vchodovými dveřmi, F+F/O,, 3230x2850 mm, trojsklo, Ug 0,5 W/m2k, profilový sy</t>
  </si>
  <si>
    <t>766-0112</t>
  </si>
  <si>
    <t>64-012</t>
  </si>
  <si>
    <t>D+M plastové sestavy s vchod.dveřmi, F/O+O,, 1480x3065 mm, trojsklo, Ug 0,5 W/m2k, profilový sy</t>
  </si>
  <si>
    <t>64-013</t>
  </si>
  <si>
    <t>D+M plastových oken, O+OS, 1450x1530 mm, trojsklo,,  Ug 0,5 W/m2k, profilový systém-stavební hloubka m</t>
  </si>
  <si>
    <t>64-0131</t>
  </si>
  <si>
    <t>764-0132</t>
  </si>
  <si>
    <t>766-0133</t>
  </si>
  <si>
    <t>64-014</t>
  </si>
  <si>
    <t>D+M plastových oken, S/OS/S, 1470x2980 mm,, trojsklo, Ug 0,5 W/m2k, profilový systém-stavební</t>
  </si>
  <si>
    <t>766-0113</t>
  </si>
  <si>
    <t>641001</t>
  </si>
  <si>
    <t>Parotěsná páskakolem oken - dodávka + montáž</t>
  </si>
  <si>
    <t>641002</t>
  </si>
  <si>
    <t>9-1</t>
  </si>
  <si>
    <t>Demont., odvoz a likv. klemp. prvků</t>
  </si>
  <si>
    <t>952901111R00</t>
  </si>
  <si>
    <t>Vyčištění budov o výšce podlaží do 4 m</t>
  </si>
  <si>
    <t>m2</t>
  </si>
  <si>
    <t>pro okna : 32,00*8*2*2,00</t>
  </si>
  <si>
    <t>92</t>
  </si>
  <si>
    <t>Provizorní prachotěsná příčka - oddělení vnitřních, místností od oken- dodávka + montáž+demontáž</t>
  </si>
  <si>
    <t xml:space="preserve">požadavek investora-bezpečnost : </t>
  </si>
  <si>
    <t xml:space="preserve">oddělení vnitřních prostor : </t>
  </si>
  <si>
    <t xml:space="preserve">od měněných oken ve vzdálenosti : </t>
  </si>
  <si>
    <t xml:space="preserve">2m od obvodové stěny : </t>
  </si>
  <si>
    <t xml:space="preserve">pevnou neprůchodnou : </t>
  </si>
  <si>
    <t xml:space="preserve">prachotěsnou příčkou : </t>
  </si>
  <si>
    <t>výměna oken z venku z lešení : 8*2*3,00*32,00</t>
  </si>
  <si>
    <t>952901110R00</t>
  </si>
  <si>
    <t>Čištění mytím vnějších ploch oken a dveří</t>
  </si>
  <si>
    <t>84*1,47*2,72*2</t>
  </si>
  <si>
    <t>84*1,47*1,71*2</t>
  </si>
  <si>
    <t>7*0,89*2,38*2</t>
  </si>
  <si>
    <t>7*1,45*2,64*2</t>
  </si>
  <si>
    <t>7*2,53*1,65*2</t>
  </si>
  <si>
    <t>22*1,48*0,63*2</t>
  </si>
  <si>
    <t>1*5,48*2,88*2</t>
  </si>
  <si>
    <t>1*2,74*2,88*2</t>
  </si>
  <si>
    <t>14*1,47*2,40*2</t>
  </si>
  <si>
    <t>10*1,43*1,84*2</t>
  </si>
  <si>
    <t>1*3,23*2,85*2</t>
  </si>
  <si>
    <t>1*1,48*3,065*2</t>
  </si>
  <si>
    <t>1*1,45*1,53*2</t>
  </si>
  <si>
    <t>10*1,47*2,98*2</t>
  </si>
  <si>
    <t>941941032R00</t>
  </si>
  <si>
    <t>Montáž lešení leh.řad.s podlahami,š.do 1 m, H 30 m</t>
  </si>
  <si>
    <t xml:space="preserve">výměna oken z venku z lešení : </t>
  </si>
  <si>
    <t>2*25,00*(32,00+2*1,00)</t>
  </si>
  <si>
    <t>941941191R00</t>
  </si>
  <si>
    <t>Příplatek za každý měsíc použití lešení k pol.1031</t>
  </si>
  <si>
    <t>2*25,00*(32,00+2*1,00)*2</t>
  </si>
  <si>
    <t>941941832R00</t>
  </si>
  <si>
    <t>Demontáž lešení leh.řad.s podlahami,š.1 m, H 30 m</t>
  </si>
  <si>
    <t>9412</t>
  </si>
  <si>
    <t>Stavební výtah - montáž+demontáž+pronájem, výška  8 pater</t>
  </si>
  <si>
    <t>968062355R00</t>
  </si>
  <si>
    <t>Vybourání dřevěných rámů oken dvojitých</t>
  </si>
  <si>
    <t>84*1,47*2,72</t>
  </si>
  <si>
    <t>84*1,47*1,71</t>
  </si>
  <si>
    <t>7*0,89*2,38</t>
  </si>
  <si>
    <t>7*1,45*2,64</t>
  </si>
  <si>
    <t>7*2,53*1,65</t>
  </si>
  <si>
    <t>22*1,48*0,63</t>
  </si>
  <si>
    <t>1*5,48*2,88</t>
  </si>
  <si>
    <t>1*2,74*2,88</t>
  </si>
  <si>
    <t>14*1,47*2,40</t>
  </si>
  <si>
    <t>10*1,43*1,84</t>
  </si>
  <si>
    <t>1*3,23*2,85</t>
  </si>
  <si>
    <t>1*1,48*3,065</t>
  </si>
  <si>
    <t>1*1,45*1,53</t>
  </si>
  <si>
    <t>10*1,47*2,98</t>
  </si>
  <si>
    <t>999281111R00</t>
  </si>
  <si>
    <t>Přesun hmot pro opravy a údržbu do výšky 25 m</t>
  </si>
  <si>
    <t>t</t>
  </si>
  <si>
    <t>998764102R00</t>
  </si>
  <si>
    <t>Přesun hmot pro klempířské konstr., výšky do 12 m</t>
  </si>
  <si>
    <t>784442001RT2</t>
  </si>
  <si>
    <t>Malba disperzní interiérová HET, výška do 3,8 m, Klasik 1barevná, 2x nátěr, 1x penetrace</t>
  </si>
  <si>
    <t>8*2*3,00*(32,00+20,00)</t>
  </si>
  <si>
    <t>1810,49*0,30</t>
  </si>
  <si>
    <t>979087391R00</t>
  </si>
  <si>
    <t>Příplatek za nošení suti každých dalších 10 m</t>
  </si>
  <si>
    <t>979990001R00</t>
  </si>
  <si>
    <t>Poplatek za skládku stavební suti</t>
  </si>
  <si>
    <t>979017111R00</t>
  </si>
  <si>
    <t>Svislé přemístění suti nošením na H do 3,5 m</t>
  </si>
  <si>
    <t>979017191R00</t>
  </si>
  <si>
    <t>Příplatek k přemístění suti za dalších H 3,5 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</si>
  <si>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</si>
  <si>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</si>
  <si>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</si>
  <si>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</si>
  <si>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</si>
  <si>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</si>
  <si>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1*2*(2,31+2,985)</t>
  </si>
  <si>
    <t>2*2*(3,60+2,825)</t>
  </si>
  <si>
    <t>40*2*(1,47+2,98)</t>
  </si>
  <si>
    <t>4*2*(5,48+2,88)</t>
  </si>
  <si>
    <t>36*2*(1,48+0,63)</t>
  </si>
  <si>
    <t>1*2*(1,00+2,02)</t>
  </si>
  <si>
    <t>2*2*(1,56+3,38)</t>
  </si>
  <si>
    <t>1*2*(1,56+2,58)</t>
  </si>
  <si>
    <t>1*2*(1,30+2,50)</t>
  </si>
  <si>
    <t>2*2*(1,47+3,54)</t>
  </si>
  <si>
    <t>4*2*(1,47+2,98)</t>
  </si>
  <si>
    <t>2*2*(1,47+1,17)</t>
  </si>
  <si>
    <t>2*2*(0,82+1,90)</t>
  </si>
  <si>
    <t>D+M plastové stěny s vchodovými dveřmi,, F+F/VD-O+O+F, 2310x2985 mm, trojsklo, Ug 0,5 W/m2k</t>
  </si>
  <si>
    <t>D+M plastové stěny se dvěma vchodovými dveřmi,, F+F/2xVD-O+O, 3600x2825 mm, trojsklo, Ug 0,5 W/m2k</t>
  </si>
  <si>
    <t>D+M AL fixní třídílné prosklené stěny, 5480x2880, mm, dvojsklo, barva bílá</t>
  </si>
  <si>
    <t>D+M plastových vchodových dveří, O, 1000x2020 mm,, výplň, profilový systém-stavební hloubka min. 85 m</t>
  </si>
  <si>
    <t>D+M plastových vchodové dveře, F/O+O, 1560x3380 mm, , výplň, profilový systém-stavební hloubka min. 85</t>
  </si>
  <si>
    <t>D+M plastových vrat, O+O, 1560x2580 mm, výplň,, profilový systém-stavební hloubka min. 85 mm, barv</t>
  </si>
  <si>
    <t>D+M plastových vchodových dveří, F/O+O, 1300x2500, mm, trojsklo, Ug 0,5 W/m2k, dveře-výplň plná, prof</t>
  </si>
  <si>
    <t>D+M plastových oken, S/OS/OS/S, 1470x3540 mm,, trojsklo, Ug 0,5 W/m2k, profilový systém-stavební</t>
  </si>
  <si>
    <t>764-0112</t>
  </si>
  <si>
    <t>D+M plastových oken, OS, 1470x1170 mm, trojsklo,, Ug 0,5 W/m2k, profilový systém-stavební hloubka mi</t>
  </si>
  <si>
    <t>764-0122</t>
  </si>
  <si>
    <t>D+M plastových vchodových dveří, O, 820x1900 mm,, výplň, profilový systém-stavební hloubka min. 85 m</t>
  </si>
  <si>
    <t>výměna oken z venku z lešení : 628</t>
  </si>
  <si>
    <t>Stavební výtah - montáž+demontáž+pronájem, výška  7 pater</t>
  </si>
  <si>
    <t>pro okna : 32,00*7*2*2,00*2</t>
  </si>
  <si>
    <t>1*2,31*2,985*2</t>
  </si>
  <si>
    <t>2*3,60*2,825*2</t>
  </si>
  <si>
    <t>40*1,47*2,98*2</t>
  </si>
  <si>
    <t>4*5,48*2,88*2</t>
  </si>
  <si>
    <t>36*1,48*0,63*2</t>
  </si>
  <si>
    <t>1*1,00*2,02*2</t>
  </si>
  <si>
    <t>2*1,56*3,38*2</t>
  </si>
  <si>
    <t>1*1,56*2,58*2</t>
  </si>
  <si>
    <t>1*1,30*2,50*2</t>
  </si>
  <si>
    <t>2*1,47*3,54*2</t>
  </si>
  <si>
    <t>4*1,47*2,98*2</t>
  </si>
  <si>
    <t>2*1,47*1,17*2</t>
  </si>
  <si>
    <t>2*0,82*1,90*2</t>
  </si>
  <si>
    <t>997</t>
  </si>
  <si>
    <t>997*2</t>
  </si>
  <si>
    <t>1*2,31*2,985</t>
  </si>
  <si>
    <t>2*3,60*2,825</t>
  </si>
  <si>
    <t>40*1,47*2,98</t>
  </si>
  <si>
    <t>4*5,48*2,88</t>
  </si>
  <si>
    <t>36*1,48*0,63</t>
  </si>
  <si>
    <t>1*1,00*2,02</t>
  </si>
  <si>
    <t>2*1,56*3,38</t>
  </si>
  <si>
    <t>1*1,56*2,58</t>
  </si>
  <si>
    <t>1*1,30*2,50</t>
  </si>
  <si>
    <t>2*1,47*3,54</t>
  </si>
  <si>
    <t>4*1,47*2,98</t>
  </si>
  <si>
    <t>2*1,47*1,17</t>
  </si>
  <si>
    <t>2*0,82*1,90</t>
  </si>
  <si>
    <t>3*3,00*(32,00+20,00)*2</t>
  </si>
  <si>
    <t>729,85*0,30</t>
  </si>
  <si>
    <t>96*2*(1,47+2,72)</t>
  </si>
  <si>
    <t>96*2*(1,47+1,71)</t>
  </si>
  <si>
    <t>8*2*(2,66+2,40)</t>
  </si>
  <si>
    <t>2*2*(3,62+2,83)</t>
  </si>
  <si>
    <t>3*2*(1,47+2,98)</t>
  </si>
  <si>
    <t>32*2*(1,47+2,40)</t>
  </si>
  <si>
    <t>19*2*(1,48+0,63)</t>
  </si>
  <si>
    <t>1*2*(5,46+0,96)</t>
  </si>
  <si>
    <t>1*2*(4,45+0,96)</t>
  </si>
  <si>
    <t>1*2*(1,48+1,20)</t>
  </si>
  <si>
    <t>1*2*(1,48+0,73)</t>
  </si>
  <si>
    <t>8*2*(0,89+2,38)</t>
  </si>
  <si>
    <t>1*2*(0,98+2,01)</t>
  </si>
  <si>
    <t>1*2*(0,82+1,90)</t>
  </si>
  <si>
    <t>sd</t>
  </si>
  <si>
    <t>D+M plastové balk.sestavy, BD-O+O+OS, 2660x2400 mm, , trojsklo, Ug 0,5 W/m2k, profilový systém-stavebn</t>
  </si>
  <si>
    <t>D+M AL fixní vstupní prosklené stěny se  dvěma, dvoukřídlými ven otevíravými dveřmi, 3620x2825 mm,</t>
  </si>
  <si>
    <t>764-0072</t>
  </si>
  <si>
    <t>764-0082</t>
  </si>
  <si>
    <t>D+M plastových oken, S+S+S+S, 5460x960 mm,, trojsklo, Ug 0,5 W/m2k, profilový systém-stavební</t>
  </si>
  <si>
    <t>764-0092</t>
  </si>
  <si>
    <t>D+M plastových oken, S+S+S, 4450x960 mm, trojsklo,,  Ug 0,5 W/m2k, profilový systém-stavební hloubka m</t>
  </si>
  <si>
    <t>766-0102</t>
  </si>
  <si>
    <t>D+M plastových oken, OS, 1480x1200 mm, trojsklo,, Ug 0,5 W/m2k, profilový systém-stavební hloubka mi</t>
  </si>
  <si>
    <t>D+M plastových oken, S+S, 1480x730 mm, trojsklo,, Ug 0,5 W/m2k, profilový systém-stavební hloubka mi</t>
  </si>
  <si>
    <t>766-0122</t>
  </si>
  <si>
    <t>D+M plastových vchodových dveří, 980x2010 mm, plná,  výplň, profilový systém-stavební hloubka min. 85</t>
  </si>
  <si>
    <t>64-015</t>
  </si>
  <si>
    <t>D+M plastových jednokřídlých vchodových dveří O,, 820x1900 mm, klika/klika, FAB, PVC výplň</t>
  </si>
  <si>
    <t>výměna oken z venku z lešení : 9*2*3,00*32,00</t>
  </si>
  <si>
    <t>96*1,47*2,72</t>
  </si>
  <si>
    <t>96*1,47*1,71</t>
  </si>
  <si>
    <t>8*2,66*2,40</t>
  </si>
  <si>
    <t>2*3,62*2,83</t>
  </si>
  <si>
    <t>3*1,47*2,98</t>
  </si>
  <si>
    <t>32*1,47*2,40</t>
  </si>
  <si>
    <t>19*1,48*0,63</t>
  </si>
  <si>
    <t>1*5,46*0,96</t>
  </si>
  <si>
    <t>1*4,45*0,96</t>
  </si>
  <si>
    <t>1*1,48*1,20</t>
  </si>
  <si>
    <t>1*1,48*0,73</t>
  </si>
  <si>
    <t>8*0,89*2,38</t>
  </si>
  <si>
    <t>1*0,98*2,01</t>
  </si>
  <si>
    <t>1*0,82*1,90</t>
  </si>
  <si>
    <t>Stavební výtah - montáž+demontáž+pronájem, výška  9 pater</t>
  </si>
  <si>
    <t>pro okna : 32,00*9*2*2,00</t>
  </si>
  <si>
    <t>96*1,47*2,72*2</t>
  </si>
  <si>
    <t>96*1,47*1,71*2</t>
  </si>
  <si>
    <t>8*2,66*2,40*2</t>
  </si>
  <si>
    <t>2*3,62*2,83*2</t>
  </si>
  <si>
    <t>3*1,47*2,98*2</t>
  </si>
  <si>
    <t>32*1,47*2,40*2</t>
  </si>
  <si>
    <t>19*1,48*0,63*2</t>
  </si>
  <si>
    <t>1*5,46*0,96*2</t>
  </si>
  <si>
    <t>1*4,45*0,96*2</t>
  </si>
  <si>
    <t>1*1,48*1,20*2</t>
  </si>
  <si>
    <t>1*1,48*0,73*2</t>
  </si>
  <si>
    <t>8*0,89*2,38*2</t>
  </si>
  <si>
    <t>1*0,98*2,01*2</t>
  </si>
  <si>
    <t>1*0,82*1,90*2</t>
  </si>
  <si>
    <t>2*29,00*(32,00+2*1,00)</t>
  </si>
  <si>
    <t>2*29,00*(32,00+2*1,00)*2</t>
  </si>
  <si>
    <t>9*2*3,00*(32,00+20,00)</t>
  </si>
  <si>
    <t>2040,42*0,30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</si>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</sst>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3" xfId="0" applyBorder="1" applyAlignment="1">
      <alignment vertical="top"/>
    </xf>
    <xf numFmtId="49" fontId="0" fillId="0" borderId="14" xfId="0" applyNumberFormat="1" applyBorder="1" applyAlignment="1">
      <alignment vertical="top"/>
    </xf>
    <xf numFmtId="0" fontId="0" fillId="0" borderId="15" xfId="0" applyBorder="1" applyAlignment="1">
      <alignment vertical="top"/>
    </xf>
    <xf numFmtId="49" fontId="0" fillId="0" borderId="16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17" xfId="0" applyFill="1" applyBorder="1" applyAlignment="1">
      <alignment vertical="top"/>
    </xf>
    <xf numFmtId="0" fontId="0" fillId="3" borderId="18" xfId="0" applyNumberFormat="1" applyFill="1" applyBorder="1" applyAlignment="1">
      <alignment vertical="top"/>
    </xf>
    <xf numFmtId="0" fontId="0" fillId="3" borderId="19" xfId="0" applyNumberFormat="1" applyFill="1" applyBorder="1" applyAlignment="1">
      <alignment horizontal="left" vertical="top" wrapText="1"/>
    </xf>
    <xf numFmtId="0" fontId="0" fillId="3" borderId="19" xfId="0" applyFill="1" applyBorder="1" applyAlignment="1">
      <alignment horizontal="center" vertical="top" shrinkToFit="1"/>
    </xf>
    <xf numFmtId="172" fontId="0" fillId="3" borderId="19" xfId="0" applyNumberFormat="1" applyFill="1" applyBorder="1" applyAlignment="1">
      <alignment vertical="top"/>
    </xf>
    <xf numFmtId="4" fontId="0" fillId="3" borderId="19" xfId="0" applyNumberFormat="1" applyFill="1" applyBorder="1" applyAlignment="1">
      <alignment vertical="top"/>
    </xf>
    <xf numFmtId="4" fontId="0" fillId="3" borderId="20" xfId="0" applyNumberFormat="1" applyFill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NumberFormat="1" applyBorder="1" applyAlignment="1">
      <alignment vertical="top"/>
    </xf>
    <xf numFmtId="0" fontId="0" fillId="0" borderId="22" xfId="0" applyNumberFormat="1" applyBorder="1" applyAlignment="1">
      <alignment horizontal="left" vertical="top" wrapText="1"/>
    </xf>
    <xf numFmtId="0" fontId="0" fillId="0" borderId="23" xfId="0" applyBorder="1" applyAlignment="1">
      <alignment horizontal="center" vertical="top" shrinkToFit="1"/>
    </xf>
    <xf numFmtId="172" fontId="0" fillId="0" borderId="23" xfId="0" applyNumberFormat="1" applyBorder="1" applyAlignment="1">
      <alignment vertical="top"/>
    </xf>
    <xf numFmtId="4" fontId="0" fillId="0" borderId="23" xfId="0" applyNumberFormat="1" applyBorder="1" applyAlignment="1">
      <alignment vertical="top"/>
    </xf>
    <xf numFmtId="4" fontId="0" fillId="0" borderId="24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4" fillId="3" borderId="25" xfId="0" applyNumberFormat="1" applyFont="1" applyFill="1" applyBorder="1" applyAlignment="1">
      <alignment vertical="center"/>
    </xf>
    <xf numFmtId="4" fontId="6" fillId="3" borderId="14" xfId="0" applyNumberFormat="1" applyFont="1" applyFill="1" applyBorder="1" applyAlignment="1">
      <alignment vertical="center"/>
    </xf>
    <xf numFmtId="4" fontId="6" fillId="3" borderId="14" xfId="0" applyNumberFormat="1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26" xfId="0" applyNumberFormat="1" applyBorder="1"/>
    <xf numFmtId="4" fontId="0" fillId="0" borderId="25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28" xfId="0" applyNumberFormat="1" applyBorder="1"/>
    <xf numFmtId="4" fontId="0" fillId="0" borderId="28" xfId="0" applyNumberFormat="1" applyBorder="1" applyAlignment="1"/>
    <xf numFmtId="4" fontId="0" fillId="0" borderId="28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26" xfId="0" applyNumberFormat="1" applyFont="1" applyBorder="1"/>
    <xf numFmtId="4" fontId="13" fillId="0" borderId="14" xfId="0" applyNumberFormat="1" applyFont="1" applyBorder="1"/>
    <xf numFmtId="4" fontId="13" fillId="0" borderId="14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26" xfId="0" applyFont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 shrinkToFit="1"/>
    </xf>
    <xf numFmtId="0" fontId="15" fillId="3" borderId="31" xfId="0" applyFont="1" applyFill="1" applyBorder="1" applyAlignment="1">
      <alignment horizontal="center" vertical="center" wrapText="1" shrinkToFit="1"/>
    </xf>
    <xf numFmtId="4" fontId="16" fillId="0" borderId="26" xfId="0" applyNumberFormat="1" applyFont="1" applyBorder="1" applyAlignment="1">
      <alignment vertical="center"/>
    </xf>
    <xf numFmtId="4" fontId="16" fillId="0" borderId="29" xfId="0" applyNumberFormat="1" applyFont="1" applyBorder="1" applyAlignment="1">
      <alignment vertical="center"/>
    </xf>
    <xf numFmtId="4" fontId="16" fillId="0" borderId="31" xfId="0" applyNumberFormat="1" applyFont="1" applyBorder="1" applyAlignment="1">
      <alignment vertical="center" shrinkToFit="1"/>
    </xf>
    <xf numFmtId="4" fontId="16" fillId="0" borderId="28" xfId="0" applyNumberFormat="1" applyFont="1" applyBorder="1" applyAlignment="1">
      <alignment vertical="center" shrinkToFit="1"/>
    </xf>
    <xf numFmtId="4" fontId="16" fillId="0" borderId="32" xfId="0" applyNumberFormat="1" applyFont="1" applyBorder="1" applyAlignment="1">
      <alignment vertical="center"/>
    </xf>
    <xf numFmtId="4" fontId="16" fillId="0" borderId="33" xfId="0" applyNumberFormat="1" applyFont="1" applyBorder="1" applyAlignment="1">
      <alignment vertical="center" shrinkToFit="1"/>
    </xf>
    <xf numFmtId="4" fontId="15" fillId="0" borderId="26" xfId="0" applyNumberFormat="1" applyFont="1" applyBorder="1" applyAlignment="1">
      <alignment vertical="center"/>
    </xf>
    <xf numFmtId="4" fontId="15" fillId="2" borderId="32" xfId="0" applyNumberFormat="1" applyFont="1" applyFill="1" applyBorder="1" applyAlignment="1">
      <alignment vertical="center"/>
    </xf>
    <xf numFmtId="4" fontId="15" fillId="2" borderId="10" xfId="0" applyNumberFormat="1" applyFont="1" applyFill="1" applyBorder="1" applyAlignment="1">
      <alignment vertical="center"/>
    </xf>
    <xf numFmtId="4" fontId="15" fillId="2" borderId="10" xfId="0" applyNumberFormat="1" applyFont="1" applyFill="1" applyBorder="1" applyAlignment="1">
      <alignment horizontal="center" vertical="center"/>
    </xf>
    <xf numFmtId="4" fontId="15" fillId="2" borderId="10" xfId="0" applyNumberFormat="1" applyFont="1" applyFill="1" applyBorder="1" applyAlignment="1">
      <alignment vertical="center" shrinkToFit="1"/>
    </xf>
    <xf numFmtId="4" fontId="15" fillId="2" borderId="34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4" xfId="0" applyFont="1" applyBorder="1"/>
    <xf numFmtId="49" fontId="7" fillId="0" borderId="25" xfId="0" applyNumberFormat="1" applyFont="1" applyBorder="1"/>
    <xf numFmtId="0" fontId="7" fillId="0" borderId="35" xfId="0" applyFont="1" applyBorder="1"/>
    <xf numFmtId="49" fontId="7" fillId="0" borderId="36" xfId="0" applyNumberFormat="1" applyFont="1" applyBorder="1"/>
    <xf numFmtId="171" fontId="7" fillId="0" borderId="37" xfId="0" applyNumberFormat="1" applyFont="1" applyBorder="1"/>
    <xf numFmtId="0" fontId="7" fillId="3" borderId="38" xfId="0" applyFont="1" applyFill="1" applyBorder="1"/>
    <xf numFmtId="0" fontId="7" fillId="3" borderId="39" xfId="0" applyFont="1" applyFill="1" applyBorder="1"/>
    <xf numFmtId="0" fontId="7" fillId="3" borderId="40" xfId="0" applyFont="1" applyFill="1" applyBorder="1"/>
    <xf numFmtId="0" fontId="7" fillId="3" borderId="41" xfId="0" applyFont="1" applyFill="1" applyBorder="1"/>
    <xf numFmtId="171" fontId="7" fillId="3" borderId="42" xfId="0" applyNumberFormat="1" applyFont="1" applyFill="1" applyBorder="1"/>
    <xf numFmtId="0" fontId="7" fillId="3" borderId="43" xfId="0" applyFont="1" applyFill="1" applyBorder="1"/>
    <xf numFmtId="0" fontId="7" fillId="3" borderId="44" xfId="0" applyFont="1" applyFill="1" applyBorder="1"/>
    <xf numFmtId="0" fontId="7" fillId="3" borderId="45" xfId="0" applyFont="1" applyFill="1" applyBorder="1"/>
    <xf numFmtId="49" fontId="7" fillId="3" borderId="45" xfId="0" applyNumberFormat="1" applyFont="1" applyFill="1" applyBorder="1"/>
    <xf numFmtId="0" fontId="7" fillId="3" borderId="46" xfId="0" applyFont="1" applyFill="1" applyBorder="1"/>
    <xf numFmtId="171" fontId="7" fillId="3" borderId="47" xfId="0" applyNumberFormat="1" applyFont="1" applyFill="1" applyBorder="1"/>
    <xf numFmtId="0" fontId="0" fillId="0" borderId="0" xfId="0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2" xfId="0" applyBorder="1"/>
    <xf numFmtId="0" fontId="0" fillId="0" borderId="37" xfId="0" applyBorder="1"/>
    <xf numFmtId="0" fontId="0" fillId="0" borderId="1" xfId="0" applyBorder="1"/>
    <xf numFmtId="0" fontId="0" fillId="0" borderId="40" xfId="0" applyBorder="1"/>
    <xf numFmtId="0" fontId="0" fillId="0" borderId="40" xfId="0" applyBorder="1" applyAlignment="1">
      <alignment horizontal="center"/>
    </xf>
    <xf numFmtId="0" fontId="0" fillId="0" borderId="42" xfId="0" applyBorder="1"/>
    <xf numFmtId="49" fontId="0" fillId="0" borderId="40" xfId="0" applyNumberFormat="1" applyBorder="1"/>
    <xf numFmtId="49" fontId="0" fillId="0" borderId="14" xfId="0" applyNumberFormat="1" applyBorder="1"/>
    <xf numFmtId="0" fontId="0" fillId="3" borderId="3" xfId="0" applyFill="1" applyBorder="1"/>
    <xf numFmtId="49" fontId="0" fillId="3" borderId="45" xfId="0" applyNumberFormat="1" applyFill="1" applyBorder="1"/>
    <xf numFmtId="0" fontId="0" fillId="3" borderId="45" xfId="0" applyFill="1" applyBorder="1" applyAlignment="1">
      <alignment horizontal="center"/>
    </xf>
    <xf numFmtId="0" fontId="0" fillId="3" borderId="45" xfId="0" applyFill="1" applyBorder="1"/>
    <xf numFmtId="0" fontId="0" fillId="3" borderId="47" xfId="0" applyFill="1" applyBorder="1"/>
    <xf numFmtId="0" fontId="0" fillId="3" borderId="40" xfId="0" applyFill="1" applyBorder="1"/>
    <xf numFmtId="0" fontId="18" fillId="0" borderId="0" xfId="0" applyFont="1"/>
    <xf numFmtId="0" fontId="19" fillId="0" borderId="0" xfId="0" applyNumberFormat="1" applyFont="1" applyAlignment="1">
      <alignment wrapText="1"/>
    </xf>
    <xf numFmtId="49" fontId="0" fillId="0" borderId="40" xfId="0" applyNumberFormat="1" applyBorder="1" applyAlignment="1">
      <alignment wrapText="1"/>
    </xf>
    <xf numFmtId="49" fontId="0" fillId="0" borderId="14" xfId="0" applyNumberFormat="1" applyBorder="1" applyAlignment="1">
      <alignment wrapText="1"/>
    </xf>
    <xf numFmtId="49" fontId="0" fillId="3" borderId="45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3" borderId="39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vertical="top"/>
    </xf>
    <xf numFmtId="0" fontId="18" fillId="0" borderId="26" xfId="0" applyNumberFormat="1" applyFont="1" applyBorder="1" applyAlignment="1">
      <alignment vertical="top"/>
    </xf>
    <xf numFmtId="0" fontId="0" fillId="3" borderId="33" xfId="0" applyFill="1" applyBorder="1" applyAlignment="1">
      <alignment horizontal="center" vertical="top" shrinkToFit="1"/>
    </xf>
    <xf numFmtId="0" fontId="18" fillId="0" borderId="28" xfId="0" applyFont="1" applyBorder="1" applyAlignment="1">
      <alignment horizontal="center" vertical="top" shrinkToFit="1"/>
    </xf>
    <xf numFmtId="172" fontId="0" fillId="3" borderId="33" xfId="0" applyNumberFormat="1" applyFill="1" applyBorder="1" applyAlignment="1">
      <alignment vertical="top" shrinkToFit="1"/>
    </xf>
    <xf numFmtId="172" fontId="18" fillId="0" borderId="28" xfId="0" applyNumberFormat="1" applyFont="1" applyBorder="1" applyAlignment="1">
      <alignment vertical="top" shrinkToFit="1"/>
    </xf>
    <xf numFmtId="4" fontId="0" fillId="3" borderId="33" xfId="0" applyNumberFormat="1" applyFill="1" applyBorder="1" applyAlignment="1">
      <alignment vertical="top" shrinkToFit="1"/>
    </xf>
    <xf numFmtId="4" fontId="18" fillId="0" borderId="28" xfId="0" applyNumberFormat="1" applyFont="1" applyBorder="1" applyAlignment="1">
      <alignment vertical="top" shrinkToFit="1"/>
    </xf>
    <xf numFmtId="4" fontId="18" fillId="4" borderId="28" xfId="0" applyNumberFormat="1" applyFont="1" applyFill="1" applyBorder="1" applyAlignment="1" applyProtection="1">
      <alignment vertical="top" shrinkToFit="1"/>
      <protection locked="0"/>
    </xf>
    <xf numFmtId="0" fontId="0" fillId="3" borderId="38" xfId="0" applyFill="1" applyBorder="1" applyAlignment="1">
      <alignment vertical="top"/>
    </xf>
    <xf numFmtId="0" fontId="0" fillId="3" borderId="48" xfId="0" applyFill="1" applyBorder="1" applyAlignment="1">
      <alignment vertical="top"/>
    </xf>
    <xf numFmtId="0" fontId="18" fillId="0" borderId="49" xfId="0" applyFont="1" applyBorder="1" applyAlignment="1">
      <alignment vertical="top"/>
    </xf>
    <xf numFmtId="4" fontId="0" fillId="3" borderId="50" xfId="0" applyNumberFormat="1" applyFill="1" applyBorder="1" applyAlignment="1">
      <alignment vertical="top" shrinkToFit="1"/>
    </xf>
    <xf numFmtId="4" fontId="18" fillId="0" borderId="51" xfId="0" applyNumberFormat="1" applyFont="1" applyBorder="1" applyAlignment="1">
      <alignment vertical="top" shrinkToFit="1"/>
    </xf>
    <xf numFmtId="0" fontId="0" fillId="3" borderId="52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53" xfId="0" applyNumberFormat="1" applyFill="1" applyBorder="1" applyAlignment="1">
      <alignment vertical="top" wrapText="1"/>
    </xf>
    <xf numFmtId="0" fontId="0" fillId="3" borderId="53" xfId="0" applyFill="1" applyBorder="1" applyAlignment="1">
      <alignment horizontal="center" vertical="top"/>
    </xf>
    <xf numFmtId="0" fontId="0" fillId="3" borderId="53" xfId="0" applyFill="1" applyBorder="1" applyAlignment="1">
      <alignment vertical="top"/>
    </xf>
    <xf numFmtId="0" fontId="0" fillId="3" borderId="54" xfId="0" applyFill="1" applyBorder="1" applyAlignment="1">
      <alignment vertical="top"/>
    </xf>
    <xf numFmtId="0" fontId="0" fillId="3" borderId="53" xfId="0" applyFill="1" applyBorder="1" applyAlignment="1">
      <alignment vertical="top" wrapText="1"/>
    </xf>
    <xf numFmtId="0" fontId="0" fillId="3" borderId="55" xfId="0" applyFill="1" applyBorder="1" applyAlignment="1">
      <alignment vertical="top" wrapText="1"/>
    </xf>
    <xf numFmtId="4" fontId="0" fillId="0" borderId="53" xfId="0" applyNumberFormat="1" applyBorder="1" applyAlignment="1">
      <alignment vertical="top"/>
    </xf>
    <xf numFmtId="4" fontId="0" fillId="0" borderId="55" xfId="0" applyNumberFormat="1" applyBorder="1" applyAlignment="1">
      <alignment vertical="top"/>
    </xf>
    <xf numFmtId="0" fontId="18" fillId="0" borderId="21" xfId="0" applyFont="1" applyBorder="1" applyAlignment="1">
      <alignment vertical="top"/>
    </xf>
    <xf numFmtId="0" fontId="18" fillId="0" borderId="22" xfId="0" applyNumberFormat="1" applyFont="1" applyBorder="1" applyAlignment="1">
      <alignment vertical="top"/>
    </xf>
    <xf numFmtId="0" fontId="18" fillId="0" borderId="56" xfId="0" applyFont="1" applyBorder="1" applyAlignment="1">
      <alignment horizontal="center" vertical="top" shrinkToFit="1"/>
    </xf>
    <xf numFmtId="172" fontId="18" fillId="0" borderId="56" xfId="0" applyNumberFormat="1" applyFont="1" applyBorder="1" applyAlignment="1">
      <alignment vertical="top" shrinkToFit="1"/>
    </xf>
    <xf numFmtId="4" fontId="18" fillId="4" borderId="56" xfId="0" applyNumberFormat="1" applyFont="1" applyFill="1" applyBorder="1" applyAlignment="1" applyProtection="1">
      <alignment vertical="top" shrinkToFit="1"/>
      <protection locked="0"/>
    </xf>
    <xf numFmtId="4" fontId="18" fillId="0" borderId="56" xfId="0" applyNumberFormat="1" applyFont="1" applyBorder="1" applyAlignment="1">
      <alignment vertical="top" shrinkToFit="1"/>
    </xf>
    <xf numFmtId="4" fontId="18" fillId="0" borderId="57" xfId="0" applyNumberFormat="1" applyFont="1" applyBorder="1" applyAlignment="1">
      <alignment vertical="top" shrinkToFit="1"/>
    </xf>
    <xf numFmtId="0" fontId="14" fillId="3" borderId="58" xfId="0" applyFont="1" applyFill="1" applyBorder="1"/>
    <xf numFmtId="49" fontId="14" fillId="3" borderId="59" xfId="0" applyNumberFormat="1" applyFont="1" applyFill="1" applyBorder="1"/>
    <xf numFmtId="0" fontId="14" fillId="3" borderId="59" xfId="0" applyFont="1" applyFill="1" applyBorder="1" applyAlignment="1">
      <alignment horizontal="center"/>
    </xf>
    <xf numFmtId="0" fontId="14" fillId="3" borderId="59" xfId="0" applyFont="1" applyFill="1" applyBorder="1"/>
    <xf numFmtId="4" fontId="14" fillId="3" borderId="60" xfId="0" applyNumberFormat="1" applyFont="1" applyFill="1" applyBorder="1"/>
    <xf numFmtId="0" fontId="0" fillId="3" borderId="33" xfId="0" applyNumberFormat="1" applyFill="1" applyBorder="1" applyAlignment="1">
      <alignment horizontal="left" vertical="top" wrapText="1"/>
    </xf>
    <xf numFmtId="0" fontId="18" fillId="0" borderId="28" xfId="0" applyNumberFormat="1" applyFont="1" applyBorder="1" applyAlignment="1">
      <alignment horizontal="left" vertical="top" wrapText="1"/>
    </xf>
    <xf numFmtId="0" fontId="18" fillId="0" borderId="56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3" borderId="59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173" fontId="7" fillId="0" borderId="37" xfId="0" applyNumberFormat="1" applyFont="1" applyBorder="1"/>
    <xf numFmtId="173" fontId="7" fillId="3" borderId="47" xfId="0" applyNumberFormat="1" applyFont="1" applyFill="1" applyBorder="1"/>
    <xf numFmtId="0" fontId="21" fillId="0" borderId="28" xfId="0" applyNumberFormat="1" applyFont="1" applyBorder="1" applyAlignment="1">
      <alignment horizontal="center" vertical="top" wrapText="1" shrinkToFit="1"/>
    </xf>
    <xf numFmtId="172" fontId="21" fillId="0" borderId="28" xfId="0" applyNumberFormat="1" applyFont="1" applyBorder="1" applyAlignment="1">
      <alignment vertical="top" wrapText="1" shrinkToFit="1"/>
    </xf>
    <xf numFmtId="0" fontId="21" fillId="0" borderId="28" xfId="0" quotePrefix="1" applyNumberFormat="1" applyFont="1" applyBorder="1" applyAlignment="1">
      <alignment horizontal="left" vertical="top" wrapText="1"/>
    </xf>
    <xf numFmtId="49" fontId="14" fillId="0" borderId="0" xfId="0" applyNumberFormat="1" applyFont="1" applyAlignment="1">
      <alignment vertical="top"/>
    </xf>
    <xf numFmtId="0" fontId="18" fillId="0" borderId="14" xfId="0" applyFont="1" applyBorder="1"/>
    <xf numFmtId="49" fontId="18" fillId="0" borderId="25" xfId="0" applyNumberFormat="1" applyFont="1" applyBorder="1"/>
    <xf numFmtId="0" fontId="18" fillId="0" borderId="35" xfId="0" applyFont="1" applyBorder="1"/>
    <xf numFmtId="49" fontId="18" fillId="0" borderId="36" xfId="0" applyNumberFormat="1" applyFont="1" applyBorder="1"/>
    <xf numFmtId="173" fontId="18" fillId="0" borderId="37" xfId="0" applyNumberFormat="1" applyFont="1" applyBorder="1"/>
    <xf numFmtId="0" fontId="0" fillId="3" borderId="38" xfId="0" applyFill="1" applyBorder="1"/>
    <xf numFmtId="0" fontId="0" fillId="3" borderId="39" xfId="0" applyFill="1" applyBorder="1"/>
    <xf numFmtId="0" fontId="0" fillId="3" borderId="41" xfId="0" applyFill="1" applyBorder="1"/>
    <xf numFmtId="0" fontId="0" fillId="3" borderId="42" xfId="0" applyFill="1" applyBorder="1"/>
    <xf numFmtId="0" fontId="18" fillId="3" borderId="43" xfId="0" applyFont="1" applyFill="1" applyBorder="1"/>
    <xf numFmtId="0" fontId="18" fillId="3" borderId="44" xfId="0" applyFont="1" applyFill="1" applyBorder="1"/>
    <xf numFmtId="0" fontId="18" fillId="3" borderId="45" xfId="0" applyFont="1" applyFill="1" applyBorder="1"/>
    <xf numFmtId="49" fontId="18" fillId="3" borderId="45" xfId="0" applyNumberFormat="1" applyFont="1" applyFill="1" applyBorder="1"/>
    <xf numFmtId="0" fontId="18" fillId="3" borderId="46" xfId="0" applyFont="1" applyFill="1" applyBorder="1"/>
    <xf numFmtId="173" fontId="18" fillId="3" borderId="47" xfId="0" applyNumberFormat="1" applyFont="1" applyFill="1" applyBorder="1"/>
    <xf numFmtId="49" fontId="9" fillId="4" borderId="64" xfId="0" applyNumberFormat="1" applyFont="1" applyFill="1" applyBorder="1" applyAlignment="1" applyProtection="1">
      <alignment horizontal="left"/>
      <protection locked="0"/>
    </xf>
    <xf numFmtId="49" fontId="9" fillId="4" borderId="65" xfId="0" applyNumberFormat="1" applyFont="1" applyFill="1" applyBorder="1" applyAlignment="1" applyProtection="1">
      <alignment horizontal="left"/>
      <protection locked="0"/>
    </xf>
    <xf numFmtId="49" fontId="9" fillId="4" borderId="27" xfId="0" applyNumberFormat="1" applyFont="1" applyFill="1" applyBorder="1" applyAlignment="1" applyProtection="1">
      <alignment horizontal="left"/>
      <protection locked="0"/>
    </xf>
    <xf numFmtId="49" fontId="9" fillId="4" borderId="61" xfId="0" applyNumberFormat="1" applyFont="1" applyFill="1" applyBorder="1" applyAlignment="1" applyProtection="1">
      <alignment horizontal="left"/>
      <protection locked="0"/>
    </xf>
    <xf numFmtId="49" fontId="0" fillId="4" borderId="27" xfId="0" applyNumberFormat="1" applyFill="1" applyBorder="1" applyAlignment="1" applyProtection="1">
      <alignment horizontal="left"/>
      <protection locked="0"/>
    </xf>
    <xf numFmtId="49" fontId="0" fillId="4" borderId="61" xfId="0" applyNumberFormat="1" applyFill="1" applyBorder="1" applyAlignment="1" applyProtection="1">
      <alignment horizontal="left"/>
      <protection locked="0"/>
    </xf>
    <xf numFmtId="49" fontId="0" fillId="4" borderId="25" xfId="0" applyNumberFormat="1" applyFill="1" applyBorder="1" applyAlignment="1" applyProtection="1">
      <alignment horizontal="left"/>
      <protection locked="0"/>
    </xf>
    <xf numFmtId="49" fontId="0" fillId="4" borderId="14" xfId="0" applyNumberFormat="1" applyFill="1" applyBorder="1" applyAlignment="1" applyProtection="1">
      <alignment horizontal="left"/>
      <protection locked="0"/>
    </xf>
    <xf numFmtId="49" fontId="0" fillId="4" borderId="37" xfId="0" applyNumberFormat="1" applyFill="1" applyBorder="1" applyAlignment="1" applyProtection="1">
      <alignment horizontal="left"/>
      <protection locked="0"/>
    </xf>
    <xf numFmtId="49" fontId="0" fillId="4" borderId="62" xfId="0" applyNumberFormat="1" applyFill="1" applyBorder="1" applyAlignment="1" applyProtection="1">
      <alignment horizontal="left"/>
      <protection locked="0"/>
    </xf>
    <xf numFmtId="49" fontId="0" fillId="4" borderId="63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3" fillId="0" borderId="25" xfId="0" applyNumberFormat="1" applyFont="1" applyBorder="1"/>
    <xf numFmtId="4" fontId="13" fillId="0" borderId="14" xfId="0" applyNumberFormat="1" applyFont="1" applyBorder="1"/>
    <xf numFmtId="4" fontId="16" fillId="0" borderId="30" xfId="0" applyNumberFormat="1" applyFont="1" applyBorder="1" applyAlignment="1">
      <alignment vertical="center" wrapText="1"/>
    </xf>
    <xf numFmtId="4" fontId="16" fillId="0" borderId="30" xfId="0" applyNumberFormat="1" applyFont="1" applyBorder="1" applyAlignment="1">
      <alignment horizontal="center" vertical="center" wrapText="1"/>
    </xf>
    <xf numFmtId="4" fontId="16" fillId="0" borderId="30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top" shrinkToFit="1"/>
    </xf>
    <xf numFmtId="49" fontId="0" fillId="0" borderId="66" xfId="0" applyNumberFormat="1" applyBorder="1" applyAlignment="1">
      <alignment vertical="top" shrinkToFit="1"/>
    </xf>
    <xf numFmtId="49" fontId="0" fillId="0" borderId="14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16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0" fontId="17" fillId="0" borderId="0" xfId="0" applyNumberFormat="1" applyFont="1" applyAlignment="1">
      <alignment vertical="top" wrapTex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8" fillId="0" borderId="26" xfId="0" applyNumberFormat="1" applyFont="1" applyBorder="1" applyAlignment="1">
      <alignment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69" xfId="0" applyNumberFormat="1" applyFont="1" applyBorder="1" applyAlignment="1">
      <alignment vertical="top" wrapText="1" shrinkToFit="1"/>
    </xf>
    <xf numFmtId="0" fontId="18" fillId="0" borderId="29" xfId="0" applyNumberFormat="1" applyFont="1" applyBorder="1" applyAlignment="1">
      <alignment vertical="top" wrapText="1"/>
    </xf>
    <xf numFmtId="0" fontId="18" fillId="0" borderId="29" xfId="0" applyNumberFormat="1" applyFont="1" applyBorder="1" applyAlignment="1">
      <alignment horizontal="left" vertical="top" wrapText="1"/>
    </xf>
    <xf numFmtId="0" fontId="18" fillId="0" borderId="30" xfId="0" applyNumberFormat="1" applyFont="1" applyBorder="1" applyAlignment="1">
      <alignment vertical="top" wrapText="1" shrinkToFit="1"/>
    </xf>
    <xf numFmtId="172" fontId="18" fillId="0" borderId="30" xfId="0" applyNumberFormat="1" applyFont="1" applyBorder="1" applyAlignment="1">
      <alignment vertical="top" wrapText="1" shrinkToFit="1"/>
    </xf>
    <xf numFmtId="4" fontId="18" fillId="0" borderId="30" xfId="0" applyNumberFormat="1" applyFont="1" applyBorder="1" applyAlignment="1">
      <alignment vertical="top" wrapText="1" shrinkToFit="1"/>
    </xf>
    <xf numFmtId="4" fontId="18" fillId="0" borderId="70" xfId="0" applyNumberFormat="1" applyFont="1" applyBorder="1" applyAlignment="1">
      <alignment vertical="top" wrapText="1" shrinkToFit="1"/>
    </xf>
    <xf numFmtId="4" fontId="0" fillId="3" borderId="32" xfId="0" applyNumberFormat="1" applyFill="1" applyBorder="1" applyAlignment="1">
      <alignment vertical="top" shrinkToFit="1"/>
    </xf>
    <xf numFmtId="4" fontId="0" fillId="3" borderId="34" xfId="0" applyNumberFormat="1" applyFill="1" applyBorder="1" applyAlignment="1">
      <alignment vertical="top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3" borderId="64" xfId="0" applyFill="1" applyBorder="1" applyAlignment="1">
      <alignment vertical="top" wrapText="1"/>
    </xf>
    <xf numFmtId="0" fontId="0" fillId="3" borderId="64" xfId="0" applyFill="1" applyBorder="1" applyAlignment="1">
      <alignment vertical="top"/>
    </xf>
    <xf numFmtId="172" fontId="0" fillId="3" borderId="64" xfId="0" applyNumberFormat="1" applyFill="1" applyBorder="1" applyAlignment="1">
      <alignment vertical="top"/>
    </xf>
    <xf numFmtId="4" fontId="0" fillId="3" borderId="64" xfId="0" applyNumberFormat="1" applyFill="1" applyBorder="1" applyAlignment="1">
      <alignment vertical="top"/>
    </xf>
    <xf numFmtId="4" fontId="0" fillId="3" borderId="25" xfId="0" applyNumberFormat="1" applyFill="1" applyBorder="1" applyAlignment="1">
      <alignment vertical="top" shrinkToFit="1"/>
    </xf>
    <xf numFmtId="4" fontId="0" fillId="3" borderId="35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29" t="s">
        <v>0</v>
      </c>
      <c r="C5" s="229"/>
      <c r="D5" s="229"/>
      <c r="E5" s="229"/>
      <c r="F5" s="229"/>
      <c r="G5" s="230"/>
      <c r="H5" s="15"/>
    </row>
    <row r="6" spans="1:8" x14ac:dyDescent="0.2">
      <c r="A6" s="20" t="s">
        <v>6</v>
      </c>
      <c r="B6" s="231"/>
      <c r="C6" s="231"/>
      <c r="D6" s="231"/>
      <c r="E6" s="231"/>
      <c r="F6" s="231"/>
      <c r="G6" s="232"/>
      <c r="H6" s="15"/>
    </row>
    <row r="7" spans="1:8" x14ac:dyDescent="0.2">
      <c r="A7" s="20" t="s">
        <v>7</v>
      </c>
      <c r="B7" s="231"/>
      <c r="C7" s="231"/>
      <c r="D7" s="231"/>
      <c r="E7" s="231"/>
      <c r="F7" s="231"/>
      <c r="G7" s="232"/>
      <c r="H7" s="15"/>
    </row>
    <row r="8" spans="1:8" x14ac:dyDescent="0.2">
      <c r="A8" s="20" t="s">
        <v>8</v>
      </c>
      <c r="B8" s="231"/>
      <c r="C8" s="231"/>
      <c r="D8" s="231"/>
      <c r="E8" s="231"/>
      <c r="F8" s="231"/>
      <c r="G8" s="232"/>
      <c r="H8" s="15"/>
    </row>
    <row r="9" spans="1:8" x14ac:dyDescent="0.2">
      <c r="A9" s="20" t="s">
        <v>9</v>
      </c>
      <c r="B9" s="231"/>
      <c r="C9" s="231"/>
      <c r="D9" s="231"/>
      <c r="E9" s="231"/>
      <c r="F9" s="231"/>
      <c r="G9" s="232"/>
      <c r="H9" s="15"/>
    </row>
    <row r="10" spans="1:8" x14ac:dyDescent="0.2">
      <c r="A10" s="20" t="s">
        <v>10</v>
      </c>
      <c r="B10" s="231"/>
      <c r="C10" s="231"/>
      <c r="D10" s="231"/>
      <c r="E10" s="231"/>
      <c r="F10" s="231"/>
      <c r="G10" s="232"/>
      <c r="H10" s="15"/>
    </row>
    <row r="11" spans="1:8" x14ac:dyDescent="0.2">
      <c r="A11" s="20" t="s">
        <v>11</v>
      </c>
      <c r="B11" s="233"/>
      <c r="C11" s="233"/>
      <c r="D11" s="233"/>
      <c r="E11" s="233"/>
      <c r="F11" s="233"/>
      <c r="G11" s="234"/>
      <c r="H11" s="15"/>
    </row>
    <row r="12" spans="1:8" x14ac:dyDescent="0.2">
      <c r="A12" s="20" t="s">
        <v>12</v>
      </c>
      <c r="B12" s="235"/>
      <c r="C12" s="236"/>
      <c r="D12" s="236"/>
      <c r="E12" s="236"/>
      <c r="F12" s="236"/>
      <c r="G12" s="237"/>
      <c r="H12" s="15"/>
    </row>
    <row r="13" spans="1:8" ht="13.5" thickBot="1" x14ac:dyDescent="0.25">
      <c r="A13" s="21" t="s">
        <v>13</v>
      </c>
      <c r="B13" s="238"/>
      <c r="C13" s="238"/>
      <c r="D13" s="238"/>
      <c r="E13" s="238"/>
      <c r="F13" s="238"/>
      <c r="G13" s="239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40" t="s">
        <v>40</v>
      </c>
      <c r="B17" s="240"/>
      <c r="C17" s="240"/>
      <c r="D17" s="240"/>
      <c r="E17" s="240"/>
      <c r="F17" s="240"/>
      <c r="G17" s="240"/>
      <c r="H17" s="15"/>
    </row>
  </sheetData>
  <sheetProtection password="D2BF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3:G13"/>
    <mergeCell ref="A17:G17"/>
    <mergeCell ref="B9:G9"/>
    <mergeCell ref="B10:G10"/>
    <mergeCell ref="B5:G5"/>
    <mergeCell ref="B6:G6"/>
    <mergeCell ref="B7:G7"/>
    <mergeCell ref="B8:G8"/>
    <mergeCell ref="B11:G11"/>
    <mergeCell ref="B12:G12"/>
  </mergeCells>
  <phoneticPr fontId="18" type="noConversion"/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1"/>
  <sheetViews>
    <sheetView showGridLines="0" topLeftCell="I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8"/>
      <c r="B21" s="80" t="s">
        <v>20</v>
      </c>
      <c r="C21" s="81"/>
      <c r="D21" s="81"/>
      <c r="E21" s="82"/>
      <c r="F21" s="83"/>
      <c r="G21" s="83"/>
      <c r="H21" s="91" t="s">
        <v>21</v>
      </c>
      <c r="I21" s="92" t="s">
        <v>22</v>
      </c>
      <c r="J21" s="93" t="s">
        <v>23</v>
      </c>
    </row>
    <row r="22" spans="1:16" x14ac:dyDescent="0.2">
      <c r="A22" s="87"/>
      <c r="B22" s="87" t="s">
        <v>43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 x14ac:dyDescent="0.2">
      <c r="A23" s="87"/>
      <c r="B23" s="87" t="s">
        <v>44</v>
      </c>
      <c r="C23" s="89" t="s">
        <v>45</v>
      </c>
      <c r="D23" s="89"/>
      <c r="E23" s="89"/>
      <c r="F23" s="89"/>
      <c r="G23" s="90"/>
      <c r="H23" s="94"/>
      <c r="I23" s="95">
        <v>4</v>
      </c>
      <c r="J23" s="96">
        <f>'Rekapitulace Objekt 01'!H22</f>
        <v>0</v>
      </c>
      <c r="O23" t="s">
        <v>414</v>
      </c>
      <c r="P23" t="s">
        <v>414</v>
      </c>
    </row>
    <row r="24" spans="1:16" ht="25.5" customHeight="1" x14ac:dyDescent="0.25">
      <c r="A24" s="98"/>
      <c r="B24" s="244" t="s">
        <v>46</v>
      </c>
      <c r="C24" s="245"/>
      <c r="D24" s="245"/>
      <c r="E24" s="245"/>
      <c r="F24" s="99"/>
      <c r="G24" s="100"/>
      <c r="H24" s="101"/>
      <c r="I24" s="102"/>
      <c r="J24" s="97">
        <f>SUM(J22:J23)</f>
        <v>0</v>
      </c>
    </row>
    <row r="33" spans="1:10" ht="15.75" x14ac:dyDescent="0.25">
      <c r="B33" s="103" t="s">
        <v>47</v>
      </c>
    </row>
    <row r="35" spans="1:10" ht="25.5" customHeight="1" x14ac:dyDescent="0.2">
      <c r="A35" s="104"/>
      <c r="B35" s="105" t="s">
        <v>48</v>
      </c>
      <c r="C35" s="106" t="s">
        <v>49</v>
      </c>
      <c r="D35" s="106"/>
      <c r="E35" s="106"/>
      <c r="F35" s="106"/>
      <c r="G35" s="107"/>
      <c r="H35" s="107"/>
      <c r="I35" s="107"/>
      <c r="J35" s="108" t="s">
        <v>50</v>
      </c>
    </row>
    <row r="36" spans="1:10" ht="25.5" customHeight="1" x14ac:dyDescent="0.2">
      <c r="A36" s="109"/>
      <c r="B36" s="110" t="s">
        <v>51</v>
      </c>
      <c r="C36" s="246" t="s">
        <v>52</v>
      </c>
      <c r="D36" s="246"/>
      <c r="E36" s="246"/>
      <c r="F36" s="247"/>
      <c r="G36" s="248"/>
      <c r="H36" s="248"/>
      <c r="I36" s="248"/>
      <c r="J36" s="111">
        <f>'01 A1 Pol'!F8+'01 A2,4 Pol'!F8+'01 A3 Pol'!F8</f>
        <v>0</v>
      </c>
    </row>
    <row r="37" spans="1:10" ht="25.5" customHeight="1" x14ac:dyDescent="0.2">
      <c r="A37" s="109"/>
      <c r="B37" s="109" t="s">
        <v>53</v>
      </c>
      <c r="C37" s="241" t="s">
        <v>54</v>
      </c>
      <c r="D37" s="241"/>
      <c r="E37" s="241"/>
      <c r="F37" s="242"/>
      <c r="G37" s="243"/>
      <c r="H37" s="243"/>
      <c r="I37" s="243"/>
      <c r="J37" s="112">
        <f>'01 A1 Pol'!F24+'01 A2,4 Pol'!F23+'01 A3 Pol'!F25</f>
        <v>0</v>
      </c>
    </row>
    <row r="38" spans="1:10" ht="25.5" customHeight="1" x14ac:dyDescent="0.2">
      <c r="A38" s="109"/>
      <c r="B38" s="109" t="s">
        <v>55</v>
      </c>
      <c r="C38" s="241" t="s">
        <v>56</v>
      </c>
      <c r="D38" s="241"/>
      <c r="E38" s="241"/>
      <c r="F38" s="242"/>
      <c r="G38" s="243"/>
      <c r="H38" s="243"/>
      <c r="I38" s="243"/>
      <c r="J38" s="112">
        <f>'01 A1 Pol'!F40+'01 A2,4 Pol'!F38+'01 A3 Pol'!F42</f>
        <v>0</v>
      </c>
    </row>
    <row r="39" spans="1:10" ht="25.5" customHeight="1" x14ac:dyDescent="0.2">
      <c r="A39" s="109"/>
      <c r="B39" s="109" t="s">
        <v>57</v>
      </c>
      <c r="C39" s="241" t="s">
        <v>58</v>
      </c>
      <c r="D39" s="241"/>
      <c r="E39" s="241"/>
      <c r="F39" s="242"/>
      <c r="G39" s="243"/>
      <c r="H39" s="243"/>
      <c r="I39" s="243"/>
      <c r="J39" s="112">
        <f>'01 A1 Pol'!F110+'01 A2,4 Pol'!F85+'01 A2,4 Pol'!F97+'01 A3 Pol'!F105+'01 A3 Pol'!F134</f>
        <v>0</v>
      </c>
    </row>
    <row r="40" spans="1:10" ht="25.5" customHeight="1" x14ac:dyDescent="0.2">
      <c r="A40" s="109"/>
      <c r="B40" s="109" t="s">
        <v>59</v>
      </c>
      <c r="C40" s="241" t="s">
        <v>60</v>
      </c>
      <c r="D40" s="241"/>
      <c r="E40" s="241"/>
      <c r="F40" s="242"/>
      <c r="G40" s="243"/>
      <c r="H40" s="243"/>
      <c r="I40" s="243"/>
      <c r="J40" s="112">
        <f>'01 A1 Pol'!F137+'01 A2,4 Pol'!F95+'01 A2,4 Pol'!F114+'01 A3 Pol'!F132+'01 A3 Pol'!F153</f>
        <v>0</v>
      </c>
    </row>
    <row r="41" spans="1:10" ht="25.5" customHeight="1" x14ac:dyDescent="0.2">
      <c r="A41" s="109"/>
      <c r="B41" s="109" t="s">
        <v>61</v>
      </c>
      <c r="C41" s="241" t="s">
        <v>62</v>
      </c>
      <c r="D41" s="241"/>
      <c r="E41" s="241"/>
      <c r="F41" s="242"/>
      <c r="G41" s="243"/>
      <c r="H41" s="243"/>
      <c r="I41" s="243"/>
      <c r="J41" s="112">
        <f>'01 A1 Pol'!F151+'01 A2,4 Pol'!F127+'01 A3 Pol'!F115</f>
        <v>0</v>
      </c>
    </row>
    <row r="42" spans="1:10" ht="25.5" customHeight="1" x14ac:dyDescent="0.2">
      <c r="A42" s="109"/>
      <c r="B42" s="109" t="s">
        <v>63</v>
      </c>
      <c r="C42" s="241" t="s">
        <v>64</v>
      </c>
      <c r="D42" s="241"/>
      <c r="E42" s="241"/>
      <c r="F42" s="242"/>
      <c r="G42" s="243"/>
      <c r="H42" s="243"/>
      <c r="I42" s="243"/>
      <c r="J42" s="112">
        <f>'01 A1 Pol'!F167+'01 A2,4 Pol'!F142+'01 A3 Pol'!F170</f>
        <v>0</v>
      </c>
    </row>
    <row r="43" spans="1:10" ht="25.5" customHeight="1" x14ac:dyDescent="0.2">
      <c r="A43" s="109"/>
      <c r="B43" s="109" t="s">
        <v>65</v>
      </c>
      <c r="C43" s="241" t="s">
        <v>66</v>
      </c>
      <c r="D43" s="241"/>
      <c r="E43" s="241"/>
      <c r="F43" s="242"/>
      <c r="G43" s="243"/>
      <c r="H43" s="243"/>
      <c r="I43" s="243"/>
      <c r="J43" s="112">
        <f>'01 A1 Pol'!F169+'01 A2,4 Pol'!F144+'01 A3 Pol'!F172</f>
        <v>0</v>
      </c>
    </row>
    <row r="44" spans="1:10" ht="25.5" customHeight="1" x14ac:dyDescent="0.2">
      <c r="A44" s="109"/>
      <c r="B44" s="109" t="s">
        <v>67</v>
      </c>
      <c r="C44" s="241" t="s">
        <v>68</v>
      </c>
      <c r="D44" s="241"/>
      <c r="E44" s="241"/>
      <c r="F44" s="242"/>
      <c r="G44" s="243"/>
      <c r="H44" s="243"/>
      <c r="I44" s="243"/>
      <c r="J44" s="112">
        <f>'01 A1 Pol'!F171+'01 A2,4 Pol'!F146+'01 A3 Pol'!F166</f>
        <v>0</v>
      </c>
    </row>
    <row r="45" spans="1:10" ht="25.5" customHeight="1" x14ac:dyDescent="0.2">
      <c r="A45" s="109"/>
      <c r="B45" s="109" t="s">
        <v>69</v>
      </c>
      <c r="C45" s="241" t="s">
        <v>70</v>
      </c>
      <c r="D45" s="241"/>
      <c r="E45" s="241"/>
      <c r="F45" s="242"/>
      <c r="G45" s="243"/>
      <c r="H45" s="243"/>
      <c r="I45" s="243"/>
      <c r="J45" s="112">
        <f>'01 A1 Pol'!F175+'01 A2,4 Pol'!F150+'01 A3 Pol'!F174</f>
        <v>0</v>
      </c>
    </row>
    <row r="46" spans="1:10" ht="25.5" customHeight="1" x14ac:dyDescent="0.2">
      <c r="A46" s="109"/>
      <c r="B46" s="109" t="s">
        <v>71</v>
      </c>
      <c r="C46" s="241" t="s">
        <v>72</v>
      </c>
      <c r="D46" s="241"/>
      <c r="E46" s="241"/>
      <c r="F46" s="242"/>
      <c r="G46" s="243"/>
      <c r="H46" s="243"/>
      <c r="I46" s="243"/>
      <c r="J46" s="112">
        <f>'01 0000 Pol'!F8</f>
        <v>0</v>
      </c>
    </row>
    <row r="47" spans="1:10" ht="25.5" customHeight="1" x14ac:dyDescent="0.2">
      <c r="A47" s="109"/>
      <c r="B47" s="113" t="s">
        <v>73</v>
      </c>
      <c r="C47" s="249" t="s">
        <v>74</v>
      </c>
      <c r="D47" s="249"/>
      <c r="E47" s="249"/>
      <c r="F47" s="250"/>
      <c r="G47" s="251"/>
      <c r="H47" s="251"/>
      <c r="I47" s="251"/>
      <c r="J47" s="114">
        <f>'01 0000 Pol'!F18</f>
        <v>0</v>
      </c>
    </row>
    <row r="48" spans="1:10" ht="25.5" customHeight="1" x14ac:dyDescent="0.2">
      <c r="A48" s="115"/>
      <c r="B48" s="116" t="s">
        <v>75</v>
      </c>
      <c r="C48" s="117"/>
      <c r="D48" s="117"/>
      <c r="E48" s="117"/>
      <c r="F48" s="118"/>
      <c r="G48" s="119"/>
      <c r="H48" s="119"/>
      <c r="I48" s="119"/>
      <c r="J48" s="120">
        <f>SUM(J36:J47)</f>
        <v>0</v>
      </c>
    </row>
    <row r="49" spans="1:10" x14ac:dyDescent="0.2">
      <c r="A49" s="84"/>
      <c r="B49" s="84"/>
      <c r="C49" s="84"/>
      <c r="D49" s="84"/>
      <c r="E49" s="84"/>
      <c r="F49" s="84"/>
      <c r="G49" s="85"/>
      <c r="H49" s="84"/>
      <c r="I49" s="85"/>
      <c r="J49" s="86"/>
    </row>
    <row r="50" spans="1:10" x14ac:dyDescent="0.2">
      <c r="A50" s="84"/>
      <c r="B50" s="84"/>
      <c r="C50" s="84"/>
      <c r="D50" s="84"/>
      <c r="E50" s="84"/>
      <c r="F50" s="84"/>
      <c r="G50" s="85"/>
      <c r="H50" s="84"/>
      <c r="I50" s="85"/>
      <c r="J50" s="86"/>
    </row>
    <row r="51" spans="1:10" x14ac:dyDescent="0.2">
      <c r="A51" s="84"/>
      <c r="B51" s="84"/>
      <c r="C51" s="84"/>
      <c r="D51" s="84"/>
      <c r="E51" s="84"/>
      <c r="F51" s="84"/>
      <c r="G51" s="85"/>
      <c r="H51" s="84"/>
      <c r="I51" s="85"/>
      <c r="J51" s="86"/>
    </row>
  </sheetData>
  <sheetProtection password="D2BF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">
    <mergeCell ref="C47:I47"/>
    <mergeCell ref="C43:I43"/>
    <mergeCell ref="C44:I44"/>
    <mergeCell ref="C45:I45"/>
    <mergeCell ref="C46:I46"/>
    <mergeCell ref="C39:I39"/>
    <mergeCell ref="C40:I40"/>
    <mergeCell ref="C41:I41"/>
    <mergeCell ref="C42:I42"/>
    <mergeCell ref="B24:E24"/>
    <mergeCell ref="C36:I36"/>
    <mergeCell ref="C37:I37"/>
    <mergeCell ref="C38:I38"/>
  </mergeCells>
  <phoneticPr fontId="0" type="noConversion"/>
  <pageMargins left="0.39370078740157483" right="0.19685039370078741" top="0.39370078740157483" bottom="0.39370078740157483" header="0" footer="0.19685039370078741"/>
  <pageSetup paperSize="9" scale="97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50091</v>
      </c>
      <c r="C1" s="31" t="str">
        <f>Stavba!NazevStavby</f>
        <v>Ubytovna AS PO, Brno, Chodská 17A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253"/>
      <c r="D2" s="253"/>
      <c r="E2" s="253"/>
      <c r="F2" s="253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52" t="s">
        <v>17</v>
      </c>
      <c r="B4" s="252"/>
      <c r="C4" s="252"/>
      <c r="D4" s="252"/>
      <c r="E4" s="252"/>
      <c r="F4" s="252"/>
      <c r="G4" s="252"/>
      <c r="H4" s="252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254">
        <f>C2</f>
        <v>0</v>
      </c>
      <c r="C7" s="255"/>
      <c r="D7" s="255"/>
      <c r="E7" s="255"/>
      <c r="F7" s="255"/>
      <c r="G7" s="255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D2B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honeticPr fontId="18" type="noConversion"/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56" t="s">
        <v>29</v>
      </c>
      <c r="B1" s="256"/>
      <c r="C1" s="257"/>
      <c r="D1" s="256"/>
      <c r="E1" s="256"/>
      <c r="F1" s="256"/>
      <c r="G1" s="256"/>
    </row>
    <row r="2" spans="1:7" ht="13.5" thickTop="1" x14ac:dyDescent="0.2">
      <c r="A2" s="55" t="s">
        <v>30</v>
      </c>
      <c r="B2" s="56"/>
      <c r="C2" s="258"/>
      <c r="D2" s="258"/>
      <c r="E2" s="258"/>
      <c r="F2" s="258"/>
      <c r="G2" s="259"/>
    </row>
    <row r="3" spans="1:7" x14ac:dyDescent="0.2">
      <c r="A3" s="57" t="s">
        <v>31</v>
      </c>
      <c r="B3" s="58"/>
      <c r="C3" s="260"/>
      <c r="D3" s="260"/>
      <c r="E3" s="260"/>
      <c r="F3" s="260"/>
      <c r="G3" s="261"/>
    </row>
    <row r="4" spans="1:7" ht="13.5" thickBot="1" x14ac:dyDescent="0.25">
      <c r="A4" s="59" t="s">
        <v>32</v>
      </c>
      <c r="B4" s="60"/>
      <c r="C4" s="262"/>
      <c r="D4" s="262"/>
      <c r="E4" s="262"/>
      <c r="F4" s="262"/>
      <c r="G4" s="263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D2BF" sheet="1"/>
  <mergeCells count="4">
    <mergeCell ref="A1:G1"/>
    <mergeCell ref="C2:G2"/>
    <mergeCell ref="C3:G3"/>
    <mergeCell ref="C4:G4"/>
  </mergeCells>
  <phoneticPr fontId="18" type="noConversion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50091</v>
      </c>
      <c r="C1" s="31" t="str">
        <f>Stavba!NazevStavby</f>
        <v>Ubytovna AS PO, Brno, Chodská 17A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21" t="s">
        <v>44</v>
      </c>
      <c r="C2" s="266" t="s">
        <v>45</v>
      </c>
      <c r="D2" s="253"/>
      <c r="E2" s="253"/>
      <c r="F2" s="253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252" t="s">
        <v>17</v>
      </c>
      <c r="B4" s="252"/>
      <c r="C4" s="252"/>
      <c r="D4" s="252"/>
      <c r="E4" s="252"/>
      <c r="F4" s="252"/>
      <c r="G4" s="252"/>
      <c r="H4" s="252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01</v>
      </c>
      <c r="H6" s="35"/>
    </row>
    <row r="7" spans="1:10" ht="15.75" customHeight="1" x14ac:dyDescent="0.25">
      <c r="B7" s="254" t="str">
        <f>C2</f>
        <v>Ubytovna  Chodská 17A</v>
      </c>
      <c r="C7" s="255"/>
      <c r="D7" s="255"/>
      <c r="E7" s="255"/>
      <c r="F7" s="255"/>
      <c r="G7" s="255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76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2" t="s">
        <v>77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78</v>
      </c>
      <c r="B17" s="131"/>
      <c r="C17" s="132"/>
      <c r="D17" s="132"/>
      <c r="E17" s="132"/>
      <c r="F17" s="132"/>
      <c r="G17" s="133"/>
      <c r="H17" s="134" t="s">
        <v>79</v>
      </c>
      <c r="I17" s="32"/>
      <c r="J17" s="32"/>
    </row>
    <row r="18" spans="1:55" ht="12.75" customHeight="1" x14ac:dyDescent="0.2">
      <c r="A18" s="128" t="s">
        <v>80</v>
      </c>
      <c r="B18" s="126" t="s">
        <v>81</v>
      </c>
      <c r="C18" s="125"/>
      <c r="D18" s="125"/>
      <c r="E18" s="125"/>
      <c r="F18" s="125"/>
      <c r="G18" s="127"/>
      <c r="H18" s="129">
        <f>'01 0000 Pol'!G30</f>
        <v>0</v>
      </c>
      <c r="I18" s="32"/>
      <c r="J18" s="32"/>
      <c r="O18">
        <f>'01 0000 Pol'!AN30</f>
        <v>0</v>
      </c>
      <c r="P18">
        <f>'01 0000 Pol'!AO30</f>
        <v>0</v>
      </c>
    </row>
    <row r="19" spans="1:55" ht="12.75" customHeight="1" x14ac:dyDescent="0.2">
      <c r="A19" s="128" t="s">
        <v>82</v>
      </c>
      <c r="B19" s="126" t="s">
        <v>83</v>
      </c>
      <c r="C19" s="125"/>
      <c r="D19" s="125"/>
      <c r="E19" s="125"/>
      <c r="F19" s="125"/>
      <c r="G19" s="127"/>
      <c r="H19" s="129">
        <f>'01 A1 Pol'!G184</f>
        <v>0</v>
      </c>
      <c r="I19" s="32"/>
      <c r="J19" s="32"/>
      <c r="O19">
        <f>'01 A1 Pol'!AN184</f>
        <v>0</v>
      </c>
      <c r="P19">
        <f>'01 A1 Pol'!AO184</f>
        <v>0</v>
      </c>
    </row>
    <row r="20" spans="1:55" ht="12.75" customHeight="1" x14ac:dyDescent="0.2">
      <c r="A20" s="128" t="s">
        <v>84</v>
      </c>
      <c r="B20" s="126" t="s">
        <v>85</v>
      </c>
      <c r="C20" s="125"/>
      <c r="D20" s="125"/>
      <c r="E20" s="125"/>
      <c r="F20" s="125"/>
      <c r="G20" s="127"/>
      <c r="H20" s="129">
        <f>'01 A2,4 Pol'!G159</f>
        <v>0</v>
      </c>
      <c r="I20" s="32"/>
      <c r="J20" s="32"/>
      <c r="O20">
        <f>'01 A2,4 Pol'!AN159</f>
        <v>0</v>
      </c>
      <c r="P20">
        <f>'01 A2,4 Pol'!AO159</f>
        <v>0</v>
      </c>
    </row>
    <row r="21" spans="1:55" ht="12.75" customHeight="1" x14ac:dyDescent="0.2">
      <c r="A21" s="128" t="s">
        <v>86</v>
      </c>
      <c r="B21" s="126" t="s">
        <v>87</v>
      </c>
      <c r="C21" s="125"/>
      <c r="D21" s="125"/>
      <c r="E21" s="125"/>
      <c r="F21" s="125"/>
      <c r="G21" s="127"/>
      <c r="H21" s="129">
        <f>'01 A3 Pol'!G183</f>
        <v>0</v>
      </c>
      <c r="I21" s="32"/>
      <c r="J21" s="32"/>
      <c r="O21">
        <f>'01 A3 Pol'!AN183</f>
        <v>0</v>
      </c>
      <c r="P21">
        <f>'01 A3 Pol'!AO183</f>
        <v>0</v>
      </c>
    </row>
    <row r="22" spans="1:55" ht="12.75" customHeight="1" thickBot="1" x14ac:dyDescent="0.25">
      <c r="A22" s="135"/>
      <c r="B22" s="136" t="s">
        <v>88</v>
      </c>
      <c r="C22" s="137"/>
      <c r="D22" s="138" t="str">
        <f>B2</f>
        <v>01</v>
      </c>
      <c r="E22" s="137"/>
      <c r="F22" s="137"/>
      <c r="G22" s="139"/>
      <c r="H22" s="140">
        <f>SUM(H18:H21)</f>
        <v>0</v>
      </c>
      <c r="I22" s="32"/>
      <c r="J22" s="32"/>
    </row>
    <row r="23" spans="1:55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55" ht="13.5" thickBot="1" x14ac:dyDescent="0.25">
      <c r="A24" s="122" t="s">
        <v>128</v>
      </c>
      <c r="B24" s="123"/>
      <c r="C24" s="123"/>
      <c r="D24" s="206" t="s">
        <v>80</v>
      </c>
      <c r="E24" s="264" t="s">
        <v>81</v>
      </c>
      <c r="F24" s="264"/>
      <c r="G24" s="264"/>
      <c r="H24" s="264"/>
      <c r="I24" s="32"/>
      <c r="J24" s="32"/>
      <c r="BC24" s="207" t="str">
        <f>E24</f>
        <v>Vedlejší rozpočtové náklady</v>
      </c>
    </row>
    <row r="25" spans="1:55" ht="12.75" customHeight="1" x14ac:dyDescent="0.2">
      <c r="A25" s="130" t="s">
        <v>129</v>
      </c>
      <c r="B25" s="131"/>
      <c r="C25" s="132"/>
      <c r="D25" s="132"/>
      <c r="E25" s="132"/>
      <c r="F25" s="132"/>
      <c r="G25" s="133"/>
      <c r="H25" s="134" t="s">
        <v>79</v>
      </c>
      <c r="I25" s="32"/>
      <c r="J25" s="32"/>
    </row>
    <row r="26" spans="1:55" ht="12.75" customHeight="1" x14ac:dyDescent="0.2">
      <c r="A26" s="128" t="s">
        <v>71</v>
      </c>
      <c r="B26" s="126" t="s">
        <v>72</v>
      </c>
      <c r="C26" s="125"/>
      <c r="D26" s="125"/>
      <c r="E26" s="125"/>
      <c r="F26" s="125"/>
      <c r="G26" s="127"/>
      <c r="H26" s="208">
        <f>'01 0000 Pol'!F8</f>
        <v>0</v>
      </c>
      <c r="I26" s="32"/>
      <c r="J26" s="32"/>
    </row>
    <row r="27" spans="1:55" ht="12.75" customHeight="1" x14ac:dyDescent="0.2">
      <c r="A27" s="128" t="s">
        <v>73</v>
      </c>
      <c r="B27" s="126" t="s">
        <v>74</v>
      </c>
      <c r="C27" s="125"/>
      <c r="D27" s="125"/>
      <c r="E27" s="125"/>
      <c r="F27" s="125"/>
      <c r="G27" s="127"/>
      <c r="H27" s="208">
        <f>'01 0000 Pol'!F18</f>
        <v>0</v>
      </c>
      <c r="I27" s="32"/>
      <c r="J27" s="32"/>
    </row>
    <row r="28" spans="1:55" ht="12.75" customHeight="1" thickBot="1" x14ac:dyDescent="0.25">
      <c r="A28" s="135"/>
      <c r="B28" s="136" t="s">
        <v>130</v>
      </c>
      <c r="C28" s="137"/>
      <c r="D28" s="138" t="str">
        <f>D24</f>
        <v>0000</v>
      </c>
      <c r="E28" s="137"/>
      <c r="F28" s="137"/>
      <c r="G28" s="139"/>
      <c r="H28" s="209">
        <f>SUM(H26:H27)</f>
        <v>0</v>
      </c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3.5" thickBot="1" x14ac:dyDescent="0.25">
      <c r="A30" s="122" t="s">
        <v>128</v>
      </c>
      <c r="B30" s="123"/>
      <c r="C30" s="123"/>
      <c r="D30" s="206" t="s">
        <v>82</v>
      </c>
      <c r="E30" s="264" t="s">
        <v>83</v>
      </c>
      <c r="F30" s="264"/>
      <c r="G30" s="264"/>
      <c r="H30" s="264"/>
      <c r="I30" s="32"/>
      <c r="J30" s="32"/>
      <c r="BC30" s="207" t="str">
        <f>E30</f>
        <v>Výměna oken Brno,  Chodská 17A1</v>
      </c>
    </row>
    <row r="31" spans="1:55" ht="12.75" customHeight="1" x14ac:dyDescent="0.2">
      <c r="A31" s="130" t="s">
        <v>129</v>
      </c>
      <c r="B31" s="131"/>
      <c r="C31" s="132"/>
      <c r="D31" s="132"/>
      <c r="E31" s="132"/>
      <c r="F31" s="132"/>
      <c r="G31" s="133"/>
      <c r="H31" s="134" t="s">
        <v>79</v>
      </c>
      <c r="I31" s="32"/>
      <c r="J31" s="32"/>
    </row>
    <row r="32" spans="1:55" ht="12.75" customHeight="1" x14ac:dyDescent="0.2">
      <c r="A32" s="128" t="s">
        <v>51</v>
      </c>
      <c r="B32" s="126" t="s">
        <v>52</v>
      </c>
      <c r="C32" s="125"/>
      <c r="D32" s="125"/>
      <c r="E32" s="125"/>
      <c r="F32" s="125"/>
      <c r="G32" s="127"/>
      <c r="H32" s="208">
        <f>'01 A1 Pol'!F8</f>
        <v>0</v>
      </c>
      <c r="I32" s="32"/>
      <c r="J32" s="32"/>
    </row>
    <row r="33" spans="1:55" ht="12.75" customHeight="1" x14ac:dyDescent="0.2">
      <c r="A33" s="128" t="s">
        <v>53</v>
      </c>
      <c r="B33" s="126" t="s">
        <v>54</v>
      </c>
      <c r="C33" s="125"/>
      <c r="D33" s="125"/>
      <c r="E33" s="125"/>
      <c r="F33" s="125"/>
      <c r="G33" s="127"/>
      <c r="H33" s="208">
        <f>'01 A1 Pol'!F24</f>
        <v>0</v>
      </c>
      <c r="I33" s="32"/>
      <c r="J33" s="32"/>
    </row>
    <row r="34" spans="1:55" ht="12.75" customHeight="1" x14ac:dyDescent="0.2">
      <c r="A34" s="128" t="s">
        <v>55</v>
      </c>
      <c r="B34" s="126" t="s">
        <v>56</v>
      </c>
      <c r="C34" s="125"/>
      <c r="D34" s="125"/>
      <c r="E34" s="125"/>
      <c r="F34" s="125"/>
      <c r="G34" s="127"/>
      <c r="H34" s="208">
        <f>'01 A1 Pol'!F40</f>
        <v>0</v>
      </c>
      <c r="I34" s="32"/>
      <c r="J34" s="32"/>
    </row>
    <row r="35" spans="1:55" ht="12.75" customHeight="1" x14ac:dyDescent="0.2">
      <c r="A35" s="128" t="s">
        <v>57</v>
      </c>
      <c r="B35" s="126" t="s">
        <v>58</v>
      </c>
      <c r="C35" s="125"/>
      <c r="D35" s="125"/>
      <c r="E35" s="125"/>
      <c r="F35" s="125"/>
      <c r="G35" s="127"/>
      <c r="H35" s="208">
        <f>'01 A1 Pol'!F110</f>
        <v>0</v>
      </c>
      <c r="I35" s="32"/>
      <c r="J35" s="32"/>
    </row>
    <row r="36" spans="1:55" ht="12.75" customHeight="1" x14ac:dyDescent="0.2">
      <c r="A36" s="128" t="s">
        <v>59</v>
      </c>
      <c r="B36" s="126" t="s">
        <v>60</v>
      </c>
      <c r="C36" s="125"/>
      <c r="D36" s="125"/>
      <c r="E36" s="125"/>
      <c r="F36" s="125"/>
      <c r="G36" s="127"/>
      <c r="H36" s="208">
        <f>'01 A1 Pol'!F137</f>
        <v>0</v>
      </c>
      <c r="I36" s="32"/>
      <c r="J36" s="32"/>
    </row>
    <row r="37" spans="1:55" ht="12.75" customHeight="1" x14ac:dyDescent="0.2">
      <c r="A37" s="128" t="s">
        <v>61</v>
      </c>
      <c r="B37" s="126" t="s">
        <v>62</v>
      </c>
      <c r="C37" s="125"/>
      <c r="D37" s="125"/>
      <c r="E37" s="125"/>
      <c r="F37" s="125"/>
      <c r="G37" s="127"/>
      <c r="H37" s="208">
        <f>'01 A1 Pol'!F151</f>
        <v>0</v>
      </c>
      <c r="I37" s="32"/>
      <c r="J37" s="32"/>
    </row>
    <row r="38" spans="1:55" ht="12.75" customHeight="1" x14ac:dyDescent="0.2">
      <c r="A38" s="128" t="s">
        <v>63</v>
      </c>
      <c r="B38" s="126" t="s">
        <v>64</v>
      </c>
      <c r="C38" s="125"/>
      <c r="D38" s="125"/>
      <c r="E38" s="125"/>
      <c r="F38" s="125"/>
      <c r="G38" s="127"/>
      <c r="H38" s="208">
        <f>'01 A1 Pol'!F167</f>
        <v>0</v>
      </c>
      <c r="I38" s="32"/>
      <c r="J38" s="32"/>
    </row>
    <row r="39" spans="1:55" ht="12.75" customHeight="1" x14ac:dyDescent="0.2">
      <c r="A39" s="128" t="s">
        <v>65</v>
      </c>
      <c r="B39" s="126" t="s">
        <v>66</v>
      </c>
      <c r="C39" s="125"/>
      <c r="D39" s="125"/>
      <c r="E39" s="125"/>
      <c r="F39" s="125"/>
      <c r="G39" s="127"/>
      <c r="H39" s="208">
        <f>'01 A1 Pol'!F169</f>
        <v>0</v>
      </c>
      <c r="I39" s="32"/>
      <c r="J39" s="32"/>
    </row>
    <row r="40" spans="1:55" ht="12.75" customHeight="1" x14ac:dyDescent="0.2">
      <c r="A40" s="128" t="s">
        <v>67</v>
      </c>
      <c r="B40" s="126" t="s">
        <v>68</v>
      </c>
      <c r="C40" s="125"/>
      <c r="D40" s="125"/>
      <c r="E40" s="125"/>
      <c r="F40" s="125"/>
      <c r="G40" s="127"/>
      <c r="H40" s="208">
        <f>'01 A1 Pol'!F171</f>
        <v>0</v>
      </c>
      <c r="I40" s="32"/>
      <c r="J40" s="32"/>
    </row>
    <row r="41" spans="1:55" ht="12.75" customHeight="1" x14ac:dyDescent="0.2">
      <c r="A41" s="128" t="s">
        <v>69</v>
      </c>
      <c r="B41" s="126" t="s">
        <v>70</v>
      </c>
      <c r="C41" s="125"/>
      <c r="D41" s="125"/>
      <c r="E41" s="125"/>
      <c r="F41" s="125"/>
      <c r="G41" s="127"/>
      <c r="H41" s="208">
        <f>'01 A1 Pol'!F175</f>
        <v>0</v>
      </c>
      <c r="I41" s="32"/>
      <c r="J41" s="32"/>
    </row>
    <row r="42" spans="1:55" ht="12.75" customHeight="1" thickBot="1" x14ac:dyDescent="0.25">
      <c r="A42" s="135"/>
      <c r="B42" s="136" t="s">
        <v>130</v>
      </c>
      <c r="C42" s="137"/>
      <c r="D42" s="138" t="str">
        <f>D30</f>
        <v>A1</v>
      </c>
      <c r="E42" s="137"/>
      <c r="F42" s="137"/>
      <c r="G42" s="139"/>
      <c r="H42" s="209">
        <f>SUM(H32:H41)</f>
        <v>0</v>
      </c>
      <c r="I42" s="32"/>
      <c r="J42" s="32"/>
    </row>
    <row r="43" spans="1:55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55" ht="13.5" thickBot="1" x14ac:dyDescent="0.25">
      <c r="A44" s="122" t="s">
        <v>128</v>
      </c>
      <c r="B44" s="123"/>
      <c r="C44" s="123"/>
      <c r="D44" s="206" t="s">
        <v>84</v>
      </c>
      <c r="E44" s="264" t="s">
        <v>85</v>
      </c>
      <c r="F44" s="264"/>
      <c r="G44" s="264"/>
      <c r="H44" s="264"/>
      <c r="I44" s="32"/>
      <c r="J44" s="32"/>
      <c r="BC44" s="207" t="str">
        <f>E44</f>
        <v>Výměna oken Brno,  Chodská 17A4</v>
      </c>
    </row>
    <row r="45" spans="1:55" ht="12.75" customHeight="1" x14ac:dyDescent="0.2">
      <c r="A45" s="130" t="s">
        <v>129</v>
      </c>
      <c r="B45" s="131"/>
      <c r="C45" s="132"/>
      <c r="D45" s="132"/>
      <c r="E45" s="132"/>
      <c r="F45" s="132"/>
      <c r="G45" s="133"/>
      <c r="H45" s="134" t="s">
        <v>79</v>
      </c>
      <c r="I45" s="32"/>
      <c r="J45" s="32"/>
    </row>
    <row r="46" spans="1:55" ht="12.75" customHeight="1" x14ac:dyDescent="0.2">
      <c r="A46" s="128" t="s">
        <v>51</v>
      </c>
      <c r="B46" s="126" t="s">
        <v>52</v>
      </c>
      <c r="C46" s="125"/>
      <c r="D46" s="125"/>
      <c r="E46" s="125"/>
      <c r="F46" s="125"/>
      <c r="G46" s="127"/>
      <c r="H46" s="208">
        <f>'01 A2,4 Pol'!F8</f>
        <v>0</v>
      </c>
      <c r="I46" s="32"/>
      <c r="J46" s="32"/>
    </row>
    <row r="47" spans="1:55" ht="12.75" customHeight="1" x14ac:dyDescent="0.2">
      <c r="A47" s="128" t="s">
        <v>53</v>
      </c>
      <c r="B47" s="126" t="s">
        <v>54</v>
      </c>
      <c r="C47" s="125"/>
      <c r="D47" s="125"/>
      <c r="E47" s="125"/>
      <c r="F47" s="125"/>
      <c r="G47" s="127"/>
      <c r="H47" s="208">
        <f>'01 A2,4 Pol'!F23</f>
        <v>0</v>
      </c>
      <c r="I47" s="32"/>
      <c r="J47" s="32"/>
    </row>
    <row r="48" spans="1:55" ht="12.75" customHeight="1" x14ac:dyDescent="0.2">
      <c r="A48" s="128" t="s">
        <v>55</v>
      </c>
      <c r="B48" s="126" t="s">
        <v>56</v>
      </c>
      <c r="C48" s="125"/>
      <c r="D48" s="125"/>
      <c r="E48" s="125"/>
      <c r="F48" s="125"/>
      <c r="G48" s="127"/>
      <c r="H48" s="208">
        <f>'01 A2,4 Pol'!F38</f>
        <v>0</v>
      </c>
      <c r="I48" s="32"/>
      <c r="J48" s="32"/>
    </row>
    <row r="49" spans="1:55" ht="12.75" customHeight="1" x14ac:dyDescent="0.2">
      <c r="A49" s="128" t="s">
        <v>57</v>
      </c>
      <c r="B49" s="126" t="s">
        <v>58</v>
      </c>
      <c r="C49" s="125"/>
      <c r="D49" s="125"/>
      <c r="E49" s="125"/>
      <c r="F49" s="125"/>
      <c r="G49" s="127"/>
      <c r="H49" s="208">
        <f>'01 A2,4 Pol'!F85+'01 A2,4 Pol'!F97</f>
        <v>0</v>
      </c>
      <c r="I49" s="32"/>
      <c r="J49" s="32"/>
    </row>
    <row r="50" spans="1:55" ht="12.75" customHeight="1" x14ac:dyDescent="0.2">
      <c r="A50" s="128" t="s">
        <v>59</v>
      </c>
      <c r="B50" s="126" t="s">
        <v>60</v>
      </c>
      <c r="C50" s="125"/>
      <c r="D50" s="125"/>
      <c r="E50" s="125"/>
      <c r="F50" s="125"/>
      <c r="G50" s="127"/>
      <c r="H50" s="208">
        <f>'01 A2,4 Pol'!F95+'01 A2,4 Pol'!F114</f>
        <v>0</v>
      </c>
      <c r="I50" s="32"/>
      <c r="J50" s="32"/>
    </row>
    <row r="51" spans="1:55" x14ac:dyDescent="0.2">
      <c r="A51" s="128" t="s">
        <v>61</v>
      </c>
      <c r="B51" s="126" t="s">
        <v>62</v>
      </c>
      <c r="C51" s="125"/>
      <c r="D51" s="125"/>
      <c r="E51" s="125"/>
      <c r="F51" s="125"/>
      <c r="G51" s="127"/>
      <c r="H51" s="208">
        <f>'01 A2,4 Pol'!F127</f>
        <v>0</v>
      </c>
    </row>
    <row r="52" spans="1:55" x14ac:dyDescent="0.2">
      <c r="A52" s="128" t="s">
        <v>63</v>
      </c>
      <c r="B52" s="126" t="s">
        <v>64</v>
      </c>
      <c r="C52" s="125"/>
      <c r="D52" s="125"/>
      <c r="E52" s="125"/>
      <c r="F52" s="125"/>
      <c r="G52" s="127"/>
      <c r="H52" s="208">
        <f>'01 A2,4 Pol'!F142</f>
        <v>0</v>
      </c>
    </row>
    <row r="53" spans="1:55" x14ac:dyDescent="0.2">
      <c r="A53" s="128" t="s">
        <v>65</v>
      </c>
      <c r="B53" s="126" t="s">
        <v>66</v>
      </c>
      <c r="C53" s="125"/>
      <c r="D53" s="125"/>
      <c r="E53" s="125"/>
      <c r="F53" s="125"/>
      <c r="G53" s="127"/>
      <c r="H53" s="208">
        <f>'01 A2,4 Pol'!F144</f>
        <v>0</v>
      </c>
    </row>
    <row r="54" spans="1:55" x14ac:dyDescent="0.2">
      <c r="A54" s="128" t="s">
        <v>67</v>
      </c>
      <c r="B54" s="126" t="s">
        <v>68</v>
      </c>
      <c r="C54" s="125"/>
      <c r="D54" s="125"/>
      <c r="E54" s="125"/>
      <c r="F54" s="125"/>
      <c r="G54" s="127"/>
      <c r="H54" s="208">
        <f>'01 A2,4 Pol'!F146</f>
        <v>0</v>
      </c>
    </row>
    <row r="55" spans="1:55" x14ac:dyDescent="0.2">
      <c r="A55" s="128" t="s">
        <v>69</v>
      </c>
      <c r="B55" s="126" t="s">
        <v>70</v>
      </c>
      <c r="C55" s="125"/>
      <c r="D55" s="125"/>
      <c r="E55" s="125"/>
      <c r="F55" s="125"/>
      <c r="G55" s="127"/>
      <c r="H55" s="208">
        <f>'01 A2,4 Pol'!F150</f>
        <v>0</v>
      </c>
    </row>
    <row r="56" spans="1:55" ht="13.5" thickBot="1" x14ac:dyDescent="0.25">
      <c r="A56" s="135"/>
      <c r="B56" s="136" t="s">
        <v>130</v>
      </c>
      <c r="C56" s="137"/>
      <c r="D56" s="138" t="str">
        <f>D44</f>
        <v>A2,4</v>
      </c>
      <c r="E56" s="137"/>
      <c r="F56" s="137"/>
      <c r="G56" s="139"/>
      <c r="H56" s="209">
        <f>SUM(H46:H55)</f>
        <v>0</v>
      </c>
    </row>
    <row r="58" spans="1:55" ht="13.5" thickBot="1" x14ac:dyDescent="0.25">
      <c r="A58" s="122" t="s">
        <v>128</v>
      </c>
      <c r="B58" s="122"/>
      <c r="C58" s="122"/>
      <c r="D58" s="213" t="s">
        <v>86</v>
      </c>
      <c r="E58" s="265" t="s">
        <v>87</v>
      </c>
      <c r="F58" s="265"/>
      <c r="G58" s="265"/>
      <c r="H58" s="265"/>
      <c r="BC58" s="207" t="str">
        <f>E58</f>
        <v>Výměna oken Brno,  Chodská 17A3</v>
      </c>
    </row>
    <row r="59" spans="1:55" x14ac:dyDescent="0.2">
      <c r="A59" s="219" t="s">
        <v>129</v>
      </c>
      <c r="B59" s="220"/>
      <c r="C59" s="157"/>
      <c r="D59" s="157"/>
      <c r="E59" s="157"/>
      <c r="F59" s="157"/>
      <c r="G59" s="221"/>
      <c r="H59" s="222" t="s">
        <v>79</v>
      </c>
    </row>
    <row r="60" spans="1:55" x14ac:dyDescent="0.2">
      <c r="A60" s="217" t="s">
        <v>51</v>
      </c>
      <c r="B60" s="215" t="s">
        <v>52</v>
      </c>
      <c r="C60" s="214"/>
      <c r="D60" s="214"/>
      <c r="E60" s="214"/>
      <c r="F60" s="214"/>
      <c r="G60" s="216"/>
      <c r="H60" s="218">
        <f>'01 A3 Pol'!F8</f>
        <v>0</v>
      </c>
    </row>
    <row r="61" spans="1:55" x14ac:dyDescent="0.2">
      <c r="A61" s="217" t="s">
        <v>53</v>
      </c>
      <c r="B61" s="215" t="s">
        <v>54</v>
      </c>
      <c r="C61" s="214"/>
      <c r="D61" s="214"/>
      <c r="E61" s="214"/>
      <c r="F61" s="214"/>
      <c r="G61" s="216"/>
      <c r="H61" s="218">
        <f>'01 A3 Pol'!F25</f>
        <v>0</v>
      </c>
    </row>
    <row r="62" spans="1:55" x14ac:dyDescent="0.2">
      <c r="A62" s="217" t="s">
        <v>55</v>
      </c>
      <c r="B62" s="215" t="s">
        <v>56</v>
      </c>
      <c r="C62" s="214"/>
      <c r="D62" s="214"/>
      <c r="E62" s="214"/>
      <c r="F62" s="214"/>
      <c r="G62" s="216"/>
      <c r="H62" s="218">
        <f>'01 A3 Pol'!F42</f>
        <v>0</v>
      </c>
    </row>
    <row r="63" spans="1:55" x14ac:dyDescent="0.2">
      <c r="A63" s="217" t="s">
        <v>57</v>
      </c>
      <c r="B63" s="215" t="s">
        <v>58</v>
      </c>
      <c r="C63" s="214"/>
      <c r="D63" s="214"/>
      <c r="E63" s="214"/>
      <c r="F63" s="214"/>
      <c r="G63" s="216"/>
      <c r="H63" s="218">
        <f>'01 A3 Pol'!F105+'01 A3 Pol'!F134</f>
        <v>0</v>
      </c>
    </row>
    <row r="64" spans="1:55" x14ac:dyDescent="0.2">
      <c r="A64" s="217" t="s">
        <v>59</v>
      </c>
      <c r="B64" s="215" t="s">
        <v>60</v>
      </c>
      <c r="C64" s="214"/>
      <c r="D64" s="214"/>
      <c r="E64" s="214"/>
      <c r="F64" s="214"/>
      <c r="G64" s="216"/>
      <c r="H64" s="218">
        <f>'01 A3 Pol'!F132+'01 A3 Pol'!F153</f>
        <v>0</v>
      </c>
    </row>
    <row r="65" spans="1:8" x14ac:dyDescent="0.2">
      <c r="A65" s="217" t="s">
        <v>61</v>
      </c>
      <c r="B65" s="215" t="s">
        <v>62</v>
      </c>
      <c r="C65" s="214"/>
      <c r="D65" s="214"/>
      <c r="E65" s="214"/>
      <c r="F65" s="214"/>
      <c r="G65" s="216"/>
      <c r="H65" s="218">
        <f>'01 A3 Pol'!F115</f>
        <v>0</v>
      </c>
    </row>
    <row r="66" spans="1:8" x14ac:dyDescent="0.2">
      <c r="A66" s="217" t="s">
        <v>63</v>
      </c>
      <c r="B66" s="215" t="s">
        <v>64</v>
      </c>
      <c r="C66" s="214"/>
      <c r="D66" s="214"/>
      <c r="E66" s="214"/>
      <c r="F66" s="214"/>
      <c r="G66" s="216"/>
      <c r="H66" s="218">
        <f>'01 A3 Pol'!F170</f>
        <v>0</v>
      </c>
    </row>
    <row r="67" spans="1:8" x14ac:dyDescent="0.2">
      <c r="A67" s="217" t="s">
        <v>65</v>
      </c>
      <c r="B67" s="215" t="s">
        <v>66</v>
      </c>
      <c r="C67" s="214"/>
      <c r="D67" s="214"/>
      <c r="E67" s="214"/>
      <c r="F67" s="214"/>
      <c r="G67" s="216"/>
      <c r="H67" s="218">
        <f>'01 A3 Pol'!F172</f>
        <v>0</v>
      </c>
    </row>
    <row r="68" spans="1:8" x14ac:dyDescent="0.2">
      <c r="A68" s="217" t="s">
        <v>67</v>
      </c>
      <c r="B68" s="215" t="s">
        <v>68</v>
      </c>
      <c r="C68" s="214"/>
      <c r="D68" s="214"/>
      <c r="E68" s="214"/>
      <c r="F68" s="214"/>
      <c r="G68" s="216"/>
      <c r="H68" s="218">
        <f>'01 A3 Pol'!F166</f>
        <v>0</v>
      </c>
    </row>
    <row r="69" spans="1:8" x14ac:dyDescent="0.2">
      <c r="A69" s="217" t="s">
        <v>69</v>
      </c>
      <c r="B69" s="215" t="s">
        <v>70</v>
      </c>
      <c r="C69" s="214"/>
      <c r="D69" s="214"/>
      <c r="E69" s="214"/>
      <c r="F69" s="214"/>
      <c r="G69" s="216"/>
      <c r="H69" s="218">
        <f>'01 A3 Pol'!F174</f>
        <v>0</v>
      </c>
    </row>
    <row r="70" spans="1:8" ht="13.5" thickBot="1" x14ac:dyDescent="0.25">
      <c r="A70" s="223"/>
      <c r="B70" s="224" t="s">
        <v>130</v>
      </c>
      <c r="C70" s="225"/>
      <c r="D70" s="226" t="str">
        <f>D58</f>
        <v>A3</v>
      </c>
      <c r="E70" s="225"/>
      <c r="F70" s="225"/>
      <c r="G70" s="227"/>
      <c r="H70" s="228">
        <f>SUM(H60:H69)</f>
        <v>0</v>
      </c>
    </row>
  </sheetData>
  <sheetProtection password="D2BF" sheet="1"/>
  <mergeCells count="7">
    <mergeCell ref="E30:H30"/>
    <mergeCell ref="E44:H44"/>
    <mergeCell ref="E58:H58"/>
    <mergeCell ref="C2:F2"/>
    <mergeCell ref="A4:H4"/>
    <mergeCell ref="B7:G7"/>
    <mergeCell ref="E24:H24"/>
  </mergeCells>
  <phoneticPr fontId="18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81" t="s">
        <v>89</v>
      </c>
      <c r="B1" s="281"/>
      <c r="C1" s="282"/>
      <c r="D1" s="281"/>
      <c r="E1" s="281"/>
      <c r="F1" s="281"/>
      <c r="G1" s="281"/>
      <c r="AC1" t="s">
        <v>92</v>
      </c>
    </row>
    <row r="2" spans="1:60" x14ac:dyDescent="0.2">
      <c r="A2" s="146" t="s">
        <v>30</v>
      </c>
      <c r="B2" s="150" t="s">
        <v>41</v>
      </c>
      <c r="C2" s="160" t="s">
        <v>42</v>
      </c>
      <c r="D2" s="148"/>
      <c r="E2" s="147"/>
      <c r="F2" s="147"/>
      <c r="G2" s="149"/>
    </row>
    <row r="3" spans="1:60" x14ac:dyDescent="0.2">
      <c r="A3" s="144" t="s">
        <v>31</v>
      </c>
      <c r="B3" s="151" t="s">
        <v>44</v>
      </c>
      <c r="C3" s="161" t="s">
        <v>45</v>
      </c>
      <c r="D3" s="143"/>
      <c r="E3" s="142"/>
      <c r="F3" s="142"/>
      <c r="G3" s="145"/>
    </row>
    <row r="4" spans="1:60" ht="13.5" thickBot="1" x14ac:dyDescent="0.25">
      <c r="A4" s="152" t="s">
        <v>32</v>
      </c>
      <c r="B4" s="153" t="s">
        <v>80</v>
      </c>
      <c r="C4" s="162" t="s">
        <v>81</v>
      </c>
      <c r="D4" s="154"/>
      <c r="E4" s="155"/>
      <c r="F4" s="155"/>
      <c r="G4" s="156"/>
    </row>
    <row r="5" spans="1:60" ht="13.5" thickBot="1" x14ac:dyDescent="0.25">
      <c r="C5" s="163"/>
      <c r="D5" s="141"/>
    </row>
    <row r="6" spans="1:60" ht="26.25" thickBot="1" x14ac:dyDescent="0.25">
      <c r="A6" s="179" t="s">
        <v>33</v>
      </c>
      <c r="B6" s="180" t="s">
        <v>34</v>
      </c>
      <c r="C6" s="181" t="s">
        <v>35</v>
      </c>
      <c r="D6" s="182" t="s">
        <v>36</v>
      </c>
      <c r="E6" s="183" t="s">
        <v>37</v>
      </c>
      <c r="F6" s="184" t="s">
        <v>38</v>
      </c>
      <c r="G6" s="179" t="s">
        <v>39</v>
      </c>
      <c r="H6" s="185" t="s">
        <v>90</v>
      </c>
      <c r="I6" s="186" t="s">
        <v>91</v>
      </c>
      <c r="J6" s="54"/>
    </row>
    <row r="7" spans="1:60" x14ac:dyDescent="0.2">
      <c r="A7" s="174"/>
      <c r="B7" s="164" t="s">
        <v>93</v>
      </c>
      <c r="C7" s="283" t="s">
        <v>94</v>
      </c>
      <c r="D7" s="284"/>
      <c r="E7" s="285"/>
      <c r="F7" s="286"/>
      <c r="G7" s="286"/>
      <c r="H7" s="187"/>
      <c r="I7" s="188"/>
    </row>
    <row r="8" spans="1:60" x14ac:dyDescent="0.2">
      <c r="A8" s="175" t="s">
        <v>95</v>
      </c>
      <c r="B8" s="165" t="s">
        <v>71</v>
      </c>
      <c r="C8" s="201" t="s">
        <v>72</v>
      </c>
      <c r="D8" s="167"/>
      <c r="E8" s="169"/>
      <c r="F8" s="287">
        <f>SUM(G9:G17)</f>
        <v>0</v>
      </c>
      <c r="G8" s="288"/>
      <c r="H8" s="171"/>
      <c r="I8" s="177"/>
    </row>
    <row r="9" spans="1:60" outlineLevel="1" x14ac:dyDescent="0.2">
      <c r="A9" s="176"/>
      <c r="B9" s="273" t="s">
        <v>96</v>
      </c>
      <c r="C9" s="274"/>
      <c r="D9" s="275"/>
      <c r="E9" s="276"/>
      <c r="F9" s="277"/>
      <c r="G9" s="278"/>
      <c r="H9" s="172"/>
      <c r="I9" s="17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>
        <v>0</v>
      </c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76">
        <v>1</v>
      </c>
      <c r="B10" s="166" t="s">
        <v>97</v>
      </c>
      <c r="C10" s="202" t="s">
        <v>98</v>
      </c>
      <c r="D10" s="168" t="s">
        <v>99</v>
      </c>
      <c r="E10" s="170">
        <v>1</v>
      </c>
      <c r="F10" s="173"/>
      <c r="G10" s="172">
        <f>ROUND(E10*F10,2)</f>
        <v>0</v>
      </c>
      <c r="H10" s="172" t="s">
        <v>100</v>
      </c>
      <c r="I10" s="178" t="s">
        <v>101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>
        <v>21</v>
      </c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76">
        <v>2</v>
      </c>
      <c r="B11" s="166" t="s">
        <v>102</v>
      </c>
      <c r="C11" s="202" t="s">
        <v>103</v>
      </c>
      <c r="D11" s="168" t="s">
        <v>99</v>
      </c>
      <c r="E11" s="170">
        <v>1</v>
      </c>
      <c r="F11" s="173"/>
      <c r="G11" s="172">
        <f>ROUND(E11*F11,2)</f>
        <v>0</v>
      </c>
      <c r="H11" s="172" t="s">
        <v>100</v>
      </c>
      <c r="I11" s="178" t="s">
        <v>101</v>
      </c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>
        <v>21</v>
      </c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76">
        <v>3</v>
      </c>
      <c r="B12" s="166" t="s">
        <v>104</v>
      </c>
      <c r="C12" s="202" t="s">
        <v>105</v>
      </c>
      <c r="D12" s="168" t="s">
        <v>99</v>
      </c>
      <c r="E12" s="170">
        <v>1</v>
      </c>
      <c r="F12" s="173"/>
      <c r="G12" s="172">
        <f>ROUND(E12*F12,2)</f>
        <v>0</v>
      </c>
      <c r="H12" s="172" t="s">
        <v>100</v>
      </c>
      <c r="I12" s="178" t="s">
        <v>101</v>
      </c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>
        <v>21</v>
      </c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76"/>
      <c r="B13" s="267" t="s">
        <v>106</v>
      </c>
      <c r="C13" s="268"/>
      <c r="D13" s="269"/>
      <c r="E13" s="270"/>
      <c r="F13" s="271"/>
      <c r="G13" s="272"/>
      <c r="H13" s="172"/>
      <c r="I13" s="17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>
        <v>0</v>
      </c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ht="22.5" outlineLevel="1" x14ac:dyDescent="0.2">
      <c r="A14" s="176"/>
      <c r="B14" s="267" t="s">
        <v>107</v>
      </c>
      <c r="C14" s="268"/>
      <c r="D14" s="269"/>
      <c r="E14" s="270"/>
      <c r="F14" s="271"/>
      <c r="G14" s="272"/>
      <c r="H14" s="172"/>
      <c r="I14" s="17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9" t="str">
        <f>B14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76">
        <v>4</v>
      </c>
      <c r="B15" s="166" t="s">
        <v>108</v>
      </c>
      <c r="C15" s="202" t="s">
        <v>109</v>
      </c>
      <c r="D15" s="168" t="s">
        <v>99</v>
      </c>
      <c r="E15" s="170">
        <v>1</v>
      </c>
      <c r="F15" s="173"/>
      <c r="G15" s="172">
        <f>ROUND(E15*F15,2)</f>
        <v>0</v>
      </c>
      <c r="H15" s="172" t="s">
        <v>100</v>
      </c>
      <c r="I15" s="178" t="s">
        <v>101</v>
      </c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>
        <v>21</v>
      </c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76"/>
      <c r="B16" s="267" t="s">
        <v>110</v>
      </c>
      <c r="C16" s="268"/>
      <c r="D16" s="269"/>
      <c r="E16" s="270"/>
      <c r="F16" s="271"/>
      <c r="G16" s="272"/>
      <c r="H16" s="172"/>
      <c r="I16" s="17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>
        <v>0</v>
      </c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76">
        <v>5</v>
      </c>
      <c r="B17" s="166" t="s">
        <v>111</v>
      </c>
      <c r="C17" s="202" t="s">
        <v>112</v>
      </c>
      <c r="D17" s="168" t="s">
        <v>99</v>
      </c>
      <c r="E17" s="170">
        <v>1</v>
      </c>
      <c r="F17" s="173"/>
      <c r="G17" s="172">
        <f>ROUND(E17*F17,2)</f>
        <v>0</v>
      </c>
      <c r="H17" s="172" t="s">
        <v>100</v>
      </c>
      <c r="I17" s="178" t="s">
        <v>101</v>
      </c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>
        <v>21</v>
      </c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x14ac:dyDescent="0.2">
      <c r="A18" s="175" t="s">
        <v>95</v>
      </c>
      <c r="B18" s="165" t="s">
        <v>73</v>
      </c>
      <c r="C18" s="201" t="s">
        <v>74</v>
      </c>
      <c r="D18" s="167"/>
      <c r="E18" s="169"/>
      <c r="F18" s="279">
        <f>SUM(G19:G28)</f>
        <v>0</v>
      </c>
      <c r="G18" s="280"/>
      <c r="H18" s="171"/>
      <c r="I18" s="177"/>
    </row>
    <row r="19" spans="1:60" outlineLevel="1" x14ac:dyDescent="0.2">
      <c r="A19" s="176"/>
      <c r="B19" s="273" t="s">
        <v>113</v>
      </c>
      <c r="C19" s="274"/>
      <c r="D19" s="275"/>
      <c r="E19" s="276"/>
      <c r="F19" s="277"/>
      <c r="G19" s="278"/>
      <c r="H19" s="172"/>
      <c r="I19" s="17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>
        <v>0</v>
      </c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76"/>
      <c r="B20" s="267" t="s">
        <v>114</v>
      </c>
      <c r="C20" s="268"/>
      <c r="D20" s="269"/>
      <c r="E20" s="270"/>
      <c r="F20" s="271"/>
      <c r="G20" s="272"/>
      <c r="H20" s="172"/>
      <c r="I20" s="17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76">
        <v>6</v>
      </c>
      <c r="B21" s="166" t="s">
        <v>115</v>
      </c>
      <c r="C21" s="202" t="s">
        <v>116</v>
      </c>
      <c r="D21" s="168" t="s">
        <v>99</v>
      </c>
      <c r="E21" s="170">
        <v>1</v>
      </c>
      <c r="F21" s="173"/>
      <c r="G21" s="172">
        <f>ROUND(E21*F21,2)</f>
        <v>0</v>
      </c>
      <c r="H21" s="172" t="s">
        <v>100</v>
      </c>
      <c r="I21" s="178" t="s">
        <v>101</v>
      </c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>
        <v>21</v>
      </c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76">
        <v>7</v>
      </c>
      <c r="B22" s="166" t="s">
        <v>117</v>
      </c>
      <c r="C22" s="202" t="s">
        <v>118</v>
      </c>
      <c r="D22" s="168" t="s">
        <v>99</v>
      </c>
      <c r="E22" s="170">
        <v>1</v>
      </c>
      <c r="F22" s="173"/>
      <c r="G22" s="172">
        <f>ROUND(E22*F22,2)</f>
        <v>0</v>
      </c>
      <c r="H22" s="172" t="s">
        <v>100</v>
      </c>
      <c r="I22" s="178" t="s">
        <v>101</v>
      </c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>
        <v>21</v>
      </c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76"/>
      <c r="B23" s="267" t="s">
        <v>119</v>
      </c>
      <c r="C23" s="268"/>
      <c r="D23" s="269"/>
      <c r="E23" s="270"/>
      <c r="F23" s="271"/>
      <c r="G23" s="272"/>
      <c r="H23" s="172"/>
      <c r="I23" s="17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>
        <v>0</v>
      </c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76"/>
      <c r="B24" s="267" t="s">
        <v>120</v>
      </c>
      <c r="C24" s="268"/>
      <c r="D24" s="269"/>
      <c r="E24" s="270"/>
      <c r="F24" s="271"/>
      <c r="G24" s="272"/>
      <c r="H24" s="172"/>
      <c r="I24" s="17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76">
        <v>8</v>
      </c>
      <c r="B25" s="166" t="s">
        <v>121</v>
      </c>
      <c r="C25" s="202" t="s">
        <v>122</v>
      </c>
      <c r="D25" s="168" t="s">
        <v>99</v>
      </c>
      <c r="E25" s="170">
        <v>1</v>
      </c>
      <c r="F25" s="173"/>
      <c r="G25" s="172">
        <f>ROUND(E25*F25,2)</f>
        <v>0</v>
      </c>
      <c r="H25" s="172" t="s">
        <v>100</v>
      </c>
      <c r="I25" s="178" t="s">
        <v>101</v>
      </c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>
        <v>21</v>
      </c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76"/>
      <c r="B26" s="267" t="s">
        <v>123</v>
      </c>
      <c r="C26" s="268"/>
      <c r="D26" s="269"/>
      <c r="E26" s="270"/>
      <c r="F26" s="271"/>
      <c r="G26" s="272"/>
      <c r="H26" s="172"/>
      <c r="I26" s="17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>
        <v>0</v>
      </c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76"/>
      <c r="B27" s="267" t="s">
        <v>124</v>
      </c>
      <c r="C27" s="268"/>
      <c r="D27" s="269"/>
      <c r="E27" s="270"/>
      <c r="F27" s="271"/>
      <c r="G27" s="272"/>
      <c r="H27" s="172"/>
      <c r="I27" s="17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ht="13.5" outlineLevel="1" thickBot="1" x14ac:dyDescent="0.25">
      <c r="A28" s="189">
        <v>9</v>
      </c>
      <c r="B28" s="190" t="s">
        <v>125</v>
      </c>
      <c r="C28" s="203" t="s">
        <v>126</v>
      </c>
      <c r="D28" s="191" t="s">
        <v>99</v>
      </c>
      <c r="E28" s="192">
        <v>1</v>
      </c>
      <c r="F28" s="193"/>
      <c r="G28" s="194">
        <f>ROUND(E28*F28,2)</f>
        <v>0</v>
      </c>
      <c r="H28" s="194" t="s">
        <v>100</v>
      </c>
      <c r="I28" s="195" t="s">
        <v>101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>
        <v>21</v>
      </c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hidden="1" x14ac:dyDescent="0.2">
      <c r="C29" s="204"/>
      <c r="D29" s="141"/>
      <c r="AK29">
        <f>SUM(AK1:AK28)</f>
        <v>0</v>
      </c>
      <c r="AL29">
        <f>SUM(AL1:AL28)</f>
        <v>0</v>
      </c>
      <c r="AN29">
        <v>15</v>
      </c>
      <c r="AO29">
        <v>21</v>
      </c>
    </row>
    <row r="30" spans="1:60" ht="13.5" hidden="1" thickBot="1" x14ac:dyDescent="0.25">
      <c r="A30" s="196"/>
      <c r="B30" s="197" t="s">
        <v>127</v>
      </c>
      <c r="C30" s="205"/>
      <c r="D30" s="198"/>
      <c r="E30" s="199"/>
      <c r="F30" s="199"/>
      <c r="G30" s="200">
        <f>F8+F18</f>
        <v>0</v>
      </c>
      <c r="AN30">
        <f>SUMIF(AM8:AM29,AN29,G8:G29)</f>
        <v>0</v>
      </c>
      <c r="AO30">
        <f>SUMIF(AM8:AM29,AO29,G8:G29)</f>
        <v>0</v>
      </c>
    </row>
    <row r="31" spans="1:60" x14ac:dyDescent="0.2">
      <c r="D31" s="141"/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2BF" sheet="1"/>
  <mergeCells count="14">
    <mergeCell ref="B13:G13"/>
    <mergeCell ref="B14:G14"/>
    <mergeCell ref="B16:G16"/>
    <mergeCell ref="F18:G18"/>
    <mergeCell ref="A1:G1"/>
    <mergeCell ref="C7:G7"/>
    <mergeCell ref="F8:G8"/>
    <mergeCell ref="B9:G9"/>
    <mergeCell ref="B26:G26"/>
    <mergeCell ref="B27:G27"/>
    <mergeCell ref="B19:G19"/>
    <mergeCell ref="B20:G20"/>
    <mergeCell ref="B23:G23"/>
    <mergeCell ref="B24:G24"/>
  </mergeCells>
  <phoneticPr fontId="18" type="noConversion"/>
  <pageMargins left="0.59055118110236204" right="0.39370078740157499" top="0.984251969" bottom="0.984251969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81" t="s">
        <v>89</v>
      </c>
      <c r="B1" s="281"/>
      <c r="C1" s="282"/>
      <c r="D1" s="281"/>
      <c r="E1" s="281"/>
      <c r="F1" s="281"/>
      <c r="G1" s="281"/>
      <c r="AC1" t="s">
        <v>92</v>
      </c>
    </row>
    <row r="2" spans="1:60" x14ac:dyDescent="0.2">
      <c r="A2" s="146" t="s">
        <v>30</v>
      </c>
      <c r="B2" s="150" t="s">
        <v>41</v>
      </c>
      <c r="C2" s="160" t="s">
        <v>42</v>
      </c>
      <c r="D2" s="148"/>
      <c r="E2" s="147"/>
      <c r="F2" s="147"/>
      <c r="G2" s="149"/>
    </row>
    <row r="3" spans="1:60" x14ac:dyDescent="0.2">
      <c r="A3" s="144" t="s">
        <v>31</v>
      </c>
      <c r="B3" s="151" t="s">
        <v>44</v>
      </c>
      <c r="C3" s="161" t="s">
        <v>45</v>
      </c>
      <c r="D3" s="143"/>
      <c r="E3" s="142"/>
      <c r="F3" s="142"/>
      <c r="G3" s="145"/>
    </row>
    <row r="4" spans="1:60" ht="13.5" thickBot="1" x14ac:dyDescent="0.25">
      <c r="A4" s="152" t="s">
        <v>32</v>
      </c>
      <c r="B4" s="153" t="s">
        <v>82</v>
      </c>
      <c r="C4" s="162" t="s">
        <v>83</v>
      </c>
      <c r="D4" s="154"/>
      <c r="E4" s="155"/>
      <c r="F4" s="155"/>
      <c r="G4" s="156"/>
    </row>
    <row r="5" spans="1:60" ht="13.5" thickBot="1" x14ac:dyDescent="0.25">
      <c r="C5" s="163"/>
      <c r="D5" s="141"/>
    </row>
    <row r="6" spans="1:60" ht="26.25" thickBot="1" x14ac:dyDescent="0.25">
      <c r="A6" s="179" t="s">
        <v>33</v>
      </c>
      <c r="B6" s="180" t="s">
        <v>34</v>
      </c>
      <c r="C6" s="181" t="s">
        <v>35</v>
      </c>
      <c r="D6" s="182" t="s">
        <v>36</v>
      </c>
      <c r="E6" s="183" t="s">
        <v>37</v>
      </c>
      <c r="F6" s="184" t="s">
        <v>38</v>
      </c>
      <c r="G6" s="179" t="s">
        <v>39</v>
      </c>
      <c r="H6" s="185" t="s">
        <v>90</v>
      </c>
      <c r="I6" s="186" t="s">
        <v>91</v>
      </c>
      <c r="J6" s="54"/>
    </row>
    <row r="7" spans="1:60" x14ac:dyDescent="0.2">
      <c r="A7" s="174"/>
      <c r="B7" s="164" t="s">
        <v>93</v>
      </c>
      <c r="C7" s="283" t="s">
        <v>94</v>
      </c>
      <c r="D7" s="284"/>
      <c r="E7" s="285"/>
      <c r="F7" s="286"/>
      <c r="G7" s="286"/>
      <c r="H7" s="187"/>
      <c r="I7" s="188"/>
    </row>
    <row r="8" spans="1:60" x14ac:dyDescent="0.2">
      <c r="A8" s="175" t="s">
        <v>95</v>
      </c>
      <c r="B8" s="165" t="s">
        <v>51</v>
      </c>
      <c r="C8" s="201" t="s">
        <v>52</v>
      </c>
      <c r="D8" s="167"/>
      <c r="E8" s="169"/>
      <c r="F8" s="287">
        <f>SUM(G9:G23)</f>
        <v>0</v>
      </c>
      <c r="G8" s="288"/>
      <c r="H8" s="171"/>
      <c r="I8" s="177"/>
    </row>
    <row r="9" spans="1:60" outlineLevel="1" x14ac:dyDescent="0.2">
      <c r="A9" s="176">
        <v>1</v>
      </c>
      <c r="B9" s="166" t="s">
        <v>131</v>
      </c>
      <c r="C9" s="202" t="s">
        <v>132</v>
      </c>
      <c r="D9" s="168" t="s">
        <v>133</v>
      </c>
      <c r="E9" s="170">
        <v>1810.49</v>
      </c>
      <c r="F9" s="173"/>
      <c r="G9" s="172">
        <f>ROUND(E9*F9,2)</f>
        <v>0</v>
      </c>
      <c r="H9" s="172"/>
      <c r="I9" s="178" t="s">
        <v>134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>
        <v>21</v>
      </c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76"/>
      <c r="B10" s="166"/>
      <c r="C10" s="212" t="s">
        <v>135</v>
      </c>
      <c r="D10" s="210"/>
      <c r="E10" s="211">
        <v>703.92</v>
      </c>
      <c r="F10" s="172"/>
      <c r="G10" s="172"/>
      <c r="H10" s="172"/>
      <c r="I10" s="17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76"/>
      <c r="B11" s="166"/>
      <c r="C11" s="212" t="s">
        <v>136</v>
      </c>
      <c r="D11" s="210"/>
      <c r="E11" s="211">
        <v>534.24</v>
      </c>
      <c r="F11" s="172"/>
      <c r="G11" s="172"/>
      <c r="H11" s="172"/>
      <c r="I11" s="17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76"/>
      <c r="B12" s="166"/>
      <c r="C12" s="212" t="s">
        <v>137</v>
      </c>
      <c r="D12" s="210"/>
      <c r="E12" s="211">
        <v>45.78</v>
      </c>
      <c r="F12" s="172"/>
      <c r="G12" s="172"/>
      <c r="H12" s="172"/>
      <c r="I12" s="17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76"/>
      <c r="B13" s="166"/>
      <c r="C13" s="212" t="s">
        <v>138</v>
      </c>
      <c r="D13" s="210"/>
      <c r="E13" s="211">
        <v>57.26</v>
      </c>
      <c r="F13" s="172"/>
      <c r="G13" s="172"/>
      <c r="H13" s="172"/>
      <c r="I13" s="17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76"/>
      <c r="B14" s="166"/>
      <c r="C14" s="212" t="s">
        <v>139</v>
      </c>
      <c r="D14" s="210"/>
      <c r="E14" s="211">
        <v>58.52</v>
      </c>
      <c r="F14" s="172"/>
      <c r="G14" s="172"/>
      <c r="H14" s="172"/>
      <c r="I14" s="17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76"/>
      <c r="B15" s="166"/>
      <c r="C15" s="212" t="s">
        <v>140</v>
      </c>
      <c r="D15" s="210"/>
      <c r="E15" s="211">
        <v>92.84</v>
      </c>
      <c r="F15" s="172"/>
      <c r="G15" s="172"/>
      <c r="H15" s="172"/>
      <c r="I15" s="17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76"/>
      <c r="B16" s="166"/>
      <c r="C16" s="212" t="s">
        <v>141</v>
      </c>
      <c r="D16" s="210"/>
      <c r="E16" s="211">
        <v>16.72</v>
      </c>
      <c r="F16" s="172"/>
      <c r="G16" s="172"/>
      <c r="H16" s="172"/>
      <c r="I16" s="17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76"/>
      <c r="B17" s="166"/>
      <c r="C17" s="212" t="s">
        <v>142</v>
      </c>
      <c r="D17" s="210"/>
      <c r="E17" s="211">
        <v>11.24</v>
      </c>
      <c r="F17" s="172"/>
      <c r="G17" s="172"/>
      <c r="H17" s="172"/>
      <c r="I17" s="17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76"/>
      <c r="B18" s="166"/>
      <c r="C18" s="212" t="s">
        <v>143</v>
      </c>
      <c r="D18" s="210"/>
      <c r="E18" s="211">
        <v>108.36</v>
      </c>
      <c r="F18" s="172"/>
      <c r="G18" s="172"/>
      <c r="H18" s="172"/>
      <c r="I18" s="17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76"/>
      <c r="B19" s="166"/>
      <c r="C19" s="212" t="s">
        <v>144</v>
      </c>
      <c r="D19" s="210"/>
      <c r="E19" s="211">
        <v>65.400000000000006</v>
      </c>
      <c r="F19" s="172"/>
      <c r="G19" s="172"/>
      <c r="H19" s="172"/>
      <c r="I19" s="17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76"/>
      <c r="B20" s="166"/>
      <c r="C20" s="212" t="s">
        <v>145</v>
      </c>
      <c r="D20" s="210"/>
      <c r="E20" s="211">
        <v>12.16</v>
      </c>
      <c r="F20" s="172"/>
      <c r="G20" s="172"/>
      <c r="H20" s="172"/>
      <c r="I20" s="17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76"/>
      <c r="B21" s="166"/>
      <c r="C21" s="212" t="s">
        <v>146</v>
      </c>
      <c r="D21" s="210"/>
      <c r="E21" s="211">
        <v>9.09</v>
      </c>
      <c r="F21" s="172"/>
      <c r="G21" s="172"/>
      <c r="H21" s="172"/>
      <c r="I21" s="17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76"/>
      <c r="B22" s="166"/>
      <c r="C22" s="212" t="s">
        <v>147</v>
      </c>
      <c r="D22" s="210"/>
      <c r="E22" s="211">
        <v>5.96</v>
      </c>
      <c r="F22" s="172"/>
      <c r="G22" s="172"/>
      <c r="H22" s="172"/>
      <c r="I22" s="17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76"/>
      <c r="B23" s="166"/>
      <c r="C23" s="212" t="s">
        <v>148</v>
      </c>
      <c r="D23" s="210"/>
      <c r="E23" s="211">
        <v>89</v>
      </c>
      <c r="F23" s="172"/>
      <c r="G23" s="172"/>
      <c r="H23" s="172"/>
      <c r="I23" s="17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x14ac:dyDescent="0.2">
      <c r="A24" s="175" t="s">
        <v>95</v>
      </c>
      <c r="B24" s="165" t="s">
        <v>53</v>
      </c>
      <c r="C24" s="201" t="s">
        <v>54</v>
      </c>
      <c r="D24" s="167"/>
      <c r="E24" s="169"/>
      <c r="F24" s="279">
        <f>SUM(G25:G39)</f>
        <v>0</v>
      </c>
      <c r="G24" s="280"/>
      <c r="H24" s="171"/>
      <c r="I24" s="177"/>
    </row>
    <row r="25" spans="1:60" outlineLevel="1" x14ac:dyDescent="0.2">
      <c r="A25" s="176">
        <v>2</v>
      </c>
      <c r="B25" s="166" t="s">
        <v>149</v>
      </c>
      <c r="C25" s="202" t="s">
        <v>150</v>
      </c>
      <c r="D25" s="168" t="s">
        <v>133</v>
      </c>
      <c r="E25" s="170">
        <v>1810.49</v>
      </c>
      <c r="F25" s="173"/>
      <c r="G25" s="172">
        <f>ROUND(E25*F25,2)</f>
        <v>0</v>
      </c>
      <c r="H25" s="172"/>
      <c r="I25" s="178" t="s">
        <v>134</v>
      </c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>
        <v>21</v>
      </c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76"/>
      <c r="B26" s="166"/>
      <c r="C26" s="212" t="s">
        <v>135</v>
      </c>
      <c r="D26" s="210"/>
      <c r="E26" s="211">
        <v>703.92</v>
      </c>
      <c r="F26" s="172"/>
      <c r="G26" s="172"/>
      <c r="H26" s="172"/>
      <c r="I26" s="17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76"/>
      <c r="B27" s="166"/>
      <c r="C27" s="212" t="s">
        <v>136</v>
      </c>
      <c r="D27" s="210"/>
      <c r="E27" s="211">
        <v>534.24</v>
      </c>
      <c r="F27" s="172"/>
      <c r="G27" s="172"/>
      <c r="H27" s="172"/>
      <c r="I27" s="17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76"/>
      <c r="B28" s="166"/>
      <c r="C28" s="212" t="s">
        <v>137</v>
      </c>
      <c r="D28" s="210"/>
      <c r="E28" s="211">
        <v>45.78</v>
      </c>
      <c r="F28" s="172"/>
      <c r="G28" s="172"/>
      <c r="H28" s="172"/>
      <c r="I28" s="17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76"/>
      <c r="B29" s="166"/>
      <c r="C29" s="212" t="s">
        <v>138</v>
      </c>
      <c r="D29" s="210"/>
      <c r="E29" s="211">
        <v>57.26</v>
      </c>
      <c r="F29" s="172"/>
      <c r="G29" s="172"/>
      <c r="H29" s="172"/>
      <c r="I29" s="17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76"/>
      <c r="B30" s="166"/>
      <c r="C30" s="212" t="s">
        <v>139</v>
      </c>
      <c r="D30" s="210"/>
      <c r="E30" s="211">
        <v>58.52</v>
      </c>
      <c r="F30" s="172"/>
      <c r="G30" s="172"/>
      <c r="H30" s="172"/>
      <c r="I30" s="17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76"/>
      <c r="B31" s="166"/>
      <c r="C31" s="212" t="s">
        <v>140</v>
      </c>
      <c r="D31" s="210"/>
      <c r="E31" s="211">
        <v>92.84</v>
      </c>
      <c r="F31" s="172"/>
      <c r="G31" s="172"/>
      <c r="H31" s="172"/>
      <c r="I31" s="17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76"/>
      <c r="B32" s="166"/>
      <c r="C32" s="212" t="s">
        <v>141</v>
      </c>
      <c r="D32" s="210"/>
      <c r="E32" s="211">
        <v>16.72</v>
      </c>
      <c r="F32" s="172"/>
      <c r="G32" s="172"/>
      <c r="H32" s="172"/>
      <c r="I32" s="17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76"/>
      <c r="B33" s="166"/>
      <c r="C33" s="212" t="s">
        <v>142</v>
      </c>
      <c r="D33" s="210"/>
      <c r="E33" s="211">
        <v>11.24</v>
      </c>
      <c r="F33" s="172"/>
      <c r="G33" s="172"/>
      <c r="H33" s="172"/>
      <c r="I33" s="17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76"/>
      <c r="B34" s="166"/>
      <c r="C34" s="212" t="s">
        <v>143</v>
      </c>
      <c r="D34" s="210"/>
      <c r="E34" s="211">
        <v>108.36</v>
      </c>
      <c r="F34" s="172"/>
      <c r="G34" s="172"/>
      <c r="H34" s="172"/>
      <c r="I34" s="17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76"/>
      <c r="B35" s="166"/>
      <c r="C35" s="212" t="s">
        <v>144</v>
      </c>
      <c r="D35" s="210"/>
      <c r="E35" s="211">
        <v>65.400000000000006</v>
      </c>
      <c r="F35" s="172"/>
      <c r="G35" s="172"/>
      <c r="H35" s="172"/>
      <c r="I35" s="17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76"/>
      <c r="B36" s="166"/>
      <c r="C36" s="212" t="s">
        <v>145</v>
      </c>
      <c r="D36" s="210"/>
      <c r="E36" s="211">
        <v>12.16</v>
      </c>
      <c r="F36" s="172"/>
      <c r="G36" s="172"/>
      <c r="H36" s="172"/>
      <c r="I36" s="17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76"/>
      <c r="B37" s="166"/>
      <c r="C37" s="212" t="s">
        <v>146</v>
      </c>
      <c r="D37" s="210"/>
      <c r="E37" s="211">
        <v>9.09</v>
      </c>
      <c r="F37" s="172"/>
      <c r="G37" s="172"/>
      <c r="H37" s="172"/>
      <c r="I37" s="17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76"/>
      <c r="B38" s="166"/>
      <c r="C38" s="212" t="s">
        <v>147</v>
      </c>
      <c r="D38" s="210"/>
      <c r="E38" s="211">
        <v>5.96</v>
      </c>
      <c r="F38" s="172"/>
      <c r="G38" s="172"/>
      <c r="H38" s="172"/>
      <c r="I38" s="17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76"/>
      <c r="B39" s="166"/>
      <c r="C39" s="212" t="s">
        <v>148</v>
      </c>
      <c r="D39" s="210"/>
      <c r="E39" s="211">
        <v>89</v>
      </c>
      <c r="F39" s="172"/>
      <c r="G39" s="172"/>
      <c r="H39" s="172"/>
      <c r="I39" s="17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x14ac:dyDescent="0.2">
      <c r="A40" s="175" t="s">
        <v>95</v>
      </c>
      <c r="B40" s="165" t="s">
        <v>55</v>
      </c>
      <c r="C40" s="201" t="s">
        <v>56</v>
      </c>
      <c r="D40" s="167"/>
      <c r="E40" s="169"/>
      <c r="F40" s="279">
        <f>SUM(G41:G109)</f>
        <v>0</v>
      </c>
      <c r="G40" s="280"/>
      <c r="H40" s="171"/>
      <c r="I40" s="177"/>
    </row>
    <row r="41" spans="1:60" ht="22.5" outlineLevel="1" x14ac:dyDescent="0.2">
      <c r="A41" s="176">
        <v>3</v>
      </c>
      <c r="B41" s="166" t="s">
        <v>151</v>
      </c>
      <c r="C41" s="202" t="s">
        <v>152</v>
      </c>
      <c r="D41" s="168" t="s">
        <v>153</v>
      </c>
      <c r="E41" s="170">
        <v>84</v>
      </c>
      <c r="F41" s="173"/>
      <c r="G41" s="172">
        <f t="shared" ref="G41:G80" si="0">ROUND(E41*F41,2)</f>
        <v>0</v>
      </c>
      <c r="H41" s="172"/>
      <c r="I41" s="178" t="s">
        <v>134</v>
      </c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>
        <v>21</v>
      </c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76">
        <v>4</v>
      </c>
      <c r="B42" s="166" t="s">
        <v>154</v>
      </c>
      <c r="C42" s="202" t="s">
        <v>155</v>
      </c>
      <c r="D42" s="168" t="s">
        <v>153</v>
      </c>
      <c r="E42" s="170">
        <v>84</v>
      </c>
      <c r="F42" s="173"/>
      <c r="G42" s="172">
        <f t="shared" si="0"/>
        <v>0</v>
      </c>
      <c r="H42" s="172"/>
      <c r="I42" s="178" t="s">
        <v>134</v>
      </c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>
        <v>21</v>
      </c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76">
        <v>5</v>
      </c>
      <c r="B43" s="166" t="s">
        <v>156</v>
      </c>
      <c r="C43" s="202" t="s">
        <v>157</v>
      </c>
      <c r="D43" s="168" t="s">
        <v>153</v>
      </c>
      <c r="E43" s="170">
        <v>84</v>
      </c>
      <c r="F43" s="173"/>
      <c r="G43" s="172">
        <f t="shared" si="0"/>
        <v>0</v>
      </c>
      <c r="H43" s="172"/>
      <c r="I43" s="178" t="s">
        <v>134</v>
      </c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>
        <v>21</v>
      </c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76">
        <v>6</v>
      </c>
      <c r="B44" s="166" t="s">
        <v>158</v>
      </c>
      <c r="C44" s="202" t="s">
        <v>159</v>
      </c>
      <c r="D44" s="168" t="s">
        <v>153</v>
      </c>
      <c r="E44" s="170">
        <v>84</v>
      </c>
      <c r="F44" s="173"/>
      <c r="G44" s="172">
        <f t="shared" si="0"/>
        <v>0</v>
      </c>
      <c r="H44" s="172"/>
      <c r="I44" s="178" t="s">
        <v>134</v>
      </c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>
        <v>21</v>
      </c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ht="22.5" outlineLevel="1" x14ac:dyDescent="0.2">
      <c r="A45" s="176">
        <v>7</v>
      </c>
      <c r="B45" s="166" t="s">
        <v>160</v>
      </c>
      <c r="C45" s="202" t="s">
        <v>161</v>
      </c>
      <c r="D45" s="168" t="s">
        <v>153</v>
      </c>
      <c r="E45" s="170">
        <v>84</v>
      </c>
      <c r="F45" s="173"/>
      <c r="G45" s="172">
        <f t="shared" si="0"/>
        <v>0</v>
      </c>
      <c r="H45" s="172"/>
      <c r="I45" s="178" t="s">
        <v>134</v>
      </c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>
        <v>21</v>
      </c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76">
        <v>8</v>
      </c>
      <c r="B46" s="166" t="s">
        <v>162</v>
      </c>
      <c r="C46" s="202" t="s">
        <v>155</v>
      </c>
      <c r="D46" s="168" t="s">
        <v>153</v>
      </c>
      <c r="E46" s="170">
        <v>84</v>
      </c>
      <c r="F46" s="173"/>
      <c r="G46" s="172">
        <f t="shared" si="0"/>
        <v>0</v>
      </c>
      <c r="H46" s="172"/>
      <c r="I46" s="178" t="s">
        <v>134</v>
      </c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>
        <v>21</v>
      </c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76">
        <v>9</v>
      </c>
      <c r="B47" s="166" t="s">
        <v>163</v>
      </c>
      <c r="C47" s="202" t="s">
        <v>157</v>
      </c>
      <c r="D47" s="168" t="s">
        <v>153</v>
      </c>
      <c r="E47" s="170">
        <v>84</v>
      </c>
      <c r="F47" s="173"/>
      <c r="G47" s="172">
        <f t="shared" si="0"/>
        <v>0</v>
      </c>
      <c r="H47" s="172"/>
      <c r="I47" s="178" t="s">
        <v>134</v>
      </c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>
        <v>21</v>
      </c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76">
        <v>10</v>
      </c>
      <c r="B48" s="166" t="s">
        <v>164</v>
      </c>
      <c r="C48" s="202" t="s">
        <v>159</v>
      </c>
      <c r="D48" s="168" t="s">
        <v>153</v>
      </c>
      <c r="E48" s="170">
        <v>84</v>
      </c>
      <c r="F48" s="173"/>
      <c r="G48" s="172">
        <f t="shared" si="0"/>
        <v>0</v>
      </c>
      <c r="H48" s="172"/>
      <c r="I48" s="178" t="s">
        <v>134</v>
      </c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>
        <v>21</v>
      </c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ht="22.5" outlineLevel="1" x14ac:dyDescent="0.2">
      <c r="A49" s="176">
        <v>11</v>
      </c>
      <c r="B49" s="166" t="s">
        <v>165</v>
      </c>
      <c r="C49" s="202" t="s">
        <v>166</v>
      </c>
      <c r="D49" s="168" t="s">
        <v>153</v>
      </c>
      <c r="E49" s="170">
        <v>7</v>
      </c>
      <c r="F49" s="173"/>
      <c r="G49" s="172">
        <f t="shared" si="0"/>
        <v>0</v>
      </c>
      <c r="H49" s="172"/>
      <c r="I49" s="178" t="s">
        <v>134</v>
      </c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>
        <v>21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76">
        <v>12</v>
      </c>
      <c r="B50" s="166" t="s">
        <v>167</v>
      </c>
      <c r="C50" s="202" t="s">
        <v>155</v>
      </c>
      <c r="D50" s="168" t="s">
        <v>153</v>
      </c>
      <c r="E50" s="170">
        <v>7</v>
      </c>
      <c r="F50" s="173"/>
      <c r="G50" s="172">
        <f t="shared" si="0"/>
        <v>0</v>
      </c>
      <c r="H50" s="172"/>
      <c r="I50" s="178" t="s">
        <v>134</v>
      </c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>
        <v>21</v>
      </c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76">
        <v>13</v>
      </c>
      <c r="B51" s="166" t="s">
        <v>168</v>
      </c>
      <c r="C51" s="202" t="s">
        <v>157</v>
      </c>
      <c r="D51" s="168" t="s">
        <v>153</v>
      </c>
      <c r="E51" s="170">
        <v>7</v>
      </c>
      <c r="F51" s="173"/>
      <c r="G51" s="172">
        <f t="shared" si="0"/>
        <v>0</v>
      </c>
      <c r="H51" s="172"/>
      <c r="I51" s="178" t="s">
        <v>134</v>
      </c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>
        <v>21</v>
      </c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76">
        <v>14</v>
      </c>
      <c r="B52" s="166" t="s">
        <v>169</v>
      </c>
      <c r="C52" s="202" t="s">
        <v>159</v>
      </c>
      <c r="D52" s="168" t="s">
        <v>153</v>
      </c>
      <c r="E52" s="170">
        <v>7</v>
      </c>
      <c r="F52" s="173"/>
      <c r="G52" s="172">
        <f t="shared" si="0"/>
        <v>0</v>
      </c>
      <c r="H52" s="172"/>
      <c r="I52" s="178" t="s">
        <v>134</v>
      </c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>
        <v>21</v>
      </c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ht="22.5" outlineLevel="1" x14ac:dyDescent="0.2">
      <c r="A53" s="176">
        <v>15</v>
      </c>
      <c r="B53" s="166" t="s">
        <v>170</v>
      </c>
      <c r="C53" s="202" t="s">
        <v>171</v>
      </c>
      <c r="D53" s="168" t="s">
        <v>153</v>
      </c>
      <c r="E53" s="170">
        <v>7</v>
      </c>
      <c r="F53" s="173"/>
      <c r="G53" s="172">
        <f t="shared" si="0"/>
        <v>0</v>
      </c>
      <c r="H53" s="172"/>
      <c r="I53" s="178" t="s">
        <v>134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>
        <v>21</v>
      </c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76">
        <v>16</v>
      </c>
      <c r="B54" s="166" t="s">
        <v>172</v>
      </c>
      <c r="C54" s="202" t="s">
        <v>155</v>
      </c>
      <c r="D54" s="168" t="s">
        <v>153</v>
      </c>
      <c r="E54" s="170">
        <v>7</v>
      </c>
      <c r="F54" s="173"/>
      <c r="G54" s="172">
        <f t="shared" si="0"/>
        <v>0</v>
      </c>
      <c r="H54" s="172"/>
      <c r="I54" s="178" t="s">
        <v>134</v>
      </c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>
        <v>21</v>
      </c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76">
        <v>17</v>
      </c>
      <c r="B55" s="166" t="s">
        <v>173</v>
      </c>
      <c r="C55" s="202" t="s">
        <v>157</v>
      </c>
      <c r="D55" s="168" t="s">
        <v>153</v>
      </c>
      <c r="E55" s="170">
        <v>7</v>
      </c>
      <c r="F55" s="173"/>
      <c r="G55" s="172">
        <f t="shared" si="0"/>
        <v>0</v>
      </c>
      <c r="H55" s="172"/>
      <c r="I55" s="178" t="s">
        <v>134</v>
      </c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>
        <v>21</v>
      </c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76">
        <v>18</v>
      </c>
      <c r="B56" s="166" t="s">
        <v>174</v>
      </c>
      <c r="C56" s="202" t="s">
        <v>159</v>
      </c>
      <c r="D56" s="168" t="s">
        <v>153</v>
      </c>
      <c r="E56" s="170">
        <v>7</v>
      </c>
      <c r="F56" s="173"/>
      <c r="G56" s="172">
        <f t="shared" si="0"/>
        <v>0</v>
      </c>
      <c r="H56" s="172"/>
      <c r="I56" s="178" t="s">
        <v>134</v>
      </c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>
        <v>21</v>
      </c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ht="22.5" outlineLevel="1" x14ac:dyDescent="0.2">
      <c r="A57" s="176">
        <v>19</v>
      </c>
      <c r="B57" s="166" t="s">
        <v>175</v>
      </c>
      <c r="C57" s="202" t="s">
        <v>176</v>
      </c>
      <c r="D57" s="168" t="s">
        <v>153</v>
      </c>
      <c r="E57" s="170">
        <v>7</v>
      </c>
      <c r="F57" s="173"/>
      <c r="G57" s="172">
        <f t="shared" si="0"/>
        <v>0</v>
      </c>
      <c r="H57" s="172"/>
      <c r="I57" s="178" t="s">
        <v>134</v>
      </c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>
        <v>21</v>
      </c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76">
        <v>20</v>
      </c>
      <c r="B58" s="166" t="s">
        <v>177</v>
      </c>
      <c r="C58" s="202" t="s">
        <v>155</v>
      </c>
      <c r="D58" s="168" t="s">
        <v>153</v>
      </c>
      <c r="E58" s="170">
        <v>7</v>
      </c>
      <c r="F58" s="173"/>
      <c r="G58" s="172">
        <f t="shared" si="0"/>
        <v>0</v>
      </c>
      <c r="H58" s="172"/>
      <c r="I58" s="178" t="s">
        <v>134</v>
      </c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>
        <v>21</v>
      </c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76">
        <v>21</v>
      </c>
      <c r="B59" s="166" t="s">
        <v>178</v>
      </c>
      <c r="C59" s="202" t="s">
        <v>157</v>
      </c>
      <c r="D59" s="168" t="s">
        <v>153</v>
      </c>
      <c r="E59" s="170">
        <v>7</v>
      </c>
      <c r="F59" s="173"/>
      <c r="G59" s="172">
        <f t="shared" si="0"/>
        <v>0</v>
      </c>
      <c r="H59" s="172"/>
      <c r="I59" s="178" t="s">
        <v>134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>
        <v>21</v>
      </c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76">
        <v>22</v>
      </c>
      <c r="B60" s="166" t="s">
        <v>179</v>
      </c>
      <c r="C60" s="202" t="s">
        <v>159</v>
      </c>
      <c r="D60" s="168" t="s">
        <v>153</v>
      </c>
      <c r="E60" s="170">
        <v>7</v>
      </c>
      <c r="F60" s="173"/>
      <c r="G60" s="172">
        <f t="shared" si="0"/>
        <v>0</v>
      </c>
      <c r="H60" s="172"/>
      <c r="I60" s="178" t="s">
        <v>134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>
        <v>21</v>
      </c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ht="22.5" outlineLevel="1" x14ac:dyDescent="0.2">
      <c r="A61" s="176">
        <v>23</v>
      </c>
      <c r="B61" s="166" t="s">
        <v>180</v>
      </c>
      <c r="C61" s="202" t="s">
        <v>181</v>
      </c>
      <c r="D61" s="168" t="s">
        <v>153</v>
      </c>
      <c r="E61" s="170">
        <v>22</v>
      </c>
      <c r="F61" s="173"/>
      <c r="G61" s="172">
        <f t="shared" si="0"/>
        <v>0</v>
      </c>
      <c r="H61" s="172"/>
      <c r="I61" s="178" t="s">
        <v>134</v>
      </c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>
        <v>21</v>
      </c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76">
        <v>24</v>
      </c>
      <c r="B62" s="166" t="s">
        <v>182</v>
      </c>
      <c r="C62" s="202" t="s">
        <v>157</v>
      </c>
      <c r="D62" s="168" t="s">
        <v>153</v>
      </c>
      <c r="E62" s="170">
        <v>22</v>
      </c>
      <c r="F62" s="173"/>
      <c r="G62" s="172">
        <f t="shared" si="0"/>
        <v>0</v>
      </c>
      <c r="H62" s="172"/>
      <c r="I62" s="178" t="s">
        <v>134</v>
      </c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>
        <v>21</v>
      </c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76">
        <v>25</v>
      </c>
      <c r="B63" s="166" t="s">
        <v>183</v>
      </c>
      <c r="C63" s="202" t="s">
        <v>184</v>
      </c>
      <c r="D63" s="168" t="s">
        <v>153</v>
      </c>
      <c r="E63" s="170">
        <v>1</v>
      </c>
      <c r="F63" s="173"/>
      <c r="G63" s="172">
        <f t="shared" si="0"/>
        <v>0</v>
      </c>
      <c r="H63" s="172"/>
      <c r="I63" s="178" t="s">
        <v>134</v>
      </c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>
        <v>21</v>
      </c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76">
        <v>26</v>
      </c>
      <c r="B64" s="166" t="s">
        <v>185</v>
      </c>
      <c r="C64" s="202" t="s">
        <v>186</v>
      </c>
      <c r="D64" s="168" t="s">
        <v>153</v>
      </c>
      <c r="E64" s="170">
        <v>1</v>
      </c>
      <c r="F64" s="173"/>
      <c r="G64" s="172">
        <f t="shared" si="0"/>
        <v>0</v>
      </c>
      <c r="H64" s="172"/>
      <c r="I64" s="178" t="s">
        <v>134</v>
      </c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>
        <v>21</v>
      </c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ht="22.5" outlineLevel="1" x14ac:dyDescent="0.2">
      <c r="A65" s="176">
        <v>27</v>
      </c>
      <c r="B65" s="166" t="s">
        <v>187</v>
      </c>
      <c r="C65" s="202" t="s">
        <v>188</v>
      </c>
      <c r="D65" s="168" t="s">
        <v>153</v>
      </c>
      <c r="E65" s="170">
        <v>14</v>
      </c>
      <c r="F65" s="173"/>
      <c r="G65" s="172">
        <f t="shared" si="0"/>
        <v>0</v>
      </c>
      <c r="H65" s="172"/>
      <c r="I65" s="178" t="s">
        <v>134</v>
      </c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>
        <v>21</v>
      </c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76">
        <v>28</v>
      </c>
      <c r="B66" s="166" t="s">
        <v>189</v>
      </c>
      <c r="C66" s="202" t="s">
        <v>157</v>
      </c>
      <c r="D66" s="168" t="s">
        <v>153</v>
      </c>
      <c r="E66" s="170">
        <v>14</v>
      </c>
      <c r="F66" s="173"/>
      <c r="G66" s="172">
        <f t="shared" si="0"/>
        <v>0</v>
      </c>
      <c r="H66" s="172"/>
      <c r="I66" s="178" t="s">
        <v>134</v>
      </c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>
        <v>21</v>
      </c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ht="22.5" outlineLevel="1" x14ac:dyDescent="0.2">
      <c r="A67" s="176">
        <v>29</v>
      </c>
      <c r="B67" s="166" t="s">
        <v>190</v>
      </c>
      <c r="C67" s="202" t="s">
        <v>191</v>
      </c>
      <c r="D67" s="168" t="s">
        <v>153</v>
      </c>
      <c r="E67" s="170">
        <v>10</v>
      </c>
      <c r="F67" s="173"/>
      <c r="G67" s="172">
        <f t="shared" si="0"/>
        <v>0</v>
      </c>
      <c r="H67" s="172"/>
      <c r="I67" s="178" t="s">
        <v>134</v>
      </c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>
        <v>21</v>
      </c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76">
        <v>30</v>
      </c>
      <c r="B68" s="166" t="s">
        <v>192</v>
      </c>
      <c r="C68" s="202" t="s">
        <v>155</v>
      </c>
      <c r="D68" s="168" t="s">
        <v>153</v>
      </c>
      <c r="E68" s="170">
        <v>10</v>
      </c>
      <c r="F68" s="173"/>
      <c r="G68" s="172">
        <f t="shared" si="0"/>
        <v>0</v>
      </c>
      <c r="H68" s="172"/>
      <c r="I68" s="178" t="s">
        <v>134</v>
      </c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>
        <v>21</v>
      </c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76">
        <v>31</v>
      </c>
      <c r="B69" s="166" t="s">
        <v>193</v>
      </c>
      <c r="C69" s="202" t="s">
        <v>157</v>
      </c>
      <c r="D69" s="168" t="s">
        <v>153</v>
      </c>
      <c r="E69" s="170">
        <v>10</v>
      </c>
      <c r="F69" s="173"/>
      <c r="G69" s="172">
        <f t="shared" si="0"/>
        <v>0</v>
      </c>
      <c r="H69" s="172"/>
      <c r="I69" s="178" t="s">
        <v>134</v>
      </c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>
        <v>21</v>
      </c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76">
        <v>32</v>
      </c>
      <c r="B70" s="166" t="s">
        <v>194</v>
      </c>
      <c r="C70" s="202" t="s">
        <v>159</v>
      </c>
      <c r="D70" s="168" t="s">
        <v>153</v>
      </c>
      <c r="E70" s="170">
        <v>10</v>
      </c>
      <c r="F70" s="173"/>
      <c r="G70" s="172">
        <f t="shared" si="0"/>
        <v>0</v>
      </c>
      <c r="H70" s="172"/>
      <c r="I70" s="178" t="s">
        <v>134</v>
      </c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>
        <v>21</v>
      </c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ht="22.5" outlineLevel="1" x14ac:dyDescent="0.2">
      <c r="A71" s="176">
        <v>33</v>
      </c>
      <c r="B71" s="166" t="s">
        <v>195</v>
      </c>
      <c r="C71" s="202" t="s">
        <v>196</v>
      </c>
      <c r="D71" s="168" t="s">
        <v>153</v>
      </c>
      <c r="E71" s="170">
        <v>1</v>
      </c>
      <c r="F71" s="173"/>
      <c r="G71" s="172">
        <f t="shared" si="0"/>
        <v>0</v>
      </c>
      <c r="H71" s="172"/>
      <c r="I71" s="178" t="s">
        <v>134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>
        <v>21</v>
      </c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76">
        <v>34</v>
      </c>
      <c r="B72" s="166" t="s">
        <v>197</v>
      </c>
      <c r="C72" s="202" t="s">
        <v>157</v>
      </c>
      <c r="D72" s="168" t="s">
        <v>153</v>
      </c>
      <c r="E72" s="170">
        <v>1</v>
      </c>
      <c r="F72" s="173"/>
      <c r="G72" s="172">
        <f t="shared" si="0"/>
        <v>0</v>
      </c>
      <c r="H72" s="172"/>
      <c r="I72" s="178" t="s">
        <v>134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>
        <v>21</v>
      </c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ht="22.5" outlineLevel="1" x14ac:dyDescent="0.2">
      <c r="A73" s="176">
        <v>35</v>
      </c>
      <c r="B73" s="166" t="s">
        <v>198</v>
      </c>
      <c r="C73" s="202" t="s">
        <v>199</v>
      </c>
      <c r="D73" s="168" t="s">
        <v>153</v>
      </c>
      <c r="E73" s="170">
        <v>1</v>
      </c>
      <c r="F73" s="173"/>
      <c r="G73" s="172">
        <f t="shared" si="0"/>
        <v>0</v>
      </c>
      <c r="H73" s="172"/>
      <c r="I73" s="178" t="s">
        <v>134</v>
      </c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>
        <v>21</v>
      </c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ht="22.5" outlineLevel="1" x14ac:dyDescent="0.2">
      <c r="A74" s="176">
        <v>36</v>
      </c>
      <c r="B74" s="166" t="s">
        <v>200</v>
      </c>
      <c r="C74" s="202" t="s">
        <v>201</v>
      </c>
      <c r="D74" s="168" t="s">
        <v>153</v>
      </c>
      <c r="E74" s="170">
        <v>1</v>
      </c>
      <c r="F74" s="173"/>
      <c r="G74" s="172">
        <f t="shared" si="0"/>
        <v>0</v>
      </c>
      <c r="H74" s="172"/>
      <c r="I74" s="178" t="s">
        <v>134</v>
      </c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>
        <v>21</v>
      </c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76">
        <v>37</v>
      </c>
      <c r="B75" s="166" t="s">
        <v>202</v>
      </c>
      <c r="C75" s="202" t="s">
        <v>155</v>
      </c>
      <c r="D75" s="168" t="s">
        <v>153</v>
      </c>
      <c r="E75" s="170">
        <v>1</v>
      </c>
      <c r="F75" s="173"/>
      <c r="G75" s="172">
        <f t="shared" si="0"/>
        <v>0</v>
      </c>
      <c r="H75" s="172"/>
      <c r="I75" s="178" t="s">
        <v>134</v>
      </c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>
        <v>21</v>
      </c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76">
        <v>38</v>
      </c>
      <c r="B76" s="166" t="s">
        <v>203</v>
      </c>
      <c r="C76" s="202" t="s">
        <v>157</v>
      </c>
      <c r="D76" s="168" t="s">
        <v>153</v>
      </c>
      <c r="E76" s="170">
        <v>1</v>
      </c>
      <c r="F76" s="173"/>
      <c r="G76" s="172">
        <f t="shared" si="0"/>
        <v>0</v>
      </c>
      <c r="H76" s="172"/>
      <c r="I76" s="178" t="s">
        <v>134</v>
      </c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>
        <v>21</v>
      </c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76">
        <v>39</v>
      </c>
      <c r="B77" s="166" t="s">
        <v>204</v>
      </c>
      <c r="C77" s="202" t="s">
        <v>159</v>
      </c>
      <c r="D77" s="168" t="s">
        <v>153</v>
      </c>
      <c r="E77" s="170">
        <v>1</v>
      </c>
      <c r="F77" s="173"/>
      <c r="G77" s="172">
        <f t="shared" si="0"/>
        <v>0</v>
      </c>
      <c r="H77" s="172"/>
      <c r="I77" s="178" t="s">
        <v>134</v>
      </c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>
        <v>21</v>
      </c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ht="22.5" outlineLevel="1" x14ac:dyDescent="0.2">
      <c r="A78" s="176">
        <v>40</v>
      </c>
      <c r="B78" s="166" t="s">
        <v>205</v>
      </c>
      <c r="C78" s="202" t="s">
        <v>206</v>
      </c>
      <c r="D78" s="168" t="s">
        <v>153</v>
      </c>
      <c r="E78" s="170">
        <v>10</v>
      </c>
      <c r="F78" s="173"/>
      <c r="G78" s="172">
        <f t="shared" si="0"/>
        <v>0</v>
      </c>
      <c r="H78" s="172"/>
      <c r="I78" s="178" t="s">
        <v>134</v>
      </c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>
        <v>21</v>
      </c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76">
        <v>41</v>
      </c>
      <c r="B79" s="166" t="s">
        <v>207</v>
      </c>
      <c r="C79" s="202" t="s">
        <v>157</v>
      </c>
      <c r="D79" s="168" t="s">
        <v>153</v>
      </c>
      <c r="E79" s="170">
        <v>10</v>
      </c>
      <c r="F79" s="173"/>
      <c r="G79" s="172">
        <f t="shared" si="0"/>
        <v>0</v>
      </c>
      <c r="H79" s="172"/>
      <c r="I79" s="178" t="s">
        <v>134</v>
      </c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>
        <v>21</v>
      </c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76">
        <v>42</v>
      </c>
      <c r="B80" s="166" t="s">
        <v>208</v>
      </c>
      <c r="C80" s="202" t="s">
        <v>209</v>
      </c>
      <c r="D80" s="168" t="s">
        <v>133</v>
      </c>
      <c r="E80" s="170">
        <v>1810.49</v>
      </c>
      <c r="F80" s="173"/>
      <c r="G80" s="172">
        <f t="shared" si="0"/>
        <v>0</v>
      </c>
      <c r="H80" s="172"/>
      <c r="I80" s="178" t="s">
        <v>134</v>
      </c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>
        <v>21</v>
      </c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76"/>
      <c r="B81" s="166"/>
      <c r="C81" s="212" t="s">
        <v>135</v>
      </c>
      <c r="D81" s="210"/>
      <c r="E81" s="211">
        <v>703.92</v>
      </c>
      <c r="F81" s="172"/>
      <c r="G81" s="172"/>
      <c r="H81" s="172"/>
      <c r="I81" s="17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76"/>
      <c r="B82" s="166"/>
      <c r="C82" s="212" t="s">
        <v>136</v>
      </c>
      <c r="D82" s="210"/>
      <c r="E82" s="211">
        <v>534.24</v>
      </c>
      <c r="F82" s="172"/>
      <c r="G82" s="172"/>
      <c r="H82" s="172"/>
      <c r="I82" s="17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76"/>
      <c r="B83" s="166"/>
      <c r="C83" s="212" t="s">
        <v>137</v>
      </c>
      <c r="D83" s="210"/>
      <c r="E83" s="211">
        <v>45.78</v>
      </c>
      <c r="F83" s="172"/>
      <c r="G83" s="172"/>
      <c r="H83" s="172"/>
      <c r="I83" s="17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76"/>
      <c r="B84" s="166"/>
      <c r="C84" s="212" t="s">
        <v>138</v>
      </c>
      <c r="D84" s="210"/>
      <c r="E84" s="211">
        <v>57.26</v>
      </c>
      <c r="F84" s="172"/>
      <c r="G84" s="172"/>
      <c r="H84" s="172"/>
      <c r="I84" s="17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76"/>
      <c r="B85" s="166"/>
      <c r="C85" s="212" t="s">
        <v>139</v>
      </c>
      <c r="D85" s="210"/>
      <c r="E85" s="211">
        <v>58.52</v>
      </c>
      <c r="F85" s="172"/>
      <c r="G85" s="172"/>
      <c r="H85" s="172"/>
      <c r="I85" s="17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76"/>
      <c r="B86" s="166"/>
      <c r="C86" s="212" t="s">
        <v>140</v>
      </c>
      <c r="D86" s="210"/>
      <c r="E86" s="211">
        <v>92.84</v>
      </c>
      <c r="F86" s="172"/>
      <c r="G86" s="172"/>
      <c r="H86" s="172"/>
      <c r="I86" s="17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outlineLevel="1" x14ac:dyDescent="0.2">
      <c r="A87" s="176"/>
      <c r="B87" s="166"/>
      <c r="C87" s="212" t="s">
        <v>141</v>
      </c>
      <c r="D87" s="210"/>
      <c r="E87" s="211">
        <v>16.72</v>
      </c>
      <c r="F87" s="172"/>
      <c r="G87" s="172"/>
      <c r="H87" s="172"/>
      <c r="I87" s="17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76"/>
      <c r="B88" s="166"/>
      <c r="C88" s="212" t="s">
        <v>142</v>
      </c>
      <c r="D88" s="210"/>
      <c r="E88" s="211">
        <v>11.24</v>
      </c>
      <c r="F88" s="172"/>
      <c r="G88" s="172"/>
      <c r="H88" s="172"/>
      <c r="I88" s="17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76"/>
      <c r="B89" s="166"/>
      <c r="C89" s="212" t="s">
        <v>143</v>
      </c>
      <c r="D89" s="210"/>
      <c r="E89" s="211">
        <v>108.36</v>
      </c>
      <c r="F89" s="172"/>
      <c r="G89" s="172"/>
      <c r="H89" s="172"/>
      <c r="I89" s="17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76"/>
      <c r="B90" s="166"/>
      <c r="C90" s="212" t="s">
        <v>144</v>
      </c>
      <c r="D90" s="210"/>
      <c r="E90" s="211">
        <v>65.400000000000006</v>
      </c>
      <c r="F90" s="172"/>
      <c r="G90" s="172"/>
      <c r="H90" s="172"/>
      <c r="I90" s="17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76"/>
      <c r="B91" s="166"/>
      <c r="C91" s="212" t="s">
        <v>145</v>
      </c>
      <c r="D91" s="210"/>
      <c r="E91" s="211">
        <v>12.16</v>
      </c>
      <c r="F91" s="172"/>
      <c r="G91" s="172"/>
      <c r="H91" s="172"/>
      <c r="I91" s="17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76"/>
      <c r="B92" s="166"/>
      <c r="C92" s="212" t="s">
        <v>146</v>
      </c>
      <c r="D92" s="210"/>
      <c r="E92" s="211">
        <v>9.09</v>
      </c>
      <c r="F92" s="172"/>
      <c r="G92" s="172"/>
      <c r="H92" s="172"/>
      <c r="I92" s="17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76"/>
      <c r="B93" s="166"/>
      <c r="C93" s="212" t="s">
        <v>147</v>
      </c>
      <c r="D93" s="210"/>
      <c r="E93" s="211">
        <v>5.96</v>
      </c>
      <c r="F93" s="172"/>
      <c r="G93" s="172"/>
      <c r="H93" s="172"/>
      <c r="I93" s="17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76"/>
      <c r="B94" s="166"/>
      <c r="C94" s="212" t="s">
        <v>148</v>
      </c>
      <c r="D94" s="210"/>
      <c r="E94" s="211">
        <v>89</v>
      </c>
      <c r="F94" s="172"/>
      <c r="G94" s="172"/>
      <c r="H94" s="172"/>
      <c r="I94" s="17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76">
        <v>43</v>
      </c>
      <c r="B95" s="166" t="s">
        <v>210</v>
      </c>
      <c r="C95" s="202" t="s">
        <v>209</v>
      </c>
      <c r="D95" s="168" t="s">
        <v>133</v>
      </c>
      <c r="E95" s="170">
        <v>1810.49</v>
      </c>
      <c r="F95" s="173"/>
      <c r="G95" s="172">
        <f>ROUND(E95*F95,2)</f>
        <v>0</v>
      </c>
      <c r="H95" s="172"/>
      <c r="I95" s="178" t="s">
        <v>134</v>
      </c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>
        <v>21</v>
      </c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76"/>
      <c r="B96" s="166"/>
      <c r="C96" s="212" t="s">
        <v>135</v>
      </c>
      <c r="D96" s="210"/>
      <c r="E96" s="211">
        <v>703.92</v>
      </c>
      <c r="F96" s="172"/>
      <c r="G96" s="172"/>
      <c r="H96" s="172"/>
      <c r="I96" s="17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outlineLevel="1" x14ac:dyDescent="0.2">
      <c r="A97" s="176"/>
      <c r="B97" s="166"/>
      <c r="C97" s="212" t="s">
        <v>136</v>
      </c>
      <c r="D97" s="210"/>
      <c r="E97" s="211">
        <v>534.24</v>
      </c>
      <c r="F97" s="172"/>
      <c r="G97" s="172"/>
      <c r="H97" s="172"/>
      <c r="I97" s="17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176"/>
      <c r="B98" s="166"/>
      <c r="C98" s="212" t="s">
        <v>137</v>
      </c>
      <c r="D98" s="210"/>
      <c r="E98" s="211">
        <v>45.78</v>
      </c>
      <c r="F98" s="172"/>
      <c r="G98" s="172"/>
      <c r="H98" s="172"/>
      <c r="I98" s="17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76"/>
      <c r="B99" s="166"/>
      <c r="C99" s="212" t="s">
        <v>138</v>
      </c>
      <c r="D99" s="210"/>
      <c r="E99" s="211">
        <v>57.26</v>
      </c>
      <c r="F99" s="172"/>
      <c r="G99" s="172"/>
      <c r="H99" s="172"/>
      <c r="I99" s="17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76"/>
      <c r="B100" s="166"/>
      <c r="C100" s="212" t="s">
        <v>139</v>
      </c>
      <c r="D100" s="210"/>
      <c r="E100" s="211">
        <v>58.52</v>
      </c>
      <c r="F100" s="172"/>
      <c r="G100" s="172"/>
      <c r="H100" s="172"/>
      <c r="I100" s="17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176"/>
      <c r="B101" s="166"/>
      <c r="C101" s="212" t="s">
        <v>140</v>
      </c>
      <c r="D101" s="210"/>
      <c r="E101" s="211">
        <v>92.84</v>
      </c>
      <c r="F101" s="172"/>
      <c r="G101" s="172"/>
      <c r="H101" s="172"/>
      <c r="I101" s="17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176"/>
      <c r="B102" s="166"/>
      <c r="C102" s="212" t="s">
        <v>141</v>
      </c>
      <c r="D102" s="210"/>
      <c r="E102" s="211">
        <v>16.72</v>
      </c>
      <c r="F102" s="172"/>
      <c r="G102" s="172"/>
      <c r="H102" s="172"/>
      <c r="I102" s="17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176"/>
      <c r="B103" s="166"/>
      <c r="C103" s="212" t="s">
        <v>142</v>
      </c>
      <c r="D103" s="210"/>
      <c r="E103" s="211">
        <v>11.24</v>
      </c>
      <c r="F103" s="172"/>
      <c r="G103" s="172"/>
      <c r="H103" s="172"/>
      <c r="I103" s="17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176"/>
      <c r="B104" s="166"/>
      <c r="C104" s="212" t="s">
        <v>143</v>
      </c>
      <c r="D104" s="210"/>
      <c r="E104" s="211">
        <v>108.36</v>
      </c>
      <c r="F104" s="172"/>
      <c r="G104" s="172"/>
      <c r="H104" s="172"/>
      <c r="I104" s="17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outlineLevel="1" x14ac:dyDescent="0.2">
      <c r="A105" s="176"/>
      <c r="B105" s="166"/>
      <c r="C105" s="212" t="s">
        <v>144</v>
      </c>
      <c r="D105" s="210"/>
      <c r="E105" s="211">
        <v>65.400000000000006</v>
      </c>
      <c r="F105" s="172"/>
      <c r="G105" s="172"/>
      <c r="H105" s="172"/>
      <c r="I105" s="17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</row>
    <row r="106" spans="1:60" outlineLevel="1" x14ac:dyDescent="0.2">
      <c r="A106" s="176"/>
      <c r="B106" s="166"/>
      <c r="C106" s="212" t="s">
        <v>145</v>
      </c>
      <c r="D106" s="210"/>
      <c r="E106" s="211">
        <v>12.16</v>
      </c>
      <c r="F106" s="172"/>
      <c r="G106" s="172"/>
      <c r="H106" s="172"/>
      <c r="I106" s="17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outlineLevel="1" x14ac:dyDescent="0.2">
      <c r="A107" s="176"/>
      <c r="B107" s="166"/>
      <c r="C107" s="212" t="s">
        <v>146</v>
      </c>
      <c r="D107" s="210"/>
      <c r="E107" s="211">
        <v>9.09</v>
      </c>
      <c r="F107" s="172"/>
      <c r="G107" s="172"/>
      <c r="H107" s="172"/>
      <c r="I107" s="17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176"/>
      <c r="B108" s="166"/>
      <c r="C108" s="212" t="s">
        <v>147</v>
      </c>
      <c r="D108" s="210"/>
      <c r="E108" s="211">
        <v>5.96</v>
      </c>
      <c r="F108" s="172"/>
      <c r="G108" s="172"/>
      <c r="H108" s="172"/>
      <c r="I108" s="17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176"/>
      <c r="B109" s="166"/>
      <c r="C109" s="212" t="s">
        <v>148</v>
      </c>
      <c r="D109" s="210"/>
      <c r="E109" s="211">
        <v>89</v>
      </c>
      <c r="F109" s="172"/>
      <c r="G109" s="172"/>
      <c r="H109" s="172"/>
      <c r="I109" s="17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x14ac:dyDescent="0.2">
      <c r="A110" s="175" t="s">
        <v>95</v>
      </c>
      <c r="B110" s="165" t="s">
        <v>57</v>
      </c>
      <c r="C110" s="201" t="s">
        <v>58</v>
      </c>
      <c r="D110" s="167"/>
      <c r="E110" s="169"/>
      <c r="F110" s="279">
        <f>SUM(G111:G136)</f>
        <v>0</v>
      </c>
      <c r="G110" s="280"/>
      <c r="H110" s="171"/>
      <c r="I110" s="177"/>
    </row>
    <row r="111" spans="1:60" outlineLevel="1" x14ac:dyDescent="0.2">
      <c r="A111" s="176">
        <v>44</v>
      </c>
      <c r="B111" s="166" t="s">
        <v>211</v>
      </c>
      <c r="C111" s="202" t="s">
        <v>212</v>
      </c>
      <c r="D111" s="168" t="s">
        <v>133</v>
      </c>
      <c r="E111" s="170">
        <v>352.82</v>
      </c>
      <c r="F111" s="173"/>
      <c r="G111" s="172">
        <f>ROUND(E111*F111,2)</f>
        <v>0</v>
      </c>
      <c r="H111" s="172"/>
      <c r="I111" s="178" t="s">
        <v>134</v>
      </c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>
        <v>21</v>
      </c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</row>
    <row r="112" spans="1:60" outlineLevel="1" x14ac:dyDescent="0.2">
      <c r="A112" s="176">
        <v>45</v>
      </c>
      <c r="B112" s="166" t="s">
        <v>213</v>
      </c>
      <c r="C112" s="202" t="s">
        <v>214</v>
      </c>
      <c r="D112" s="168" t="s">
        <v>215</v>
      </c>
      <c r="E112" s="170">
        <v>1024</v>
      </c>
      <c r="F112" s="173"/>
      <c r="G112" s="172">
        <f>ROUND(E112*F112,2)</f>
        <v>0</v>
      </c>
      <c r="H112" s="172"/>
      <c r="I112" s="178" t="s">
        <v>101</v>
      </c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>
        <v>21</v>
      </c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outlineLevel="1" x14ac:dyDescent="0.2">
      <c r="A113" s="176"/>
      <c r="B113" s="166"/>
      <c r="C113" s="212" t="s">
        <v>216</v>
      </c>
      <c r="D113" s="210"/>
      <c r="E113" s="211">
        <v>1024</v>
      </c>
      <c r="F113" s="172"/>
      <c r="G113" s="172"/>
      <c r="H113" s="172"/>
      <c r="I113" s="17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ht="22.5" outlineLevel="1" x14ac:dyDescent="0.2">
      <c r="A114" s="176">
        <v>46</v>
      </c>
      <c r="B114" s="166" t="s">
        <v>217</v>
      </c>
      <c r="C114" s="202" t="s">
        <v>218</v>
      </c>
      <c r="D114" s="168" t="s">
        <v>215</v>
      </c>
      <c r="E114" s="170">
        <v>1536</v>
      </c>
      <c r="F114" s="173"/>
      <c r="G114" s="172">
        <f>ROUND(E114*F114,2)</f>
        <v>0</v>
      </c>
      <c r="H114" s="172"/>
      <c r="I114" s="178" t="s">
        <v>134</v>
      </c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>
        <v>21</v>
      </c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 outlineLevel="1" x14ac:dyDescent="0.2">
      <c r="A115" s="176"/>
      <c r="B115" s="166"/>
      <c r="C115" s="212" t="s">
        <v>219</v>
      </c>
      <c r="D115" s="210"/>
      <c r="E115" s="211"/>
      <c r="F115" s="172"/>
      <c r="G115" s="172"/>
      <c r="H115" s="172"/>
      <c r="I115" s="17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</row>
    <row r="116" spans="1:60" outlineLevel="1" x14ac:dyDescent="0.2">
      <c r="A116" s="176"/>
      <c r="B116" s="166"/>
      <c r="C116" s="212" t="s">
        <v>220</v>
      </c>
      <c r="D116" s="210"/>
      <c r="E116" s="211"/>
      <c r="F116" s="172"/>
      <c r="G116" s="172"/>
      <c r="H116" s="172"/>
      <c r="I116" s="17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76"/>
      <c r="B117" s="166"/>
      <c r="C117" s="212" t="s">
        <v>221</v>
      </c>
      <c r="D117" s="210"/>
      <c r="E117" s="211"/>
      <c r="F117" s="172"/>
      <c r="G117" s="172"/>
      <c r="H117" s="172"/>
      <c r="I117" s="17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76"/>
      <c r="B118" s="166"/>
      <c r="C118" s="212" t="s">
        <v>222</v>
      </c>
      <c r="D118" s="210"/>
      <c r="E118" s="211"/>
      <c r="F118" s="172"/>
      <c r="G118" s="172"/>
      <c r="H118" s="172"/>
      <c r="I118" s="17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outlineLevel="1" x14ac:dyDescent="0.2">
      <c r="A119" s="176"/>
      <c r="B119" s="166"/>
      <c r="C119" s="212" t="s">
        <v>223</v>
      </c>
      <c r="D119" s="210"/>
      <c r="E119" s="211"/>
      <c r="F119" s="172"/>
      <c r="G119" s="172"/>
      <c r="H119" s="172"/>
      <c r="I119" s="17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outlineLevel="1" x14ac:dyDescent="0.2">
      <c r="A120" s="176"/>
      <c r="B120" s="166"/>
      <c r="C120" s="212" t="s">
        <v>224</v>
      </c>
      <c r="D120" s="210"/>
      <c r="E120" s="211"/>
      <c r="F120" s="172"/>
      <c r="G120" s="172"/>
      <c r="H120" s="172"/>
      <c r="I120" s="17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</row>
    <row r="121" spans="1:60" outlineLevel="1" x14ac:dyDescent="0.2">
      <c r="A121" s="176"/>
      <c r="B121" s="166"/>
      <c r="C121" s="212" t="s">
        <v>225</v>
      </c>
      <c r="D121" s="210"/>
      <c r="E121" s="211">
        <v>1536</v>
      </c>
      <c r="F121" s="172"/>
      <c r="G121" s="172"/>
      <c r="H121" s="172"/>
      <c r="I121" s="17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</row>
    <row r="122" spans="1:60" outlineLevel="1" x14ac:dyDescent="0.2">
      <c r="A122" s="176">
        <v>47</v>
      </c>
      <c r="B122" s="166" t="s">
        <v>226</v>
      </c>
      <c r="C122" s="202" t="s">
        <v>227</v>
      </c>
      <c r="D122" s="168" t="s">
        <v>215</v>
      </c>
      <c r="E122" s="170">
        <v>1595.0358000000001</v>
      </c>
      <c r="F122" s="173"/>
      <c r="G122" s="172">
        <f>ROUND(E122*F122,2)</f>
        <v>0</v>
      </c>
      <c r="H122" s="172"/>
      <c r="I122" s="178" t="s">
        <v>101</v>
      </c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>
        <v>21</v>
      </c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outlineLevel="1" x14ac:dyDescent="0.2">
      <c r="A123" s="176"/>
      <c r="B123" s="166"/>
      <c r="C123" s="212" t="s">
        <v>228</v>
      </c>
      <c r="D123" s="210"/>
      <c r="E123" s="211">
        <v>671.73</v>
      </c>
      <c r="F123" s="172"/>
      <c r="G123" s="172"/>
      <c r="H123" s="172"/>
      <c r="I123" s="17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</row>
    <row r="124" spans="1:60" outlineLevel="1" x14ac:dyDescent="0.2">
      <c r="A124" s="176"/>
      <c r="B124" s="166"/>
      <c r="C124" s="212" t="s">
        <v>229</v>
      </c>
      <c r="D124" s="210"/>
      <c r="E124" s="211">
        <v>422.3</v>
      </c>
      <c r="F124" s="172"/>
      <c r="G124" s="172"/>
      <c r="H124" s="172"/>
      <c r="I124" s="17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76"/>
      <c r="B125" s="166"/>
      <c r="C125" s="212" t="s">
        <v>230</v>
      </c>
      <c r="D125" s="210"/>
      <c r="E125" s="211">
        <v>29.65</v>
      </c>
      <c r="F125" s="172"/>
      <c r="G125" s="172"/>
      <c r="H125" s="172"/>
      <c r="I125" s="17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outlineLevel="1" x14ac:dyDescent="0.2">
      <c r="A126" s="176"/>
      <c r="B126" s="166"/>
      <c r="C126" s="212" t="s">
        <v>231</v>
      </c>
      <c r="D126" s="210"/>
      <c r="E126" s="211">
        <v>53.59</v>
      </c>
      <c r="F126" s="172"/>
      <c r="G126" s="172"/>
      <c r="H126" s="172"/>
      <c r="I126" s="17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60" outlineLevel="1" x14ac:dyDescent="0.2">
      <c r="A127" s="176"/>
      <c r="B127" s="166"/>
      <c r="C127" s="212" t="s">
        <v>232</v>
      </c>
      <c r="D127" s="210"/>
      <c r="E127" s="211">
        <v>58.44</v>
      </c>
      <c r="F127" s="172"/>
      <c r="G127" s="172"/>
      <c r="H127" s="172"/>
      <c r="I127" s="17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</row>
    <row r="128" spans="1:60" outlineLevel="1" x14ac:dyDescent="0.2">
      <c r="A128" s="176"/>
      <c r="B128" s="166"/>
      <c r="C128" s="212" t="s">
        <v>233</v>
      </c>
      <c r="D128" s="210"/>
      <c r="E128" s="211">
        <v>41.03</v>
      </c>
      <c r="F128" s="172"/>
      <c r="G128" s="172"/>
      <c r="H128" s="172"/>
      <c r="I128" s="17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</row>
    <row r="129" spans="1:60" outlineLevel="1" x14ac:dyDescent="0.2">
      <c r="A129" s="176"/>
      <c r="B129" s="166"/>
      <c r="C129" s="212" t="s">
        <v>234</v>
      </c>
      <c r="D129" s="210"/>
      <c r="E129" s="211">
        <v>31.56</v>
      </c>
      <c r="F129" s="172"/>
      <c r="G129" s="172"/>
      <c r="H129" s="172"/>
      <c r="I129" s="17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</row>
    <row r="130" spans="1:60" outlineLevel="1" x14ac:dyDescent="0.2">
      <c r="A130" s="176"/>
      <c r="B130" s="166"/>
      <c r="C130" s="212" t="s">
        <v>235</v>
      </c>
      <c r="D130" s="210"/>
      <c r="E130" s="211">
        <v>15.78</v>
      </c>
      <c r="F130" s="172"/>
      <c r="G130" s="172"/>
      <c r="H130" s="172"/>
      <c r="I130" s="17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</row>
    <row r="131" spans="1:60" outlineLevel="1" x14ac:dyDescent="0.2">
      <c r="A131" s="176"/>
      <c r="B131" s="166"/>
      <c r="C131" s="212" t="s">
        <v>236</v>
      </c>
      <c r="D131" s="210"/>
      <c r="E131" s="211">
        <v>98.78</v>
      </c>
      <c r="F131" s="172"/>
      <c r="G131" s="172"/>
      <c r="H131" s="172"/>
      <c r="I131" s="17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</row>
    <row r="132" spans="1:60" outlineLevel="1" x14ac:dyDescent="0.2">
      <c r="A132" s="176"/>
      <c r="B132" s="166"/>
      <c r="C132" s="212" t="s">
        <v>237</v>
      </c>
      <c r="D132" s="210"/>
      <c r="E132" s="211">
        <v>52.62</v>
      </c>
      <c r="F132" s="172"/>
      <c r="G132" s="172"/>
      <c r="H132" s="172"/>
      <c r="I132" s="17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</row>
    <row r="133" spans="1:60" outlineLevel="1" x14ac:dyDescent="0.2">
      <c r="A133" s="176"/>
      <c r="B133" s="166"/>
      <c r="C133" s="212" t="s">
        <v>238</v>
      </c>
      <c r="D133" s="210"/>
      <c r="E133" s="211">
        <v>18.41</v>
      </c>
      <c r="F133" s="172"/>
      <c r="G133" s="172"/>
      <c r="H133" s="172"/>
      <c r="I133" s="17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</row>
    <row r="134" spans="1:60" outlineLevel="1" x14ac:dyDescent="0.2">
      <c r="A134" s="176"/>
      <c r="B134" s="166"/>
      <c r="C134" s="212" t="s">
        <v>239</v>
      </c>
      <c r="D134" s="210"/>
      <c r="E134" s="211">
        <v>9.07</v>
      </c>
      <c r="F134" s="172"/>
      <c r="G134" s="172"/>
      <c r="H134" s="172"/>
      <c r="I134" s="17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</row>
    <row r="135" spans="1:60" outlineLevel="1" x14ac:dyDescent="0.2">
      <c r="A135" s="176"/>
      <c r="B135" s="166"/>
      <c r="C135" s="212" t="s">
        <v>240</v>
      </c>
      <c r="D135" s="210"/>
      <c r="E135" s="211">
        <v>4.4400000000000004</v>
      </c>
      <c r="F135" s="172"/>
      <c r="G135" s="172"/>
      <c r="H135" s="172"/>
      <c r="I135" s="17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</row>
    <row r="136" spans="1:60" outlineLevel="1" x14ac:dyDescent="0.2">
      <c r="A136" s="176"/>
      <c r="B136" s="166"/>
      <c r="C136" s="212" t="s">
        <v>241</v>
      </c>
      <c r="D136" s="210"/>
      <c r="E136" s="211">
        <v>87.61</v>
      </c>
      <c r="F136" s="172"/>
      <c r="G136" s="172"/>
      <c r="H136" s="172"/>
      <c r="I136" s="17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</row>
    <row r="137" spans="1:60" x14ac:dyDescent="0.2">
      <c r="A137" s="175" t="s">
        <v>95</v>
      </c>
      <c r="B137" s="165" t="s">
        <v>59</v>
      </c>
      <c r="C137" s="201" t="s">
        <v>60</v>
      </c>
      <c r="D137" s="167"/>
      <c r="E137" s="169"/>
      <c r="F137" s="279">
        <f>SUM(G138:G150)</f>
        <v>0</v>
      </c>
      <c r="G137" s="280"/>
      <c r="H137" s="171"/>
      <c r="I137" s="177"/>
    </row>
    <row r="138" spans="1:60" outlineLevel="1" x14ac:dyDescent="0.2">
      <c r="A138" s="176">
        <v>48</v>
      </c>
      <c r="B138" s="166" t="s">
        <v>242</v>
      </c>
      <c r="C138" s="202" t="s">
        <v>243</v>
      </c>
      <c r="D138" s="168" t="s">
        <v>215</v>
      </c>
      <c r="E138" s="170">
        <v>1700</v>
      </c>
      <c r="F138" s="173"/>
      <c r="G138" s="172">
        <f>ROUND(E138*F138,2)</f>
        <v>0</v>
      </c>
      <c r="H138" s="172"/>
      <c r="I138" s="178" t="s">
        <v>101</v>
      </c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>
        <v>21</v>
      </c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</row>
    <row r="139" spans="1:60" outlineLevel="1" x14ac:dyDescent="0.2">
      <c r="A139" s="176"/>
      <c r="B139" s="166"/>
      <c r="C139" s="212" t="s">
        <v>219</v>
      </c>
      <c r="D139" s="210"/>
      <c r="E139" s="211"/>
      <c r="F139" s="172"/>
      <c r="G139" s="172"/>
      <c r="H139" s="172"/>
      <c r="I139" s="17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</row>
    <row r="140" spans="1:60" outlineLevel="1" x14ac:dyDescent="0.2">
      <c r="A140" s="176"/>
      <c r="B140" s="166"/>
      <c r="C140" s="212" t="s">
        <v>244</v>
      </c>
      <c r="D140" s="210"/>
      <c r="E140" s="211"/>
      <c r="F140" s="172"/>
      <c r="G140" s="172"/>
      <c r="H140" s="172"/>
      <c r="I140" s="17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</row>
    <row r="141" spans="1:60" outlineLevel="1" x14ac:dyDescent="0.2">
      <c r="A141" s="176"/>
      <c r="B141" s="166"/>
      <c r="C141" s="212" t="s">
        <v>245</v>
      </c>
      <c r="D141" s="210"/>
      <c r="E141" s="211">
        <v>1700</v>
      </c>
      <c r="F141" s="172"/>
      <c r="G141" s="172"/>
      <c r="H141" s="172"/>
      <c r="I141" s="17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</row>
    <row r="142" spans="1:60" outlineLevel="1" x14ac:dyDescent="0.2">
      <c r="A142" s="176">
        <v>49</v>
      </c>
      <c r="B142" s="166" t="s">
        <v>246</v>
      </c>
      <c r="C142" s="202" t="s">
        <v>247</v>
      </c>
      <c r="D142" s="168" t="s">
        <v>215</v>
      </c>
      <c r="E142" s="170">
        <v>3400</v>
      </c>
      <c r="F142" s="173"/>
      <c r="G142" s="172">
        <f>ROUND(E142*F142,2)</f>
        <v>0</v>
      </c>
      <c r="H142" s="172"/>
      <c r="I142" s="178" t="s">
        <v>101</v>
      </c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>
        <v>21</v>
      </c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</row>
    <row r="143" spans="1:60" outlineLevel="1" x14ac:dyDescent="0.2">
      <c r="A143" s="176"/>
      <c r="B143" s="166"/>
      <c r="C143" s="212" t="s">
        <v>219</v>
      </c>
      <c r="D143" s="210"/>
      <c r="E143" s="211"/>
      <c r="F143" s="172"/>
      <c r="G143" s="172"/>
      <c r="H143" s="172"/>
      <c r="I143" s="17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</row>
    <row r="144" spans="1:60" outlineLevel="1" x14ac:dyDescent="0.2">
      <c r="A144" s="176"/>
      <c r="B144" s="166"/>
      <c r="C144" s="212" t="s">
        <v>244</v>
      </c>
      <c r="D144" s="210"/>
      <c r="E144" s="211"/>
      <c r="F144" s="172"/>
      <c r="G144" s="172"/>
      <c r="H144" s="172"/>
      <c r="I144" s="17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</row>
    <row r="145" spans="1:60" outlineLevel="1" x14ac:dyDescent="0.2">
      <c r="A145" s="176"/>
      <c r="B145" s="166"/>
      <c r="C145" s="212" t="s">
        <v>248</v>
      </c>
      <c r="D145" s="210"/>
      <c r="E145" s="211">
        <v>3400</v>
      </c>
      <c r="F145" s="172"/>
      <c r="G145" s="172"/>
      <c r="H145" s="172"/>
      <c r="I145" s="17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</row>
    <row r="146" spans="1:60" outlineLevel="1" x14ac:dyDescent="0.2">
      <c r="A146" s="176">
        <v>50</v>
      </c>
      <c r="B146" s="166" t="s">
        <v>249</v>
      </c>
      <c r="C146" s="202" t="s">
        <v>250</v>
      </c>
      <c r="D146" s="168" t="s">
        <v>215</v>
      </c>
      <c r="E146" s="170">
        <v>1700</v>
      </c>
      <c r="F146" s="173"/>
      <c r="G146" s="172">
        <f>ROUND(E146*F146,2)</f>
        <v>0</v>
      </c>
      <c r="H146" s="172"/>
      <c r="I146" s="178" t="s">
        <v>101</v>
      </c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>
        <v>21</v>
      </c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</row>
    <row r="147" spans="1:60" outlineLevel="1" x14ac:dyDescent="0.2">
      <c r="A147" s="176"/>
      <c r="B147" s="166"/>
      <c r="C147" s="212" t="s">
        <v>219</v>
      </c>
      <c r="D147" s="210"/>
      <c r="E147" s="211"/>
      <c r="F147" s="172"/>
      <c r="G147" s="172"/>
      <c r="H147" s="172"/>
      <c r="I147" s="17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</row>
    <row r="148" spans="1:60" outlineLevel="1" x14ac:dyDescent="0.2">
      <c r="A148" s="176"/>
      <c r="B148" s="166"/>
      <c r="C148" s="212" t="s">
        <v>244</v>
      </c>
      <c r="D148" s="210"/>
      <c r="E148" s="211"/>
      <c r="F148" s="172"/>
      <c r="G148" s="172"/>
      <c r="H148" s="172"/>
      <c r="I148" s="17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</row>
    <row r="149" spans="1:60" outlineLevel="1" x14ac:dyDescent="0.2">
      <c r="A149" s="176"/>
      <c r="B149" s="166"/>
      <c r="C149" s="212" t="s">
        <v>245</v>
      </c>
      <c r="D149" s="210"/>
      <c r="E149" s="211">
        <v>1700</v>
      </c>
      <c r="F149" s="172"/>
      <c r="G149" s="172"/>
      <c r="H149" s="172"/>
      <c r="I149" s="17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</row>
    <row r="150" spans="1:60" outlineLevel="1" x14ac:dyDescent="0.2">
      <c r="A150" s="176">
        <v>51</v>
      </c>
      <c r="B150" s="166" t="s">
        <v>251</v>
      </c>
      <c r="C150" s="202" t="s">
        <v>252</v>
      </c>
      <c r="D150" s="168" t="s">
        <v>153</v>
      </c>
      <c r="E150" s="170">
        <v>2</v>
      </c>
      <c r="F150" s="173"/>
      <c r="G150" s="172">
        <f>ROUND(E150*F150,2)</f>
        <v>0</v>
      </c>
      <c r="H150" s="172"/>
      <c r="I150" s="178" t="s">
        <v>134</v>
      </c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>
        <v>21</v>
      </c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</row>
    <row r="151" spans="1:60" x14ac:dyDescent="0.2">
      <c r="A151" s="175" t="s">
        <v>95</v>
      </c>
      <c r="B151" s="165" t="s">
        <v>61</v>
      </c>
      <c r="C151" s="201" t="s">
        <v>62</v>
      </c>
      <c r="D151" s="167"/>
      <c r="E151" s="169"/>
      <c r="F151" s="279">
        <f>SUM(G152:G166)</f>
        <v>0</v>
      </c>
      <c r="G151" s="280"/>
      <c r="H151" s="171"/>
      <c r="I151" s="177"/>
    </row>
    <row r="152" spans="1:60" outlineLevel="1" x14ac:dyDescent="0.2">
      <c r="A152" s="176">
        <v>52</v>
      </c>
      <c r="B152" s="166" t="s">
        <v>253</v>
      </c>
      <c r="C152" s="202" t="s">
        <v>254</v>
      </c>
      <c r="D152" s="168" t="s">
        <v>215</v>
      </c>
      <c r="E152" s="170">
        <v>797.51790000000005</v>
      </c>
      <c r="F152" s="173"/>
      <c r="G152" s="172">
        <f>ROUND(E152*F152,2)</f>
        <v>0</v>
      </c>
      <c r="H152" s="172"/>
      <c r="I152" s="178" t="s">
        <v>134</v>
      </c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>
        <v>21</v>
      </c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</row>
    <row r="153" spans="1:60" outlineLevel="1" x14ac:dyDescent="0.2">
      <c r="A153" s="176"/>
      <c r="B153" s="166"/>
      <c r="C153" s="212" t="s">
        <v>255</v>
      </c>
      <c r="D153" s="210"/>
      <c r="E153" s="211">
        <v>335.87</v>
      </c>
      <c r="F153" s="172"/>
      <c r="G153" s="172"/>
      <c r="H153" s="172"/>
      <c r="I153" s="17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</row>
    <row r="154" spans="1:60" outlineLevel="1" x14ac:dyDescent="0.2">
      <c r="A154" s="176"/>
      <c r="B154" s="166"/>
      <c r="C154" s="212" t="s">
        <v>256</v>
      </c>
      <c r="D154" s="210"/>
      <c r="E154" s="211">
        <v>211.15</v>
      </c>
      <c r="F154" s="172"/>
      <c r="G154" s="172"/>
      <c r="H154" s="172"/>
      <c r="I154" s="17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</row>
    <row r="155" spans="1:60" outlineLevel="1" x14ac:dyDescent="0.2">
      <c r="A155" s="176"/>
      <c r="B155" s="166"/>
      <c r="C155" s="212" t="s">
        <v>257</v>
      </c>
      <c r="D155" s="210"/>
      <c r="E155" s="211">
        <v>14.83</v>
      </c>
      <c r="F155" s="172"/>
      <c r="G155" s="172"/>
      <c r="H155" s="172"/>
      <c r="I155" s="17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</row>
    <row r="156" spans="1:60" outlineLevel="1" x14ac:dyDescent="0.2">
      <c r="A156" s="176"/>
      <c r="B156" s="166"/>
      <c r="C156" s="212" t="s">
        <v>258</v>
      </c>
      <c r="D156" s="210"/>
      <c r="E156" s="211">
        <v>26.8</v>
      </c>
      <c r="F156" s="172"/>
      <c r="G156" s="172"/>
      <c r="H156" s="172"/>
      <c r="I156" s="17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</row>
    <row r="157" spans="1:60" outlineLevel="1" x14ac:dyDescent="0.2">
      <c r="A157" s="176"/>
      <c r="B157" s="166"/>
      <c r="C157" s="212" t="s">
        <v>259</v>
      </c>
      <c r="D157" s="210"/>
      <c r="E157" s="211">
        <v>29.22</v>
      </c>
      <c r="F157" s="172"/>
      <c r="G157" s="172"/>
      <c r="H157" s="172"/>
      <c r="I157" s="17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</row>
    <row r="158" spans="1:60" outlineLevel="1" x14ac:dyDescent="0.2">
      <c r="A158" s="176"/>
      <c r="B158" s="166"/>
      <c r="C158" s="212" t="s">
        <v>260</v>
      </c>
      <c r="D158" s="210"/>
      <c r="E158" s="211">
        <v>20.51</v>
      </c>
      <c r="F158" s="172"/>
      <c r="G158" s="172"/>
      <c r="H158" s="172"/>
      <c r="I158" s="17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</row>
    <row r="159" spans="1:60" outlineLevel="1" x14ac:dyDescent="0.2">
      <c r="A159" s="176"/>
      <c r="B159" s="166"/>
      <c r="C159" s="212" t="s">
        <v>261</v>
      </c>
      <c r="D159" s="210"/>
      <c r="E159" s="211">
        <v>15.78</v>
      </c>
      <c r="F159" s="172"/>
      <c r="G159" s="172"/>
      <c r="H159" s="172"/>
      <c r="I159" s="17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</row>
    <row r="160" spans="1:60" outlineLevel="1" x14ac:dyDescent="0.2">
      <c r="A160" s="176"/>
      <c r="B160" s="166"/>
      <c r="C160" s="212" t="s">
        <v>262</v>
      </c>
      <c r="D160" s="210"/>
      <c r="E160" s="211">
        <v>7.89</v>
      </c>
      <c r="F160" s="172"/>
      <c r="G160" s="172"/>
      <c r="H160" s="172"/>
      <c r="I160" s="17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</row>
    <row r="161" spans="1:60" outlineLevel="1" x14ac:dyDescent="0.2">
      <c r="A161" s="176"/>
      <c r="B161" s="166"/>
      <c r="C161" s="212" t="s">
        <v>263</v>
      </c>
      <c r="D161" s="210"/>
      <c r="E161" s="211">
        <v>49.39</v>
      </c>
      <c r="F161" s="172"/>
      <c r="G161" s="172"/>
      <c r="H161" s="172"/>
      <c r="I161" s="17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</row>
    <row r="162" spans="1:60" outlineLevel="1" x14ac:dyDescent="0.2">
      <c r="A162" s="176"/>
      <c r="B162" s="166"/>
      <c r="C162" s="212" t="s">
        <v>264</v>
      </c>
      <c r="D162" s="210"/>
      <c r="E162" s="211">
        <v>26.31</v>
      </c>
      <c r="F162" s="172"/>
      <c r="G162" s="172"/>
      <c r="H162" s="172"/>
      <c r="I162" s="17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</row>
    <row r="163" spans="1:60" outlineLevel="1" x14ac:dyDescent="0.2">
      <c r="A163" s="176"/>
      <c r="B163" s="166"/>
      <c r="C163" s="212" t="s">
        <v>265</v>
      </c>
      <c r="D163" s="210"/>
      <c r="E163" s="211">
        <v>9.2100000000000009</v>
      </c>
      <c r="F163" s="172"/>
      <c r="G163" s="172"/>
      <c r="H163" s="172"/>
      <c r="I163" s="17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</row>
    <row r="164" spans="1:60" outlineLevel="1" x14ac:dyDescent="0.2">
      <c r="A164" s="176"/>
      <c r="B164" s="166"/>
      <c r="C164" s="212" t="s">
        <v>266</v>
      </c>
      <c r="D164" s="210"/>
      <c r="E164" s="211">
        <v>4.54</v>
      </c>
      <c r="F164" s="172"/>
      <c r="G164" s="172"/>
      <c r="H164" s="172"/>
      <c r="I164" s="17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</row>
    <row r="165" spans="1:60" outlineLevel="1" x14ac:dyDescent="0.2">
      <c r="A165" s="176"/>
      <c r="B165" s="166"/>
      <c r="C165" s="212" t="s">
        <v>267</v>
      </c>
      <c r="D165" s="210"/>
      <c r="E165" s="211">
        <v>2.2200000000000002</v>
      </c>
      <c r="F165" s="172"/>
      <c r="G165" s="172"/>
      <c r="H165" s="172"/>
      <c r="I165" s="17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</row>
    <row r="166" spans="1:60" outlineLevel="1" x14ac:dyDescent="0.2">
      <c r="A166" s="176"/>
      <c r="B166" s="166"/>
      <c r="C166" s="212" t="s">
        <v>268</v>
      </c>
      <c r="D166" s="210"/>
      <c r="E166" s="211">
        <v>43.81</v>
      </c>
      <c r="F166" s="172"/>
      <c r="G166" s="172"/>
      <c r="H166" s="172"/>
      <c r="I166" s="17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  <c r="BE166" s="158"/>
      <c r="BF166" s="158"/>
      <c r="BG166" s="158"/>
      <c r="BH166" s="158"/>
    </row>
    <row r="167" spans="1:60" x14ac:dyDescent="0.2">
      <c r="A167" s="175" t="s">
        <v>95</v>
      </c>
      <c r="B167" s="165" t="s">
        <v>63</v>
      </c>
      <c r="C167" s="201" t="s">
        <v>64</v>
      </c>
      <c r="D167" s="167"/>
      <c r="E167" s="169"/>
      <c r="F167" s="279">
        <f>SUM(G168:G168)</f>
        <v>0</v>
      </c>
      <c r="G167" s="280"/>
      <c r="H167" s="171"/>
      <c r="I167" s="177"/>
    </row>
    <row r="168" spans="1:60" outlineLevel="1" x14ac:dyDescent="0.2">
      <c r="A168" s="176">
        <v>53</v>
      </c>
      <c r="B168" s="166" t="s">
        <v>269</v>
      </c>
      <c r="C168" s="202" t="s">
        <v>270</v>
      </c>
      <c r="D168" s="168" t="s">
        <v>271</v>
      </c>
      <c r="E168" s="170">
        <v>149.82250999999999</v>
      </c>
      <c r="F168" s="173"/>
      <c r="G168" s="172">
        <f>ROUND(E168*F168,2)</f>
        <v>0</v>
      </c>
      <c r="H168" s="172"/>
      <c r="I168" s="178" t="s">
        <v>101</v>
      </c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>
        <v>21</v>
      </c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</row>
    <row r="169" spans="1:60" x14ac:dyDescent="0.2">
      <c r="A169" s="175" t="s">
        <v>95</v>
      </c>
      <c r="B169" s="165" t="s">
        <v>65</v>
      </c>
      <c r="C169" s="201" t="s">
        <v>66</v>
      </c>
      <c r="D169" s="167"/>
      <c r="E169" s="169"/>
      <c r="F169" s="279">
        <f>SUM(G170:G170)</f>
        <v>0</v>
      </c>
      <c r="G169" s="280"/>
      <c r="H169" s="171"/>
      <c r="I169" s="177"/>
    </row>
    <row r="170" spans="1:60" outlineLevel="1" x14ac:dyDescent="0.2">
      <c r="A170" s="176">
        <v>54</v>
      </c>
      <c r="B170" s="166" t="s">
        <v>272</v>
      </c>
      <c r="C170" s="202" t="s">
        <v>273</v>
      </c>
      <c r="D170" s="168" t="s">
        <v>271</v>
      </c>
      <c r="E170" s="170">
        <v>4.9000000000000002E-2</v>
      </c>
      <c r="F170" s="173"/>
      <c r="G170" s="172">
        <f>ROUND(E170*F170,2)</f>
        <v>0</v>
      </c>
      <c r="H170" s="172"/>
      <c r="I170" s="178" t="s">
        <v>134</v>
      </c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>
        <v>21</v>
      </c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</row>
    <row r="171" spans="1:60" x14ac:dyDescent="0.2">
      <c r="A171" s="175" t="s">
        <v>95</v>
      </c>
      <c r="B171" s="165" t="s">
        <v>67</v>
      </c>
      <c r="C171" s="201" t="s">
        <v>68</v>
      </c>
      <c r="D171" s="167"/>
      <c r="E171" s="169"/>
      <c r="F171" s="279">
        <f>SUM(G172:G174)</f>
        <v>0</v>
      </c>
      <c r="G171" s="280"/>
      <c r="H171" s="171"/>
      <c r="I171" s="177"/>
    </row>
    <row r="172" spans="1:60" ht="22.5" outlineLevel="1" x14ac:dyDescent="0.2">
      <c r="A172" s="176">
        <v>55</v>
      </c>
      <c r="B172" s="166" t="s">
        <v>274</v>
      </c>
      <c r="C172" s="202" t="s">
        <v>275</v>
      </c>
      <c r="D172" s="168" t="s">
        <v>215</v>
      </c>
      <c r="E172" s="170">
        <v>3039.1469999999999</v>
      </c>
      <c r="F172" s="173"/>
      <c r="G172" s="172">
        <f>ROUND(E172*F172,2)</f>
        <v>0</v>
      </c>
      <c r="H172" s="172"/>
      <c r="I172" s="178" t="s">
        <v>101</v>
      </c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>
        <v>21</v>
      </c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</row>
    <row r="173" spans="1:60" outlineLevel="1" x14ac:dyDescent="0.2">
      <c r="A173" s="176"/>
      <c r="B173" s="166"/>
      <c r="C173" s="212" t="s">
        <v>276</v>
      </c>
      <c r="D173" s="210"/>
      <c r="E173" s="211">
        <v>2496</v>
      </c>
      <c r="F173" s="172"/>
      <c r="G173" s="172"/>
      <c r="H173" s="172"/>
      <c r="I173" s="17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</row>
    <row r="174" spans="1:60" outlineLevel="1" x14ac:dyDescent="0.2">
      <c r="A174" s="176"/>
      <c r="B174" s="166"/>
      <c r="C174" s="212" t="s">
        <v>277</v>
      </c>
      <c r="D174" s="210"/>
      <c r="E174" s="211">
        <v>543.15</v>
      </c>
      <c r="F174" s="172"/>
      <c r="G174" s="172"/>
      <c r="H174" s="172"/>
      <c r="I174" s="17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</row>
    <row r="175" spans="1:60" x14ac:dyDescent="0.2">
      <c r="A175" s="175" t="s">
        <v>95</v>
      </c>
      <c r="B175" s="165" t="s">
        <v>69</v>
      </c>
      <c r="C175" s="201" t="s">
        <v>70</v>
      </c>
      <c r="D175" s="167"/>
      <c r="E175" s="169"/>
      <c r="F175" s="279">
        <f>SUM(G176:G182)</f>
        <v>0</v>
      </c>
      <c r="G175" s="280"/>
      <c r="H175" s="171"/>
      <c r="I175" s="177"/>
    </row>
    <row r="176" spans="1:60" outlineLevel="1" x14ac:dyDescent="0.2">
      <c r="A176" s="176">
        <v>56</v>
      </c>
      <c r="B176" s="166" t="s">
        <v>278</v>
      </c>
      <c r="C176" s="202" t="s">
        <v>279</v>
      </c>
      <c r="D176" s="168" t="s">
        <v>271</v>
      </c>
      <c r="E176" s="170">
        <v>210.75755000000001</v>
      </c>
      <c r="F176" s="173"/>
      <c r="G176" s="172">
        <f t="shared" ref="G176:G182" si="1">ROUND(E176*F176,2)</f>
        <v>0</v>
      </c>
      <c r="H176" s="172"/>
      <c r="I176" s="178" t="s">
        <v>101</v>
      </c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>
        <v>21</v>
      </c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</row>
    <row r="177" spans="1:60" outlineLevel="1" x14ac:dyDescent="0.2">
      <c r="A177" s="176">
        <v>57</v>
      </c>
      <c r="B177" s="166" t="s">
        <v>280</v>
      </c>
      <c r="C177" s="202" t="s">
        <v>281</v>
      </c>
      <c r="D177" s="168" t="s">
        <v>271</v>
      </c>
      <c r="E177" s="170">
        <v>105.37878000000001</v>
      </c>
      <c r="F177" s="173"/>
      <c r="G177" s="172">
        <f t="shared" si="1"/>
        <v>0</v>
      </c>
      <c r="H177" s="172"/>
      <c r="I177" s="178" t="s">
        <v>101</v>
      </c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>
        <v>21</v>
      </c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</row>
    <row r="178" spans="1:60" outlineLevel="1" x14ac:dyDescent="0.2">
      <c r="A178" s="176">
        <v>58</v>
      </c>
      <c r="B178" s="166" t="s">
        <v>282</v>
      </c>
      <c r="C178" s="202" t="s">
        <v>283</v>
      </c>
      <c r="D178" s="168" t="s">
        <v>271</v>
      </c>
      <c r="E178" s="170">
        <v>105.37878000000001</v>
      </c>
      <c r="F178" s="173"/>
      <c r="G178" s="172">
        <f t="shared" si="1"/>
        <v>0</v>
      </c>
      <c r="H178" s="172"/>
      <c r="I178" s="178" t="s">
        <v>101</v>
      </c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>
        <v>21</v>
      </c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</row>
    <row r="179" spans="1:60" outlineLevel="1" x14ac:dyDescent="0.2">
      <c r="A179" s="176">
        <v>59</v>
      </c>
      <c r="B179" s="166" t="s">
        <v>284</v>
      </c>
      <c r="C179" s="202" t="s">
        <v>285</v>
      </c>
      <c r="D179" s="168" t="s">
        <v>271</v>
      </c>
      <c r="E179" s="170">
        <v>737.65143</v>
      </c>
      <c r="F179" s="173"/>
      <c r="G179" s="172">
        <f t="shared" si="1"/>
        <v>0</v>
      </c>
      <c r="H179" s="172"/>
      <c r="I179" s="178" t="s">
        <v>101</v>
      </c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>
        <v>21</v>
      </c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</row>
    <row r="180" spans="1:60" outlineLevel="1" x14ac:dyDescent="0.2">
      <c r="A180" s="176">
        <v>60</v>
      </c>
      <c r="B180" s="166" t="s">
        <v>286</v>
      </c>
      <c r="C180" s="202" t="s">
        <v>287</v>
      </c>
      <c r="D180" s="168" t="s">
        <v>271</v>
      </c>
      <c r="E180" s="170">
        <v>105.37878000000001</v>
      </c>
      <c r="F180" s="173"/>
      <c r="G180" s="172">
        <f t="shared" si="1"/>
        <v>0</v>
      </c>
      <c r="H180" s="172"/>
      <c r="I180" s="178" t="s">
        <v>101</v>
      </c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>
        <v>21</v>
      </c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</row>
    <row r="181" spans="1:60" outlineLevel="1" x14ac:dyDescent="0.2">
      <c r="A181" s="176">
        <v>61</v>
      </c>
      <c r="B181" s="166" t="s">
        <v>288</v>
      </c>
      <c r="C181" s="202" t="s">
        <v>289</v>
      </c>
      <c r="D181" s="168" t="s">
        <v>271</v>
      </c>
      <c r="E181" s="170">
        <v>948.40898000000004</v>
      </c>
      <c r="F181" s="173"/>
      <c r="G181" s="172">
        <f t="shared" si="1"/>
        <v>0</v>
      </c>
      <c r="H181" s="172"/>
      <c r="I181" s="178" t="s">
        <v>101</v>
      </c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>
        <v>21</v>
      </c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</row>
    <row r="182" spans="1:60" ht="13.5" outlineLevel="1" thickBot="1" x14ac:dyDescent="0.25">
      <c r="A182" s="189">
        <v>62</v>
      </c>
      <c r="B182" s="190" t="s">
        <v>290</v>
      </c>
      <c r="C182" s="203" t="s">
        <v>291</v>
      </c>
      <c r="D182" s="191" t="s">
        <v>271</v>
      </c>
      <c r="E182" s="192">
        <v>105.37878000000001</v>
      </c>
      <c r="F182" s="193"/>
      <c r="G182" s="194">
        <f t="shared" si="1"/>
        <v>0</v>
      </c>
      <c r="H182" s="194"/>
      <c r="I182" s="195" t="s">
        <v>101</v>
      </c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>
        <v>21</v>
      </c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</row>
    <row r="183" spans="1:60" hidden="1" x14ac:dyDescent="0.2">
      <c r="C183" s="204"/>
      <c r="D183" s="141"/>
      <c r="AK183">
        <f>SUM(AK1:AK182)</f>
        <v>0</v>
      </c>
      <c r="AL183">
        <f>SUM(AL1:AL182)</f>
        <v>0</v>
      </c>
      <c r="AN183">
        <v>15</v>
      </c>
      <c r="AO183">
        <v>21</v>
      </c>
    </row>
    <row r="184" spans="1:60" ht="13.5" hidden="1" thickBot="1" x14ac:dyDescent="0.25">
      <c r="A184" s="196"/>
      <c r="B184" s="197" t="s">
        <v>127</v>
      </c>
      <c r="C184" s="205"/>
      <c r="D184" s="198"/>
      <c r="E184" s="199"/>
      <c r="F184" s="199"/>
      <c r="G184" s="200">
        <f>F8+F24+F40+F110+F137+F151+F167+F169+F171+F175</f>
        <v>0</v>
      </c>
      <c r="AN184">
        <f>SUMIF(AM8:AM183,AN183,G8:G183)</f>
        <v>0</v>
      </c>
      <c r="AO184">
        <f>SUMIF(AM8:AM183,AO183,G8:G183)</f>
        <v>0</v>
      </c>
    </row>
    <row r="185" spans="1:60" x14ac:dyDescent="0.2">
      <c r="D185" s="141"/>
    </row>
    <row r="186" spans="1:60" x14ac:dyDescent="0.2">
      <c r="D186" s="141"/>
    </row>
    <row r="187" spans="1:60" x14ac:dyDescent="0.2">
      <c r="D187" s="141"/>
    </row>
    <row r="188" spans="1:60" x14ac:dyDescent="0.2">
      <c r="D188" s="141"/>
    </row>
    <row r="189" spans="1:60" x14ac:dyDescent="0.2">
      <c r="D189" s="141"/>
    </row>
    <row r="190" spans="1:60" x14ac:dyDescent="0.2">
      <c r="D190" s="141"/>
    </row>
    <row r="191" spans="1:60" x14ac:dyDescent="0.2">
      <c r="D191" s="141"/>
    </row>
    <row r="192" spans="1:60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2BF" sheet="1"/>
  <mergeCells count="12">
    <mergeCell ref="A1:G1"/>
    <mergeCell ref="C7:G7"/>
    <mergeCell ref="F8:G8"/>
    <mergeCell ref="F24:G24"/>
    <mergeCell ref="F167:G167"/>
    <mergeCell ref="F169:G169"/>
    <mergeCell ref="F171:G171"/>
    <mergeCell ref="F175:G175"/>
    <mergeCell ref="F40:G40"/>
    <mergeCell ref="F110:G110"/>
    <mergeCell ref="F137:G137"/>
    <mergeCell ref="F151:G151"/>
  </mergeCells>
  <phoneticPr fontId="18" type="noConversion"/>
  <pageMargins left="0.59055118110236204" right="0.39370078740157499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81" t="s">
        <v>89</v>
      </c>
      <c r="B1" s="281"/>
      <c r="C1" s="282"/>
      <c r="D1" s="281"/>
      <c r="E1" s="281"/>
      <c r="F1" s="281"/>
      <c r="G1" s="281"/>
      <c r="AC1" t="s">
        <v>92</v>
      </c>
    </row>
    <row r="2" spans="1:60" x14ac:dyDescent="0.2">
      <c r="A2" s="146" t="s">
        <v>30</v>
      </c>
      <c r="B2" s="150" t="s">
        <v>41</v>
      </c>
      <c r="C2" s="160" t="s">
        <v>42</v>
      </c>
      <c r="D2" s="148"/>
      <c r="E2" s="147"/>
      <c r="F2" s="147"/>
      <c r="G2" s="149"/>
    </row>
    <row r="3" spans="1:60" x14ac:dyDescent="0.2">
      <c r="A3" s="144" t="s">
        <v>31</v>
      </c>
      <c r="B3" s="151" t="s">
        <v>44</v>
      </c>
      <c r="C3" s="161" t="s">
        <v>45</v>
      </c>
      <c r="D3" s="143"/>
      <c r="E3" s="142"/>
      <c r="F3" s="142"/>
      <c r="G3" s="145"/>
    </row>
    <row r="4" spans="1:60" ht="13.5" thickBot="1" x14ac:dyDescent="0.25">
      <c r="A4" s="152" t="s">
        <v>32</v>
      </c>
      <c r="B4" s="153" t="s">
        <v>84</v>
      </c>
      <c r="C4" s="162" t="s">
        <v>85</v>
      </c>
      <c r="D4" s="154"/>
      <c r="E4" s="155"/>
      <c r="F4" s="155"/>
      <c r="G4" s="156"/>
    </row>
    <row r="5" spans="1:60" ht="13.5" thickBot="1" x14ac:dyDescent="0.25">
      <c r="C5" s="163"/>
      <c r="D5" s="141"/>
    </row>
    <row r="6" spans="1:60" ht="26.25" thickBot="1" x14ac:dyDescent="0.25">
      <c r="A6" s="179" t="s">
        <v>33</v>
      </c>
      <c r="B6" s="180" t="s">
        <v>34</v>
      </c>
      <c r="C6" s="181" t="s">
        <v>35</v>
      </c>
      <c r="D6" s="182" t="s">
        <v>36</v>
      </c>
      <c r="E6" s="183" t="s">
        <v>37</v>
      </c>
      <c r="F6" s="184" t="s">
        <v>38</v>
      </c>
      <c r="G6" s="179" t="s">
        <v>39</v>
      </c>
      <c r="H6" s="185" t="s">
        <v>90</v>
      </c>
      <c r="I6" s="186" t="s">
        <v>91</v>
      </c>
      <c r="J6" s="54"/>
    </row>
    <row r="7" spans="1:60" x14ac:dyDescent="0.2">
      <c r="A7" s="174"/>
      <c r="B7" s="164" t="s">
        <v>93</v>
      </c>
      <c r="C7" s="283" t="s">
        <v>94</v>
      </c>
      <c r="D7" s="284"/>
      <c r="E7" s="285"/>
      <c r="F7" s="286"/>
      <c r="G7" s="286"/>
      <c r="H7" s="187"/>
      <c r="I7" s="188"/>
    </row>
    <row r="8" spans="1:60" x14ac:dyDescent="0.2">
      <c r="A8" s="175" t="s">
        <v>95</v>
      </c>
      <c r="B8" s="165" t="s">
        <v>51</v>
      </c>
      <c r="C8" s="201" t="s">
        <v>52</v>
      </c>
      <c r="D8" s="167"/>
      <c r="E8" s="169"/>
      <c r="F8" s="287">
        <f>SUM(G9:G22)</f>
        <v>0</v>
      </c>
      <c r="G8" s="288"/>
      <c r="H8" s="171"/>
      <c r="I8" s="177"/>
    </row>
    <row r="9" spans="1:60" outlineLevel="1" x14ac:dyDescent="0.2">
      <c r="A9" s="176">
        <v>1</v>
      </c>
      <c r="B9" s="166" t="s">
        <v>131</v>
      </c>
      <c r="C9" s="202" t="s">
        <v>132</v>
      </c>
      <c r="D9" s="168" t="s">
        <v>133</v>
      </c>
      <c r="E9" s="170">
        <v>729.85</v>
      </c>
      <c r="F9" s="173"/>
      <c r="G9" s="172">
        <f>ROUND(E9*F9,2)</f>
        <v>0</v>
      </c>
      <c r="H9" s="172"/>
      <c r="I9" s="178" t="s">
        <v>134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>
        <v>21</v>
      </c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76"/>
      <c r="B10" s="166"/>
      <c r="C10" s="212" t="s">
        <v>292</v>
      </c>
      <c r="D10" s="210"/>
      <c r="E10" s="211">
        <v>10.59</v>
      </c>
      <c r="F10" s="172"/>
      <c r="G10" s="172"/>
      <c r="H10" s="172"/>
      <c r="I10" s="17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76"/>
      <c r="B11" s="166"/>
      <c r="C11" s="212" t="s">
        <v>293</v>
      </c>
      <c r="D11" s="210"/>
      <c r="E11" s="211">
        <v>25.7</v>
      </c>
      <c r="F11" s="172"/>
      <c r="G11" s="172"/>
      <c r="H11" s="172"/>
      <c r="I11" s="17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76"/>
      <c r="B12" s="166"/>
      <c r="C12" s="212" t="s">
        <v>294</v>
      </c>
      <c r="D12" s="210"/>
      <c r="E12" s="211">
        <v>356</v>
      </c>
      <c r="F12" s="172"/>
      <c r="G12" s="172"/>
      <c r="H12" s="172"/>
      <c r="I12" s="17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76"/>
      <c r="B13" s="166"/>
      <c r="C13" s="212" t="s">
        <v>295</v>
      </c>
      <c r="D13" s="210"/>
      <c r="E13" s="211">
        <v>66.88</v>
      </c>
      <c r="F13" s="172"/>
      <c r="G13" s="172"/>
      <c r="H13" s="172"/>
      <c r="I13" s="17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76"/>
      <c r="B14" s="166"/>
      <c r="C14" s="212" t="s">
        <v>296</v>
      </c>
      <c r="D14" s="210"/>
      <c r="E14" s="211">
        <v>151.91999999999999</v>
      </c>
      <c r="F14" s="172"/>
      <c r="G14" s="172"/>
      <c r="H14" s="172"/>
      <c r="I14" s="17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76"/>
      <c r="B15" s="166"/>
      <c r="C15" s="212" t="s">
        <v>297</v>
      </c>
      <c r="D15" s="210"/>
      <c r="E15" s="211">
        <v>6.04</v>
      </c>
      <c r="F15" s="172"/>
      <c r="G15" s="172"/>
      <c r="H15" s="172"/>
      <c r="I15" s="17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76"/>
      <c r="B16" s="166"/>
      <c r="C16" s="212" t="s">
        <v>298</v>
      </c>
      <c r="D16" s="210"/>
      <c r="E16" s="211">
        <v>19.760000000000002</v>
      </c>
      <c r="F16" s="172"/>
      <c r="G16" s="172"/>
      <c r="H16" s="172"/>
      <c r="I16" s="17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76"/>
      <c r="B17" s="166"/>
      <c r="C17" s="212" t="s">
        <v>299</v>
      </c>
      <c r="D17" s="210"/>
      <c r="E17" s="211">
        <v>8.2799999999999994</v>
      </c>
      <c r="F17" s="172"/>
      <c r="G17" s="172"/>
      <c r="H17" s="172"/>
      <c r="I17" s="17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76"/>
      <c r="B18" s="166"/>
      <c r="C18" s="212" t="s">
        <v>300</v>
      </c>
      <c r="D18" s="210"/>
      <c r="E18" s="211">
        <v>7.6</v>
      </c>
      <c r="F18" s="172"/>
      <c r="G18" s="172"/>
      <c r="H18" s="172"/>
      <c r="I18" s="17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76"/>
      <c r="B19" s="166"/>
      <c r="C19" s="212" t="s">
        <v>301</v>
      </c>
      <c r="D19" s="210"/>
      <c r="E19" s="211">
        <v>20.04</v>
      </c>
      <c r="F19" s="172"/>
      <c r="G19" s="172"/>
      <c r="H19" s="172"/>
      <c r="I19" s="17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76"/>
      <c r="B20" s="166"/>
      <c r="C20" s="212" t="s">
        <v>302</v>
      </c>
      <c r="D20" s="210"/>
      <c r="E20" s="211">
        <v>35.6</v>
      </c>
      <c r="F20" s="172"/>
      <c r="G20" s="172"/>
      <c r="H20" s="172"/>
      <c r="I20" s="17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76"/>
      <c r="B21" s="166"/>
      <c r="C21" s="212" t="s">
        <v>303</v>
      </c>
      <c r="D21" s="210"/>
      <c r="E21" s="211">
        <v>10.56</v>
      </c>
      <c r="F21" s="172"/>
      <c r="G21" s="172"/>
      <c r="H21" s="172"/>
      <c r="I21" s="17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76"/>
      <c r="B22" s="166"/>
      <c r="C22" s="212" t="s">
        <v>304</v>
      </c>
      <c r="D22" s="210"/>
      <c r="E22" s="211">
        <v>10.88</v>
      </c>
      <c r="F22" s="172"/>
      <c r="G22" s="172"/>
      <c r="H22" s="172"/>
      <c r="I22" s="17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x14ac:dyDescent="0.2">
      <c r="A23" s="175" t="s">
        <v>95</v>
      </c>
      <c r="B23" s="165" t="s">
        <v>53</v>
      </c>
      <c r="C23" s="201" t="s">
        <v>54</v>
      </c>
      <c r="D23" s="167"/>
      <c r="E23" s="169"/>
      <c r="F23" s="279">
        <f>SUM(G24:G37)</f>
        <v>0</v>
      </c>
      <c r="G23" s="280"/>
      <c r="H23" s="171"/>
      <c r="I23" s="177"/>
    </row>
    <row r="24" spans="1:60" outlineLevel="1" x14ac:dyDescent="0.2">
      <c r="A24" s="176">
        <v>2</v>
      </c>
      <c r="B24" s="166" t="s">
        <v>149</v>
      </c>
      <c r="C24" s="202" t="s">
        <v>150</v>
      </c>
      <c r="D24" s="168" t="s">
        <v>133</v>
      </c>
      <c r="E24" s="170">
        <v>729.85</v>
      </c>
      <c r="F24" s="173"/>
      <c r="G24" s="172">
        <f>ROUND(E24*F24,2)</f>
        <v>0</v>
      </c>
      <c r="H24" s="172"/>
      <c r="I24" s="178" t="s">
        <v>134</v>
      </c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>
        <v>21</v>
      </c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76"/>
      <c r="B25" s="166"/>
      <c r="C25" s="212" t="s">
        <v>292</v>
      </c>
      <c r="D25" s="210"/>
      <c r="E25" s="211">
        <v>10.59</v>
      </c>
      <c r="F25" s="172"/>
      <c r="G25" s="172"/>
      <c r="H25" s="172"/>
      <c r="I25" s="17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76"/>
      <c r="B26" s="166"/>
      <c r="C26" s="212" t="s">
        <v>293</v>
      </c>
      <c r="D26" s="210"/>
      <c r="E26" s="211">
        <v>25.7</v>
      </c>
      <c r="F26" s="172"/>
      <c r="G26" s="172"/>
      <c r="H26" s="172"/>
      <c r="I26" s="17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76"/>
      <c r="B27" s="166"/>
      <c r="C27" s="212" t="s">
        <v>294</v>
      </c>
      <c r="D27" s="210"/>
      <c r="E27" s="211">
        <v>356</v>
      </c>
      <c r="F27" s="172"/>
      <c r="G27" s="172"/>
      <c r="H27" s="172"/>
      <c r="I27" s="17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76"/>
      <c r="B28" s="166"/>
      <c r="C28" s="212" t="s">
        <v>295</v>
      </c>
      <c r="D28" s="210"/>
      <c r="E28" s="211">
        <v>66.88</v>
      </c>
      <c r="F28" s="172"/>
      <c r="G28" s="172"/>
      <c r="H28" s="172"/>
      <c r="I28" s="17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76"/>
      <c r="B29" s="166"/>
      <c r="C29" s="212" t="s">
        <v>296</v>
      </c>
      <c r="D29" s="210"/>
      <c r="E29" s="211">
        <v>151.91999999999999</v>
      </c>
      <c r="F29" s="172"/>
      <c r="G29" s="172"/>
      <c r="H29" s="172"/>
      <c r="I29" s="17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76"/>
      <c r="B30" s="166"/>
      <c r="C30" s="212" t="s">
        <v>297</v>
      </c>
      <c r="D30" s="210"/>
      <c r="E30" s="211">
        <v>6.04</v>
      </c>
      <c r="F30" s="172"/>
      <c r="G30" s="172"/>
      <c r="H30" s="172"/>
      <c r="I30" s="17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76"/>
      <c r="B31" s="166"/>
      <c r="C31" s="212" t="s">
        <v>298</v>
      </c>
      <c r="D31" s="210"/>
      <c r="E31" s="211">
        <v>19.760000000000002</v>
      </c>
      <c r="F31" s="172"/>
      <c r="G31" s="172"/>
      <c r="H31" s="172"/>
      <c r="I31" s="17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76"/>
      <c r="B32" s="166"/>
      <c r="C32" s="212" t="s">
        <v>299</v>
      </c>
      <c r="D32" s="210"/>
      <c r="E32" s="211">
        <v>8.2799999999999994</v>
      </c>
      <c r="F32" s="172"/>
      <c r="G32" s="172"/>
      <c r="H32" s="172"/>
      <c r="I32" s="17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76"/>
      <c r="B33" s="166"/>
      <c r="C33" s="212" t="s">
        <v>300</v>
      </c>
      <c r="D33" s="210"/>
      <c r="E33" s="211">
        <v>7.6</v>
      </c>
      <c r="F33" s="172"/>
      <c r="G33" s="172"/>
      <c r="H33" s="172"/>
      <c r="I33" s="17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76"/>
      <c r="B34" s="166"/>
      <c r="C34" s="212" t="s">
        <v>301</v>
      </c>
      <c r="D34" s="210"/>
      <c r="E34" s="211">
        <v>20.04</v>
      </c>
      <c r="F34" s="172"/>
      <c r="G34" s="172"/>
      <c r="H34" s="172"/>
      <c r="I34" s="17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76"/>
      <c r="B35" s="166"/>
      <c r="C35" s="212" t="s">
        <v>302</v>
      </c>
      <c r="D35" s="210"/>
      <c r="E35" s="211">
        <v>35.6</v>
      </c>
      <c r="F35" s="172"/>
      <c r="G35" s="172"/>
      <c r="H35" s="172"/>
      <c r="I35" s="17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76"/>
      <c r="B36" s="166"/>
      <c r="C36" s="212" t="s">
        <v>303</v>
      </c>
      <c r="D36" s="210"/>
      <c r="E36" s="211">
        <v>10.56</v>
      </c>
      <c r="F36" s="172"/>
      <c r="G36" s="172"/>
      <c r="H36" s="172"/>
      <c r="I36" s="17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76"/>
      <c r="B37" s="166"/>
      <c r="C37" s="212" t="s">
        <v>304</v>
      </c>
      <c r="D37" s="210"/>
      <c r="E37" s="211">
        <v>10.88</v>
      </c>
      <c r="F37" s="172"/>
      <c r="G37" s="172"/>
      <c r="H37" s="172"/>
      <c r="I37" s="17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x14ac:dyDescent="0.2">
      <c r="A38" s="175" t="s">
        <v>95</v>
      </c>
      <c r="B38" s="165" t="s">
        <v>55</v>
      </c>
      <c r="C38" s="201" t="s">
        <v>56</v>
      </c>
      <c r="D38" s="167"/>
      <c r="E38" s="169"/>
      <c r="F38" s="279">
        <f>SUM(G39:G84)</f>
        <v>0</v>
      </c>
      <c r="G38" s="280"/>
      <c r="H38" s="171"/>
      <c r="I38" s="177"/>
    </row>
    <row r="39" spans="1:60" ht="22.5" outlineLevel="1" x14ac:dyDescent="0.2">
      <c r="A39" s="176">
        <v>3</v>
      </c>
      <c r="B39" s="166" t="s">
        <v>151</v>
      </c>
      <c r="C39" s="202" t="s">
        <v>305</v>
      </c>
      <c r="D39" s="168" t="s">
        <v>153</v>
      </c>
      <c r="E39" s="170">
        <v>1</v>
      </c>
      <c r="F39" s="173"/>
      <c r="G39" s="172">
        <f t="shared" ref="G39:G57" si="0">ROUND(E39*F39,2)</f>
        <v>0</v>
      </c>
      <c r="H39" s="172"/>
      <c r="I39" s="178" t="s">
        <v>134</v>
      </c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>
        <v>21</v>
      </c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ht="22.5" outlineLevel="1" x14ac:dyDescent="0.2">
      <c r="A40" s="176">
        <v>4</v>
      </c>
      <c r="B40" s="166" t="s">
        <v>160</v>
      </c>
      <c r="C40" s="202" t="s">
        <v>306</v>
      </c>
      <c r="D40" s="168" t="s">
        <v>153</v>
      </c>
      <c r="E40" s="170">
        <v>2</v>
      </c>
      <c r="F40" s="173"/>
      <c r="G40" s="172">
        <f t="shared" si="0"/>
        <v>0</v>
      </c>
      <c r="H40" s="172"/>
      <c r="I40" s="178" t="s">
        <v>134</v>
      </c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>
        <v>21</v>
      </c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ht="22.5" outlineLevel="1" x14ac:dyDescent="0.2">
      <c r="A41" s="176">
        <v>5</v>
      </c>
      <c r="B41" s="166" t="s">
        <v>165</v>
      </c>
      <c r="C41" s="202" t="s">
        <v>206</v>
      </c>
      <c r="D41" s="168" t="s">
        <v>153</v>
      </c>
      <c r="E41" s="170">
        <v>40</v>
      </c>
      <c r="F41" s="173"/>
      <c r="G41" s="172">
        <f t="shared" si="0"/>
        <v>0</v>
      </c>
      <c r="H41" s="172"/>
      <c r="I41" s="178" t="s">
        <v>134</v>
      </c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>
        <v>21</v>
      </c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76">
        <v>6</v>
      </c>
      <c r="B42" s="166" t="s">
        <v>168</v>
      </c>
      <c r="C42" s="202" t="s">
        <v>157</v>
      </c>
      <c r="D42" s="168" t="s">
        <v>153</v>
      </c>
      <c r="E42" s="170">
        <v>40</v>
      </c>
      <c r="F42" s="173"/>
      <c r="G42" s="172">
        <f t="shared" si="0"/>
        <v>0</v>
      </c>
      <c r="H42" s="172"/>
      <c r="I42" s="178" t="s">
        <v>134</v>
      </c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>
        <v>21</v>
      </c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76">
        <v>7</v>
      </c>
      <c r="B43" s="166" t="s">
        <v>170</v>
      </c>
      <c r="C43" s="202" t="s">
        <v>307</v>
      </c>
      <c r="D43" s="168" t="s">
        <v>153</v>
      </c>
      <c r="E43" s="170">
        <v>4</v>
      </c>
      <c r="F43" s="173"/>
      <c r="G43" s="172">
        <f t="shared" si="0"/>
        <v>0</v>
      </c>
      <c r="H43" s="172"/>
      <c r="I43" s="178" t="s">
        <v>134</v>
      </c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>
        <v>21</v>
      </c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ht="22.5" outlineLevel="1" x14ac:dyDescent="0.2">
      <c r="A44" s="176">
        <v>8</v>
      </c>
      <c r="B44" s="166" t="s">
        <v>175</v>
      </c>
      <c r="C44" s="202" t="s">
        <v>181</v>
      </c>
      <c r="D44" s="168" t="s">
        <v>153</v>
      </c>
      <c r="E44" s="170">
        <v>36</v>
      </c>
      <c r="F44" s="173"/>
      <c r="G44" s="172">
        <f t="shared" si="0"/>
        <v>0</v>
      </c>
      <c r="H44" s="172"/>
      <c r="I44" s="178" t="s">
        <v>134</v>
      </c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>
        <v>21</v>
      </c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76">
        <v>9</v>
      </c>
      <c r="B45" s="166" t="s">
        <v>178</v>
      </c>
      <c r="C45" s="202" t="s">
        <v>157</v>
      </c>
      <c r="D45" s="168" t="s">
        <v>153</v>
      </c>
      <c r="E45" s="170">
        <v>36</v>
      </c>
      <c r="F45" s="173"/>
      <c r="G45" s="172">
        <f t="shared" si="0"/>
        <v>0</v>
      </c>
      <c r="H45" s="172"/>
      <c r="I45" s="178" t="s">
        <v>134</v>
      </c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>
        <v>21</v>
      </c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ht="22.5" outlineLevel="1" x14ac:dyDescent="0.2">
      <c r="A46" s="176">
        <v>10</v>
      </c>
      <c r="B46" s="166" t="s">
        <v>180</v>
      </c>
      <c r="C46" s="202" t="s">
        <v>308</v>
      </c>
      <c r="D46" s="168" t="s">
        <v>153</v>
      </c>
      <c r="E46" s="170">
        <v>1</v>
      </c>
      <c r="F46" s="173"/>
      <c r="G46" s="172">
        <f t="shared" si="0"/>
        <v>0</v>
      </c>
      <c r="H46" s="172"/>
      <c r="I46" s="178" t="s">
        <v>134</v>
      </c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>
        <v>21</v>
      </c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ht="22.5" outlineLevel="1" x14ac:dyDescent="0.2">
      <c r="A47" s="176">
        <v>11</v>
      </c>
      <c r="B47" s="166" t="s">
        <v>183</v>
      </c>
      <c r="C47" s="202" t="s">
        <v>309</v>
      </c>
      <c r="D47" s="168" t="s">
        <v>153</v>
      </c>
      <c r="E47" s="170">
        <v>2</v>
      </c>
      <c r="F47" s="173"/>
      <c r="G47" s="172">
        <f t="shared" si="0"/>
        <v>0</v>
      </c>
      <c r="H47" s="172"/>
      <c r="I47" s="178" t="s">
        <v>134</v>
      </c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>
        <v>21</v>
      </c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ht="22.5" outlineLevel="1" x14ac:dyDescent="0.2">
      <c r="A48" s="176">
        <v>12</v>
      </c>
      <c r="B48" s="166" t="s">
        <v>185</v>
      </c>
      <c r="C48" s="202" t="s">
        <v>310</v>
      </c>
      <c r="D48" s="168" t="s">
        <v>153</v>
      </c>
      <c r="E48" s="170">
        <v>1</v>
      </c>
      <c r="F48" s="173"/>
      <c r="G48" s="172">
        <f t="shared" si="0"/>
        <v>0</v>
      </c>
      <c r="H48" s="172"/>
      <c r="I48" s="178" t="s">
        <v>134</v>
      </c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>
        <v>21</v>
      </c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ht="22.5" outlineLevel="1" x14ac:dyDescent="0.2">
      <c r="A49" s="176">
        <v>13</v>
      </c>
      <c r="B49" s="166" t="s">
        <v>187</v>
      </c>
      <c r="C49" s="202" t="s">
        <v>311</v>
      </c>
      <c r="D49" s="168" t="s">
        <v>153</v>
      </c>
      <c r="E49" s="170">
        <v>1</v>
      </c>
      <c r="F49" s="173"/>
      <c r="G49" s="172">
        <f t="shared" si="0"/>
        <v>0</v>
      </c>
      <c r="H49" s="172"/>
      <c r="I49" s="178" t="s">
        <v>134</v>
      </c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>
        <v>21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ht="22.5" outlineLevel="1" x14ac:dyDescent="0.2">
      <c r="A50" s="176">
        <v>14</v>
      </c>
      <c r="B50" s="166" t="s">
        <v>190</v>
      </c>
      <c r="C50" s="202" t="s">
        <v>312</v>
      </c>
      <c r="D50" s="168" t="s">
        <v>153</v>
      </c>
      <c r="E50" s="170">
        <v>2</v>
      </c>
      <c r="F50" s="173"/>
      <c r="G50" s="172">
        <f t="shared" si="0"/>
        <v>0</v>
      </c>
      <c r="H50" s="172"/>
      <c r="I50" s="178" t="s">
        <v>134</v>
      </c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>
        <v>21</v>
      </c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76">
        <v>15</v>
      </c>
      <c r="B51" s="166" t="s">
        <v>193</v>
      </c>
      <c r="C51" s="202" t="s">
        <v>157</v>
      </c>
      <c r="D51" s="168" t="s">
        <v>153</v>
      </c>
      <c r="E51" s="170">
        <v>2</v>
      </c>
      <c r="F51" s="173"/>
      <c r="G51" s="172">
        <f t="shared" si="0"/>
        <v>0</v>
      </c>
      <c r="H51" s="172"/>
      <c r="I51" s="178" t="s">
        <v>134</v>
      </c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>
        <v>21</v>
      </c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ht="22.5" outlineLevel="1" x14ac:dyDescent="0.2">
      <c r="A52" s="176">
        <v>16</v>
      </c>
      <c r="B52" s="166" t="s">
        <v>195</v>
      </c>
      <c r="C52" s="202" t="s">
        <v>206</v>
      </c>
      <c r="D52" s="168" t="s">
        <v>153</v>
      </c>
      <c r="E52" s="170">
        <v>4</v>
      </c>
      <c r="F52" s="173"/>
      <c r="G52" s="172">
        <f t="shared" si="0"/>
        <v>0</v>
      </c>
      <c r="H52" s="172"/>
      <c r="I52" s="178" t="s">
        <v>134</v>
      </c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>
        <v>21</v>
      </c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76">
        <v>17</v>
      </c>
      <c r="B53" s="166" t="s">
        <v>313</v>
      </c>
      <c r="C53" s="202" t="s">
        <v>157</v>
      </c>
      <c r="D53" s="168" t="s">
        <v>153</v>
      </c>
      <c r="E53" s="170">
        <v>4</v>
      </c>
      <c r="F53" s="173"/>
      <c r="G53" s="172">
        <f t="shared" si="0"/>
        <v>0</v>
      </c>
      <c r="H53" s="172"/>
      <c r="I53" s="178" t="s">
        <v>134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>
        <v>21</v>
      </c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ht="22.5" outlineLevel="1" x14ac:dyDescent="0.2">
      <c r="A54" s="176">
        <v>18</v>
      </c>
      <c r="B54" s="166" t="s">
        <v>198</v>
      </c>
      <c r="C54" s="202" t="s">
        <v>314</v>
      </c>
      <c r="D54" s="168" t="s">
        <v>153</v>
      </c>
      <c r="E54" s="170">
        <v>2</v>
      </c>
      <c r="F54" s="173"/>
      <c r="G54" s="172">
        <f t="shared" si="0"/>
        <v>0</v>
      </c>
      <c r="H54" s="172"/>
      <c r="I54" s="178" t="s">
        <v>134</v>
      </c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>
        <v>21</v>
      </c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76">
        <v>19</v>
      </c>
      <c r="B55" s="166" t="s">
        <v>315</v>
      </c>
      <c r="C55" s="202" t="s">
        <v>157</v>
      </c>
      <c r="D55" s="168" t="s">
        <v>153</v>
      </c>
      <c r="E55" s="170">
        <v>2</v>
      </c>
      <c r="F55" s="173"/>
      <c r="G55" s="172">
        <f t="shared" si="0"/>
        <v>0</v>
      </c>
      <c r="H55" s="172"/>
      <c r="I55" s="178" t="s">
        <v>134</v>
      </c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>
        <v>21</v>
      </c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ht="22.5" outlineLevel="1" x14ac:dyDescent="0.2">
      <c r="A56" s="176">
        <v>20</v>
      </c>
      <c r="B56" s="166" t="s">
        <v>200</v>
      </c>
      <c r="C56" s="202" t="s">
        <v>316</v>
      </c>
      <c r="D56" s="168" t="s">
        <v>153</v>
      </c>
      <c r="E56" s="170">
        <v>2</v>
      </c>
      <c r="F56" s="173"/>
      <c r="G56" s="172">
        <f t="shared" si="0"/>
        <v>0</v>
      </c>
      <c r="H56" s="172"/>
      <c r="I56" s="178" t="s">
        <v>134</v>
      </c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>
        <v>21</v>
      </c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76">
        <v>21</v>
      </c>
      <c r="B57" s="166" t="s">
        <v>208</v>
      </c>
      <c r="C57" s="202" t="s">
        <v>209</v>
      </c>
      <c r="D57" s="168" t="s">
        <v>133</v>
      </c>
      <c r="E57" s="170">
        <v>729.85</v>
      </c>
      <c r="F57" s="173"/>
      <c r="G57" s="172">
        <f t="shared" si="0"/>
        <v>0</v>
      </c>
      <c r="H57" s="172"/>
      <c r="I57" s="178" t="s">
        <v>134</v>
      </c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>
        <v>21</v>
      </c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76"/>
      <c r="B58" s="166"/>
      <c r="C58" s="212" t="s">
        <v>292</v>
      </c>
      <c r="D58" s="210"/>
      <c r="E58" s="211">
        <v>10.59</v>
      </c>
      <c r="F58" s="172"/>
      <c r="G58" s="172"/>
      <c r="H58" s="172"/>
      <c r="I58" s="17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76"/>
      <c r="B59" s="166"/>
      <c r="C59" s="212" t="s">
        <v>293</v>
      </c>
      <c r="D59" s="210"/>
      <c r="E59" s="211">
        <v>25.7</v>
      </c>
      <c r="F59" s="172"/>
      <c r="G59" s="172"/>
      <c r="H59" s="172"/>
      <c r="I59" s="17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76"/>
      <c r="B60" s="166"/>
      <c r="C60" s="212" t="s">
        <v>294</v>
      </c>
      <c r="D60" s="210"/>
      <c r="E60" s="211">
        <v>356</v>
      </c>
      <c r="F60" s="172"/>
      <c r="G60" s="172"/>
      <c r="H60" s="172"/>
      <c r="I60" s="17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76"/>
      <c r="B61" s="166"/>
      <c r="C61" s="212" t="s">
        <v>295</v>
      </c>
      <c r="D61" s="210"/>
      <c r="E61" s="211">
        <v>66.88</v>
      </c>
      <c r="F61" s="172"/>
      <c r="G61" s="172"/>
      <c r="H61" s="172"/>
      <c r="I61" s="17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76"/>
      <c r="B62" s="166"/>
      <c r="C62" s="212" t="s">
        <v>296</v>
      </c>
      <c r="D62" s="210"/>
      <c r="E62" s="211">
        <v>151.91999999999999</v>
      </c>
      <c r="F62" s="172"/>
      <c r="G62" s="172"/>
      <c r="H62" s="172"/>
      <c r="I62" s="17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76"/>
      <c r="B63" s="166"/>
      <c r="C63" s="212" t="s">
        <v>297</v>
      </c>
      <c r="D63" s="210"/>
      <c r="E63" s="211">
        <v>6.04</v>
      </c>
      <c r="F63" s="172"/>
      <c r="G63" s="172"/>
      <c r="H63" s="172"/>
      <c r="I63" s="17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76"/>
      <c r="B64" s="166"/>
      <c r="C64" s="212" t="s">
        <v>298</v>
      </c>
      <c r="D64" s="210"/>
      <c r="E64" s="211">
        <v>19.760000000000002</v>
      </c>
      <c r="F64" s="172"/>
      <c r="G64" s="172"/>
      <c r="H64" s="172"/>
      <c r="I64" s="17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outlineLevel="1" x14ac:dyDescent="0.2">
      <c r="A65" s="176"/>
      <c r="B65" s="166"/>
      <c r="C65" s="212" t="s">
        <v>299</v>
      </c>
      <c r="D65" s="210"/>
      <c r="E65" s="211">
        <v>8.2799999999999994</v>
      </c>
      <c r="F65" s="172"/>
      <c r="G65" s="172"/>
      <c r="H65" s="172"/>
      <c r="I65" s="17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76"/>
      <c r="B66" s="166"/>
      <c r="C66" s="212" t="s">
        <v>300</v>
      </c>
      <c r="D66" s="210"/>
      <c r="E66" s="211">
        <v>7.6</v>
      </c>
      <c r="F66" s="172"/>
      <c r="G66" s="172"/>
      <c r="H66" s="172"/>
      <c r="I66" s="17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76"/>
      <c r="B67" s="166"/>
      <c r="C67" s="212" t="s">
        <v>301</v>
      </c>
      <c r="D67" s="210"/>
      <c r="E67" s="211">
        <v>20.04</v>
      </c>
      <c r="F67" s="172"/>
      <c r="G67" s="172"/>
      <c r="H67" s="172"/>
      <c r="I67" s="17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76"/>
      <c r="B68" s="166"/>
      <c r="C68" s="212" t="s">
        <v>302</v>
      </c>
      <c r="D68" s="210"/>
      <c r="E68" s="211">
        <v>35.6</v>
      </c>
      <c r="F68" s="172"/>
      <c r="G68" s="172"/>
      <c r="H68" s="172"/>
      <c r="I68" s="17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76"/>
      <c r="B69" s="166"/>
      <c r="C69" s="212" t="s">
        <v>303</v>
      </c>
      <c r="D69" s="210"/>
      <c r="E69" s="211">
        <v>10.56</v>
      </c>
      <c r="F69" s="172"/>
      <c r="G69" s="172"/>
      <c r="H69" s="172"/>
      <c r="I69" s="17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76"/>
      <c r="B70" s="166"/>
      <c r="C70" s="212" t="s">
        <v>304</v>
      </c>
      <c r="D70" s="210"/>
      <c r="E70" s="211">
        <v>10.88</v>
      </c>
      <c r="F70" s="172"/>
      <c r="G70" s="172"/>
      <c r="H70" s="172"/>
      <c r="I70" s="17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76">
        <v>22</v>
      </c>
      <c r="B71" s="166" t="s">
        <v>210</v>
      </c>
      <c r="C71" s="202" t="s">
        <v>209</v>
      </c>
      <c r="D71" s="168" t="s">
        <v>133</v>
      </c>
      <c r="E71" s="170">
        <v>729.85</v>
      </c>
      <c r="F71" s="173"/>
      <c r="G71" s="172">
        <f>ROUND(E71*F71,2)</f>
        <v>0</v>
      </c>
      <c r="H71" s="172"/>
      <c r="I71" s="178" t="s">
        <v>134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>
        <v>21</v>
      </c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76"/>
      <c r="B72" s="166"/>
      <c r="C72" s="212" t="s">
        <v>292</v>
      </c>
      <c r="D72" s="210"/>
      <c r="E72" s="211">
        <v>10.59</v>
      </c>
      <c r="F72" s="172"/>
      <c r="G72" s="172"/>
      <c r="H72" s="172"/>
      <c r="I72" s="17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76"/>
      <c r="B73" s="166"/>
      <c r="C73" s="212" t="s">
        <v>293</v>
      </c>
      <c r="D73" s="210"/>
      <c r="E73" s="211">
        <v>25.7</v>
      </c>
      <c r="F73" s="172"/>
      <c r="G73" s="172"/>
      <c r="H73" s="172"/>
      <c r="I73" s="17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76"/>
      <c r="B74" s="166"/>
      <c r="C74" s="212" t="s">
        <v>294</v>
      </c>
      <c r="D74" s="210"/>
      <c r="E74" s="211">
        <v>356</v>
      </c>
      <c r="F74" s="172"/>
      <c r="G74" s="172"/>
      <c r="H74" s="172"/>
      <c r="I74" s="17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76"/>
      <c r="B75" s="166"/>
      <c r="C75" s="212" t="s">
        <v>295</v>
      </c>
      <c r="D75" s="210"/>
      <c r="E75" s="211">
        <v>66.88</v>
      </c>
      <c r="F75" s="172"/>
      <c r="G75" s="172"/>
      <c r="H75" s="172"/>
      <c r="I75" s="17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76"/>
      <c r="B76" s="166"/>
      <c r="C76" s="212" t="s">
        <v>296</v>
      </c>
      <c r="D76" s="210"/>
      <c r="E76" s="211">
        <v>151.91999999999999</v>
      </c>
      <c r="F76" s="172"/>
      <c r="G76" s="172"/>
      <c r="H76" s="172"/>
      <c r="I76" s="17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76"/>
      <c r="B77" s="166"/>
      <c r="C77" s="212" t="s">
        <v>297</v>
      </c>
      <c r="D77" s="210"/>
      <c r="E77" s="211">
        <v>6.04</v>
      </c>
      <c r="F77" s="172"/>
      <c r="G77" s="172"/>
      <c r="H77" s="172"/>
      <c r="I77" s="17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76"/>
      <c r="B78" s="166"/>
      <c r="C78" s="212" t="s">
        <v>298</v>
      </c>
      <c r="D78" s="210"/>
      <c r="E78" s="211">
        <v>19.760000000000002</v>
      </c>
      <c r="F78" s="172"/>
      <c r="G78" s="172"/>
      <c r="H78" s="172"/>
      <c r="I78" s="17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76"/>
      <c r="B79" s="166"/>
      <c r="C79" s="212" t="s">
        <v>299</v>
      </c>
      <c r="D79" s="210"/>
      <c r="E79" s="211">
        <v>8.2799999999999994</v>
      </c>
      <c r="F79" s="172"/>
      <c r="G79" s="172"/>
      <c r="H79" s="172"/>
      <c r="I79" s="17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76"/>
      <c r="B80" s="166"/>
      <c r="C80" s="212" t="s">
        <v>300</v>
      </c>
      <c r="D80" s="210"/>
      <c r="E80" s="211">
        <v>7.6</v>
      </c>
      <c r="F80" s="172"/>
      <c r="G80" s="172"/>
      <c r="H80" s="172"/>
      <c r="I80" s="17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76"/>
      <c r="B81" s="166"/>
      <c r="C81" s="212" t="s">
        <v>301</v>
      </c>
      <c r="D81" s="210"/>
      <c r="E81" s="211">
        <v>20.04</v>
      </c>
      <c r="F81" s="172"/>
      <c r="G81" s="172"/>
      <c r="H81" s="172"/>
      <c r="I81" s="17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76"/>
      <c r="B82" s="166"/>
      <c r="C82" s="212" t="s">
        <v>302</v>
      </c>
      <c r="D82" s="210"/>
      <c r="E82" s="211">
        <v>35.6</v>
      </c>
      <c r="F82" s="172"/>
      <c r="G82" s="172"/>
      <c r="H82" s="172"/>
      <c r="I82" s="17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76"/>
      <c r="B83" s="166"/>
      <c r="C83" s="212" t="s">
        <v>303</v>
      </c>
      <c r="D83" s="210"/>
      <c r="E83" s="211">
        <v>10.56</v>
      </c>
      <c r="F83" s="172"/>
      <c r="G83" s="172"/>
      <c r="H83" s="172"/>
      <c r="I83" s="17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76"/>
      <c r="B84" s="166"/>
      <c r="C84" s="212" t="s">
        <v>304</v>
      </c>
      <c r="D84" s="210"/>
      <c r="E84" s="211">
        <v>10.88</v>
      </c>
      <c r="F84" s="172"/>
      <c r="G84" s="172"/>
      <c r="H84" s="172"/>
      <c r="I84" s="17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x14ac:dyDescent="0.2">
      <c r="A85" s="175" t="s">
        <v>95</v>
      </c>
      <c r="B85" s="165" t="s">
        <v>57</v>
      </c>
      <c r="C85" s="201" t="s">
        <v>58</v>
      </c>
      <c r="D85" s="167"/>
      <c r="E85" s="169"/>
      <c r="F85" s="279">
        <f>SUM(G86:G94)</f>
        <v>0</v>
      </c>
      <c r="G85" s="280"/>
      <c r="H85" s="171"/>
      <c r="I85" s="177"/>
    </row>
    <row r="86" spans="1:60" outlineLevel="1" x14ac:dyDescent="0.2">
      <c r="A86" s="176">
        <v>23</v>
      </c>
      <c r="B86" s="166" t="s">
        <v>211</v>
      </c>
      <c r="C86" s="202" t="s">
        <v>212</v>
      </c>
      <c r="D86" s="168" t="s">
        <v>133</v>
      </c>
      <c r="E86" s="170">
        <v>123.84</v>
      </c>
      <c r="F86" s="173"/>
      <c r="G86" s="172">
        <f>ROUND(E86*F86,2)</f>
        <v>0</v>
      </c>
      <c r="H86" s="172"/>
      <c r="I86" s="178" t="s">
        <v>134</v>
      </c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>
        <v>21</v>
      </c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ht="22.5" outlineLevel="1" x14ac:dyDescent="0.2">
      <c r="A87" s="176">
        <v>24</v>
      </c>
      <c r="B87" s="166" t="s">
        <v>217</v>
      </c>
      <c r="C87" s="202" t="s">
        <v>218</v>
      </c>
      <c r="D87" s="168" t="s">
        <v>215</v>
      </c>
      <c r="E87" s="170">
        <v>628</v>
      </c>
      <c r="F87" s="173"/>
      <c r="G87" s="172">
        <f>ROUND(E87*F87,2)</f>
        <v>0</v>
      </c>
      <c r="H87" s="172"/>
      <c r="I87" s="178" t="s">
        <v>134</v>
      </c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>
        <v>21</v>
      </c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76"/>
      <c r="B88" s="166"/>
      <c r="C88" s="212" t="s">
        <v>219</v>
      </c>
      <c r="D88" s="210"/>
      <c r="E88" s="211"/>
      <c r="F88" s="172"/>
      <c r="G88" s="172"/>
      <c r="H88" s="172"/>
      <c r="I88" s="17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76"/>
      <c r="B89" s="166"/>
      <c r="C89" s="212" t="s">
        <v>220</v>
      </c>
      <c r="D89" s="210"/>
      <c r="E89" s="211"/>
      <c r="F89" s="172"/>
      <c r="G89" s="172"/>
      <c r="H89" s="172"/>
      <c r="I89" s="17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76"/>
      <c r="B90" s="166"/>
      <c r="C90" s="212" t="s">
        <v>221</v>
      </c>
      <c r="D90" s="210"/>
      <c r="E90" s="211"/>
      <c r="F90" s="172"/>
      <c r="G90" s="172"/>
      <c r="H90" s="172"/>
      <c r="I90" s="17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76"/>
      <c r="B91" s="166"/>
      <c r="C91" s="212" t="s">
        <v>222</v>
      </c>
      <c r="D91" s="210"/>
      <c r="E91" s="211"/>
      <c r="F91" s="172"/>
      <c r="G91" s="172"/>
      <c r="H91" s="172"/>
      <c r="I91" s="17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76"/>
      <c r="B92" s="166"/>
      <c r="C92" s="212" t="s">
        <v>223</v>
      </c>
      <c r="D92" s="210"/>
      <c r="E92" s="211"/>
      <c r="F92" s="172"/>
      <c r="G92" s="172"/>
      <c r="H92" s="172"/>
      <c r="I92" s="17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76"/>
      <c r="B93" s="166"/>
      <c r="C93" s="212" t="s">
        <v>224</v>
      </c>
      <c r="D93" s="210"/>
      <c r="E93" s="211"/>
      <c r="F93" s="172"/>
      <c r="G93" s="172"/>
      <c r="H93" s="172"/>
      <c r="I93" s="17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76"/>
      <c r="B94" s="166"/>
      <c r="C94" s="212" t="s">
        <v>317</v>
      </c>
      <c r="D94" s="210"/>
      <c r="E94" s="211">
        <v>628</v>
      </c>
      <c r="F94" s="172"/>
      <c r="G94" s="172"/>
      <c r="H94" s="172"/>
      <c r="I94" s="17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x14ac:dyDescent="0.2">
      <c r="A95" s="175" t="s">
        <v>95</v>
      </c>
      <c r="B95" s="165" t="s">
        <v>59</v>
      </c>
      <c r="C95" s="201" t="s">
        <v>60</v>
      </c>
      <c r="D95" s="167"/>
      <c r="E95" s="169"/>
      <c r="F95" s="279">
        <f>SUM(G96:G96)</f>
        <v>0</v>
      </c>
      <c r="G95" s="280"/>
      <c r="H95" s="171"/>
      <c r="I95" s="177"/>
    </row>
    <row r="96" spans="1:60" outlineLevel="1" x14ac:dyDescent="0.2">
      <c r="A96" s="176">
        <v>25</v>
      </c>
      <c r="B96" s="166" t="s">
        <v>251</v>
      </c>
      <c r="C96" s="202" t="s">
        <v>318</v>
      </c>
      <c r="D96" s="168" t="s">
        <v>153</v>
      </c>
      <c r="E96" s="170">
        <v>4</v>
      </c>
      <c r="F96" s="173"/>
      <c r="G96" s="172">
        <f>ROUND(E96*F96,2)</f>
        <v>0</v>
      </c>
      <c r="H96" s="172"/>
      <c r="I96" s="178" t="s">
        <v>134</v>
      </c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>
        <v>21</v>
      </c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x14ac:dyDescent="0.2">
      <c r="A97" s="175" t="s">
        <v>95</v>
      </c>
      <c r="B97" s="165" t="s">
        <v>57</v>
      </c>
      <c r="C97" s="201" t="s">
        <v>58</v>
      </c>
      <c r="D97" s="167"/>
      <c r="E97" s="169"/>
      <c r="F97" s="279">
        <f>SUM(G98:G113)</f>
        <v>0</v>
      </c>
      <c r="G97" s="280"/>
      <c r="H97" s="171"/>
      <c r="I97" s="177"/>
    </row>
    <row r="98" spans="1:60" outlineLevel="1" x14ac:dyDescent="0.2">
      <c r="A98" s="176">
        <v>26</v>
      </c>
      <c r="B98" s="166" t="s">
        <v>213</v>
      </c>
      <c r="C98" s="202" t="s">
        <v>214</v>
      </c>
      <c r="D98" s="168" t="s">
        <v>215</v>
      </c>
      <c r="E98" s="170">
        <v>1792</v>
      </c>
      <c r="F98" s="173"/>
      <c r="G98" s="172">
        <f>ROUND(E98*F98,2)</f>
        <v>0</v>
      </c>
      <c r="H98" s="172"/>
      <c r="I98" s="178" t="s">
        <v>101</v>
      </c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>
        <v>21</v>
      </c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76"/>
      <c r="B99" s="166"/>
      <c r="C99" s="212" t="s">
        <v>319</v>
      </c>
      <c r="D99" s="210"/>
      <c r="E99" s="211">
        <v>1792</v>
      </c>
      <c r="F99" s="172"/>
      <c r="G99" s="172"/>
      <c r="H99" s="172"/>
      <c r="I99" s="17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76">
        <v>27</v>
      </c>
      <c r="B100" s="166" t="s">
        <v>226</v>
      </c>
      <c r="C100" s="202" t="s">
        <v>227</v>
      </c>
      <c r="D100" s="168" t="s">
        <v>215</v>
      </c>
      <c r="E100" s="170">
        <v>706.96310000000005</v>
      </c>
      <c r="F100" s="173"/>
      <c r="G100" s="172">
        <f>ROUND(E100*F100,2)</f>
        <v>0</v>
      </c>
      <c r="H100" s="172"/>
      <c r="I100" s="178" t="s">
        <v>101</v>
      </c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>
        <v>21</v>
      </c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176"/>
      <c r="B101" s="166"/>
      <c r="C101" s="212" t="s">
        <v>320</v>
      </c>
      <c r="D101" s="210"/>
      <c r="E101" s="211">
        <v>13.790699999999999</v>
      </c>
      <c r="F101" s="172"/>
      <c r="G101" s="172"/>
      <c r="H101" s="172"/>
      <c r="I101" s="17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176"/>
      <c r="B102" s="166"/>
      <c r="C102" s="212" t="s">
        <v>321</v>
      </c>
      <c r="D102" s="210"/>
      <c r="E102" s="211">
        <v>40.68</v>
      </c>
      <c r="F102" s="172"/>
      <c r="G102" s="172"/>
      <c r="H102" s="172"/>
      <c r="I102" s="17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176"/>
      <c r="B103" s="166"/>
      <c r="C103" s="212" t="s">
        <v>322</v>
      </c>
      <c r="D103" s="210"/>
      <c r="E103" s="211">
        <v>350.44799999999998</v>
      </c>
      <c r="F103" s="172"/>
      <c r="G103" s="172"/>
      <c r="H103" s="172"/>
      <c r="I103" s="17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176"/>
      <c r="B104" s="166"/>
      <c r="C104" s="212" t="s">
        <v>323</v>
      </c>
      <c r="D104" s="210"/>
      <c r="E104" s="211">
        <v>126.25920000000001</v>
      </c>
      <c r="F104" s="172"/>
      <c r="G104" s="172"/>
      <c r="H104" s="172"/>
      <c r="I104" s="17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outlineLevel="1" x14ac:dyDescent="0.2">
      <c r="A105" s="176"/>
      <c r="B105" s="166"/>
      <c r="C105" s="212" t="s">
        <v>324</v>
      </c>
      <c r="D105" s="210"/>
      <c r="E105" s="211">
        <v>67.132800000000003</v>
      </c>
      <c r="F105" s="172"/>
      <c r="G105" s="172"/>
      <c r="H105" s="172"/>
      <c r="I105" s="17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</row>
    <row r="106" spans="1:60" outlineLevel="1" x14ac:dyDescent="0.2">
      <c r="A106" s="176"/>
      <c r="B106" s="166"/>
      <c r="C106" s="212" t="s">
        <v>325</v>
      </c>
      <c r="D106" s="210"/>
      <c r="E106" s="211">
        <v>4.04</v>
      </c>
      <c r="F106" s="172"/>
      <c r="G106" s="172"/>
      <c r="H106" s="172"/>
      <c r="I106" s="17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outlineLevel="1" x14ac:dyDescent="0.2">
      <c r="A107" s="176"/>
      <c r="B107" s="166"/>
      <c r="C107" s="212" t="s">
        <v>326</v>
      </c>
      <c r="D107" s="210"/>
      <c r="E107" s="211">
        <v>21.091200000000001</v>
      </c>
      <c r="F107" s="172"/>
      <c r="G107" s="172"/>
      <c r="H107" s="172"/>
      <c r="I107" s="17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176"/>
      <c r="B108" s="166"/>
      <c r="C108" s="212" t="s">
        <v>327</v>
      </c>
      <c r="D108" s="210"/>
      <c r="E108" s="211">
        <v>8.0495999999999999</v>
      </c>
      <c r="F108" s="172"/>
      <c r="G108" s="172"/>
      <c r="H108" s="172"/>
      <c r="I108" s="17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176"/>
      <c r="B109" s="166"/>
      <c r="C109" s="212" t="s">
        <v>328</v>
      </c>
      <c r="D109" s="210"/>
      <c r="E109" s="211">
        <v>6.5</v>
      </c>
      <c r="F109" s="172"/>
      <c r="G109" s="172"/>
      <c r="H109" s="172"/>
      <c r="I109" s="17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outlineLevel="1" x14ac:dyDescent="0.2">
      <c r="A110" s="176"/>
      <c r="B110" s="166"/>
      <c r="C110" s="212" t="s">
        <v>329</v>
      </c>
      <c r="D110" s="210"/>
      <c r="E110" s="211">
        <v>20.815200000000001</v>
      </c>
      <c r="F110" s="172"/>
      <c r="G110" s="172"/>
      <c r="H110" s="172"/>
      <c r="I110" s="17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60" outlineLevel="1" x14ac:dyDescent="0.2">
      <c r="A111" s="176"/>
      <c r="B111" s="166"/>
      <c r="C111" s="212" t="s">
        <v>330</v>
      </c>
      <c r="D111" s="210"/>
      <c r="E111" s="211">
        <v>35.044800000000002</v>
      </c>
      <c r="F111" s="172"/>
      <c r="G111" s="172"/>
      <c r="H111" s="172"/>
      <c r="I111" s="17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</row>
    <row r="112" spans="1:60" outlineLevel="1" x14ac:dyDescent="0.2">
      <c r="A112" s="176"/>
      <c r="B112" s="166"/>
      <c r="C112" s="212" t="s">
        <v>331</v>
      </c>
      <c r="D112" s="210"/>
      <c r="E112" s="211">
        <v>6.8795999999999999</v>
      </c>
      <c r="F112" s="172"/>
      <c r="G112" s="172"/>
      <c r="H112" s="172"/>
      <c r="I112" s="17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outlineLevel="1" x14ac:dyDescent="0.2">
      <c r="A113" s="176"/>
      <c r="B113" s="166"/>
      <c r="C113" s="212" t="s">
        <v>332</v>
      </c>
      <c r="D113" s="210"/>
      <c r="E113" s="211">
        <v>6.2320000000000002</v>
      </c>
      <c r="F113" s="172"/>
      <c r="G113" s="172"/>
      <c r="H113" s="172"/>
      <c r="I113" s="17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x14ac:dyDescent="0.2">
      <c r="A114" s="175" t="s">
        <v>95</v>
      </c>
      <c r="B114" s="165" t="s">
        <v>59</v>
      </c>
      <c r="C114" s="201" t="s">
        <v>60</v>
      </c>
      <c r="D114" s="167"/>
      <c r="E114" s="169"/>
      <c r="F114" s="279">
        <f>SUM(G115:G126)</f>
        <v>0</v>
      </c>
      <c r="G114" s="280"/>
      <c r="H114" s="171"/>
      <c r="I114" s="177"/>
    </row>
    <row r="115" spans="1:60" outlineLevel="1" x14ac:dyDescent="0.2">
      <c r="A115" s="176">
        <v>28</v>
      </c>
      <c r="B115" s="166" t="s">
        <v>242</v>
      </c>
      <c r="C115" s="202" t="s">
        <v>243</v>
      </c>
      <c r="D115" s="168" t="s">
        <v>215</v>
      </c>
      <c r="E115" s="170">
        <v>997</v>
      </c>
      <c r="F115" s="173"/>
      <c r="G115" s="172">
        <f>ROUND(E115*F115,2)</f>
        <v>0</v>
      </c>
      <c r="H115" s="172"/>
      <c r="I115" s="178" t="s">
        <v>101</v>
      </c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>
        <v>21</v>
      </c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</row>
    <row r="116" spans="1:60" outlineLevel="1" x14ac:dyDescent="0.2">
      <c r="A116" s="176"/>
      <c r="B116" s="166"/>
      <c r="C116" s="212" t="s">
        <v>219</v>
      </c>
      <c r="D116" s="210"/>
      <c r="E116" s="211"/>
      <c r="F116" s="172"/>
      <c r="G116" s="172"/>
      <c r="H116" s="172"/>
      <c r="I116" s="17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76"/>
      <c r="B117" s="166"/>
      <c r="C117" s="212" t="s">
        <v>244</v>
      </c>
      <c r="D117" s="210"/>
      <c r="E117" s="211"/>
      <c r="F117" s="172"/>
      <c r="G117" s="172"/>
      <c r="H117" s="172"/>
      <c r="I117" s="17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76"/>
      <c r="B118" s="166"/>
      <c r="C118" s="212" t="s">
        <v>333</v>
      </c>
      <c r="D118" s="210"/>
      <c r="E118" s="211">
        <v>997</v>
      </c>
      <c r="F118" s="172"/>
      <c r="G118" s="172"/>
      <c r="H118" s="172"/>
      <c r="I118" s="17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outlineLevel="1" x14ac:dyDescent="0.2">
      <c r="A119" s="176">
        <v>29</v>
      </c>
      <c r="B119" s="166" t="s">
        <v>246</v>
      </c>
      <c r="C119" s="202" t="s">
        <v>247</v>
      </c>
      <c r="D119" s="168" t="s">
        <v>215</v>
      </c>
      <c r="E119" s="170">
        <v>1994</v>
      </c>
      <c r="F119" s="173"/>
      <c r="G119" s="172">
        <f>ROUND(E119*F119,2)</f>
        <v>0</v>
      </c>
      <c r="H119" s="172"/>
      <c r="I119" s="178" t="s">
        <v>101</v>
      </c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>
        <v>21</v>
      </c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outlineLevel="1" x14ac:dyDescent="0.2">
      <c r="A120" s="176"/>
      <c r="B120" s="166"/>
      <c r="C120" s="212" t="s">
        <v>219</v>
      </c>
      <c r="D120" s="210"/>
      <c r="E120" s="211"/>
      <c r="F120" s="172"/>
      <c r="G120" s="172"/>
      <c r="H120" s="172"/>
      <c r="I120" s="17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</row>
    <row r="121" spans="1:60" outlineLevel="1" x14ac:dyDescent="0.2">
      <c r="A121" s="176"/>
      <c r="B121" s="166"/>
      <c r="C121" s="212" t="s">
        <v>244</v>
      </c>
      <c r="D121" s="210"/>
      <c r="E121" s="211"/>
      <c r="F121" s="172"/>
      <c r="G121" s="172"/>
      <c r="H121" s="172"/>
      <c r="I121" s="17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</row>
    <row r="122" spans="1:60" outlineLevel="1" x14ac:dyDescent="0.2">
      <c r="A122" s="176"/>
      <c r="B122" s="166"/>
      <c r="C122" s="212" t="s">
        <v>334</v>
      </c>
      <c r="D122" s="210"/>
      <c r="E122" s="211">
        <v>1994</v>
      </c>
      <c r="F122" s="172"/>
      <c r="G122" s="172"/>
      <c r="H122" s="172"/>
      <c r="I122" s="17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outlineLevel="1" x14ac:dyDescent="0.2">
      <c r="A123" s="176">
        <v>30</v>
      </c>
      <c r="B123" s="166" t="s">
        <v>249</v>
      </c>
      <c r="C123" s="202" t="s">
        <v>250</v>
      </c>
      <c r="D123" s="168" t="s">
        <v>215</v>
      </c>
      <c r="E123" s="170">
        <v>997</v>
      </c>
      <c r="F123" s="173"/>
      <c r="G123" s="172">
        <f>ROUND(E123*F123,2)</f>
        <v>0</v>
      </c>
      <c r="H123" s="172"/>
      <c r="I123" s="178" t="s">
        <v>101</v>
      </c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>
        <v>21</v>
      </c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</row>
    <row r="124" spans="1:60" outlineLevel="1" x14ac:dyDescent="0.2">
      <c r="A124" s="176"/>
      <c r="B124" s="166"/>
      <c r="C124" s="212" t="s">
        <v>219</v>
      </c>
      <c r="D124" s="210"/>
      <c r="E124" s="211"/>
      <c r="F124" s="172"/>
      <c r="G124" s="172"/>
      <c r="H124" s="172"/>
      <c r="I124" s="17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76"/>
      <c r="B125" s="166"/>
      <c r="C125" s="212" t="s">
        <v>244</v>
      </c>
      <c r="D125" s="210"/>
      <c r="E125" s="211"/>
      <c r="F125" s="172"/>
      <c r="G125" s="172"/>
      <c r="H125" s="172"/>
      <c r="I125" s="17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outlineLevel="1" x14ac:dyDescent="0.2">
      <c r="A126" s="176"/>
      <c r="B126" s="166"/>
      <c r="C126" s="212" t="s">
        <v>333</v>
      </c>
      <c r="D126" s="210"/>
      <c r="E126" s="211">
        <v>997</v>
      </c>
      <c r="F126" s="172"/>
      <c r="G126" s="172"/>
      <c r="H126" s="172"/>
      <c r="I126" s="17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60" x14ac:dyDescent="0.2">
      <c r="A127" s="175" t="s">
        <v>95</v>
      </c>
      <c r="B127" s="165" t="s">
        <v>61</v>
      </c>
      <c r="C127" s="201" t="s">
        <v>62</v>
      </c>
      <c r="D127" s="167"/>
      <c r="E127" s="169"/>
      <c r="F127" s="279">
        <f>SUM(G128:G141)</f>
        <v>0</v>
      </c>
      <c r="G127" s="280"/>
      <c r="H127" s="171"/>
      <c r="I127" s="177"/>
    </row>
    <row r="128" spans="1:60" outlineLevel="1" x14ac:dyDescent="0.2">
      <c r="A128" s="176">
        <v>31</v>
      </c>
      <c r="B128" s="166" t="s">
        <v>253</v>
      </c>
      <c r="C128" s="202" t="s">
        <v>254</v>
      </c>
      <c r="D128" s="168" t="s">
        <v>215</v>
      </c>
      <c r="E128" s="170">
        <v>353.48149999999998</v>
      </c>
      <c r="F128" s="173"/>
      <c r="G128" s="172">
        <f>ROUND(E128*F128,2)</f>
        <v>0</v>
      </c>
      <c r="H128" s="172"/>
      <c r="I128" s="178" t="s">
        <v>134</v>
      </c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>
        <v>21</v>
      </c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</row>
    <row r="129" spans="1:60" outlineLevel="1" x14ac:dyDescent="0.2">
      <c r="A129" s="176"/>
      <c r="B129" s="166"/>
      <c r="C129" s="212" t="s">
        <v>335</v>
      </c>
      <c r="D129" s="210"/>
      <c r="E129" s="211">
        <v>6.9</v>
      </c>
      <c r="F129" s="172"/>
      <c r="G129" s="172"/>
      <c r="H129" s="172"/>
      <c r="I129" s="17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</row>
    <row r="130" spans="1:60" outlineLevel="1" x14ac:dyDescent="0.2">
      <c r="A130" s="176"/>
      <c r="B130" s="166"/>
      <c r="C130" s="212" t="s">
        <v>336</v>
      </c>
      <c r="D130" s="210"/>
      <c r="E130" s="211">
        <v>20.34</v>
      </c>
      <c r="F130" s="172"/>
      <c r="G130" s="172"/>
      <c r="H130" s="172"/>
      <c r="I130" s="17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</row>
    <row r="131" spans="1:60" outlineLevel="1" x14ac:dyDescent="0.2">
      <c r="A131" s="176"/>
      <c r="B131" s="166"/>
      <c r="C131" s="212" t="s">
        <v>337</v>
      </c>
      <c r="D131" s="210"/>
      <c r="E131" s="211">
        <v>175.22</v>
      </c>
      <c r="F131" s="172"/>
      <c r="G131" s="172"/>
      <c r="H131" s="172"/>
      <c r="I131" s="17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</row>
    <row r="132" spans="1:60" outlineLevel="1" x14ac:dyDescent="0.2">
      <c r="A132" s="176"/>
      <c r="B132" s="166"/>
      <c r="C132" s="212" t="s">
        <v>338</v>
      </c>
      <c r="D132" s="210"/>
      <c r="E132" s="211">
        <v>63.13</v>
      </c>
      <c r="F132" s="172"/>
      <c r="G132" s="172"/>
      <c r="H132" s="172"/>
      <c r="I132" s="17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</row>
    <row r="133" spans="1:60" outlineLevel="1" x14ac:dyDescent="0.2">
      <c r="A133" s="176"/>
      <c r="B133" s="166"/>
      <c r="C133" s="212" t="s">
        <v>339</v>
      </c>
      <c r="D133" s="210"/>
      <c r="E133" s="211">
        <v>33.57</v>
      </c>
      <c r="F133" s="172"/>
      <c r="G133" s="172"/>
      <c r="H133" s="172"/>
      <c r="I133" s="17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</row>
    <row r="134" spans="1:60" outlineLevel="1" x14ac:dyDescent="0.2">
      <c r="A134" s="176"/>
      <c r="B134" s="166"/>
      <c r="C134" s="212" t="s">
        <v>340</v>
      </c>
      <c r="D134" s="210"/>
      <c r="E134" s="211">
        <v>2.02</v>
      </c>
      <c r="F134" s="172"/>
      <c r="G134" s="172"/>
      <c r="H134" s="172"/>
      <c r="I134" s="17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</row>
    <row r="135" spans="1:60" outlineLevel="1" x14ac:dyDescent="0.2">
      <c r="A135" s="176"/>
      <c r="B135" s="166"/>
      <c r="C135" s="212" t="s">
        <v>341</v>
      </c>
      <c r="D135" s="210"/>
      <c r="E135" s="211">
        <v>10.55</v>
      </c>
      <c r="F135" s="172"/>
      <c r="G135" s="172"/>
      <c r="H135" s="172"/>
      <c r="I135" s="17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</row>
    <row r="136" spans="1:60" outlineLevel="1" x14ac:dyDescent="0.2">
      <c r="A136" s="176"/>
      <c r="B136" s="166"/>
      <c r="C136" s="212" t="s">
        <v>342</v>
      </c>
      <c r="D136" s="210"/>
      <c r="E136" s="211">
        <v>4.0199999999999996</v>
      </c>
      <c r="F136" s="172"/>
      <c r="G136" s="172"/>
      <c r="H136" s="172"/>
      <c r="I136" s="17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</row>
    <row r="137" spans="1:60" outlineLevel="1" x14ac:dyDescent="0.2">
      <c r="A137" s="176"/>
      <c r="B137" s="166"/>
      <c r="C137" s="212" t="s">
        <v>343</v>
      </c>
      <c r="D137" s="210"/>
      <c r="E137" s="211">
        <v>3.25</v>
      </c>
      <c r="F137" s="172"/>
      <c r="G137" s="172"/>
      <c r="H137" s="172"/>
      <c r="I137" s="17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</row>
    <row r="138" spans="1:60" outlineLevel="1" x14ac:dyDescent="0.2">
      <c r="A138" s="176"/>
      <c r="B138" s="166"/>
      <c r="C138" s="212" t="s">
        <v>344</v>
      </c>
      <c r="D138" s="210"/>
      <c r="E138" s="211">
        <v>10.41</v>
      </c>
      <c r="F138" s="172"/>
      <c r="G138" s="172"/>
      <c r="H138" s="172"/>
      <c r="I138" s="17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</row>
    <row r="139" spans="1:60" outlineLevel="1" x14ac:dyDescent="0.2">
      <c r="A139" s="176"/>
      <c r="B139" s="166"/>
      <c r="C139" s="212" t="s">
        <v>345</v>
      </c>
      <c r="D139" s="210"/>
      <c r="E139" s="211">
        <v>17.52</v>
      </c>
      <c r="F139" s="172"/>
      <c r="G139" s="172"/>
      <c r="H139" s="172"/>
      <c r="I139" s="17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</row>
    <row r="140" spans="1:60" outlineLevel="1" x14ac:dyDescent="0.2">
      <c r="A140" s="176"/>
      <c r="B140" s="166"/>
      <c r="C140" s="212" t="s">
        <v>346</v>
      </c>
      <c r="D140" s="210"/>
      <c r="E140" s="211">
        <v>3.44</v>
      </c>
      <c r="F140" s="172"/>
      <c r="G140" s="172"/>
      <c r="H140" s="172"/>
      <c r="I140" s="17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</row>
    <row r="141" spans="1:60" outlineLevel="1" x14ac:dyDescent="0.2">
      <c r="A141" s="176"/>
      <c r="B141" s="166"/>
      <c r="C141" s="212" t="s">
        <v>347</v>
      </c>
      <c r="D141" s="210"/>
      <c r="E141" s="211">
        <v>3.12</v>
      </c>
      <c r="F141" s="172"/>
      <c r="G141" s="172"/>
      <c r="H141" s="172"/>
      <c r="I141" s="17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</row>
    <row r="142" spans="1:60" x14ac:dyDescent="0.2">
      <c r="A142" s="175" t="s">
        <v>95</v>
      </c>
      <c r="B142" s="165" t="s">
        <v>63</v>
      </c>
      <c r="C142" s="201" t="s">
        <v>64</v>
      </c>
      <c r="D142" s="167"/>
      <c r="E142" s="169"/>
      <c r="F142" s="279">
        <f>SUM(G143:G143)</f>
        <v>0</v>
      </c>
      <c r="G142" s="280"/>
      <c r="H142" s="171"/>
      <c r="I142" s="177"/>
    </row>
    <row r="143" spans="1:60" outlineLevel="1" x14ac:dyDescent="0.2">
      <c r="A143" s="176">
        <v>32</v>
      </c>
      <c r="B143" s="166" t="s">
        <v>269</v>
      </c>
      <c r="C143" s="202" t="s">
        <v>270</v>
      </c>
      <c r="D143" s="168" t="s">
        <v>271</v>
      </c>
      <c r="E143" s="170">
        <v>90.482510000000005</v>
      </c>
      <c r="F143" s="173"/>
      <c r="G143" s="172">
        <f>ROUND(E143*F143,2)</f>
        <v>0</v>
      </c>
      <c r="H143" s="172"/>
      <c r="I143" s="178" t="s">
        <v>101</v>
      </c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>
        <v>21</v>
      </c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</row>
    <row r="144" spans="1:60" x14ac:dyDescent="0.2">
      <c r="A144" s="175" t="s">
        <v>95</v>
      </c>
      <c r="B144" s="165" t="s">
        <v>65</v>
      </c>
      <c r="C144" s="201" t="s">
        <v>66</v>
      </c>
      <c r="D144" s="167"/>
      <c r="E144" s="169"/>
      <c r="F144" s="279">
        <f>SUM(G145:G145)</f>
        <v>0</v>
      </c>
      <c r="G144" s="280"/>
      <c r="H144" s="171"/>
      <c r="I144" s="177"/>
    </row>
    <row r="145" spans="1:60" outlineLevel="1" x14ac:dyDescent="0.2">
      <c r="A145" s="176">
        <v>33</v>
      </c>
      <c r="B145" s="166" t="s">
        <v>272</v>
      </c>
      <c r="C145" s="202" t="s">
        <v>273</v>
      </c>
      <c r="D145" s="168" t="s">
        <v>271</v>
      </c>
      <c r="E145" s="170">
        <v>0.1734</v>
      </c>
      <c r="F145" s="173"/>
      <c r="G145" s="172">
        <f>ROUND(E145*F145,2)</f>
        <v>0</v>
      </c>
      <c r="H145" s="172"/>
      <c r="I145" s="178" t="s">
        <v>134</v>
      </c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>
        <v>21</v>
      </c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</row>
    <row r="146" spans="1:60" x14ac:dyDescent="0.2">
      <c r="A146" s="175" t="s">
        <v>95</v>
      </c>
      <c r="B146" s="165" t="s">
        <v>67</v>
      </c>
      <c r="C146" s="201" t="s">
        <v>68</v>
      </c>
      <c r="D146" s="167"/>
      <c r="E146" s="169"/>
      <c r="F146" s="279">
        <f>SUM(G147:G149)</f>
        <v>0</v>
      </c>
      <c r="G146" s="280"/>
      <c r="H146" s="171"/>
      <c r="I146" s="177"/>
    </row>
    <row r="147" spans="1:60" ht="22.5" outlineLevel="1" x14ac:dyDescent="0.2">
      <c r="A147" s="176">
        <v>34</v>
      </c>
      <c r="B147" s="166" t="s">
        <v>274</v>
      </c>
      <c r="C147" s="202" t="s">
        <v>275</v>
      </c>
      <c r="D147" s="168" t="s">
        <v>215</v>
      </c>
      <c r="E147" s="170">
        <v>1154.9549999999999</v>
      </c>
      <c r="F147" s="173"/>
      <c r="G147" s="172">
        <f>ROUND(E147*F147,2)</f>
        <v>0</v>
      </c>
      <c r="H147" s="172"/>
      <c r="I147" s="178" t="s">
        <v>101</v>
      </c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>
        <v>21</v>
      </c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</row>
    <row r="148" spans="1:60" outlineLevel="1" x14ac:dyDescent="0.2">
      <c r="A148" s="176"/>
      <c r="B148" s="166"/>
      <c r="C148" s="212" t="s">
        <v>348</v>
      </c>
      <c r="D148" s="210"/>
      <c r="E148" s="211">
        <v>936</v>
      </c>
      <c r="F148" s="172"/>
      <c r="G148" s="172"/>
      <c r="H148" s="172"/>
      <c r="I148" s="17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</row>
    <row r="149" spans="1:60" outlineLevel="1" x14ac:dyDescent="0.2">
      <c r="A149" s="176"/>
      <c r="B149" s="166"/>
      <c r="C149" s="212" t="s">
        <v>349</v>
      </c>
      <c r="D149" s="210"/>
      <c r="E149" s="211">
        <v>218.95500000000001</v>
      </c>
      <c r="F149" s="172"/>
      <c r="G149" s="172"/>
      <c r="H149" s="172"/>
      <c r="I149" s="17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</row>
    <row r="150" spans="1:60" x14ac:dyDescent="0.2">
      <c r="A150" s="175" t="s">
        <v>95</v>
      </c>
      <c r="B150" s="165" t="s">
        <v>69</v>
      </c>
      <c r="C150" s="201" t="s">
        <v>70</v>
      </c>
      <c r="D150" s="167"/>
      <c r="E150" s="169"/>
      <c r="F150" s="279">
        <f>SUM(G151:G157)</f>
        <v>0</v>
      </c>
      <c r="G150" s="280"/>
      <c r="H150" s="171"/>
      <c r="I150" s="177"/>
    </row>
    <row r="151" spans="1:60" outlineLevel="1" x14ac:dyDescent="0.2">
      <c r="A151" s="176">
        <v>35</v>
      </c>
      <c r="B151" s="166" t="s">
        <v>278</v>
      </c>
      <c r="C151" s="202" t="s">
        <v>279</v>
      </c>
      <c r="D151" s="168" t="s">
        <v>271</v>
      </c>
      <c r="E151" s="170">
        <v>87.904920000000004</v>
      </c>
      <c r="F151" s="173"/>
      <c r="G151" s="172">
        <f t="shared" ref="G151:G157" si="1">ROUND(E151*F151,2)</f>
        <v>0</v>
      </c>
      <c r="H151" s="172"/>
      <c r="I151" s="178" t="s">
        <v>101</v>
      </c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>
        <v>21</v>
      </c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</row>
    <row r="152" spans="1:60" outlineLevel="1" x14ac:dyDescent="0.2">
      <c r="A152" s="176">
        <v>36</v>
      </c>
      <c r="B152" s="166" t="s">
        <v>280</v>
      </c>
      <c r="C152" s="202" t="s">
        <v>281</v>
      </c>
      <c r="D152" s="168" t="s">
        <v>271</v>
      </c>
      <c r="E152" s="170">
        <v>43.952460000000002</v>
      </c>
      <c r="F152" s="173"/>
      <c r="G152" s="172">
        <f t="shared" si="1"/>
        <v>0</v>
      </c>
      <c r="H152" s="172"/>
      <c r="I152" s="178" t="s">
        <v>101</v>
      </c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>
        <v>21</v>
      </c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</row>
    <row r="153" spans="1:60" outlineLevel="1" x14ac:dyDescent="0.2">
      <c r="A153" s="176">
        <v>37</v>
      </c>
      <c r="B153" s="166" t="s">
        <v>282</v>
      </c>
      <c r="C153" s="202" t="s">
        <v>283</v>
      </c>
      <c r="D153" s="168" t="s">
        <v>271</v>
      </c>
      <c r="E153" s="170">
        <v>43.952460000000002</v>
      </c>
      <c r="F153" s="173"/>
      <c r="G153" s="172">
        <f t="shared" si="1"/>
        <v>0</v>
      </c>
      <c r="H153" s="172"/>
      <c r="I153" s="178" t="s">
        <v>101</v>
      </c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>
        <v>21</v>
      </c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</row>
    <row r="154" spans="1:60" outlineLevel="1" x14ac:dyDescent="0.2">
      <c r="A154" s="176">
        <v>38</v>
      </c>
      <c r="B154" s="166" t="s">
        <v>284</v>
      </c>
      <c r="C154" s="202" t="s">
        <v>285</v>
      </c>
      <c r="D154" s="168" t="s">
        <v>271</v>
      </c>
      <c r="E154" s="170">
        <v>307.66721999999999</v>
      </c>
      <c r="F154" s="173"/>
      <c r="G154" s="172">
        <f t="shared" si="1"/>
        <v>0</v>
      </c>
      <c r="H154" s="172"/>
      <c r="I154" s="178" t="s">
        <v>101</v>
      </c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>
        <v>21</v>
      </c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</row>
    <row r="155" spans="1:60" outlineLevel="1" x14ac:dyDescent="0.2">
      <c r="A155" s="176">
        <v>39</v>
      </c>
      <c r="B155" s="166" t="s">
        <v>286</v>
      </c>
      <c r="C155" s="202" t="s">
        <v>287</v>
      </c>
      <c r="D155" s="168" t="s">
        <v>271</v>
      </c>
      <c r="E155" s="170">
        <v>43.952460000000002</v>
      </c>
      <c r="F155" s="173"/>
      <c r="G155" s="172">
        <f t="shared" si="1"/>
        <v>0</v>
      </c>
      <c r="H155" s="172"/>
      <c r="I155" s="178" t="s">
        <v>101</v>
      </c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>
        <v>21</v>
      </c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</row>
    <row r="156" spans="1:60" outlineLevel="1" x14ac:dyDescent="0.2">
      <c r="A156" s="176">
        <v>40</v>
      </c>
      <c r="B156" s="166" t="s">
        <v>288</v>
      </c>
      <c r="C156" s="202" t="s">
        <v>289</v>
      </c>
      <c r="D156" s="168" t="s">
        <v>271</v>
      </c>
      <c r="E156" s="170">
        <v>395.57213999999999</v>
      </c>
      <c r="F156" s="173"/>
      <c r="G156" s="172">
        <f t="shared" si="1"/>
        <v>0</v>
      </c>
      <c r="H156" s="172"/>
      <c r="I156" s="178" t="s">
        <v>101</v>
      </c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>
        <v>21</v>
      </c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</row>
    <row r="157" spans="1:60" ht="13.5" outlineLevel="1" thickBot="1" x14ac:dyDescent="0.25">
      <c r="A157" s="189">
        <v>41</v>
      </c>
      <c r="B157" s="190" t="s">
        <v>290</v>
      </c>
      <c r="C157" s="203" t="s">
        <v>291</v>
      </c>
      <c r="D157" s="191" t="s">
        <v>271</v>
      </c>
      <c r="E157" s="192">
        <v>43.952460000000002</v>
      </c>
      <c r="F157" s="193"/>
      <c r="G157" s="194">
        <f t="shared" si="1"/>
        <v>0</v>
      </c>
      <c r="H157" s="194"/>
      <c r="I157" s="195" t="s">
        <v>101</v>
      </c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>
        <v>21</v>
      </c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</row>
    <row r="158" spans="1:60" hidden="1" x14ac:dyDescent="0.2">
      <c r="C158" s="204"/>
      <c r="D158" s="141"/>
      <c r="AK158">
        <f>SUM(AK1:AK157)</f>
        <v>0</v>
      </c>
      <c r="AL158">
        <f>SUM(AL1:AL157)</f>
        <v>0</v>
      </c>
      <c r="AN158">
        <v>15</v>
      </c>
      <c r="AO158">
        <v>21</v>
      </c>
    </row>
    <row r="159" spans="1:60" ht="13.5" hidden="1" thickBot="1" x14ac:dyDescent="0.25">
      <c r="A159" s="196"/>
      <c r="B159" s="197" t="s">
        <v>127</v>
      </c>
      <c r="C159" s="205"/>
      <c r="D159" s="198"/>
      <c r="E159" s="199"/>
      <c r="F159" s="199"/>
      <c r="G159" s="200">
        <f>F8+F23+F38+F85+F95+F97+F114+F127+F142+F144+F146+F150</f>
        <v>0</v>
      </c>
      <c r="AN159">
        <f>SUMIF(AM8:AM158,AN158,G8:G158)</f>
        <v>0</v>
      </c>
      <c r="AO159">
        <f>SUMIF(AM8:AM158,AO158,G8:G158)</f>
        <v>0</v>
      </c>
    </row>
    <row r="160" spans="1:60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2BF" sheet="1"/>
  <mergeCells count="14">
    <mergeCell ref="F38:G38"/>
    <mergeCell ref="F85:G85"/>
    <mergeCell ref="F95:G95"/>
    <mergeCell ref="F97:G97"/>
    <mergeCell ref="A1:G1"/>
    <mergeCell ref="C7:G7"/>
    <mergeCell ref="F8:G8"/>
    <mergeCell ref="F23:G23"/>
    <mergeCell ref="F146:G146"/>
    <mergeCell ref="F150:G150"/>
    <mergeCell ref="F114:G114"/>
    <mergeCell ref="F127:G127"/>
    <mergeCell ref="F142:G142"/>
    <mergeCell ref="F144:G144"/>
  </mergeCells>
  <phoneticPr fontId="18" type="noConversion"/>
  <pageMargins left="0.59055118110236204" right="0.39370078740157499" top="0.984251969" bottom="0.984251969" header="0.4921259845" footer="0.49212598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81" t="s">
        <v>89</v>
      </c>
      <c r="B1" s="281"/>
      <c r="C1" s="282"/>
      <c r="D1" s="281"/>
      <c r="E1" s="281"/>
      <c r="F1" s="281"/>
      <c r="G1" s="281"/>
      <c r="AC1" t="s">
        <v>92</v>
      </c>
    </row>
    <row r="2" spans="1:60" x14ac:dyDescent="0.2">
      <c r="A2" s="146" t="s">
        <v>30</v>
      </c>
      <c r="B2" s="150" t="s">
        <v>41</v>
      </c>
      <c r="C2" s="160" t="s">
        <v>42</v>
      </c>
      <c r="D2" s="148"/>
      <c r="E2" s="147"/>
      <c r="F2" s="147"/>
      <c r="G2" s="149"/>
    </row>
    <row r="3" spans="1:60" x14ac:dyDescent="0.2">
      <c r="A3" s="144" t="s">
        <v>31</v>
      </c>
      <c r="B3" s="151" t="s">
        <v>44</v>
      </c>
      <c r="C3" s="161" t="s">
        <v>45</v>
      </c>
      <c r="D3" s="143"/>
      <c r="E3" s="142"/>
      <c r="F3" s="142"/>
      <c r="G3" s="145"/>
    </row>
    <row r="4" spans="1:60" ht="13.5" thickBot="1" x14ac:dyDescent="0.25">
      <c r="A4" s="152" t="s">
        <v>32</v>
      </c>
      <c r="B4" s="153" t="s">
        <v>86</v>
      </c>
      <c r="C4" s="162" t="s">
        <v>87</v>
      </c>
      <c r="D4" s="154"/>
      <c r="E4" s="155"/>
      <c r="F4" s="155"/>
      <c r="G4" s="156"/>
    </row>
    <row r="5" spans="1:60" ht="13.5" thickBot="1" x14ac:dyDescent="0.25">
      <c r="C5" s="163"/>
      <c r="D5" s="141"/>
    </row>
    <row r="6" spans="1:60" ht="26.25" thickBot="1" x14ac:dyDescent="0.25">
      <c r="A6" s="179" t="s">
        <v>33</v>
      </c>
      <c r="B6" s="180" t="s">
        <v>34</v>
      </c>
      <c r="C6" s="181" t="s">
        <v>35</v>
      </c>
      <c r="D6" s="182" t="s">
        <v>36</v>
      </c>
      <c r="E6" s="183" t="s">
        <v>37</v>
      </c>
      <c r="F6" s="184" t="s">
        <v>38</v>
      </c>
      <c r="G6" s="179" t="s">
        <v>39</v>
      </c>
      <c r="H6" s="185" t="s">
        <v>90</v>
      </c>
      <c r="I6" s="186" t="s">
        <v>91</v>
      </c>
      <c r="J6" s="54"/>
    </row>
    <row r="7" spans="1:60" x14ac:dyDescent="0.2">
      <c r="A7" s="174"/>
      <c r="B7" s="164" t="s">
        <v>93</v>
      </c>
      <c r="C7" s="283" t="s">
        <v>94</v>
      </c>
      <c r="D7" s="284"/>
      <c r="E7" s="285"/>
      <c r="F7" s="286"/>
      <c r="G7" s="286"/>
      <c r="H7" s="187"/>
      <c r="I7" s="188"/>
    </row>
    <row r="8" spans="1:60" x14ac:dyDescent="0.2">
      <c r="A8" s="175" t="s">
        <v>95</v>
      </c>
      <c r="B8" s="165" t="s">
        <v>51</v>
      </c>
      <c r="C8" s="201" t="s">
        <v>52</v>
      </c>
      <c r="D8" s="167"/>
      <c r="E8" s="169"/>
      <c r="F8" s="287">
        <f>SUM(G9:G24)</f>
        <v>0</v>
      </c>
      <c r="G8" s="288"/>
      <c r="H8" s="171"/>
      <c r="I8" s="177"/>
    </row>
    <row r="9" spans="1:60" outlineLevel="1" x14ac:dyDescent="0.2">
      <c r="A9" s="176">
        <v>1</v>
      </c>
      <c r="B9" s="166" t="s">
        <v>131</v>
      </c>
      <c r="C9" s="202" t="s">
        <v>132</v>
      </c>
      <c r="D9" s="168" t="s">
        <v>133</v>
      </c>
      <c r="E9" s="170">
        <v>2040.42</v>
      </c>
      <c r="F9" s="173"/>
      <c r="G9" s="172">
        <f>ROUND(E9*F9,2)</f>
        <v>0</v>
      </c>
      <c r="H9" s="172"/>
      <c r="I9" s="178" t="s">
        <v>134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>
        <v>21</v>
      </c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76"/>
      <c r="B10" s="166"/>
      <c r="C10" s="212" t="s">
        <v>350</v>
      </c>
      <c r="D10" s="210"/>
      <c r="E10" s="211">
        <v>804.48</v>
      </c>
      <c r="F10" s="172"/>
      <c r="G10" s="172"/>
      <c r="H10" s="172"/>
      <c r="I10" s="17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76"/>
      <c r="B11" s="166"/>
      <c r="C11" s="212" t="s">
        <v>351</v>
      </c>
      <c r="D11" s="210"/>
      <c r="E11" s="211">
        <v>610.55999999999995</v>
      </c>
      <c r="F11" s="172"/>
      <c r="G11" s="172"/>
      <c r="H11" s="172"/>
      <c r="I11" s="17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76"/>
      <c r="B12" s="166"/>
      <c r="C12" s="212" t="s">
        <v>352</v>
      </c>
      <c r="D12" s="210"/>
      <c r="E12" s="211">
        <v>80.959999999999994</v>
      </c>
      <c r="F12" s="172"/>
      <c r="G12" s="172"/>
      <c r="H12" s="172"/>
      <c r="I12" s="17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76"/>
      <c r="B13" s="166"/>
      <c r="C13" s="212" t="s">
        <v>353</v>
      </c>
      <c r="D13" s="210"/>
      <c r="E13" s="211">
        <v>25.8</v>
      </c>
      <c r="F13" s="172"/>
      <c r="G13" s="172"/>
      <c r="H13" s="172"/>
      <c r="I13" s="17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76"/>
      <c r="B14" s="166"/>
      <c r="C14" s="212" t="s">
        <v>295</v>
      </c>
      <c r="D14" s="210"/>
      <c r="E14" s="211">
        <v>66.88</v>
      </c>
      <c r="F14" s="172"/>
      <c r="G14" s="172"/>
      <c r="H14" s="172"/>
      <c r="I14" s="17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76"/>
      <c r="B15" s="166"/>
      <c r="C15" s="212" t="s">
        <v>354</v>
      </c>
      <c r="D15" s="210"/>
      <c r="E15" s="211">
        <v>26.7</v>
      </c>
      <c r="F15" s="172"/>
      <c r="G15" s="172"/>
      <c r="H15" s="172"/>
      <c r="I15" s="17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76"/>
      <c r="B16" s="166"/>
      <c r="C16" s="212" t="s">
        <v>355</v>
      </c>
      <c r="D16" s="210"/>
      <c r="E16" s="211">
        <v>247.68</v>
      </c>
      <c r="F16" s="172"/>
      <c r="G16" s="172"/>
      <c r="H16" s="172"/>
      <c r="I16" s="17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76"/>
      <c r="B17" s="166"/>
      <c r="C17" s="212" t="s">
        <v>356</v>
      </c>
      <c r="D17" s="210"/>
      <c r="E17" s="211">
        <v>80.180000000000007</v>
      </c>
      <c r="F17" s="172"/>
      <c r="G17" s="172"/>
      <c r="H17" s="172"/>
      <c r="I17" s="17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76"/>
      <c r="B18" s="166"/>
      <c r="C18" s="212" t="s">
        <v>357</v>
      </c>
      <c r="D18" s="210"/>
      <c r="E18" s="211">
        <v>12.84</v>
      </c>
      <c r="F18" s="172"/>
      <c r="G18" s="172"/>
      <c r="H18" s="172"/>
      <c r="I18" s="17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76"/>
      <c r="B19" s="166"/>
      <c r="C19" s="212" t="s">
        <v>358</v>
      </c>
      <c r="D19" s="210"/>
      <c r="E19" s="211">
        <v>10.82</v>
      </c>
      <c r="F19" s="172"/>
      <c r="G19" s="172"/>
      <c r="H19" s="172"/>
      <c r="I19" s="17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76"/>
      <c r="B20" s="166"/>
      <c r="C20" s="212" t="s">
        <v>359</v>
      </c>
      <c r="D20" s="210"/>
      <c r="E20" s="211">
        <v>5.36</v>
      </c>
      <c r="F20" s="172"/>
      <c r="G20" s="172"/>
      <c r="H20" s="172"/>
      <c r="I20" s="17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76"/>
      <c r="B21" s="166"/>
      <c r="C21" s="212" t="s">
        <v>360</v>
      </c>
      <c r="D21" s="210"/>
      <c r="E21" s="211">
        <v>4.42</v>
      </c>
      <c r="F21" s="172"/>
      <c r="G21" s="172"/>
      <c r="H21" s="172"/>
      <c r="I21" s="17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76"/>
      <c r="B22" s="166"/>
      <c r="C22" s="212" t="s">
        <v>361</v>
      </c>
      <c r="D22" s="210"/>
      <c r="E22" s="211">
        <v>52.32</v>
      </c>
      <c r="F22" s="172"/>
      <c r="G22" s="172"/>
      <c r="H22" s="172"/>
      <c r="I22" s="17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76"/>
      <c r="B23" s="166"/>
      <c r="C23" s="212" t="s">
        <v>362</v>
      </c>
      <c r="D23" s="210"/>
      <c r="E23" s="211">
        <v>5.98</v>
      </c>
      <c r="F23" s="172"/>
      <c r="G23" s="172"/>
      <c r="H23" s="172"/>
      <c r="I23" s="17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76"/>
      <c r="B24" s="166"/>
      <c r="C24" s="212" t="s">
        <v>363</v>
      </c>
      <c r="D24" s="210"/>
      <c r="E24" s="211">
        <v>5.44</v>
      </c>
      <c r="F24" s="172"/>
      <c r="G24" s="172"/>
      <c r="H24" s="172"/>
      <c r="I24" s="17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x14ac:dyDescent="0.2">
      <c r="A25" s="175" t="s">
        <v>95</v>
      </c>
      <c r="B25" s="165" t="s">
        <v>53</v>
      </c>
      <c r="C25" s="201" t="s">
        <v>54</v>
      </c>
      <c r="D25" s="167"/>
      <c r="E25" s="169"/>
      <c r="F25" s="279">
        <f>SUM(G26:G41)</f>
        <v>0</v>
      </c>
      <c r="G25" s="280"/>
      <c r="H25" s="171"/>
      <c r="I25" s="177"/>
    </row>
    <row r="26" spans="1:60" outlineLevel="1" x14ac:dyDescent="0.2">
      <c r="A26" s="176">
        <v>2</v>
      </c>
      <c r="B26" s="166" t="s">
        <v>149</v>
      </c>
      <c r="C26" s="202" t="s">
        <v>150</v>
      </c>
      <c r="D26" s="168" t="s">
        <v>133</v>
      </c>
      <c r="E26" s="170">
        <v>2040.42</v>
      </c>
      <c r="F26" s="173"/>
      <c r="G26" s="172">
        <f>ROUND(E26*F26,2)</f>
        <v>0</v>
      </c>
      <c r="H26" s="172"/>
      <c r="I26" s="178" t="s">
        <v>134</v>
      </c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>
        <v>21</v>
      </c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76"/>
      <c r="B27" s="166"/>
      <c r="C27" s="212" t="s">
        <v>350</v>
      </c>
      <c r="D27" s="210"/>
      <c r="E27" s="211">
        <v>804.48</v>
      </c>
      <c r="F27" s="172"/>
      <c r="G27" s="172"/>
      <c r="H27" s="172"/>
      <c r="I27" s="17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76"/>
      <c r="B28" s="166"/>
      <c r="C28" s="212" t="s">
        <v>351</v>
      </c>
      <c r="D28" s="210"/>
      <c r="E28" s="211">
        <v>610.55999999999995</v>
      </c>
      <c r="F28" s="172"/>
      <c r="G28" s="172"/>
      <c r="H28" s="172"/>
      <c r="I28" s="17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76"/>
      <c r="B29" s="166"/>
      <c r="C29" s="212" t="s">
        <v>352</v>
      </c>
      <c r="D29" s="210"/>
      <c r="E29" s="211">
        <v>80.959999999999994</v>
      </c>
      <c r="F29" s="172"/>
      <c r="G29" s="172"/>
      <c r="H29" s="172"/>
      <c r="I29" s="17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76"/>
      <c r="B30" s="166"/>
      <c r="C30" s="212" t="s">
        <v>353</v>
      </c>
      <c r="D30" s="210"/>
      <c r="E30" s="211">
        <v>25.8</v>
      </c>
      <c r="F30" s="172"/>
      <c r="G30" s="172"/>
      <c r="H30" s="172"/>
      <c r="I30" s="17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76"/>
      <c r="B31" s="166"/>
      <c r="C31" s="212" t="s">
        <v>295</v>
      </c>
      <c r="D31" s="210"/>
      <c r="E31" s="211">
        <v>66.88</v>
      </c>
      <c r="F31" s="172"/>
      <c r="G31" s="172"/>
      <c r="H31" s="172"/>
      <c r="I31" s="17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76"/>
      <c r="B32" s="166"/>
      <c r="C32" s="212" t="s">
        <v>354</v>
      </c>
      <c r="D32" s="210"/>
      <c r="E32" s="211">
        <v>26.7</v>
      </c>
      <c r="F32" s="172"/>
      <c r="G32" s="172"/>
      <c r="H32" s="172"/>
      <c r="I32" s="17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76"/>
      <c r="B33" s="166"/>
      <c r="C33" s="212" t="s">
        <v>355</v>
      </c>
      <c r="D33" s="210"/>
      <c r="E33" s="211">
        <v>247.68</v>
      </c>
      <c r="F33" s="172"/>
      <c r="G33" s="172"/>
      <c r="H33" s="172"/>
      <c r="I33" s="17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76"/>
      <c r="B34" s="166"/>
      <c r="C34" s="212" t="s">
        <v>356</v>
      </c>
      <c r="D34" s="210"/>
      <c r="E34" s="211">
        <v>80.180000000000007</v>
      </c>
      <c r="F34" s="172"/>
      <c r="G34" s="172"/>
      <c r="H34" s="172"/>
      <c r="I34" s="17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76"/>
      <c r="B35" s="166"/>
      <c r="C35" s="212" t="s">
        <v>357</v>
      </c>
      <c r="D35" s="210"/>
      <c r="E35" s="211">
        <v>12.84</v>
      </c>
      <c r="F35" s="172"/>
      <c r="G35" s="172"/>
      <c r="H35" s="172"/>
      <c r="I35" s="17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76"/>
      <c r="B36" s="166"/>
      <c r="C36" s="212" t="s">
        <v>358</v>
      </c>
      <c r="D36" s="210"/>
      <c r="E36" s="211">
        <v>10.82</v>
      </c>
      <c r="F36" s="172"/>
      <c r="G36" s="172"/>
      <c r="H36" s="172"/>
      <c r="I36" s="17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76"/>
      <c r="B37" s="166"/>
      <c r="C37" s="212" t="s">
        <v>359</v>
      </c>
      <c r="D37" s="210"/>
      <c r="E37" s="211">
        <v>5.36</v>
      </c>
      <c r="F37" s="172"/>
      <c r="G37" s="172"/>
      <c r="H37" s="172"/>
      <c r="I37" s="17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76"/>
      <c r="B38" s="166"/>
      <c r="C38" s="212" t="s">
        <v>360</v>
      </c>
      <c r="D38" s="210"/>
      <c r="E38" s="211">
        <v>4.42</v>
      </c>
      <c r="F38" s="172"/>
      <c r="G38" s="172"/>
      <c r="H38" s="172"/>
      <c r="I38" s="17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76"/>
      <c r="B39" s="166"/>
      <c r="C39" s="212" t="s">
        <v>361</v>
      </c>
      <c r="D39" s="210"/>
      <c r="E39" s="211">
        <v>52.32</v>
      </c>
      <c r="F39" s="172"/>
      <c r="G39" s="172"/>
      <c r="H39" s="172"/>
      <c r="I39" s="17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76"/>
      <c r="B40" s="166"/>
      <c r="C40" s="212" t="s">
        <v>362</v>
      </c>
      <c r="D40" s="210"/>
      <c r="E40" s="211">
        <v>5.98</v>
      </c>
      <c r="F40" s="172"/>
      <c r="G40" s="172"/>
      <c r="H40" s="172"/>
      <c r="I40" s="17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76"/>
      <c r="B41" s="166"/>
      <c r="C41" s="212" t="s">
        <v>363</v>
      </c>
      <c r="D41" s="210"/>
      <c r="E41" s="211">
        <v>5.44</v>
      </c>
      <c r="F41" s="172"/>
      <c r="G41" s="172"/>
      <c r="H41" s="172"/>
      <c r="I41" s="17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x14ac:dyDescent="0.2">
      <c r="A42" s="175" t="s">
        <v>95</v>
      </c>
      <c r="B42" s="165" t="s">
        <v>55</v>
      </c>
      <c r="C42" s="201" t="s">
        <v>56</v>
      </c>
      <c r="D42" s="167"/>
      <c r="E42" s="169"/>
      <c r="F42" s="279">
        <f>SUM(G43:G104)</f>
        <v>0</v>
      </c>
      <c r="G42" s="280"/>
      <c r="H42" s="171"/>
      <c r="I42" s="177"/>
    </row>
    <row r="43" spans="1:60" ht="22.5" outlineLevel="1" x14ac:dyDescent="0.2">
      <c r="A43" s="176">
        <v>3</v>
      </c>
      <c r="B43" s="166" t="s">
        <v>151</v>
      </c>
      <c r="C43" s="202" t="s">
        <v>152</v>
      </c>
      <c r="D43" s="168" t="s">
        <v>153</v>
      </c>
      <c r="E43" s="170">
        <v>96</v>
      </c>
      <c r="F43" s="173"/>
      <c r="G43" s="172">
        <f t="shared" ref="G43:G73" si="0">ROUND(E43*F43,2)</f>
        <v>0</v>
      </c>
      <c r="H43" s="172"/>
      <c r="I43" s="178" t="s">
        <v>134</v>
      </c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>
        <v>21</v>
      </c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76">
        <v>4</v>
      </c>
      <c r="B44" s="166" t="s">
        <v>154</v>
      </c>
      <c r="C44" s="202" t="s">
        <v>155</v>
      </c>
      <c r="D44" s="168" t="s">
        <v>153</v>
      </c>
      <c r="E44" s="170">
        <v>96</v>
      </c>
      <c r="F44" s="173"/>
      <c r="G44" s="172">
        <f t="shared" si="0"/>
        <v>0</v>
      </c>
      <c r="H44" s="172"/>
      <c r="I44" s="178" t="s">
        <v>134</v>
      </c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>
        <v>21</v>
      </c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76">
        <v>5</v>
      </c>
      <c r="B45" s="166" t="s">
        <v>156</v>
      </c>
      <c r="C45" s="202" t="s">
        <v>157</v>
      </c>
      <c r="D45" s="168" t="s">
        <v>153</v>
      </c>
      <c r="E45" s="170">
        <v>96</v>
      </c>
      <c r="F45" s="173"/>
      <c r="G45" s="172">
        <f t="shared" si="0"/>
        <v>0</v>
      </c>
      <c r="H45" s="172"/>
      <c r="I45" s="178" t="s">
        <v>134</v>
      </c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>
        <v>21</v>
      </c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76">
        <v>6</v>
      </c>
      <c r="B46" s="166" t="s">
        <v>158</v>
      </c>
      <c r="C46" s="202" t="s">
        <v>159</v>
      </c>
      <c r="D46" s="168" t="s">
        <v>153</v>
      </c>
      <c r="E46" s="170">
        <v>96</v>
      </c>
      <c r="F46" s="173"/>
      <c r="G46" s="172">
        <f t="shared" si="0"/>
        <v>0</v>
      </c>
      <c r="H46" s="172"/>
      <c r="I46" s="178" t="s">
        <v>134</v>
      </c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>
        <v>21</v>
      </c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ht="22.5" outlineLevel="1" x14ac:dyDescent="0.2">
      <c r="A47" s="176">
        <v>7</v>
      </c>
      <c r="B47" s="166" t="s">
        <v>160</v>
      </c>
      <c r="C47" s="202" t="s">
        <v>161</v>
      </c>
      <c r="D47" s="168" t="s">
        <v>153</v>
      </c>
      <c r="E47" s="170">
        <v>96</v>
      </c>
      <c r="F47" s="173"/>
      <c r="G47" s="172">
        <f t="shared" si="0"/>
        <v>0</v>
      </c>
      <c r="H47" s="172"/>
      <c r="I47" s="178" t="s">
        <v>134</v>
      </c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>
        <v>21</v>
      </c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76">
        <v>8</v>
      </c>
      <c r="B48" s="166" t="s">
        <v>162</v>
      </c>
      <c r="C48" s="202" t="s">
        <v>155</v>
      </c>
      <c r="D48" s="168" t="s">
        <v>153</v>
      </c>
      <c r="E48" s="170">
        <v>96</v>
      </c>
      <c r="F48" s="173"/>
      <c r="G48" s="172">
        <f t="shared" si="0"/>
        <v>0</v>
      </c>
      <c r="H48" s="172"/>
      <c r="I48" s="178" t="s">
        <v>134</v>
      </c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>
        <v>21</v>
      </c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76">
        <v>9</v>
      </c>
      <c r="B49" s="166" t="s">
        <v>163</v>
      </c>
      <c r="C49" s="202" t="s">
        <v>157</v>
      </c>
      <c r="D49" s="168" t="s">
        <v>153</v>
      </c>
      <c r="E49" s="170">
        <v>96</v>
      </c>
      <c r="F49" s="173"/>
      <c r="G49" s="172">
        <f t="shared" si="0"/>
        <v>0</v>
      </c>
      <c r="H49" s="172"/>
      <c r="I49" s="178" t="s">
        <v>134</v>
      </c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>
        <v>21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76">
        <v>10</v>
      </c>
      <c r="B50" s="166" t="s">
        <v>164</v>
      </c>
      <c r="C50" s="202" t="s">
        <v>159</v>
      </c>
      <c r="D50" s="168" t="s">
        <v>364</v>
      </c>
      <c r="E50" s="170">
        <v>96</v>
      </c>
      <c r="F50" s="173"/>
      <c r="G50" s="172">
        <f t="shared" si="0"/>
        <v>0</v>
      </c>
      <c r="H50" s="172"/>
      <c r="I50" s="178" t="s">
        <v>134</v>
      </c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>
        <v>21</v>
      </c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ht="22.5" outlineLevel="1" x14ac:dyDescent="0.2">
      <c r="A51" s="176">
        <v>11</v>
      </c>
      <c r="B51" s="166" t="s">
        <v>165</v>
      </c>
      <c r="C51" s="202" t="s">
        <v>365</v>
      </c>
      <c r="D51" s="168" t="s">
        <v>153</v>
      </c>
      <c r="E51" s="170">
        <v>8</v>
      </c>
      <c r="F51" s="173"/>
      <c r="G51" s="172">
        <f t="shared" si="0"/>
        <v>0</v>
      </c>
      <c r="H51" s="172"/>
      <c r="I51" s="178" t="s">
        <v>134</v>
      </c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>
        <v>21</v>
      </c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76">
        <v>12</v>
      </c>
      <c r="B52" s="166" t="s">
        <v>167</v>
      </c>
      <c r="C52" s="202" t="s">
        <v>155</v>
      </c>
      <c r="D52" s="168" t="s">
        <v>153</v>
      </c>
      <c r="E52" s="170">
        <v>8</v>
      </c>
      <c r="F52" s="173"/>
      <c r="G52" s="172">
        <f t="shared" si="0"/>
        <v>0</v>
      </c>
      <c r="H52" s="172"/>
      <c r="I52" s="178" t="s">
        <v>134</v>
      </c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>
        <v>21</v>
      </c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76">
        <v>13</v>
      </c>
      <c r="B53" s="166" t="s">
        <v>168</v>
      </c>
      <c r="C53" s="202" t="s">
        <v>157</v>
      </c>
      <c r="D53" s="168" t="s">
        <v>153</v>
      </c>
      <c r="E53" s="170">
        <v>8</v>
      </c>
      <c r="F53" s="173"/>
      <c r="G53" s="172">
        <f t="shared" si="0"/>
        <v>0</v>
      </c>
      <c r="H53" s="172"/>
      <c r="I53" s="178" t="s">
        <v>134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>
        <v>21</v>
      </c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ht="22.5" outlineLevel="1" x14ac:dyDescent="0.2">
      <c r="A54" s="176">
        <v>14</v>
      </c>
      <c r="B54" s="166" t="s">
        <v>170</v>
      </c>
      <c r="C54" s="202" t="s">
        <v>366</v>
      </c>
      <c r="D54" s="168" t="s">
        <v>153</v>
      </c>
      <c r="E54" s="170">
        <v>2</v>
      </c>
      <c r="F54" s="173"/>
      <c r="G54" s="172">
        <f t="shared" si="0"/>
        <v>0</v>
      </c>
      <c r="H54" s="172"/>
      <c r="I54" s="178" t="s">
        <v>134</v>
      </c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>
        <v>21</v>
      </c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76">
        <v>15</v>
      </c>
      <c r="B55" s="166" t="s">
        <v>175</v>
      </c>
      <c r="C55" s="202" t="s">
        <v>184</v>
      </c>
      <c r="D55" s="168" t="s">
        <v>153</v>
      </c>
      <c r="E55" s="170">
        <v>4</v>
      </c>
      <c r="F55" s="173"/>
      <c r="G55" s="172">
        <f t="shared" si="0"/>
        <v>0</v>
      </c>
      <c r="H55" s="172"/>
      <c r="I55" s="178" t="s">
        <v>134</v>
      </c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>
        <v>21</v>
      </c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ht="22.5" outlineLevel="1" x14ac:dyDescent="0.2">
      <c r="A56" s="176">
        <v>16</v>
      </c>
      <c r="B56" s="166" t="s">
        <v>180</v>
      </c>
      <c r="C56" s="202" t="s">
        <v>206</v>
      </c>
      <c r="D56" s="168" t="s">
        <v>153</v>
      </c>
      <c r="E56" s="170">
        <v>3</v>
      </c>
      <c r="F56" s="173"/>
      <c r="G56" s="172">
        <f t="shared" si="0"/>
        <v>0</v>
      </c>
      <c r="H56" s="172"/>
      <c r="I56" s="178" t="s">
        <v>134</v>
      </c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>
        <v>21</v>
      </c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76">
        <v>17</v>
      </c>
      <c r="B57" s="166" t="s">
        <v>182</v>
      </c>
      <c r="C57" s="202" t="s">
        <v>157</v>
      </c>
      <c r="D57" s="168" t="s">
        <v>153</v>
      </c>
      <c r="E57" s="170">
        <v>3</v>
      </c>
      <c r="F57" s="173"/>
      <c r="G57" s="172">
        <f t="shared" si="0"/>
        <v>0</v>
      </c>
      <c r="H57" s="172"/>
      <c r="I57" s="178" t="s">
        <v>134</v>
      </c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>
        <v>21</v>
      </c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ht="22.5" outlineLevel="1" x14ac:dyDescent="0.2">
      <c r="A58" s="176">
        <v>18</v>
      </c>
      <c r="B58" s="166" t="s">
        <v>183</v>
      </c>
      <c r="C58" s="202" t="s">
        <v>188</v>
      </c>
      <c r="D58" s="168" t="s">
        <v>153</v>
      </c>
      <c r="E58" s="170">
        <v>32</v>
      </c>
      <c r="F58" s="173"/>
      <c r="G58" s="172">
        <f t="shared" si="0"/>
        <v>0</v>
      </c>
      <c r="H58" s="172"/>
      <c r="I58" s="178" t="s">
        <v>134</v>
      </c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>
        <v>21</v>
      </c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76">
        <v>19</v>
      </c>
      <c r="B59" s="166" t="s">
        <v>367</v>
      </c>
      <c r="C59" s="202" t="s">
        <v>157</v>
      </c>
      <c r="D59" s="168" t="s">
        <v>153</v>
      </c>
      <c r="E59" s="170">
        <v>32</v>
      </c>
      <c r="F59" s="173"/>
      <c r="G59" s="172">
        <f t="shared" si="0"/>
        <v>0</v>
      </c>
      <c r="H59" s="172"/>
      <c r="I59" s="178" t="s">
        <v>134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>
        <v>21</v>
      </c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ht="22.5" outlineLevel="1" x14ac:dyDescent="0.2">
      <c r="A60" s="176">
        <v>20</v>
      </c>
      <c r="B60" s="166" t="s">
        <v>185</v>
      </c>
      <c r="C60" s="202" t="s">
        <v>181</v>
      </c>
      <c r="D60" s="168" t="s">
        <v>153</v>
      </c>
      <c r="E60" s="170">
        <v>19</v>
      </c>
      <c r="F60" s="173"/>
      <c r="G60" s="172">
        <f t="shared" si="0"/>
        <v>0</v>
      </c>
      <c r="H60" s="172"/>
      <c r="I60" s="178" t="s">
        <v>134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>
        <v>21</v>
      </c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76">
        <v>21</v>
      </c>
      <c r="B61" s="166" t="s">
        <v>368</v>
      </c>
      <c r="C61" s="202" t="s">
        <v>157</v>
      </c>
      <c r="D61" s="168" t="s">
        <v>153</v>
      </c>
      <c r="E61" s="170">
        <v>19</v>
      </c>
      <c r="F61" s="173"/>
      <c r="G61" s="172">
        <f t="shared" si="0"/>
        <v>0</v>
      </c>
      <c r="H61" s="172"/>
      <c r="I61" s="178" t="s">
        <v>134</v>
      </c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>
        <v>21</v>
      </c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ht="22.5" outlineLevel="1" x14ac:dyDescent="0.2">
      <c r="A62" s="176">
        <v>22</v>
      </c>
      <c r="B62" s="166" t="s">
        <v>187</v>
      </c>
      <c r="C62" s="202" t="s">
        <v>369</v>
      </c>
      <c r="D62" s="168" t="s">
        <v>153</v>
      </c>
      <c r="E62" s="170">
        <v>1</v>
      </c>
      <c r="F62" s="173"/>
      <c r="G62" s="172">
        <f t="shared" si="0"/>
        <v>0</v>
      </c>
      <c r="H62" s="172"/>
      <c r="I62" s="178" t="s">
        <v>134</v>
      </c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>
        <v>21</v>
      </c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76">
        <v>23</v>
      </c>
      <c r="B63" s="166" t="s">
        <v>370</v>
      </c>
      <c r="C63" s="202" t="s">
        <v>157</v>
      </c>
      <c r="D63" s="168" t="s">
        <v>153</v>
      </c>
      <c r="E63" s="170">
        <v>1</v>
      </c>
      <c r="F63" s="173"/>
      <c r="G63" s="172">
        <f t="shared" si="0"/>
        <v>0</v>
      </c>
      <c r="H63" s="172"/>
      <c r="I63" s="178" t="s">
        <v>134</v>
      </c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>
        <v>21</v>
      </c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ht="22.5" outlineLevel="1" x14ac:dyDescent="0.2">
      <c r="A64" s="176">
        <v>24</v>
      </c>
      <c r="B64" s="166" t="s">
        <v>190</v>
      </c>
      <c r="C64" s="202" t="s">
        <v>371</v>
      </c>
      <c r="D64" s="168" t="s">
        <v>153</v>
      </c>
      <c r="E64" s="170">
        <v>1</v>
      </c>
      <c r="F64" s="173"/>
      <c r="G64" s="172">
        <f t="shared" si="0"/>
        <v>0</v>
      </c>
      <c r="H64" s="172"/>
      <c r="I64" s="178" t="s">
        <v>134</v>
      </c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>
        <v>21</v>
      </c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outlineLevel="1" x14ac:dyDescent="0.2">
      <c r="A65" s="176">
        <v>25</v>
      </c>
      <c r="B65" s="166" t="s">
        <v>372</v>
      </c>
      <c r="C65" s="202" t="s">
        <v>157</v>
      </c>
      <c r="D65" s="168" t="s">
        <v>153</v>
      </c>
      <c r="E65" s="170">
        <v>1</v>
      </c>
      <c r="F65" s="173"/>
      <c r="G65" s="172">
        <f t="shared" si="0"/>
        <v>0</v>
      </c>
      <c r="H65" s="172"/>
      <c r="I65" s="178" t="s">
        <v>134</v>
      </c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>
        <v>21</v>
      </c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ht="22.5" outlineLevel="1" x14ac:dyDescent="0.2">
      <c r="A66" s="176">
        <v>26</v>
      </c>
      <c r="B66" s="166" t="s">
        <v>195</v>
      </c>
      <c r="C66" s="202" t="s">
        <v>373</v>
      </c>
      <c r="D66" s="168" t="s">
        <v>153</v>
      </c>
      <c r="E66" s="170">
        <v>1</v>
      </c>
      <c r="F66" s="173"/>
      <c r="G66" s="172">
        <f t="shared" si="0"/>
        <v>0</v>
      </c>
      <c r="H66" s="172"/>
      <c r="I66" s="178" t="s">
        <v>134</v>
      </c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>
        <v>21</v>
      </c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76">
        <v>27</v>
      </c>
      <c r="B67" s="166" t="s">
        <v>197</v>
      </c>
      <c r="C67" s="202" t="s">
        <v>157</v>
      </c>
      <c r="D67" s="168" t="s">
        <v>153</v>
      </c>
      <c r="E67" s="170">
        <v>1</v>
      </c>
      <c r="F67" s="173"/>
      <c r="G67" s="172">
        <f t="shared" si="0"/>
        <v>0</v>
      </c>
      <c r="H67" s="172"/>
      <c r="I67" s="178" t="s">
        <v>134</v>
      </c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>
        <v>21</v>
      </c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ht="22.5" outlineLevel="1" x14ac:dyDescent="0.2">
      <c r="A68" s="176">
        <v>28</v>
      </c>
      <c r="B68" s="166" t="s">
        <v>198</v>
      </c>
      <c r="C68" s="202" t="s">
        <v>374</v>
      </c>
      <c r="D68" s="168" t="s">
        <v>153</v>
      </c>
      <c r="E68" s="170">
        <v>1</v>
      </c>
      <c r="F68" s="173"/>
      <c r="G68" s="172">
        <f t="shared" si="0"/>
        <v>0</v>
      </c>
      <c r="H68" s="172"/>
      <c r="I68" s="178" t="s">
        <v>134</v>
      </c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>
        <v>21</v>
      </c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76">
        <v>29</v>
      </c>
      <c r="B69" s="166" t="s">
        <v>375</v>
      </c>
      <c r="C69" s="202" t="s">
        <v>157</v>
      </c>
      <c r="D69" s="168" t="s">
        <v>153</v>
      </c>
      <c r="E69" s="170">
        <v>1</v>
      </c>
      <c r="F69" s="173"/>
      <c r="G69" s="172">
        <f t="shared" si="0"/>
        <v>0</v>
      </c>
      <c r="H69" s="172"/>
      <c r="I69" s="178" t="s">
        <v>134</v>
      </c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>
        <v>21</v>
      </c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ht="22.5" outlineLevel="1" x14ac:dyDescent="0.2">
      <c r="A70" s="176">
        <v>30</v>
      </c>
      <c r="B70" s="166" t="s">
        <v>200</v>
      </c>
      <c r="C70" s="202" t="s">
        <v>166</v>
      </c>
      <c r="D70" s="168" t="s">
        <v>153</v>
      </c>
      <c r="E70" s="170">
        <v>8</v>
      </c>
      <c r="F70" s="173"/>
      <c r="G70" s="172">
        <f t="shared" si="0"/>
        <v>0</v>
      </c>
      <c r="H70" s="172"/>
      <c r="I70" s="178" t="s">
        <v>134</v>
      </c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>
        <v>21</v>
      </c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ht="22.5" outlineLevel="1" x14ac:dyDescent="0.2">
      <c r="A71" s="176">
        <v>31</v>
      </c>
      <c r="B71" s="166" t="s">
        <v>205</v>
      </c>
      <c r="C71" s="202" t="s">
        <v>376</v>
      </c>
      <c r="D71" s="168" t="s">
        <v>153</v>
      </c>
      <c r="E71" s="170">
        <v>1</v>
      </c>
      <c r="F71" s="173"/>
      <c r="G71" s="172">
        <f t="shared" si="0"/>
        <v>0</v>
      </c>
      <c r="H71" s="172"/>
      <c r="I71" s="178" t="s">
        <v>134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>
        <v>21</v>
      </c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ht="22.5" outlineLevel="1" x14ac:dyDescent="0.2">
      <c r="A72" s="176">
        <v>32</v>
      </c>
      <c r="B72" s="166" t="s">
        <v>377</v>
      </c>
      <c r="C72" s="202" t="s">
        <v>378</v>
      </c>
      <c r="D72" s="168" t="s">
        <v>153</v>
      </c>
      <c r="E72" s="170">
        <v>1</v>
      </c>
      <c r="F72" s="173"/>
      <c r="G72" s="172">
        <f t="shared" si="0"/>
        <v>0</v>
      </c>
      <c r="H72" s="172"/>
      <c r="I72" s="178" t="s">
        <v>134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>
        <v>21</v>
      </c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76">
        <v>33</v>
      </c>
      <c r="B73" s="166" t="s">
        <v>208</v>
      </c>
      <c r="C73" s="202" t="s">
        <v>209</v>
      </c>
      <c r="D73" s="168" t="s">
        <v>133</v>
      </c>
      <c r="E73" s="170">
        <v>2040.42</v>
      </c>
      <c r="F73" s="173"/>
      <c r="G73" s="172">
        <f t="shared" si="0"/>
        <v>0</v>
      </c>
      <c r="H73" s="172"/>
      <c r="I73" s="178" t="s">
        <v>134</v>
      </c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>
        <v>21</v>
      </c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76"/>
      <c r="B74" s="166"/>
      <c r="C74" s="212" t="s">
        <v>350</v>
      </c>
      <c r="D74" s="210"/>
      <c r="E74" s="211">
        <v>804.48</v>
      </c>
      <c r="F74" s="172"/>
      <c r="G74" s="172"/>
      <c r="H74" s="172"/>
      <c r="I74" s="17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76"/>
      <c r="B75" s="166"/>
      <c r="C75" s="212" t="s">
        <v>351</v>
      </c>
      <c r="D75" s="210"/>
      <c r="E75" s="211">
        <v>610.55999999999995</v>
      </c>
      <c r="F75" s="172"/>
      <c r="G75" s="172"/>
      <c r="H75" s="172"/>
      <c r="I75" s="17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76"/>
      <c r="B76" s="166"/>
      <c r="C76" s="212" t="s">
        <v>352</v>
      </c>
      <c r="D76" s="210"/>
      <c r="E76" s="211">
        <v>80.959999999999994</v>
      </c>
      <c r="F76" s="172"/>
      <c r="G76" s="172"/>
      <c r="H76" s="172"/>
      <c r="I76" s="17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76"/>
      <c r="B77" s="166"/>
      <c r="C77" s="212" t="s">
        <v>353</v>
      </c>
      <c r="D77" s="210"/>
      <c r="E77" s="211">
        <v>25.8</v>
      </c>
      <c r="F77" s="172"/>
      <c r="G77" s="172"/>
      <c r="H77" s="172"/>
      <c r="I77" s="17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76"/>
      <c r="B78" s="166"/>
      <c r="C78" s="212" t="s">
        <v>295</v>
      </c>
      <c r="D78" s="210"/>
      <c r="E78" s="211">
        <v>66.88</v>
      </c>
      <c r="F78" s="172"/>
      <c r="G78" s="172"/>
      <c r="H78" s="172"/>
      <c r="I78" s="17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76"/>
      <c r="B79" s="166"/>
      <c r="C79" s="212" t="s">
        <v>354</v>
      </c>
      <c r="D79" s="210"/>
      <c r="E79" s="211">
        <v>26.7</v>
      </c>
      <c r="F79" s="172"/>
      <c r="G79" s="172"/>
      <c r="H79" s="172"/>
      <c r="I79" s="17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76"/>
      <c r="B80" s="166"/>
      <c r="C80" s="212" t="s">
        <v>355</v>
      </c>
      <c r="D80" s="210"/>
      <c r="E80" s="211">
        <v>247.68</v>
      </c>
      <c r="F80" s="172"/>
      <c r="G80" s="172"/>
      <c r="H80" s="172"/>
      <c r="I80" s="17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76"/>
      <c r="B81" s="166"/>
      <c r="C81" s="212" t="s">
        <v>356</v>
      </c>
      <c r="D81" s="210"/>
      <c r="E81" s="211">
        <v>80.180000000000007</v>
      </c>
      <c r="F81" s="172"/>
      <c r="G81" s="172"/>
      <c r="H81" s="172"/>
      <c r="I81" s="17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76"/>
      <c r="B82" s="166"/>
      <c r="C82" s="212" t="s">
        <v>357</v>
      </c>
      <c r="D82" s="210"/>
      <c r="E82" s="211">
        <v>12.84</v>
      </c>
      <c r="F82" s="172"/>
      <c r="G82" s="172"/>
      <c r="H82" s="172"/>
      <c r="I82" s="17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76"/>
      <c r="B83" s="166"/>
      <c r="C83" s="212" t="s">
        <v>358</v>
      </c>
      <c r="D83" s="210"/>
      <c r="E83" s="211">
        <v>10.82</v>
      </c>
      <c r="F83" s="172"/>
      <c r="G83" s="172"/>
      <c r="H83" s="172"/>
      <c r="I83" s="17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76"/>
      <c r="B84" s="166"/>
      <c r="C84" s="212" t="s">
        <v>359</v>
      </c>
      <c r="D84" s="210"/>
      <c r="E84" s="211">
        <v>5.36</v>
      </c>
      <c r="F84" s="172"/>
      <c r="G84" s="172"/>
      <c r="H84" s="172"/>
      <c r="I84" s="17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76"/>
      <c r="B85" s="166"/>
      <c r="C85" s="212" t="s">
        <v>360</v>
      </c>
      <c r="D85" s="210"/>
      <c r="E85" s="211">
        <v>4.42</v>
      </c>
      <c r="F85" s="172"/>
      <c r="G85" s="172"/>
      <c r="H85" s="172"/>
      <c r="I85" s="17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76"/>
      <c r="B86" s="166"/>
      <c r="C86" s="212" t="s">
        <v>361</v>
      </c>
      <c r="D86" s="210"/>
      <c r="E86" s="211">
        <v>52.32</v>
      </c>
      <c r="F86" s="172"/>
      <c r="G86" s="172"/>
      <c r="H86" s="172"/>
      <c r="I86" s="17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outlineLevel="1" x14ac:dyDescent="0.2">
      <c r="A87" s="176"/>
      <c r="B87" s="166"/>
      <c r="C87" s="212" t="s">
        <v>362</v>
      </c>
      <c r="D87" s="210"/>
      <c r="E87" s="211">
        <v>5.98</v>
      </c>
      <c r="F87" s="172"/>
      <c r="G87" s="172"/>
      <c r="H87" s="172"/>
      <c r="I87" s="17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76"/>
      <c r="B88" s="166"/>
      <c r="C88" s="212" t="s">
        <v>363</v>
      </c>
      <c r="D88" s="210"/>
      <c r="E88" s="211">
        <v>5.44</v>
      </c>
      <c r="F88" s="172"/>
      <c r="G88" s="172"/>
      <c r="H88" s="172"/>
      <c r="I88" s="17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76">
        <v>34</v>
      </c>
      <c r="B89" s="166" t="s">
        <v>210</v>
      </c>
      <c r="C89" s="202" t="s">
        <v>209</v>
      </c>
      <c r="D89" s="168" t="s">
        <v>133</v>
      </c>
      <c r="E89" s="170">
        <v>2040.42</v>
      </c>
      <c r="F89" s="173"/>
      <c r="G89" s="172">
        <f>ROUND(E89*F89,2)</f>
        <v>0</v>
      </c>
      <c r="H89" s="172"/>
      <c r="I89" s="178" t="s">
        <v>134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>
        <v>21</v>
      </c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76"/>
      <c r="B90" s="166"/>
      <c r="C90" s="212" t="s">
        <v>350</v>
      </c>
      <c r="D90" s="210"/>
      <c r="E90" s="211">
        <v>804.48</v>
      </c>
      <c r="F90" s="172"/>
      <c r="G90" s="172"/>
      <c r="H90" s="172"/>
      <c r="I90" s="17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76"/>
      <c r="B91" s="166"/>
      <c r="C91" s="212" t="s">
        <v>351</v>
      </c>
      <c r="D91" s="210"/>
      <c r="E91" s="211">
        <v>610.55999999999995</v>
      </c>
      <c r="F91" s="172"/>
      <c r="G91" s="172"/>
      <c r="H91" s="172"/>
      <c r="I91" s="17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76"/>
      <c r="B92" s="166"/>
      <c r="C92" s="212" t="s">
        <v>352</v>
      </c>
      <c r="D92" s="210"/>
      <c r="E92" s="211">
        <v>80.959999999999994</v>
      </c>
      <c r="F92" s="172"/>
      <c r="G92" s="172"/>
      <c r="H92" s="172"/>
      <c r="I92" s="17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76"/>
      <c r="B93" s="166"/>
      <c r="C93" s="212" t="s">
        <v>353</v>
      </c>
      <c r="D93" s="210"/>
      <c r="E93" s="211">
        <v>25.8</v>
      </c>
      <c r="F93" s="172"/>
      <c r="G93" s="172"/>
      <c r="H93" s="172"/>
      <c r="I93" s="17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76"/>
      <c r="B94" s="166"/>
      <c r="C94" s="212" t="s">
        <v>295</v>
      </c>
      <c r="D94" s="210"/>
      <c r="E94" s="211">
        <v>66.88</v>
      </c>
      <c r="F94" s="172"/>
      <c r="G94" s="172"/>
      <c r="H94" s="172"/>
      <c r="I94" s="17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76"/>
      <c r="B95" s="166"/>
      <c r="C95" s="212" t="s">
        <v>354</v>
      </c>
      <c r="D95" s="210"/>
      <c r="E95" s="211">
        <v>26.7</v>
      </c>
      <c r="F95" s="172"/>
      <c r="G95" s="172"/>
      <c r="H95" s="172"/>
      <c r="I95" s="17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76"/>
      <c r="B96" s="166"/>
      <c r="C96" s="212" t="s">
        <v>355</v>
      </c>
      <c r="D96" s="210"/>
      <c r="E96" s="211">
        <v>247.68</v>
      </c>
      <c r="F96" s="172"/>
      <c r="G96" s="172"/>
      <c r="H96" s="172"/>
      <c r="I96" s="17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outlineLevel="1" x14ac:dyDescent="0.2">
      <c r="A97" s="176"/>
      <c r="B97" s="166"/>
      <c r="C97" s="212" t="s">
        <v>356</v>
      </c>
      <c r="D97" s="210"/>
      <c r="E97" s="211">
        <v>80.180000000000007</v>
      </c>
      <c r="F97" s="172"/>
      <c r="G97" s="172"/>
      <c r="H97" s="172"/>
      <c r="I97" s="17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176"/>
      <c r="B98" s="166"/>
      <c r="C98" s="212" t="s">
        <v>357</v>
      </c>
      <c r="D98" s="210"/>
      <c r="E98" s="211">
        <v>12.84</v>
      </c>
      <c r="F98" s="172"/>
      <c r="G98" s="172"/>
      <c r="H98" s="172"/>
      <c r="I98" s="17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76"/>
      <c r="B99" s="166"/>
      <c r="C99" s="212" t="s">
        <v>358</v>
      </c>
      <c r="D99" s="210"/>
      <c r="E99" s="211">
        <v>10.82</v>
      </c>
      <c r="F99" s="172"/>
      <c r="G99" s="172"/>
      <c r="H99" s="172"/>
      <c r="I99" s="17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76"/>
      <c r="B100" s="166"/>
      <c r="C100" s="212" t="s">
        <v>359</v>
      </c>
      <c r="D100" s="210"/>
      <c r="E100" s="211">
        <v>5.36</v>
      </c>
      <c r="F100" s="172"/>
      <c r="G100" s="172"/>
      <c r="H100" s="172"/>
      <c r="I100" s="17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176"/>
      <c r="B101" s="166"/>
      <c r="C101" s="212" t="s">
        <v>360</v>
      </c>
      <c r="D101" s="210"/>
      <c r="E101" s="211">
        <v>4.42</v>
      </c>
      <c r="F101" s="172"/>
      <c r="G101" s="172"/>
      <c r="H101" s="172"/>
      <c r="I101" s="17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176"/>
      <c r="B102" s="166"/>
      <c r="C102" s="212" t="s">
        <v>361</v>
      </c>
      <c r="D102" s="210"/>
      <c r="E102" s="211">
        <v>52.32</v>
      </c>
      <c r="F102" s="172"/>
      <c r="G102" s="172"/>
      <c r="H102" s="172"/>
      <c r="I102" s="17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176"/>
      <c r="B103" s="166"/>
      <c r="C103" s="212" t="s">
        <v>362</v>
      </c>
      <c r="D103" s="210"/>
      <c r="E103" s="211">
        <v>5.98</v>
      </c>
      <c r="F103" s="172"/>
      <c r="G103" s="172"/>
      <c r="H103" s="172"/>
      <c r="I103" s="17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176"/>
      <c r="B104" s="166"/>
      <c r="C104" s="212" t="s">
        <v>363</v>
      </c>
      <c r="D104" s="210"/>
      <c r="E104" s="211">
        <v>5.44</v>
      </c>
      <c r="F104" s="172"/>
      <c r="G104" s="172"/>
      <c r="H104" s="172"/>
      <c r="I104" s="17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x14ac:dyDescent="0.2">
      <c r="A105" s="175" t="s">
        <v>95</v>
      </c>
      <c r="B105" s="165" t="s">
        <v>57</v>
      </c>
      <c r="C105" s="201" t="s">
        <v>58</v>
      </c>
      <c r="D105" s="167"/>
      <c r="E105" s="169"/>
      <c r="F105" s="279">
        <f>SUM(G106:G114)</f>
        <v>0</v>
      </c>
      <c r="G105" s="280"/>
      <c r="H105" s="171"/>
      <c r="I105" s="177"/>
    </row>
    <row r="106" spans="1:60" outlineLevel="1" x14ac:dyDescent="0.2">
      <c r="A106" s="176">
        <v>35</v>
      </c>
      <c r="B106" s="166" t="s">
        <v>211</v>
      </c>
      <c r="C106" s="202" t="s">
        <v>212</v>
      </c>
      <c r="D106" s="168" t="s">
        <v>133</v>
      </c>
      <c r="E106" s="170">
        <v>403</v>
      </c>
      <c r="F106" s="173"/>
      <c r="G106" s="172">
        <f>ROUND(E106*F106,2)</f>
        <v>0</v>
      </c>
      <c r="H106" s="172"/>
      <c r="I106" s="178" t="s">
        <v>134</v>
      </c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>
        <v>21</v>
      </c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ht="22.5" outlineLevel="1" x14ac:dyDescent="0.2">
      <c r="A107" s="176">
        <v>36</v>
      </c>
      <c r="B107" s="166" t="s">
        <v>217</v>
      </c>
      <c r="C107" s="202" t="s">
        <v>218</v>
      </c>
      <c r="D107" s="168" t="s">
        <v>215</v>
      </c>
      <c r="E107" s="170">
        <v>1728</v>
      </c>
      <c r="F107" s="173"/>
      <c r="G107" s="172">
        <f>ROUND(E107*F107,2)</f>
        <v>0</v>
      </c>
      <c r="H107" s="172"/>
      <c r="I107" s="178" t="s">
        <v>134</v>
      </c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>
        <v>21</v>
      </c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176"/>
      <c r="B108" s="166"/>
      <c r="C108" s="212" t="s">
        <v>219</v>
      </c>
      <c r="D108" s="210"/>
      <c r="E108" s="211"/>
      <c r="F108" s="172"/>
      <c r="G108" s="172"/>
      <c r="H108" s="172"/>
      <c r="I108" s="17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176"/>
      <c r="B109" s="166"/>
      <c r="C109" s="212" t="s">
        <v>220</v>
      </c>
      <c r="D109" s="210"/>
      <c r="E109" s="211"/>
      <c r="F109" s="172"/>
      <c r="G109" s="172"/>
      <c r="H109" s="172"/>
      <c r="I109" s="17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outlineLevel="1" x14ac:dyDescent="0.2">
      <c r="A110" s="176"/>
      <c r="B110" s="166"/>
      <c r="C110" s="212" t="s">
        <v>221</v>
      </c>
      <c r="D110" s="210"/>
      <c r="E110" s="211"/>
      <c r="F110" s="172"/>
      <c r="G110" s="172"/>
      <c r="H110" s="172"/>
      <c r="I110" s="17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60" outlineLevel="1" x14ac:dyDescent="0.2">
      <c r="A111" s="176"/>
      <c r="B111" s="166"/>
      <c r="C111" s="212" t="s">
        <v>222</v>
      </c>
      <c r="D111" s="210"/>
      <c r="E111" s="211"/>
      <c r="F111" s="172"/>
      <c r="G111" s="172"/>
      <c r="H111" s="172"/>
      <c r="I111" s="17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</row>
    <row r="112" spans="1:60" outlineLevel="1" x14ac:dyDescent="0.2">
      <c r="A112" s="176"/>
      <c r="B112" s="166"/>
      <c r="C112" s="212" t="s">
        <v>223</v>
      </c>
      <c r="D112" s="210"/>
      <c r="E112" s="211"/>
      <c r="F112" s="172"/>
      <c r="G112" s="172"/>
      <c r="H112" s="172"/>
      <c r="I112" s="17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outlineLevel="1" x14ac:dyDescent="0.2">
      <c r="A113" s="176"/>
      <c r="B113" s="166"/>
      <c r="C113" s="212" t="s">
        <v>224</v>
      </c>
      <c r="D113" s="210"/>
      <c r="E113" s="211"/>
      <c r="F113" s="172"/>
      <c r="G113" s="172"/>
      <c r="H113" s="172"/>
      <c r="I113" s="17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outlineLevel="1" x14ac:dyDescent="0.2">
      <c r="A114" s="176"/>
      <c r="B114" s="166"/>
      <c r="C114" s="212" t="s">
        <v>379</v>
      </c>
      <c r="D114" s="210"/>
      <c r="E114" s="211">
        <v>1728</v>
      </c>
      <c r="F114" s="172"/>
      <c r="G114" s="172"/>
      <c r="H114" s="172"/>
      <c r="I114" s="17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 x14ac:dyDescent="0.2">
      <c r="A115" s="175" t="s">
        <v>95</v>
      </c>
      <c r="B115" s="165" t="s">
        <v>61</v>
      </c>
      <c r="C115" s="201" t="s">
        <v>62</v>
      </c>
      <c r="D115" s="167"/>
      <c r="E115" s="169"/>
      <c r="F115" s="279">
        <f>SUM(G116:G131)</f>
        <v>0</v>
      </c>
      <c r="G115" s="280"/>
      <c r="H115" s="171"/>
      <c r="I115" s="177"/>
    </row>
    <row r="116" spans="1:60" outlineLevel="1" x14ac:dyDescent="0.2">
      <c r="A116" s="176">
        <v>37</v>
      </c>
      <c r="B116" s="166" t="s">
        <v>253</v>
      </c>
      <c r="C116" s="202" t="s">
        <v>254</v>
      </c>
      <c r="D116" s="168" t="s">
        <v>215</v>
      </c>
      <c r="E116" s="170">
        <v>936.44920000000002</v>
      </c>
      <c r="F116" s="173"/>
      <c r="G116" s="172">
        <f>ROUND(E116*F116,2)</f>
        <v>0</v>
      </c>
      <c r="H116" s="172"/>
      <c r="I116" s="178" t="s">
        <v>134</v>
      </c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>
        <v>21</v>
      </c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76"/>
      <c r="B117" s="166"/>
      <c r="C117" s="212" t="s">
        <v>380</v>
      </c>
      <c r="D117" s="210"/>
      <c r="E117" s="211">
        <v>383.85</v>
      </c>
      <c r="F117" s="172"/>
      <c r="G117" s="172"/>
      <c r="H117" s="172"/>
      <c r="I117" s="17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76"/>
      <c r="B118" s="166"/>
      <c r="C118" s="212" t="s">
        <v>381</v>
      </c>
      <c r="D118" s="210"/>
      <c r="E118" s="211">
        <v>241.32</v>
      </c>
      <c r="F118" s="172"/>
      <c r="G118" s="172"/>
      <c r="H118" s="172"/>
      <c r="I118" s="17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outlineLevel="1" x14ac:dyDescent="0.2">
      <c r="A119" s="176"/>
      <c r="B119" s="166"/>
      <c r="C119" s="212" t="s">
        <v>382</v>
      </c>
      <c r="D119" s="210"/>
      <c r="E119" s="211">
        <v>51.07</v>
      </c>
      <c r="F119" s="172"/>
      <c r="G119" s="172"/>
      <c r="H119" s="172"/>
      <c r="I119" s="17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outlineLevel="1" x14ac:dyDescent="0.2">
      <c r="A120" s="176"/>
      <c r="B120" s="166"/>
      <c r="C120" s="212" t="s">
        <v>383</v>
      </c>
      <c r="D120" s="210"/>
      <c r="E120" s="211">
        <v>20.49</v>
      </c>
      <c r="F120" s="172"/>
      <c r="G120" s="172"/>
      <c r="H120" s="172"/>
      <c r="I120" s="17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</row>
    <row r="121" spans="1:60" outlineLevel="1" x14ac:dyDescent="0.2">
      <c r="A121" s="176"/>
      <c r="B121" s="166"/>
      <c r="C121" s="212" t="s">
        <v>338</v>
      </c>
      <c r="D121" s="210"/>
      <c r="E121" s="211">
        <v>63.13</v>
      </c>
      <c r="F121" s="172"/>
      <c r="G121" s="172"/>
      <c r="H121" s="172"/>
      <c r="I121" s="17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</row>
    <row r="122" spans="1:60" outlineLevel="1" x14ac:dyDescent="0.2">
      <c r="A122" s="176"/>
      <c r="B122" s="166"/>
      <c r="C122" s="212" t="s">
        <v>384</v>
      </c>
      <c r="D122" s="210"/>
      <c r="E122" s="211">
        <v>13.14</v>
      </c>
      <c r="F122" s="172"/>
      <c r="G122" s="172"/>
      <c r="H122" s="172"/>
      <c r="I122" s="17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outlineLevel="1" x14ac:dyDescent="0.2">
      <c r="A123" s="176"/>
      <c r="B123" s="166"/>
      <c r="C123" s="212" t="s">
        <v>385</v>
      </c>
      <c r="D123" s="210"/>
      <c r="E123" s="211">
        <v>112.9</v>
      </c>
      <c r="F123" s="172"/>
      <c r="G123" s="172"/>
      <c r="H123" s="172"/>
      <c r="I123" s="17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</row>
    <row r="124" spans="1:60" outlineLevel="1" x14ac:dyDescent="0.2">
      <c r="A124" s="176"/>
      <c r="B124" s="166"/>
      <c r="C124" s="212" t="s">
        <v>386</v>
      </c>
      <c r="D124" s="210"/>
      <c r="E124" s="211">
        <v>17.72</v>
      </c>
      <c r="F124" s="172"/>
      <c r="G124" s="172"/>
      <c r="H124" s="172"/>
      <c r="I124" s="17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76"/>
      <c r="B125" s="166"/>
      <c r="C125" s="212" t="s">
        <v>387</v>
      </c>
      <c r="D125" s="210"/>
      <c r="E125" s="211">
        <v>5.24</v>
      </c>
      <c r="F125" s="172"/>
      <c r="G125" s="172"/>
      <c r="H125" s="172"/>
      <c r="I125" s="17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outlineLevel="1" x14ac:dyDescent="0.2">
      <c r="A126" s="176"/>
      <c r="B126" s="166"/>
      <c r="C126" s="212" t="s">
        <v>388</v>
      </c>
      <c r="D126" s="210"/>
      <c r="E126" s="211">
        <v>4.2699999999999996</v>
      </c>
      <c r="F126" s="172"/>
      <c r="G126" s="172"/>
      <c r="H126" s="172"/>
      <c r="I126" s="17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60" outlineLevel="1" x14ac:dyDescent="0.2">
      <c r="A127" s="176"/>
      <c r="B127" s="166"/>
      <c r="C127" s="212" t="s">
        <v>389</v>
      </c>
      <c r="D127" s="210"/>
      <c r="E127" s="211">
        <v>1.78</v>
      </c>
      <c r="F127" s="172"/>
      <c r="G127" s="172"/>
      <c r="H127" s="172"/>
      <c r="I127" s="17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</row>
    <row r="128" spans="1:60" outlineLevel="1" x14ac:dyDescent="0.2">
      <c r="A128" s="176"/>
      <c r="B128" s="166"/>
      <c r="C128" s="212" t="s">
        <v>390</v>
      </c>
      <c r="D128" s="210"/>
      <c r="E128" s="211">
        <v>1.08</v>
      </c>
      <c r="F128" s="172"/>
      <c r="G128" s="172"/>
      <c r="H128" s="172"/>
      <c r="I128" s="17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</row>
    <row r="129" spans="1:60" outlineLevel="1" x14ac:dyDescent="0.2">
      <c r="A129" s="176"/>
      <c r="B129" s="166"/>
      <c r="C129" s="212" t="s">
        <v>391</v>
      </c>
      <c r="D129" s="210"/>
      <c r="E129" s="211">
        <v>16.95</v>
      </c>
      <c r="F129" s="172"/>
      <c r="G129" s="172"/>
      <c r="H129" s="172"/>
      <c r="I129" s="17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</row>
    <row r="130" spans="1:60" outlineLevel="1" x14ac:dyDescent="0.2">
      <c r="A130" s="176"/>
      <c r="B130" s="166"/>
      <c r="C130" s="212" t="s">
        <v>392</v>
      </c>
      <c r="D130" s="210"/>
      <c r="E130" s="211">
        <v>1.97</v>
      </c>
      <c r="F130" s="172"/>
      <c r="G130" s="172"/>
      <c r="H130" s="172"/>
      <c r="I130" s="17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</row>
    <row r="131" spans="1:60" outlineLevel="1" x14ac:dyDescent="0.2">
      <c r="A131" s="176"/>
      <c r="B131" s="166"/>
      <c r="C131" s="212" t="s">
        <v>393</v>
      </c>
      <c r="D131" s="210"/>
      <c r="E131" s="211">
        <v>1.56</v>
      </c>
      <c r="F131" s="172"/>
      <c r="G131" s="172"/>
      <c r="H131" s="172"/>
      <c r="I131" s="17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</row>
    <row r="132" spans="1:60" x14ac:dyDescent="0.2">
      <c r="A132" s="175" t="s">
        <v>95</v>
      </c>
      <c r="B132" s="165" t="s">
        <v>59</v>
      </c>
      <c r="C132" s="201" t="s">
        <v>60</v>
      </c>
      <c r="D132" s="167"/>
      <c r="E132" s="169"/>
      <c r="F132" s="279">
        <f>SUM(G133:G133)</f>
        <v>0</v>
      </c>
      <c r="G132" s="280"/>
      <c r="H132" s="171"/>
      <c r="I132" s="177"/>
    </row>
    <row r="133" spans="1:60" outlineLevel="1" x14ac:dyDescent="0.2">
      <c r="A133" s="176">
        <v>38</v>
      </c>
      <c r="B133" s="166" t="s">
        <v>251</v>
      </c>
      <c r="C133" s="202" t="s">
        <v>394</v>
      </c>
      <c r="D133" s="168" t="s">
        <v>153</v>
      </c>
      <c r="E133" s="170">
        <v>2</v>
      </c>
      <c r="F133" s="173"/>
      <c r="G133" s="172">
        <f>ROUND(E133*F133,2)</f>
        <v>0</v>
      </c>
      <c r="H133" s="172"/>
      <c r="I133" s="178" t="s">
        <v>134</v>
      </c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>
        <v>21</v>
      </c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</row>
    <row r="134" spans="1:60" x14ac:dyDescent="0.2">
      <c r="A134" s="175" t="s">
        <v>95</v>
      </c>
      <c r="B134" s="165" t="s">
        <v>57</v>
      </c>
      <c r="C134" s="201" t="s">
        <v>58</v>
      </c>
      <c r="D134" s="167"/>
      <c r="E134" s="169"/>
      <c r="F134" s="279">
        <f>SUM(G135:G152)</f>
        <v>0</v>
      </c>
      <c r="G134" s="280"/>
      <c r="H134" s="171"/>
      <c r="I134" s="177"/>
    </row>
    <row r="135" spans="1:60" outlineLevel="1" x14ac:dyDescent="0.2">
      <c r="A135" s="176">
        <v>39</v>
      </c>
      <c r="B135" s="166" t="s">
        <v>213</v>
      </c>
      <c r="C135" s="202" t="s">
        <v>214</v>
      </c>
      <c r="D135" s="168" t="s">
        <v>215</v>
      </c>
      <c r="E135" s="170">
        <v>1152</v>
      </c>
      <c r="F135" s="173"/>
      <c r="G135" s="172">
        <f>ROUND(E135*F135,2)</f>
        <v>0</v>
      </c>
      <c r="H135" s="172"/>
      <c r="I135" s="178" t="s">
        <v>101</v>
      </c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>
        <v>21</v>
      </c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</row>
    <row r="136" spans="1:60" outlineLevel="1" x14ac:dyDescent="0.2">
      <c r="A136" s="176"/>
      <c r="B136" s="166"/>
      <c r="C136" s="212" t="s">
        <v>395</v>
      </c>
      <c r="D136" s="210"/>
      <c r="E136" s="211">
        <v>1152</v>
      </c>
      <c r="F136" s="172"/>
      <c r="G136" s="172"/>
      <c r="H136" s="172"/>
      <c r="I136" s="17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</row>
    <row r="137" spans="1:60" outlineLevel="1" x14ac:dyDescent="0.2">
      <c r="A137" s="176">
        <v>40</v>
      </c>
      <c r="B137" s="166" t="s">
        <v>226</v>
      </c>
      <c r="C137" s="202" t="s">
        <v>227</v>
      </c>
      <c r="D137" s="168" t="s">
        <v>215</v>
      </c>
      <c r="E137" s="170">
        <v>1872.8984</v>
      </c>
      <c r="F137" s="173"/>
      <c r="G137" s="172">
        <f>ROUND(E137*F137,2)</f>
        <v>0</v>
      </c>
      <c r="H137" s="172"/>
      <c r="I137" s="178" t="s">
        <v>101</v>
      </c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>
        <v>21</v>
      </c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</row>
    <row r="138" spans="1:60" outlineLevel="1" x14ac:dyDescent="0.2">
      <c r="A138" s="176"/>
      <c r="B138" s="166"/>
      <c r="C138" s="212" t="s">
        <v>396</v>
      </c>
      <c r="D138" s="210"/>
      <c r="E138" s="211">
        <v>767.69</v>
      </c>
      <c r="F138" s="172"/>
      <c r="G138" s="172"/>
      <c r="H138" s="172"/>
      <c r="I138" s="17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</row>
    <row r="139" spans="1:60" outlineLevel="1" x14ac:dyDescent="0.2">
      <c r="A139" s="176"/>
      <c r="B139" s="166"/>
      <c r="C139" s="212" t="s">
        <v>397</v>
      </c>
      <c r="D139" s="210"/>
      <c r="E139" s="211">
        <v>482.63</v>
      </c>
      <c r="F139" s="172"/>
      <c r="G139" s="172"/>
      <c r="H139" s="172"/>
      <c r="I139" s="17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</row>
    <row r="140" spans="1:60" outlineLevel="1" x14ac:dyDescent="0.2">
      <c r="A140" s="176"/>
      <c r="B140" s="166"/>
      <c r="C140" s="212" t="s">
        <v>398</v>
      </c>
      <c r="D140" s="210"/>
      <c r="E140" s="211">
        <v>102.14</v>
      </c>
      <c r="F140" s="172"/>
      <c r="G140" s="172"/>
      <c r="H140" s="172"/>
      <c r="I140" s="17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</row>
    <row r="141" spans="1:60" outlineLevel="1" x14ac:dyDescent="0.2">
      <c r="A141" s="176"/>
      <c r="B141" s="166"/>
      <c r="C141" s="212" t="s">
        <v>399</v>
      </c>
      <c r="D141" s="210"/>
      <c r="E141" s="211">
        <v>40.98</v>
      </c>
      <c r="F141" s="172"/>
      <c r="G141" s="172"/>
      <c r="H141" s="172"/>
      <c r="I141" s="17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</row>
    <row r="142" spans="1:60" outlineLevel="1" x14ac:dyDescent="0.2">
      <c r="A142" s="176"/>
      <c r="B142" s="166"/>
      <c r="C142" s="212" t="s">
        <v>323</v>
      </c>
      <c r="D142" s="210"/>
      <c r="E142" s="211">
        <v>126.26</v>
      </c>
      <c r="F142" s="172"/>
      <c r="G142" s="172"/>
      <c r="H142" s="172"/>
      <c r="I142" s="17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</row>
    <row r="143" spans="1:60" outlineLevel="1" x14ac:dyDescent="0.2">
      <c r="A143" s="176"/>
      <c r="B143" s="166"/>
      <c r="C143" s="212" t="s">
        <v>400</v>
      </c>
      <c r="D143" s="210"/>
      <c r="E143" s="211">
        <v>26.28</v>
      </c>
      <c r="F143" s="172"/>
      <c r="G143" s="172"/>
      <c r="H143" s="172"/>
      <c r="I143" s="17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</row>
    <row r="144" spans="1:60" outlineLevel="1" x14ac:dyDescent="0.2">
      <c r="A144" s="176"/>
      <c r="B144" s="166"/>
      <c r="C144" s="212" t="s">
        <v>401</v>
      </c>
      <c r="D144" s="210"/>
      <c r="E144" s="211">
        <v>225.79</v>
      </c>
      <c r="F144" s="172"/>
      <c r="G144" s="172"/>
      <c r="H144" s="172"/>
      <c r="I144" s="17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</row>
    <row r="145" spans="1:60" outlineLevel="1" x14ac:dyDescent="0.2">
      <c r="A145" s="176"/>
      <c r="B145" s="166"/>
      <c r="C145" s="212" t="s">
        <v>402</v>
      </c>
      <c r="D145" s="210"/>
      <c r="E145" s="211">
        <v>35.43</v>
      </c>
      <c r="F145" s="172"/>
      <c r="G145" s="172"/>
      <c r="H145" s="172"/>
      <c r="I145" s="17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</row>
    <row r="146" spans="1:60" outlineLevel="1" x14ac:dyDescent="0.2">
      <c r="A146" s="176"/>
      <c r="B146" s="166"/>
      <c r="C146" s="212" t="s">
        <v>403</v>
      </c>
      <c r="D146" s="210"/>
      <c r="E146" s="211">
        <v>10.48</v>
      </c>
      <c r="F146" s="172"/>
      <c r="G146" s="172"/>
      <c r="H146" s="172"/>
      <c r="I146" s="17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</row>
    <row r="147" spans="1:60" outlineLevel="1" x14ac:dyDescent="0.2">
      <c r="A147" s="176"/>
      <c r="B147" s="166"/>
      <c r="C147" s="212" t="s">
        <v>404</v>
      </c>
      <c r="D147" s="210"/>
      <c r="E147" s="211">
        <v>8.5399999999999991</v>
      </c>
      <c r="F147" s="172"/>
      <c r="G147" s="172"/>
      <c r="H147" s="172"/>
      <c r="I147" s="17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</row>
    <row r="148" spans="1:60" outlineLevel="1" x14ac:dyDescent="0.2">
      <c r="A148" s="176"/>
      <c r="B148" s="166"/>
      <c r="C148" s="212" t="s">
        <v>405</v>
      </c>
      <c r="D148" s="210"/>
      <c r="E148" s="211">
        <v>3.55</v>
      </c>
      <c r="F148" s="172"/>
      <c r="G148" s="172"/>
      <c r="H148" s="172"/>
      <c r="I148" s="17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</row>
    <row r="149" spans="1:60" outlineLevel="1" x14ac:dyDescent="0.2">
      <c r="A149" s="176"/>
      <c r="B149" s="166"/>
      <c r="C149" s="212" t="s">
        <v>406</v>
      </c>
      <c r="D149" s="210"/>
      <c r="E149" s="211">
        <v>2.16</v>
      </c>
      <c r="F149" s="172"/>
      <c r="G149" s="172"/>
      <c r="H149" s="172"/>
      <c r="I149" s="17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</row>
    <row r="150" spans="1:60" outlineLevel="1" x14ac:dyDescent="0.2">
      <c r="A150" s="176"/>
      <c r="B150" s="166"/>
      <c r="C150" s="212" t="s">
        <v>407</v>
      </c>
      <c r="D150" s="210"/>
      <c r="E150" s="211">
        <v>33.89</v>
      </c>
      <c r="F150" s="172"/>
      <c r="G150" s="172"/>
      <c r="H150" s="172"/>
      <c r="I150" s="17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</row>
    <row r="151" spans="1:60" outlineLevel="1" x14ac:dyDescent="0.2">
      <c r="A151" s="176"/>
      <c r="B151" s="166"/>
      <c r="C151" s="212" t="s">
        <v>408</v>
      </c>
      <c r="D151" s="210"/>
      <c r="E151" s="211">
        <v>3.94</v>
      </c>
      <c r="F151" s="172"/>
      <c r="G151" s="172"/>
      <c r="H151" s="172"/>
      <c r="I151" s="17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</row>
    <row r="152" spans="1:60" outlineLevel="1" x14ac:dyDescent="0.2">
      <c r="A152" s="176"/>
      <c r="B152" s="166"/>
      <c r="C152" s="212" t="s">
        <v>409</v>
      </c>
      <c r="D152" s="210"/>
      <c r="E152" s="211">
        <v>3.12</v>
      </c>
      <c r="F152" s="172"/>
      <c r="G152" s="172"/>
      <c r="H152" s="172"/>
      <c r="I152" s="17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</row>
    <row r="153" spans="1:60" x14ac:dyDescent="0.2">
      <c r="A153" s="175" t="s">
        <v>95</v>
      </c>
      <c r="B153" s="165" t="s">
        <v>59</v>
      </c>
      <c r="C153" s="201" t="s">
        <v>60</v>
      </c>
      <c r="D153" s="167"/>
      <c r="E153" s="169"/>
      <c r="F153" s="279">
        <f>SUM(G154:G165)</f>
        <v>0</v>
      </c>
      <c r="G153" s="280"/>
      <c r="H153" s="171"/>
      <c r="I153" s="177"/>
    </row>
    <row r="154" spans="1:60" outlineLevel="1" x14ac:dyDescent="0.2">
      <c r="A154" s="176">
        <v>41</v>
      </c>
      <c r="B154" s="166" t="s">
        <v>242</v>
      </c>
      <c r="C154" s="202" t="s">
        <v>243</v>
      </c>
      <c r="D154" s="168" t="s">
        <v>215</v>
      </c>
      <c r="E154" s="170">
        <v>1972</v>
      </c>
      <c r="F154" s="173"/>
      <c r="G154" s="172">
        <f>ROUND(E154*F154,2)</f>
        <v>0</v>
      </c>
      <c r="H154" s="172"/>
      <c r="I154" s="178" t="s">
        <v>101</v>
      </c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>
        <v>21</v>
      </c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</row>
    <row r="155" spans="1:60" outlineLevel="1" x14ac:dyDescent="0.2">
      <c r="A155" s="176"/>
      <c r="B155" s="166"/>
      <c r="C155" s="212" t="s">
        <v>219</v>
      </c>
      <c r="D155" s="210"/>
      <c r="E155" s="211"/>
      <c r="F155" s="172"/>
      <c r="G155" s="172"/>
      <c r="H155" s="172"/>
      <c r="I155" s="17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</row>
    <row r="156" spans="1:60" outlineLevel="1" x14ac:dyDescent="0.2">
      <c r="A156" s="176"/>
      <c r="B156" s="166"/>
      <c r="C156" s="212" t="s">
        <v>244</v>
      </c>
      <c r="D156" s="210"/>
      <c r="E156" s="211"/>
      <c r="F156" s="172"/>
      <c r="G156" s="172"/>
      <c r="H156" s="172"/>
      <c r="I156" s="17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</row>
    <row r="157" spans="1:60" outlineLevel="1" x14ac:dyDescent="0.2">
      <c r="A157" s="176"/>
      <c r="B157" s="166"/>
      <c r="C157" s="212" t="s">
        <v>410</v>
      </c>
      <c r="D157" s="210"/>
      <c r="E157" s="211">
        <v>1972</v>
      </c>
      <c r="F157" s="172"/>
      <c r="G157" s="172"/>
      <c r="H157" s="172"/>
      <c r="I157" s="17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</row>
    <row r="158" spans="1:60" outlineLevel="1" x14ac:dyDescent="0.2">
      <c r="A158" s="176">
        <v>42</v>
      </c>
      <c r="B158" s="166" t="s">
        <v>246</v>
      </c>
      <c r="C158" s="202" t="s">
        <v>247</v>
      </c>
      <c r="D158" s="168" t="s">
        <v>215</v>
      </c>
      <c r="E158" s="170">
        <v>3944</v>
      </c>
      <c r="F158" s="173"/>
      <c r="G158" s="172">
        <f>ROUND(E158*F158,2)</f>
        <v>0</v>
      </c>
      <c r="H158" s="172"/>
      <c r="I158" s="178" t="s">
        <v>101</v>
      </c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>
        <v>21</v>
      </c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</row>
    <row r="159" spans="1:60" outlineLevel="1" x14ac:dyDescent="0.2">
      <c r="A159" s="176"/>
      <c r="B159" s="166"/>
      <c r="C159" s="212" t="s">
        <v>219</v>
      </c>
      <c r="D159" s="210"/>
      <c r="E159" s="211"/>
      <c r="F159" s="172"/>
      <c r="G159" s="172"/>
      <c r="H159" s="172"/>
      <c r="I159" s="17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</row>
    <row r="160" spans="1:60" outlineLevel="1" x14ac:dyDescent="0.2">
      <c r="A160" s="176"/>
      <c r="B160" s="166"/>
      <c r="C160" s="212" t="s">
        <v>244</v>
      </c>
      <c r="D160" s="210"/>
      <c r="E160" s="211"/>
      <c r="F160" s="172"/>
      <c r="G160" s="172"/>
      <c r="H160" s="172"/>
      <c r="I160" s="17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</row>
    <row r="161" spans="1:60" outlineLevel="1" x14ac:dyDescent="0.2">
      <c r="A161" s="176"/>
      <c r="B161" s="166"/>
      <c r="C161" s="212" t="s">
        <v>411</v>
      </c>
      <c r="D161" s="210"/>
      <c r="E161" s="211">
        <v>3944</v>
      </c>
      <c r="F161" s="172"/>
      <c r="G161" s="172"/>
      <c r="H161" s="172"/>
      <c r="I161" s="17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</row>
    <row r="162" spans="1:60" outlineLevel="1" x14ac:dyDescent="0.2">
      <c r="A162" s="176">
        <v>43</v>
      </c>
      <c r="B162" s="166" t="s">
        <v>249</v>
      </c>
      <c r="C162" s="202" t="s">
        <v>250</v>
      </c>
      <c r="D162" s="168" t="s">
        <v>215</v>
      </c>
      <c r="E162" s="170">
        <v>1972</v>
      </c>
      <c r="F162" s="173"/>
      <c r="G162" s="172">
        <f>ROUND(E162*F162,2)</f>
        <v>0</v>
      </c>
      <c r="H162" s="172"/>
      <c r="I162" s="178" t="s">
        <v>101</v>
      </c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>
        <v>21</v>
      </c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</row>
    <row r="163" spans="1:60" outlineLevel="1" x14ac:dyDescent="0.2">
      <c r="A163" s="176"/>
      <c r="B163" s="166"/>
      <c r="C163" s="212" t="s">
        <v>219</v>
      </c>
      <c r="D163" s="210"/>
      <c r="E163" s="211"/>
      <c r="F163" s="172"/>
      <c r="G163" s="172"/>
      <c r="H163" s="172"/>
      <c r="I163" s="17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</row>
    <row r="164" spans="1:60" outlineLevel="1" x14ac:dyDescent="0.2">
      <c r="A164" s="176"/>
      <c r="B164" s="166"/>
      <c r="C164" s="212" t="s">
        <v>244</v>
      </c>
      <c r="D164" s="210"/>
      <c r="E164" s="211"/>
      <c r="F164" s="172"/>
      <c r="G164" s="172"/>
      <c r="H164" s="172"/>
      <c r="I164" s="17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</row>
    <row r="165" spans="1:60" outlineLevel="1" x14ac:dyDescent="0.2">
      <c r="A165" s="176"/>
      <c r="B165" s="166"/>
      <c r="C165" s="212" t="s">
        <v>410</v>
      </c>
      <c r="D165" s="210"/>
      <c r="E165" s="211">
        <v>1972</v>
      </c>
      <c r="F165" s="172"/>
      <c r="G165" s="172"/>
      <c r="H165" s="172"/>
      <c r="I165" s="17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</row>
    <row r="166" spans="1:60" x14ac:dyDescent="0.2">
      <c r="A166" s="175" t="s">
        <v>95</v>
      </c>
      <c r="B166" s="165" t="s">
        <v>67</v>
      </c>
      <c r="C166" s="201" t="s">
        <v>68</v>
      </c>
      <c r="D166" s="167"/>
      <c r="E166" s="169"/>
      <c r="F166" s="279">
        <f>SUM(G167:G169)</f>
        <v>0</v>
      </c>
      <c r="G166" s="280"/>
      <c r="H166" s="171"/>
      <c r="I166" s="177"/>
    </row>
    <row r="167" spans="1:60" ht="22.5" outlineLevel="1" x14ac:dyDescent="0.2">
      <c r="A167" s="176">
        <v>44</v>
      </c>
      <c r="B167" s="166" t="s">
        <v>274</v>
      </c>
      <c r="C167" s="202" t="s">
        <v>275</v>
      </c>
      <c r="D167" s="168" t="s">
        <v>215</v>
      </c>
      <c r="E167" s="170">
        <v>3420.1260000000002</v>
      </c>
      <c r="F167" s="173"/>
      <c r="G167" s="172">
        <f>ROUND(E167*F167,2)</f>
        <v>0</v>
      </c>
      <c r="H167" s="172"/>
      <c r="I167" s="178" t="s">
        <v>101</v>
      </c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>
        <v>21</v>
      </c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</row>
    <row r="168" spans="1:60" outlineLevel="1" x14ac:dyDescent="0.2">
      <c r="A168" s="176"/>
      <c r="B168" s="166"/>
      <c r="C168" s="212" t="s">
        <v>412</v>
      </c>
      <c r="D168" s="210"/>
      <c r="E168" s="211">
        <v>2808</v>
      </c>
      <c r="F168" s="172"/>
      <c r="G168" s="172"/>
      <c r="H168" s="172"/>
      <c r="I168" s="17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</row>
    <row r="169" spans="1:60" outlineLevel="1" x14ac:dyDescent="0.2">
      <c r="A169" s="176"/>
      <c r="B169" s="166"/>
      <c r="C169" s="212" t="s">
        <v>413</v>
      </c>
      <c r="D169" s="210"/>
      <c r="E169" s="211">
        <v>612.13</v>
      </c>
      <c r="F169" s="172"/>
      <c r="G169" s="172"/>
      <c r="H169" s="172"/>
      <c r="I169" s="17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58"/>
      <c r="BH169" s="158"/>
    </row>
    <row r="170" spans="1:60" x14ac:dyDescent="0.2">
      <c r="A170" s="175" t="s">
        <v>95</v>
      </c>
      <c r="B170" s="165" t="s">
        <v>63</v>
      </c>
      <c r="C170" s="201" t="s">
        <v>64</v>
      </c>
      <c r="D170" s="167"/>
      <c r="E170" s="169"/>
      <c r="F170" s="279">
        <f>SUM(G171:G171)</f>
        <v>0</v>
      </c>
      <c r="G170" s="280"/>
      <c r="H170" s="171"/>
      <c r="I170" s="177"/>
    </row>
    <row r="171" spans="1:60" outlineLevel="1" x14ac:dyDescent="0.2">
      <c r="A171" s="176">
        <v>45</v>
      </c>
      <c r="B171" s="166" t="s">
        <v>269</v>
      </c>
      <c r="C171" s="202" t="s">
        <v>270</v>
      </c>
      <c r="D171" s="168" t="s">
        <v>271</v>
      </c>
      <c r="E171" s="170">
        <v>166.88337000000001</v>
      </c>
      <c r="F171" s="173"/>
      <c r="G171" s="172">
        <f>ROUND(E171*F171,2)</f>
        <v>0</v>
      </c>
      <c r="H171" s="172"/>
      <c r="I171" s="178" t="s">
        <v>101</v>
      </c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>
        <v>21</v>
      </c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</row>
    <row r="172" spans="1:60" x14ac:dyDescent="0.2">
      <c r="A172" s="175" t="s">
        <v>95</v>
      </c>
      <c r="B172" s="165" t="s">
        <v>65</v>
      </c>
      <c r="C172" s="201" t="s">
        <v>66</v>
      </c>
      <c r="D172" s="167"/>
      <c r="E172" s="169"/>
      <c r="F172" s="279">
        <f>SUM(G173:G173)</f>
        <v>0</v>
      </c>
      <c r="G172" s="280"/>
      <c r="H172" s="171"/>
      <c r="I172" s="177"/>
    </row>
    <row r="173" spans="1:60" outlineLevel="1" x14ac:dyDescent="0.2">
      <c r="A173" s="176">
        <v>46</v>
      </c>
      <c r="B173" s="166" t="s">
        <v>272</v>
      </c>
      <c r="C173" s="202" t="s">
        <v>273</v>
      </c>
      <c r="D173" s="168" t="s">
        <v>271</v>
      </c>
      <c r="E173" s="170">
        <v>5.6399999999999999E-2</v>
      </c>
      <c r="F173" s="173"/>
      <c r="G173" s="172">
        <f>ROUND(E173*F173,2)</f>
        <v>0</v>
      </c>
      <c r="H173" s="172"/>
      <c r="I173" s="178" t="s">
        <v>134</v>
      </c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>
        <v>21</v>
      </c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</row>
    <row r="174" spans="1:60" x14ac:dyDescent="0.2">
      <c r="A174" s="175" t="s">
        <v>95</v>
      </c>
      <c r="B174" s="165" t="s">
        <v>69</v>
      </c>
      <c r="C174" s="201" t="s">
        <v>70</v>
      </c>
      <c r="D174" s="167"/>
      <c r="E174" s="169"/>
      <c r="F174" s="279">
        <f>SUM(G175:G181)</f>
        <v>0</v>
      </c>
      <c r="G174" s="280"/>
      <c r="H174" s="171"/>
      <c r="I174" s="177"/>
    </row>
    <row r="175" spans="1:60" outlineLevel="1" x14ac:dyDescent="0.2">
      <c r="A175" s="176">
        <v>47</v>
      </c>
      <c r="B175" s="166" t="s">
        <v>282</v>
      </c>
      <c r="C175" s="202" t="s">
        <v>283</v>
      </c>
      <c r="D175" s="168" t="s">
        <v>271</v>
      </c>
      <c r="E175" s="170">
        <v>121.08977</v>
      </c>
      <c r="F175" s="173"/>
      <c r="G175" s="172">
        <f t="shared" ref="G175:G181" si="1">ROUND(E175*F175,2)</f>
        <v>0</v>
      </c>
      <c r="H175" s="172"/>
      <c r="I175" s="178" t="s">
        <v>101</v>
      </c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>
        <v>21</v>
      </c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</row>
    <row r="176" spans="1:60" outlineLevel="1" x14ac:dyDescent="0.2">
      <c r="A176" s="176">
        <v>48</v>
      </c>
      <c r="B176" s="166" t="s">
        <v>284</v>
      </c>
      <c r="C176" s="202" t="s">
        <v>285</v>
      </c>
      <c r="D176" s="168" t="s">
        <v>271</v>
      </c>
      <c r="E176" s="170">
        <v>847.62837999999999</v>
      </c>
      <c r="F176" s="173"/>
      <c r="G176" s="172">
        <f t="shared" si="1"/>
        <v>0</v>
      </c>
      <c r="H176" s="172"/>
      <c r="I176" s="178" t="s">
        <v>101</v>
      </c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>
        <v>21</v>
      </c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</row>
    <row r="177" spans="1:60" outlineLevel="1" x14ac:dyDescent="0.2">
      <c r="A177" s="176">
        <v>49</v>
      </c>
      <c r="B177" s="166" t="s">
        <v>286</v>
      </c>
      <c r="C177" s="202" t="s">
        <v>287</v>
      </c>
      <c r="D177" s="168" t="s">
        <v>271</v>
      </c>
      <c r="E177" s="170">
        <v>121.08977</v>
      </c>
      <c r="F177" s="173"/>
      <c r="G177" s="172">
        <f t="shared" si="1"/>
        <v>0</v>
      </c>
      <c r="H177" s="172"/>
      <c r="I177" s="178" t="s">
        <v>101</v>
      </c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>
        <v>21</v>
      </c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</row>
    <row r="178" spans="1:60" outlineLevel="1" x14ac:dyDescent="0.2">
      <c r="A178" s="176">
        <v>50</v>
      </c>
      <c r="B178" s="166" t="s">
        <v>288</v>
      </c>
      <c r="C178" s="202" t="s">
        <v>289</v>
      </c>
      <c r="D178" s="168" t="s">
        <v>271</v>
      </c>
      <c r="E178" s="170">
        <v>1089.80791</v>
      </c>
      <c r="F178" s="173"/>
      <c r="G178" s="172">
        <f t="shared" si="1"/>
        <v>0</v>
      </c>
      <c r="H178" s="172"/>
      <c r="I178" s="178" t="s">
        <v>101</v>
      </c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>
        <v>21</v>
      </c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</row>
    <row r="179" spans="1:60" outlineLevel="1" x14ac:dyDescent="0.2">
      <c r="A179" s="176">
        <v>51</v>
      </c>
      <c r="B179" s="166" t="s">
        <v>290</v>
      </c>
      <c r="C179" s="202" t="s">
        <v>291</v>
      </c>
      <c r="D179" s="168" t="s">
        <v>271</v>
      </c>
      <c r="E179" s="170">
        <v>121.08977</v>
      </c>
      <c r="F179" s="173"/>
      <c r="G179" s="172">
        <f t="shared" si="1"/>
        <v>0</v>
      </c>
      <c r="H179" s="172"/>
      <c r="I179" s="178" t="s">
        <v>101</v>
      </c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>
        <v>21</v>
      </c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</row>
    <row r="180" spans="1:60" outlineLevel="1" x14ac:dyDescent="0.2">
      <c r="A180" s="176">
        <v>52</v>
      </c>
      <c r="B180" s="166" t="s">
        <v>278</v>
      </c>
      <c r="C180" s="202" t="s">
        <v>279</v>
      </c>
      <c r="D180" s="168" t="s">
        <v>271</v>
      </c>
      <c r="E180" s="170">
        <v>242.17954</v>
      </c>
      <c r="F180" s="173"/>
      <c r="G180" s="172">
        <f t="shared" si="1"/>
        <v>0</v>
      </c>
      <c r="H180" s="172"/>
      <c r="I180" s="178" t="s">
        <v>101</v>
      </c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>
        <v>21</v>
      </c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</row>
    <row r="181" spans="1:60" ht="13.5" outlineLevel="1" thickBot="1" x14ac:dyDescent="0.25">
      <c r="A181" s="189">
        <v>53</v>
      </c>
      <c r="B181" s="190" t="s">
        <v>280</v>
      </c>
      <c r="C181" s="203" t="s">
        <v>281</v>
      </c>
      <c r="D181" s="191" t="s">
        <v>271</v>
      </c>
      <c r="E181" s="192">
        <v>121.08977</v>
      </c>
      <c r="F181" s="193"/>
      <c r="G181" s="194">
        <f t="shared" si="1"/>
        <v>0</v>
      </c>
      <c r="H181" s="194"/>
      <c r="I181" s="195" t="s">
        <v>101</v>
      </c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>
        <v>21</v>
      </c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</row>
    <row r="182" spans="1:60" hidden="1" x14ac:dyDescent="0.2">
      <c r="C182" s="204"/>
      <c r="D182" s="141"/>
      <c r="AK182">
        <f>SUM(AK1:AK181)</f>
        <v>0</v>
      </c>
      <c r="AL182">
        <f>SUM(AL1:AL181)</f>
        <v>0</v>
      </c>
      <c r="AN182">
        <v>15</v>
      </c>
      <c r="AO182">
        <v>21</v>
      </c>
    </row>
    <row r="183" spans="1:60" ht="13.5" hidden="1" thickBot="1" x14ac:dyDescent="0.25">
      <c r="A183" s="196"/>
      <c r="B183" s="197" t="s">
        <v>127</v>
      </c>
      <c r="C183" s="205"/>
      <c r="D183" s="198"/>
      <c r="E183" s="199"/>
      <c r="F183" s="199"/>
      <c r="G183" s="200">
        <f>F8+F25+F42+F105+F115+F132+F134+F153+F166+F170+F172+F174</f>
        <v>0</v>
      </c>
      <c r="AN183">
        <f>SUMIF(AM8:AM182,AN182,G8:G182)</f>
        <v>0</v>
      </c>
      <c r="AO183">
        <f>SUMIF(AM8:AM182,AO182,G8:G182)</f>
        <v>0</v>
      </c>
    </row>
    <row r="184" spans="1:60" x14ac:dyDescent="0.2">
      <c r="D184" s="141"/>
    </row>
    <row r="185" spans="1:60" x14ac:dyDescent="0.2">
      <c r="D185" s="141"/>
    </row>
    <row r="186" spans="1:60" x14ac:dyDescent="0.2">
      <c r="D186" s="141"/>
    </row>
    <row r="187" spans="1:60" x14ac:dyDescent="0.2">
      <c r="D187" s="141"/>
    </row>
    <row r="188" spans="1:60" x14ac:dyDescent="0.2">
      <c r="D188" s="141"/>
    </row>
    <row r="189" spans="1:60" x14ac:dyDescent="0.2">
      <c r="D189" s="141"/>
    </row>
    <row r="190" spans="1:60" x14ac:dyDescent="0.2">
      <c r="D190" s="141"/>
    </row>
    <row r="191" spans="1:60" x14ac:dyDescent="0.2">
      <c r="D191" s="141"/>
    </row>
    <row r="192" spans="1:60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2BF" sheet="1"/>
  <mergeCells count="14">
    <mergeCell ref="F42:G42"/>
    <mergeCell ref="F105:G105"/>
    <mergeCell ref="F115:G115"/>
    <mergeCell ref="F132:G132"/>
    <mergeCell ref="A1:G1"/>
    <mergeCell ref="C7:G7"/>
    <mergeCell ref="F8:G8"/>
    <mergeCell ref="F25:G25"/>
    <mergeCell ref="F172:G172"/>
    <mergeCell ref="F174:G174"/>
    <mergeCell ref="F134:G134"/>
    <mergeCell ref="F153:G153"/>
    <mergeCell ref="F166:G166"/>
    <mergeCell ref="F170:G170"/>
  </mergeCells>
  <phoneticPr fontId="18" type="noConversion"/>
  <pageMargins left="0.59055118110236204" right="0.39370078740157499" top="0.984251969" bottom="0.984251969" header="0.4921259845" footer="0.4921259845"/>
  <pageSetup paperSize="9" orientation="landscape" r:id="rId1"/>
  <headerFooter alignWithMargins="0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P5ZcL2/sYC/Wf0bna4MNrXrUVMk=</ds:DigestValue>
    </ds:Reference>
  </ds:SignedInfo>
  <ds:SignatureValue>OdUvq3Oo087Ok1DESyAGPNwhKVmzxi01egkzBGO2Y95tEFTateQFZkc276wn5nIHDNjfC0F4dLgj4EbmI5ccc+iB0sD3heA67Ex4R6PIMcGsmoaae/nL3rmKb2R7uDKjlia62TIpbGfKxvU23GNGAmuMgF1sN8RpKErUz30uN0j1u5i4FaE6Q506+8sIN2KLSzYnR/wJT0A4OSt2BeiVKdKq+mICguTFhiBZw1LXP6S4zXbv7CN9Ul8pKmDJZk9DQTeq+2ulMF3VV9HDNLod7HXryWtmEeP9Hz8s39I19PcCSu9h6WVLLR4KmCamesP52A3h6kS2Fy1ck+rl3KGIRw==</ds:SignatureValue>
  <ds:KeyInfo>
    <ds:KeyValue>
      <ds:RSAKeyValue>
        <ds:Modulus>wJEKt6w8yYJTfD3/3Q0bORn0veaU+ixe0v2gUhveYni8tqoRbMl+WBGu8mwt4NB5O+y+wnaEbFsu7yfPtlM3Jz7BSTselamup+blOhk6NkcUXoF5XEUx0XXnhLbRcPbwSLnYRY9mNUoSlUdvO+1nAghQ1nkElLlaujTui3jISFVsEXuYU9xUwPFVCeHARFN9qp4hYHN/bxOnYoYSqJ6+ej1SxaC2CtledTOj6596isWnVRlVVxc6r/nBz0dBKkwNgLP6TgY5jsmbTk7lZdC1Voqzy66YJ4YNLyWN2Ewh6K6yMj5OYOPVoOau3lo7gR0RnFFEr/Qnu4r/JC+HfcMk+Q==</ds:Modulus>
        <ds:Exponent>AQAB</ds:Exponent>
      </ds:RSAKeyValue>
    </ds:KeyValue>
    <ds:X509Data>
      <ds:X509Certificate>MIIHIzCCBgugAwIBAgIDGMIVMA0GCSqGSIb3DQEBCwUAMF8xCzAJBgNVBAYTAkNaMSwwKgYDVQQKDCPEjGVza8OhIHBvxaF0YSwgcy5wLiBbScSMIDQ3MTE0OTgzXTEiMCAGA1UEAxMZUG9zdFNpZ251bSBRdWFsaWZpZWQgQ0EgMjAeFw0xNDA0MjMwODEzMTFaFw0xNTA1MTMwODEzMTFaMIH6MQswCQYDVQQGEwJDWjFHMEUGA1UECgw+QXJtw6FkbsOtIFNlcnZpc27DrSwgcMWZw61zcMSbdmtvdsOhIG9yZ2FuaXphY2UgW0nEjCA2MDQ2MDU4MF0xODA2BgNVBAsML0FybcOhZG7DrSBTZXJ2aXNuw60sIHDFmcOtc3DEm3Zrb3bDoSBvcmdhbml6YWNlMRAwDgYDVQQLEwdQRVIwMDQ0MRkwFwYDVQQDDBBCYXJib3JhIEhvYnpvdsOhMRAwDgYDVQQFEwdQMjgwNjg3MSkwJwYDVQQMDCByZWZlcmVudCBha3ZpemnEjW7DrWhvIMWZw616ZW7DrTCCASIwDQYJKoZIhvcNAQEBBQADggEPADCCAQoCggEBAMCRCresPMmCU3w9/90NGzkZ9L3mlPosXtL9oFIb3mJ4vLaqEWzJflgRrvJsLeDQeTvsvsJ2hGxbLu8nz7ZTNyc+wUk7HpWprqfm5ToZOjZHFF6BeVxFMdF154S20XD28Ei52EWPZjVKEpVHbzvtZwIIUNZ5BJS5Wro07ot4yEhVbBF7mFPcVMDxVQnhwERTfaqeIWBzf28Tp2KGEqievno9UsWgtgrZXnUzo+ufeorFp1UZVVcXOq/5wc9HQSpMDYCz+k4GOY7Jm05O5WXQtVaKs8uumCeGDS8ljdhMIeiusjI+TmDj1aDmrt5aO4EdEZxRRK/0J7uK/yQvh33DJPkCAwEAAaOCA0owggNGMEkGA1UdEQRCMECBGGJhcmJvcmEuaG9iem92YUBhcy1wby5jeqAZBgkrBgEEAdwZAgGgDBMKMTU4OTcwMjUzMq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b6ddi8AqQWO7uE0dTsy6MSNOCezANBgkqhkiG9w0BAQsFAAOCAQEAU5w5s0S4kVxSAQDGnxE1HK/Rj6I1r2Rjv33eVLoHpiR1Dx6XWlZ7KO01TlmapKL26GLhOoQPyFC05PyFiLkRG5PbJBQpI1aXFXfpYFE927xf8rJbJt7tPryWibnJy+mI4ibVBqZZp6pMUVXIOXq6fNLeJ9LH/4FGvIqFg9xfrTtwsr8fJcS5SEVMBHRlwdP4nFV5fm1SY4guob1hu1o6Ob2kvTaIY9sRjWykIwyvB32P669debivnhJwq5hyvAU+YkE5jDyt8r/8GjjBJShlLEGJXkMqZ9yNgTOPM10HbNgkjKNq6NeEJMQkW7/qr+Z+9iJkkQMfc6kOTBhoRNoEh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nIPE2+j7qLxrHJ8+9LLdJz5z270=</ds:DigestValue>
      </ds:Reference>
      <ds:Reference URI="/xl/workbook.xml?ContentType=application/vnd.openxmlformats-officedocument.spreadsheetml.sheet.main+xml">
        <ds:DigestMethod Algorithm="http://www.w3.org/2000/09/xmldsig#sha1"/>
        <ds:DigestValue>LW6FCZl55h/6/3bL395uKxyxNJA=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PxK0qP4o06/lzq3VVh8E9mUG7h0=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8fc4WnJUAFkijcMAzBO6gzBMOhU=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kCJgeK7yA/s7fphUUkDzs0mT0PE=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dL2Ch+8OBsvaZLnMfme7rp3zLKQ=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9OqxU0C14HU+cOR30iDoq+h7w7k=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LPejZ6yBAfuuMiUZm6rOO7mcndA=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xWd3ZVWKXIhQuWh8mIaUi+SzGs8=</ds:DigestValue>
      </ds:Reference>
      <ds:Reference URI="/xl/styles.xml?ContentType=application/vnd.openxmlformats-officedocument.spreadsheetml.styles+xml">
        <ds:DigestMethod Algorithm="http://www.w3.org/2000/09/xmldsig#sha1"/>
        <ds:DigestValue>jWbb0FlcV8p/hPjWuylZt2hFYBs=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U+9qWXaxgTnjSkH3AvdlW39gUd4=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/9NA0QIPcOo17vGLzpgm58OJ5qs=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xIOwQ0pu57NZpJpXg2/XtWFgn2U=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UoJQZwzXS7pAQRdPzhAogli6WCM=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1hF9uI7hEY7xEqazsZschViCFxk=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6e00Ku75zNEzTzu57tym9OAZi0g=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RBIOm6fvjiBHwNfBVLV2RGuJUfo=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f41WmMRPNrTq4i/rtM7Zo5ycw/8=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B8Mf1IYNZX1+inT8j0Urv2RfIyw=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Vclzwqg39PLFkJdzcx3F8AQsaJo=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sn4lb6IwWp1oDA6LeYMHe80W1SQ=</ds:DigestValue>
      </ds:Reference>
      <ds:Reference URI="/xl/calcChain.xml?ContentType=application/vnd.openxmlformats-officedocument.spreadsheetml.calcChain+xml">
        <ds:DigestMethod Algorithm="http://www.w3.org/2000/09/xmldsig#sha1"/>
        <ds:DigestValue>Pq96WZY+9iveg1MDt2Qeqz1KJRM=</ds:DigestValue>
      </ds:Reference>
      <ds:Reference URI="/xl/printerSettings/printerSettings11.bin?ContentType=application/vnd.openxmlformats-officedocument.spreadsheetml.printerSettings">
        <ds:DigestMethod Algorithm="http://www.w3.org/2000/09/xmldsig#sha1"/>
        <ds:DigestValue>0rBCskxk8DwgnV8cQvpLZF83IAs=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3fK9F0mNIGdIHrZkalt7x+KU9hA=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3fK9F0mNIGdIHrZkalt7x+KU9hA=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0rBCskxk8DwgnV8cQvpLZF83IAs=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88JdCZ/26Vaj9l/dUlx5LpSqSFU=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1piPJLybumnX7me9vwWx1SBUcwc=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3fK9F0mNIGdIHrZkalt7x+KU9hA=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3fK9F0mNIGdIHrZkalt7x+KU9hA=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0rBCskxk8DwgnV8cQvpLZF83IAs=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glbX1Cts6zzJkLmwwYL4B9VbFAs=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y6isKqMJU6Yzl7x/jZL6YjOyB6w=</ds:DigestValue>
      </ds:Reference>
      <ds:Reference URI="/xl/printerSettings/printerSettings12.bin?ContentType=application/vnd.openxmlformats-officedocument.spreadsheetml.printerSettings">
        <ds:DigestMethod Algorithm="http://www.w3.org/2000/09/xmldsig#sha1"/>
        <ds:DigestValue>0rBCskxk8DwgnV8cQvpLZF83IAs=</ds:DigestValue>
      </ds:Reference>
      <ds:Reference URI="/docProps/core.xml?ContentType=application/vnd.openxmlformats-package.core-properties+xml">
        <ds:DigestMethod Algorithm="http://www.w3.org/2000/09/xmldsig#sha1"/>
        <ds:DigestValue>gUzl2YCeNUkiES6EO0wJlTnQLco=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2014-11-18T14:53:30.9Z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21</vt:i4>
      </vt:variant>
    </vt:vector>
  </HeadingPairs>
  <TitlesOfParts>
    <vt:vector size="30" baseType="lpstr">
      <vt:lpstr>Uchazeč</vt:lpstr>
      <vt:lpstr>Stavba</vt:lpstr>
      <vt:lpstr>VzorObjekt</vt:lpstr>
      <vt:lpstr>VzorPolozky</vt:lpstr>
      <vt:lpstr>Rekapitulace Objekt 01</vt:lpstr>
      <vt:lpstr>01 0000 Pol</vt:lpstr>
      <vt:lpstr>01 A1 Pol</vt:lpstr>
      <vt:lpstr>01 A2,4 Pol</vt:lpstr>
      <vt:lpstr>01 A3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0000 Pol'!Oblast_tisku</vt:lpstr>
      <vt:lpstr>'01 A1 Pol'!Oblast_tisku</vt:lpstr>
      <vt:lpstr>'01 A2,4 Pol'!Oblast_tisku</vt:lpstr>
      <vt:lpstr>'01 A3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SENKYRIK</dc:creator>
  <cp:lastModifiedBy>Barbora HOBZOVA</cp:lastModifiedBy>
  <cp:lastPrinted>2012-06-29T07:38:16Z</cp:lastPrinted>
  <dcterms:created xsi:type="dcterms:W3CDTF">2009-04-08T07:15:50Z</dcterms:created>
  <dcterms:modified xsi:type="dcterms:W3CDTF">2014-11-18T14:52:33Z</dcterms:modified>
</cp:coreProperties>
</file>