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elkový soupis" sheetId="13" r:id="rId1"/>
    <sheet name="elektro" sheetId="14" r:id="rId2"/>
    <sheet name="PVC+výmalba" sheetId="12" r:id="rId3"/>
    <sheet name="radiátory" sheetId="2" r:id="rId4"/>
    <sheet name="schodiště+zábradlí" sheetId="11" r:id="rId5"/>
    <sheet name="1. NP" sheetId="1" r:id="rId6"/>
    <sheet name="2 NP   " sheetId="9" r:id="rId7"/>
    <sheet name="3 NP  " sheetId="8" r:id="rId8"/>
    <sheet name="4 NP " sheetId="7" r:id="rId9"/>
    <sheet name="List3" sheetId="3" r:id="rId10"/>
  </sheets>
  <calcPr calcId="152511"/>
</workbook>
</file>

<file path=xl/calcChain.xml><?xml version="1.0" encoding="utf-8"?>
<calcChain xmlns="http://schemas.openxmlformats.org/spreadsheetml/2006/main">
  <c r="F9" i="13" l="1"/>
  <c r="F35" i="13" s="1"/>
  <c r="F22" i="13" l="1"/>
  <c r="E9" i="12"/>
  <c r="G5" i="14" l="1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E23" i="14"/>
  <c r="G23" i="14"/>
  <c r="E24" i="14"/>
  <c r="G24" i="14"/>
  <c r="E25" i="14"/>
  <c r="G25" i="14"/>
  <c r="E26" i="14"/>
  <c r="G26" i="14"/>
  <c r="E27" i="14"/>
  <c r="G27" i="14"/>
  <c r="E28" i="14"/>
  <c r="G28" i="14"/>
  <c r="E29" i="14"/>
  <c r="G29" i="14"/>
  <c r="E30" i="14"/>
  <c r="G30" i="14"/>
  <c r="E31" i="14"/>
  <c r="G31" i="14"/>
  <c r="E32" i="14"/>
  <c r="G32" i="14"/>
  <c r="E33" i="14"/>
  <c r="G33" i="14"/>
  <c r="E34" i="14"/>
  <c r="G34" i="14"/>
  <c r="E35" i="14"/>
  <c r="G35" i="14"/>
  <c r="E36" i="14"/>
  <c r="G36" i="14"/>
  <c r="E37" i="14"/>
  <c r="G37" i="14"/>
  <c r="E38" i="14"/>
  <c r="G38" i="14"/>
  <c r="E39" i="14"/>
  <c r="G39" i="14"/>
  <c r="E40" i="14"/>
  <c r="G40" i="14"/>
  <c r="E41" i="14"/>
  <c r="G41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E48" i="14"/>
  <c r="G48" i="14"/>
  <c r="E49" i="14"/>
  <c r="G49" i="14"/>
  <c r="E50" i="14"/>
  <c r="G50" i="14"/>
  <c r="E51" i="14"/>
  <c r="G51" i="14"/>
  <c r="E52" i="14"/>
  <c r="G52" i="14"/>
  <c r="E53" i="14"/>
  <c r="G53" i="14"/>
  <c r="E68" i="14"/>
  <c r="G68" i="14"/>
  <c r="E79" i="14"/>
  <c r="G79" i="14"/>
  <c r="E94" i="14"/>
  <c r="G94" i="14"/>
  <c r="E109" i="14"/>
  <c r="G109" i="14"/>
  <c r="G125" i="14"/>
  <c r="G126" i="14"/>
  <c r="G127" i="14"/>
  <c r="G128" i="14"/>
  <c r="G129" i="14"/>
  <c r="E130" i="14"/>
  <c r="G130" i="14"/>
  <c r="E140" i="14"/>
  <c r="G140" i="14"/>
  <c r="G143" i="14"/>
  <c r="G144" i="14"/>
  <c r="G145" i="14"/>
  <c r="G147" i="14"/>
  <c r="G148" i="14"/>
  <c r="G149" i="14"/>
  <c r="G150" i="14"/>
  <c r="G151" i="14"/>
  <c r="G152" i="14"/>
  <c r="G154" i="14"/>
  <c r="G157" i="14"/>
  <c r="G158" i="14"/>
  <c r="G159" i="14"/>
  <c r="G160" i="14"/>
  <c r="G162" i="14"/>
  <c r="G163" i="14"/>
  <c r="G165" i="14"/>
  <c r="G166" i="14"/>
  <c r="G176" i="14"/>
  <c r="E167" i="14" l="1"/>
  <c r="E168" i="14" s="1"/>
  <c r="G172" i="14" s="1"/>
  <c r="G167" i="14"/>
  <c r="G171" i="14" s="1"/>
  <c r="F25" i="13"/>
  <c r="F26" i="13"/>
  <c r="F27" i="13"/>
  <c r="F28" i="13"/>
  <c r="F29" i="13"/>
  <c r="F30" i="13"/>
  <c r="F31" i="13"/>
  <c r="F32" i="13"/>
  <c r="F33" i="13"/>
  <c r="F34" i="13"/>
  <c r="F24" i="13"/>
  <c r="F10" i="13"/>
  <c r="F11" i="13"/>
  <c r="F12" i="13"/>
  <c r="F13" i="13"/>
  <c r="F14" i="13"/>
  <c r="F15" i="13"/>
  <c r="F16" i="13"/>
  <c r="F17" i="13"/>
  <c r="F18" i="13"/>
  <c r="F19" i="13"/>
  <c r="F8" i="13"/>
  <c r="F4" i="13"/>
  <c r="E9" i="2"/>
  <c r="F7" i="13" s="1"/>
  <c r="C9" i="2"/>
  <c r="F6" i="13" s="1"/>
  <c r="E15" i="11"/>
  <c r="D15" i="11"/>
  <c r="F15" i="11" s="1"/>
  <c r="F23" i="13" s="1"/>
  <c r="E13" i="11"/>
  <c r="G173" i="14" l="1"/>
  <c r="F177" i="14" s="1"/>
  <c r="F5" i="13" s="1"/>
  <c r="E11" i="12"/>
  <c r="F20" i="13" s="1"/>
  <c r="F178" i="14" l="1"/>
  <c r="F179" i="14" s="1"/>
  <c r="D7" i="2"/>
  <c r="C7" i="2"/>
  <c r="B7" i="2"/>
  <c r="E7" i="2"/>
  <c r="D9" i="12" l="1"/>
  <c r="D11" i="12" s="1"/>
  <c r="C9" i="12"/>
  <c r="C11" i="12" s="1"/>
  <c r="F21" i="13" l="1"/>
  <c r="D52" i="1"/>
  <c r="E52" i="1"/>
  <c r="F52" i="1"/>
  <c r="F51" i="9"/>
  <c r="E51" i="9"/>
  <c r="D51" i="9"/>
  <c r="F60" i="8"/>
  <c r="E60" i="8"/>
  <c r="D60" i="8"/>
  <c r="F60" i="7"/>
  <c r="E60" i="7"/>
  <c r="D60" i="7"/>
</calcChain>
</file>

<file path=xl/sharedStrings.xml><?xml version="1.0" encoding="utf-8"?>
<sst xmlns="http://schemas.openxmlformats.org/spreadsheetml/2006/main" count="896" uniqueCount="315">
  <si>
    <t>místnost</t>
  </si>
  <si>
    <t>rozměr (m)</t>
  </si>
  <si>
    <t>PVC (m2)</t>
  </si>
  <si>
    <t>obvodové lišty (bm)</t>
  </si>
  <si>
    <t>malby (m2)</t>
  </si>
  <si>
    <t>A</t>
  </si>
  <si>
    <t>C</t>
  </si>
  <si>
    <t>WC</t>
  </si>
  <si>
    <t>S</t>
  </si>
  <si>
    <t>B</t>
  </si>
  <si>
    <t>kuchyně</t>
  </si>
  <si>
    <t>sklad</t>
  </si>
  <si>
    <t>úkl.míst.</t>
  </si>
  <si>
    <t>vestib.</t>
  </si>
  <si>
    <t>chodba</t>
  </si>
  <si>
    <t>3,3 x 6,0</t>
  </si>
  <si>
    <t>3,3 x 4,1</t>
  </si>
  <si>
    <t>1,8 x 1,9</t>
  </si>
  <si>
    <t>1,0 x 1,0</t>
  </si>
  <si>
    <t>1,5 x 1,2</t>
  </si>
  <si>
    <t>G</t>
  </si>
  <si>
    <t>3,6 x 2,6</t>
  </si>
  <si>
    <t>3,5 x 6,0</t>
  </si>
  <si>
    <t>3,3 x 3,6</t>
  </si>
  <si>
    <t>1,9 x 2,2</t>
  </si>
  <si>
    <t>5,1 x 3,5</t>
  </si>
  <si>
    <t>34 x 2</t>
  </si>
  <si>
    <t xml:space="preserve">Celkem </t>
  </si>
  <si>
    <t>4.  nadzemní podlaží</t>
  </si>
  <si>
    <t>3.  nadzemní podlaží</t>
  </si>
  <si>
    <t>2.  nadzemní podlaží</t>
  </si>
  <si>
    <t>28 x2,0</t>
  </si>
  <si>
    <t>TV+ uč.</t>
  </si>
  <si>
    <t>7,1 x 14,4</t>
  </si>
  <si>
    <t>1. nadzemní podlaží</t>
  </si>
  <si>
    <t>sklad č.prád.</t>
  </si>
  <si>
    <t>skl.šp.prád.</t>
  </si>
  <si>
    <t>pračka</t>
  </si>
  <si>
    <t>recepce</t>
  </si>
  <si>
    <t>den.míst.úk.</t>
  </si>
  <si>
    <t>kolárna</t>
  </si>
  <si>
    <t>vstup.hala</t>
  </si>
  <si>
    <t>kanc.</t>
  </si>
  <si>
    <t>3,3 x6,0</t>
  </si>
  <si>
    <t>3,3 x 2,1</t>
  </si>
  <si>
    <t>3,3 x 2,3</t>
  </si>
  <si>
    <t>4,0 x 2,3</t>
  </si>
  <si>
    <t>32,3 x 2</t>
  </si>
  <si>
    <t>3,3 x 3,75</t>
  </si>
  <si>
    <t>8,7 x 3,3</t>
  </si>
  <si>
    <t>schodiště</t>
  </si>
  <si>
    <t>stropy</t>
  </si>
  <si>
    <t>boky</t>
  </si>
  <si>
    <t>okna</t>
  </si>
  <si>
    <t>3,5 x 4,2</t>
  </si>
  <si>
    <t>3,5 x 8,5</t>
  </si>
  <si>
    <t>15 x 4</t>
  </si>
  <si>
    <t>36 x 2</t>
  </si>
  <si>
    <t>malba celkem:</t>
  </si>
  <si>
    <t>zábradlí</t>
  </si>
  <si>
    <t>3,3 x 1</t>
  </si>
  <si>
    <t xml:space="preserve">1 x 1 </t>
  </si>
  <si>
    <t>2,1 x 1</t>
  </si>
  <si>
    <t>2,4 x 1</t>
  </si>
  <si>
    <t>kusů</t>
  </si>
  <si>
    <t>4 NP</t>
  </si>
  <si>
    <t>1 NP</t>
  </si>
  <si>
    <t>2 NP</t>
  </si>
  <si>
    <t>3 NP</t>
  </si>
  <si>
    <t>počet článků ks</t>
  </si>
  <si>
    <t>Radiátory: topení žebrové - článek 60 x 15 cm</t>
  </si>
  <si>
    <t>4,2 x 8,5</t>
  </si>
  <si>
    <t>Celkem</t>
  </si>
  <si>
    <t>podlaží</t>
  </si>
  <si>
    <t>potrubí bm</t>
  </si>
  <si>
    <t>zábradlí celkem:</t>
  </si>
  <si>
    <t>Součet celkem za budovu - PVC + malba</t>
  </si>
  <si>
    <t>popis schodiště</t>
  </si>
  <si>
    <t>malba (m2)</t>
  </si>
  <si>
    <t>kovový nátěr (m2)</t>
  </si>
  <si>
    <t>výměna dřevěných madel (m)</t>
  </si>
  <si>
    <t>Kč za MJ</t>
  </si>
  <si>
    <t xml:space="preserve">celkem Kč bez DPH </t>
  </si>
  <si>
    <t>Uchazeč vyplní jen tyto buňky</t>
  </si>
  <si>
    <t>celkem Kč bez DPH</t>
  </si>
  <si>
    <t>délka radiátoru bm</t>
  </si>
  <si>
    <t>Uchazeč vyplní jen tyto buňky.</t>
  </si>
  <si>
    <t>Soub.</t>
  </si>
  <si>
    <t>Režijní náklady</t>
  </si>
  <si>
    <t>Ekologická likvidace vzniklého odpadu</t>
  </si>
  <si>
    <t>Dodávka a montáž bezpečnostních únikových tabulek</t>
  </si>
  <si>
    <t>ks</t>
  </si>
  <si>
    <t>Výměna stojánkových baterií na kuchyňských deskách</t>
  </si>
  <si>
    <t>Výměna pracovních desek u kuch. linek za desky tl. 4 cm, 161 x 61 cm a osazení stávajícího nerezového dřezu z původní desky + okrajová lišta 161 cm + vyčištění odpadu od dřezu.</t>
  </si>
  <si>
    <t>Výměna WC combi včetně sedátek (+ příslušenství - těsnění, hadičky, atd.)</t>
  </si>
  <si>
    <t>Výřez a vložení ventilační mřížky dveří  u koupelen (dolní část) včetně případné opravy nátěru</t>
  </si>
  <si>
    <t>Výměna umyvadlových stojánkových baterií</t>
  </si>
  <si>
    <t>Výměna sprchových bateriích a instalace nerezových sprchových držáků včetně hadic a sprchových hlavic</t>
  </si>
  <si>
    <t>Instalace přepažení odpočinkového místa na recepci vertikální žaluzií š 350 cm x v 260 cm, barva bílá</t>
  </si>
  <si>
    <t>Zábradlí - nová dřevěná madla, nové nátěry kov. prvků vč. mezipater (likvidace povrchu zábr.)</t>
  </si>
  <si>
    <t>Výměna podlah. krytin, PVC zátěžové, olištování, na recepci podložka pod pojízd. židli  včetně likvidace původních krytin (odstranění stávajících krytin, zbroušení podkladu, vyrovnání a příprava pod stěrku, hloubková penetrace, stěrkování - vyrovnání povrchů do 2 cm včetně potřebné penetrace, pokládka lepící vrstvy, pokládka PVC včetně nalepení obvodových lišt)</t>
  </si>
  <si>
    <t>Výmalba všech vnitř. prostorů ubytovny - ometení, očištění a omytí omítek, tmelení spár a rohů, oprava omítek, penetrace a dvojnásobná výmalba místností, za sucha dobře otěruvzdorná, bělost (% BaSO4) min. 92 %.</t>
  </si>
  <si>
    <t>Výměna prosklenné stěny vstupu do TV místnosti za plastovou - v 269 cm x 260 cm, dveře 2křídlé š 133 cm x 210 cm - neprůhledné sklo-ornament</t>
  </si>
  <si>
    <t>Výměna 3 prosklených stěn s dveřmi u skladů na poschodích za plastové: celá stěna š 330 cm x v 260 cm; dveře: š 160 cm x v 212 cm neprůhledné sklo - ornament, zámek FAB</t>
  </si>
  <si>
    <t>Výměna 8 ks  dřevěných plných stěn za plastové: š. 330 cm x v 260 cm(zárubeň), 2křídlé dveře (lítačky) š 82 cm x 196 cm - 2/3 prosklenné - sklo čiré u 7 ks, 1 lítačky sklo ornament neprůhledné</t>
  </si>
  <si>
    <t>Výměna garnyží - za dřevěné záclonové tyče vč. odstranění a likvidace 72 ks stávajících (délka 4 m)</t>
  </si>
  <si>
    <t xml:space="preserve">Výměna dveřních prahů za dubové lakované - napevno zakotvit </t>
  </si>
  <si>
    <t>Výměna vnitřních dveří  - plné (kování, kliky a vl.Fab,  + ke všem  4 ks universál. klíč)</t>
  </si>
  <si>
    <t xml:space="preserve">Nátěry zárubní včetně oprav omítek a maleb </t>
  </si>
  <si>
    <t>bm</t>
  </si>
  <si>
    <t>Nátěr rozvodu ÚT - potrubí</t>
  </si>
  <si>
    <t>Nátěr 89 ks radiátorů - 125,8 bm, 2 273 článků</t>
  </si>
  <si>
    <t>Přesun a zakrytí nábytku - budova částečně vystěhovaná, zbylo 20 % nábytku</t>
  </si>
  <si>
    <t>POZNÁMKA</t>
  </si>
  <si>
    <t>Celkem Kč bez DPH</t>
  </si>
  <si>
    <t>Kč/MJ</t>
  </si>
  <si>
    <t>Počet</t>
  </si>
  <si>
    <t>MJ</t>
  </si>
  <si>
    <t>Popis</t>
  </si>
  <si>
    <t xml:space="preserve">P.č. </t>
  </si>
  <si>
    <t>VUZ Tábor, Kpt. Nálepky - stavební úpravy</t>
  </si>
  <si>
    <t>Soupis stavební prací, dodávek a služeb</t>
  </si>
  <si>
    <t>samostatný rozpis na listě č. 4</t>
  </si>
  <si>
    <r>
      <t xml:space="preserve">Výměna  dveří 2 kř - učebna: </t>
    </r>
    <r>
      <rPr>
        <sz val="11"/>
        <rFont val="Calibri"/>
        <family val="2"/>
        <charset val="238"/>
        <scheme val="minor"/>
      </rPr>
      <t>zárubeň (natřít)</t>
    </r>
    <r>
      <rPr>
        <sz val="11"/>
        <rFont val="Calibri"/>
        <family val="2"/>
        <scheme val="minor"/>
      </rPr>
      <t xml:space="preserve">, dveře 2 kř. v 197,5 cm x 148,5 cm - dřevěné plné </t>
    </r>
  </si>
  <si>
    <t>samostatný rozpis na listě č. 2</t>
  </si>
  <si>
    <t>samostatný rozpis na listě č. 3 + výpočty</t>
  </si>
  <si>
    <t>samostatný rozpis na listě č. 5</t>
  </si>
  <si>
    <t>1.</t>
  </si>
  <si>
    <t>8.</t>
  </si>
  <si>
    <t>3.</t>
  </si>
  <si>
    <t>2.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</si>
  <si>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</si>
  <si>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</si>
  <si>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</si>
  <si>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</si>
  <si>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</si>
  <si>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</si>
  <si>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</si>
  <si>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</si>
  <si>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</si>
  <si>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</si>
  <si>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</si>
  <si>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</si>
  <si>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</si>
  <si>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</si>
  <si>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</si>
  <si>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</si>
  <si>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</si>
  <si>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</si>
  <si>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</si>
  <si>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</si>
  <si>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</si>
  <si>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</si>
  <si>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</si>
  <si>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</si>
  <si>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</si>
  <si>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Celková cena bez DPH včetně všech režijních nákladů.</t>
  </si>
  <si>
    <t>El. rozvody , rozvaděče, přív. kabely, ventilace, úspor. osvětlenípokojů, chodbyna čidla, výměna vypínačů, el. zásuvek + doplnění na kuch, recepci a kancel., výměna rozvodnice PL, výměna nefunkčních ventilátorů na WC a koupelnách</t>
  </si>
  <si>
    <t>Demontáž stávajících, dodávka a montáž nových čtvercových sprchových koutů - vanička 90 cm x 90 cm - instalace samonosných sprchových vaniček včetně skleněných zástěn o síle skla 6mm s povrchovou úpravou proti vodnímu kameni, (+ příslušenství - sifon, těsnění, přední panel, atd.)</t>
  </si>
  <si>
    <t>Výměna dvířek u vestavěných skříní na chodbách, zamykání na vl. Fab - universál. klíč na všechny;                 3x dvoukřídlá: v 198 cm x š 115 cm(obě křídla) +  horní  dvoukřídlá skř. v 48 cm x š 115 cm 3x; (upevnění stávajících polic)</t>
  </si>
  <si>
    <t>Výměna dvířek u vestavěných skříní na chodbách, zamykání na vl. Fab - universál. klíč na všechny;                 9x jednokřídlá: v 198 cm x š 55 cm + horní  jednokř. skř. v. 48 cmx š 55 cm  9x (upevnění stávajících polic)</t>
  </si>
  <si>
    <t>30.</t>
  </si>
  <si>
    <t>Nátěr dřevěných dvířek - u výlezu na střechu š 50 cm a v 300 cm</t>
  </si>
  <si>
    <t>Výměna protipožárních dveří -  plné (buňky, kuch,rec.kancel.) - kování, kliky a vl.Fab + ke všem  4 ks universál. klíč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</si>
  <si>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</si>
  <si>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Cena s DPH</t>
  </si>
  <si>
    <t>DPH 21%</t>
  </si>
  <si>
    <t>Cena bez DPH</t>
  </si>
  <si>
    <t>t</t>
  </si>
  <si>
    <t>Uskladnění suti na řízené skládce</t>
  </si>
  <si>
    <t>Výchozí revize</t>
  </si>
  <si>
    <t xml:space="preserve">Přeprava+přesun </t>
  </si>
  <si>
    <t>Mezisoučet</t>
  </si>
  <si>
    <t>Materiál</t>
  </si>
  <si>
    <t>Montáže</t>
  </si>
  <si>
    <t>Rekapitulace</t>
  </si>
  <si>
    <t>Podružný materiál 3%</t>
  </si>
  <si>
    <t>Přesun hmot v objektu do 25m</t>
  </si>
  <si>
    <t>100/100/50 zeď</t>
  </si>
  <si>
    <t>Osazení,zazdění a začištění krabic do</t>
  </si>
  <si>
    <t>m2</t>
  </si>
  <si>
    <t>Omítka štuková stěny rýhy do š.150mm</t>
  </si>
  <si>
    <t>do š.150mm</t>
  </si>
  <si>
    <t xml:space="preserve">Omítka štuková stropy rýhy </t>
  </si>
  <si>
    <t>Hrubá výplň rýh maltou - stěny</t>
  </si>
  <si>
    <t>Hrubá výplň rýh maltou - strop</t>
  </si>
  <si>
    <t>Zazdění rámu rozvaděče do 0,5m2</t>
  </si>
  <si>
    <t>0,0225/300</t>
  </si>
  <si>
    <t xml:space="preserve">Zazdění a začištění otvoru do </t>
  </si>
  <si>
    <t>VC 801-4 opravy a údržba</t>
  </si>
  <si>
    <t>0,5m2/250</t>
  </si>
  <si>
    <t>Vysekání niky pro rozvaděč do</t>
  </si>
  <si>
    <t>Prorážení otvoru strop beton</t>
  </si>
  <si>
    <t>m</t>
  </si>
  <si>
    <t>Vysekání rýh strop beton</t>
  </si>
  <si>
    <t>Vysekání rýh cihla 50x70</t>
  </si>
  <si>
    <t>Vysekání rýh cihla 30x70</t>
  </si>
  <si>
    <t>Vysekání rýh cihla 30x30</t>
  </si>
  <si>
    <t>100/100/50 cihla</t>
  </si>
  <si>
    <t xml:space="preserve">Vysekání kapes pro krabice do </t>
  </si>
  <si>
    <t>Prorážení otvoru do 0,0225/300 cihla</t>
  </si>
  <si>
    <t>Vybourání rámu rozvaděče</t>
  </si>
  <si>
    <t>Přísek ostění</t>
  </si>
  <si>
    <t>VC 801-3 bourání</t>
  </si>
  <si>
    <t>Zednické přípomoci:</t>
  </si>
  <si>
    <t>Parapetní žlab  140x70</t>
  </si>
  <si>
    <t>popisný štítek - 5ks</t>
  </si>
  <si>
    <t>výstražná tabulka - 1ks</t>
  </si>
  <si>
    <t>můstek Cu-N - 1ks</t>
  </si>
  <si>
    <t>hřeben Cu 3f - 0,2m</t>
  </si>
  <si>
    <t>záslepka plastová - 4ks</t>
  </si>
  <si>
    <t>jistič 16A/B/1p - 3ks</t>
  </si>
  <si>
    <t>jistič 10A/B/1p - 2ks</t>
  </si>
  <si>
    <t>chránič 25A/0,03/4p - 1ks</t>
  </si>
  <si>
    <t>tř.II s náplní:</t>
  </si>
  <si>
    <t>Rozvodnice buněk - 12modů P</t>
  </si>
  <si>
    <t>4x25</t>
  </si>
  <si>
    <t>5x10</t>
  </si>
  <si>
    <t>5x4</t>
  </si>
  <si>
    <t>3x4</t>
  </si>
  <si>
    <t>Ukončení kabelů v rozvaděčích do:</t>
  </si>
  <si>
    <t xml:space="preserve"> </t>
  </si>
  <si>
    <t>CY 4- 4m</t>
  </si>
  <si>
    <t>popisný štítek - 25ks</t>
  </si>
  <si>
    <t>můstek Cu-N - 2ks</t>
  </si>
  <si>
    <t>hřeben Cu 3f - 1ks</t>
  </si>
  <si>
    <t>záslepka plastová - 31ks</t>
  </si>
  <si>
    <t>jistič 16A/B/1p - 10ks</t>
  </si>
  <si>
    <t>jistič 10A/B/1p - 8ks</t>
  </si>
  <si>
    <t>chránič 25A/0,03/4p - 2ks</t>
  </si>
  <si>
    <t>jistič 16A/B/3p - 2ks</t>
  </si>
  <si>
    <t>jistič 25A/B/3p - 2ks</t>
  </si>
  <si>
    <t>hlavní vypínač 63A/3p - 1ks</t>
  </si>
  <si>
    <t>s náplní - vše 10kA</t>
  </si>
  <si>
    <t>72modulů požární odolnost EI30</t>
  </si>
  <si>
    <t>Rozvaděč RP4 - 3.patro OCEP</t>
  </si>
  <si>
    <t>Rozvaděč RP3 - 2.patro OCEP</t>
  </si>
  <si>
    <t>Rozvaděč RP2 - 1.patro OCEP</t>
  </si>
  <si>
    <t>popisný štítek - 14ks</t>
  </si>
  <si>
    <t>záslepka plastová - 15ks</t>
  </si>
  <si>
    <t>jistič 16A/B/1p - 6ks</t>
  </si>
  <si>
    <t>jistič 10A/B/3p - 5ks</t>
  </si>
  <si>
    <t>jistič 20A/B/3p - 1ks</t>
  </si>
  <si>
    <t>hlavní vypínač 32A/3p - 1ks</t>
  </si>
  <si>
    <t xml:space="preserve">s požární odolností EI30 </t>
  </si>
  <si>
    <t>Rozvaděč RP1-2 přízemí 36modulů</t>
  </si>
  <si>
    <t>CY 6 - 4m</t>
  </si>
  <si>
    <t>popisný štítek - 22ks</t>
  </si>
  <si>
    <t>záslepka plastová - 29ks</t>
  </si>
  <si>
    <t>jistič 16A/B/1p - 8ks</t>
  </si>
  <si>
    <t>jistič 10A/B/1p - 5ks</t>
  </si>
  <si>
    <t>jistič 25A/B/3p - 3ks</t>
  </si>
  <si>
    <t>jistič 32A/B/3p - 3ks</t>
  </si>
  <si>
    <t>hlavní vypínač 80A/3p - 1ks</t>
  </si>
  <si>
    <t>EI30 s náplní - vše 10kA</t>
  </si>
  <si>
    <t>OCEP 72modulů požární odolnost</t>
  </si>
  <si>
    <t>Rozvaděč RP1-1 přízemí</t>
  </si>
  <si>
    <r>
      <rPr>
        <b/>
        <sz val="10"/>
        <rFont val="Arial"/>
        <family val="2"/>
        <charset val="238"/>
      </rPr>
      <t xml:space="preserve">Svítidlo nouzové LED </t>
    </r>
    <r>
      <rPr>
        <sz val="8"/>
        <rFont val="Arial CE"/>
        <family val="2"/>
        <charset val="238"/>
      </rPr>
      <t xml:space="preserve">                                                           </t>
    </r>
    <r>
      <rPr>
        <sz val="8"/>
        <rFont val="Arial"/>
        <family val="2"/>
        <charset val="238"/>
      </rPr>
      <t>- Světelný tok min 110 lm
- Autonomie min 1 h
- Univerzální piktogram</t>
    </r>
    <r>
      <rPr>
        <sz val="8"/>
        <rFont val="Arial CE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</si>
  <si>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Žárovka LED E27/8W</t>
    </r>
    <r>
      <rPr>
        <sz val="8"/>
        <rFont val="Arial"/>
        <family val="2"/>
        <charset val="238"/>
      </rPr>
      <t xml:space="preserve">                              - Teplota 4000 k
- Světelný tok 645 lm
- Životnost 30000 h
- Počet spínacích cyklů 25 Tis</t>
    </r>
    <r>
      <rPr>
        <sz val="8"/>
        <rFont val="Arial CE"/>
        <family val="2"/>
        <charset val="238"/>
      </rPr>
      <t xml:space="preserve">
</t>
    </r>
  </si>
  <si>
    <t>360st. 2x40W</t>
  </si>
  <si>
    <t>Svítidlo s integrovaným čidlem</t>
  </si>
  <si>
    <r>
      <t xml:space="preserve">Svítidlo LED 12W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1020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</si>
  <si>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 xml:space="preserve">Svítidlo LED 24W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1760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</si>
  <si>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Svítidlo LED 18W</t>
    </r>
    <r>
      <rPr>
        <sz val="8"/>
        <rFont val="Arial"/>
        <family val="2"/>
        <charset val="238"/>
      </rPr>
      <t xml:space="preserve">                                                                   - Životnost 30000 h 
- Stropní přisazené
- Teplota 4000 k 
- Světelný tok 1530 lm
</t>
    </r>
  </si>
  <si>
    <t>Svítidlo zář.LED 40W IP65</t>
  </si>
  <si>
    <r>
      <rPr>
        <b/>
        <sz val="10"/>
        <rFont val="Arial CE"/>
        <family val="2"/>
        <charset val="238"/>
      </rPr>
      <t>Žárovka LED E27/9W</t>
    </r>
    <r>
      <rPr>
        <sz val="8"/>
        <rFont val="Arial CE"/>
        <family val="2"/>
        <charset val="238"/>
      </rPr>
      <t xml:space="preserve">                                                            - Teplota 4000 k
- Světelný tok 806 lm
- životnost 30000 h
- počet spínacích cyklů 25 Tis
        </t>
    </r>
  </si>
  <si>
    <t>Svítidlo 100W IP44 tř.II</t>
  </si>
  <si>
    <r>
      <t xml:space="preserve">Ventilátor                                                               </t>
    </r>
    <r>
      <rPr>
        <b/>
        <sz val="8"/>
        <rFont val="Arial"/>
        <family val="2"/>
        <charset val="238"/>
      </rPr>
      <t>-</t>
    </r>
    <r>
      <rPr>
        <sz val="8"/>
        <rFont val="Arial"/>
        <family val="2"/>
        <charset val="238"/>
      </rPr>
      <t xml:space="preserve"> ⌀ 100
- Kuličková ložiska 
- Doběh </t>
    </r>
    <r>
      <rPr>
        <b/>
        <sz val="10"/>
        <rFont val="Arial"/>
        <family val="2"/>
        <charset val="238"/>
      </rPr>
      <t xml:space="preserve">
</t>
    </r>
  </si>
  <si>
    <t>CYKY 5Jx4</t>
  </si>
  <si>
    <t>CYKY 5Jx2,5</t>
  </si>
  <si>
    <t>CYKY 3Jx2,5</t>
  </si>
  <si>
    <t>CYKY 3Jx1,5</t>
  </si>
  <si>
    <t>CYKY 3Ox1,5</t>
  </si>
  <si>
    <t>2zásuvka 230V bílá</t>
  </si>
  <si>
    <t>Zásuvka 230V  bílá</t>
  </si>
  <si>
    <t>Spínač č.5  bílá</t>
  </si>
  <si>
    <t>Spínač č.1  bílá</t>
  </si>
  <si>
    <t>CYKY 5Bx10</t>
  </si>
  <si>
    <t>CY 16</t>
  </si>
  <si>
    <t>CY 10</t>
  </si>
  <si>
    <t>Svorkovnice HOP-EPS1 s krytem</t>
  </si>
  <si>
    <t>Krabice KR 97</t>
  </si>
  <si>
    <t>Krabice KR68-1903</t>
  </si>
  <si>
    <t>Krabice KU 68 Tango</t>
  </si>
  <si>
    <t>Trubka Kopoflex R40</t>
  </si>
  <si>
    <t>CYKY 4Bx25</t>
  </si>
  <si>
    <t>Rozvaděč RE+HDO - 80A/B/3p</t>
  </si>
  <si>
    <t>2) Montáže</t>
  </si>
  <si>
    <t>Krabice KR 68 - věneček+víčko</t>
  </si>
  <si>
    <t>Demontáž sporákové přípojky</t>
  </si>
  <si>
    <t>Odpojení kabelů do 4x50</t>
  </si>
  <si>
    <t>Odpojení kabelů do 4x10</t>
  </si>
  <si>
    <t>Odpojení kabelů do 4x4</t>
  </si>
  <si>
    <t>Odpojení kabelů do 2x4</t>
  </si>
  <si>
    <t>Rozvaděč skříňový</t>
  </si>
  <si>
    <t>Rozvodnice do 50kg</t>
  </si>
  <si>
    <t>Rozvodnice do 20kg</t>
  </si>
  <si>
    <t>Pohybové čidlo</t>
  </si>
  <si>
    <t>Svítidlo zářivkové</t>
  </si>
  <si>
    <t>Svítidlo interiérové</t>
  </si>
  <si>
    <t>Krabice KU 68</t>
  </si>
  <si>
    <t>Zásuvka 230V p.o.</t>
  </si>
  <si>
    <t>Spínač č.5 p.o.</t>
  </si>
  <si>
    <t>Spínač č.1 p.o.</t>
  </si>
  <si>
    <t>Demontáž ventilátoru s doběhem</t>
  </si>
  <si>
    <t>1) Demontáže</t>
  </si>
  <si>
    <t>Montáž</t>
  </si>
  <si>
    <t>cena celkem</t>
  </si>
  <si>
    <t>cena za jednotku</t>
  </si>
  <si>
    <t>Poč. jedn.</t>
  </si>
  <si>
    <t>mj.</t>
  </si>
  <si>
    <t>Oprava elektroinstalace - výkaz výměr</t>
  </si>
  <si>
    <t>omyvatelný nátěr na chodbách</t>
  </si>
  <si>
    <t>31.</t>
  </si>
  <si>
    <t>Zhotovení nového omyvatelného nátěru na chodbách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</si>
</sst>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/>
    <xf numFmtId="0" fontId="0" fillId="0" borderId="19" xfId="0" applyBorder="1"/>
    <xf numFmtId="164" fontId="0" fillId="0" borderId="1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164" fontId="0" fillId="0" borderId="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14" xfId="0" applyFill="1" applyBorder="1"/>
    <xf numFmtId="0" fontId="10" fillId="0" borderId="7" xfId="1" applyFont="1" applyFill="1" applyBorder="1" applyAlignment="1" applyProtection="1">
      <alignment horizontal="left"/>
    </xf>
    <xf numFmtId="0" fontId="10" fillId="6" borderId="7" xfId="1" applyFont="1" applyFill="1" applyBorder="1" applyAlignment="1" applyProtection="1">
      <alignment horizontal="left"/>
    </xf>
    <xf numFmtId="0" fontId="10" fillId="0" borderId="1" xfId="1" applyFont="1" applyFill="1" applyBorder="1" applyAlignment="1" applyProtection="1">
      <alignment horizontal="left"/>
    </xf>
    <xf numFmtId="0" fontId="12" fillId="2" borderId="1" xfId="1" applyFont="1" applyFill="1" applyBorder="1" applyAlignment="1" applyProtection="1">
      <alignment horizontal="left"/>
    </xf>
    <xf numFmtId="0" fontId="10" fillId="5" borderId="1" xfId="1" applyFont="1" applyFill="1" applyBorder="1" applyAlignment="1" applyProtection="1">
      <alignment horizontal="left"/>
    </xf>
    <xf numFmtId="0" fontId="12" fillId="6" borderId="1" xfId="1" applyFont="1" applyFill="1" applyBorder="1" applyAlignment="1" applyProtection="1">
      <alignment horizontal="left"/>
    </xf>
    <xf numFmtId="0" fontId="13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horizontal="left" vertical="top" wrapText="1"/>
    </xf>
    <xf numFmtId="0" fontId="13" fillId="5" borderId="1" xfId="1" applyFont="1" applyFill="1" applyBorder="1" applyAlignment="1" applyProtection="1">
      <alignment horizontal="left"/>
    </xf>
    <xf numFmtId="0" fontId="14" fillId="5" borderId="1" xfId="1" applyFont="1" applyFill="1" applyBorder="1" applyAlignment="1" applyProtection="1">
      <alignment horizontal="left" vertical="top" wrapText="1"/>
    </xf>
    <xf numFmtId="0" fontId="10" fillId="5" borderId="1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/>
    </xf>
    <xf numFmtId="0" fontId="14" fillId="0" borderId="9" xfId="1" applyFont="1" applyFill="1" applyBorder="1" applyAlignment="1" applyProtection="1">
      <alignment horizontal="left"/>
    </xf>
    <xf numFmtId="0" fontId="14" fillId="4" borderId="7" xfId="1" applyFont="1" applyFill="1" applyBorder="1" applyAlignment="1" applyProtection="1">
      <alignment horizontal="left"/>
    </xf>
    <xf numFmtId="4" fontId="0" fillId="3" borderId="1" xfId="0" applyNumberFormat="1" applyFill="1" applyBorder="1" applyAlignment="1" applyProtection="1">
      <alignment horizontal="right" wrapText="1"/>
      <protection locked="0"/>
    </xf>
    <xf numFmtId="0" fontId="13" fillId="0" borderId="22" xfId="1" applyFont="1" applyFill="1" applyBorder="1" applyAlignment="1" applyProtection="1">
      <alignment wrapText="1"/>
      <protection locked="0"/>
    </xf>
    <xf numFmtId="0" fontId="1" fillId="0" borderId="22" xfId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0" borderId="37" xfId="1" applyBorder="1" applyProtection="1">
      <protection locked="0"/>
    </xf>
    <xf numFmtId="0" fontId="1" fillId="0" borderId="7" xfId="1" applyBorder="1" applyProtection="1">
      <protection locked="0"/>
    </xf>
    <xf numFmtId="0" fontId="1" fillId="0" borderId="42" xfId="1" applyBorder="1" applyProtection="1">
      <protection locked="0"/>
    </xf>
    <xf numFmtId="0" fontId="1" fillId="0" borderId="7" xfId="1" applyFill="1" applyBorder="1" applyProtection="1">
      <protection locked="0"/>
    </xf>
    <xf numFmtId="0" fontId="2" fillId="5" borderId="7" xfId="1" applyFont="1" applyFill="1" applyBorder="1" applyProtection="1">
      <protection locked="0"/>
    </xf>
    <xf numFmtId="0" fontId="1" fillId="0" borderId="9" xfId="1" applyBorder="1" applyProtection="1">
      <protection locked="0"/>
    </xf>
    <xf numFmtId="0" fontId="9" fillId="3" borderId="8" xfId="1" applyFont="1" applyFill="1" applyBorder="1" applyProtection="1">
      <protection locked="0"/>
    </xf>
    <xf numFmtId="0" fontId="9" fillId="3" borderId="34" xfId="1" applyFont="1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13" fillId="0" borderId="27" xfId="1" applyFont="1" applyFill="1" applyBorder="1" applyAlignment="1" applyProtection="1">
      <alignment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 applyProtection="1"/>
    <xf numFmtId="0" fontId="2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0" fontId="0" fillId="0" borderId="7" xfId="0" applyBorder="1" applyProtection="1"/>
    <xf numFmtId="0" fontId="0" fillId="0" borderId="1" xfId="0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2" fillId="2" borderId="16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164" fontId="2" fillId="2" borderId="18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0" fillId="0" borderId="6" xfId="0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9" xfId="0" applyBorder="1" applyProtection="1"/>
    <xf numFmtId="164" fontId="0" fillId="0" borderId="15" xfId="0" applyNumberFormat="1" applyBorder="1" applyAlignment="1" applyProtection="1">
      <alignment horizontal="center"/>
    </xf>
    <xf numFmtId="1" fontId="0" fillId="0" borderId="15" xfId="0" applyNumberFormat="1" applyBorder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2" fillId="2" borderId="7" xfId="0" applyFont="1" applyFill="1" applyBorder="1" applyProtection="1"/>
    <xf numFmtId="0" fontId="0" fillId="2" borderId="1" xfId="0" applyFill="1" applyBorder="1" applyProtection="1"/>
    <xf numFmtId="4" fontId="2" fillId="2" borderId="1" xfId="0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4" fontId="2" fillId="4" borderId="17" xfId="0" applyNumberFormat="1" applyFont="1" applyFill="1" applyBorder="1" applyAlignment="1" applyProtection="1">
      <alignment horizontal="center"/>
    </xf>
    <xf numFmtId="4" fontId="2" fillId="4" borderId="18" xfId="0" applyNumberFormat="1" applyFont="1" applyFill="1" applyBorder="1" applyAlignment="1" applyProtection="1">
      <alignment horizontal="center"/>
    </xf>
    <xf numFmtId="4" fontId="2" fillId="4" borderId="2" xfId="0" applyNumberFormat="1" applyFont="1" applyFill="1" applyBorder="1" applyProtection="1"/>
    <xf numFmtId="0" fontId="0" fillId="3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4" fontId="2" fillId="4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Protection="1"/>
    <xf numFmtId="4" fontId="0" fillId="0" borderId="1" xfId="0" applyNumberFormat="1" applyBorder="1" applyAlignment="1" applyProtection="1">
      <alignment horizontal="right"/>
    </xf>
    <xf numFmtId="0" fontId="2" fillId="2" borderId="1" xfId="0" applyFont="1" applyFill="1" applyBorder="1" applyProtection="1"/>
    <xf numFmtId="4" fontId="2" fillId="2" borderId="1" xfId="0" applyNumberFormat="1" applyFont="1" applyFill="1" applyBorder="1" applyAlignment="1" applyProtection="1">
      <alignment horizontal="right"/>
    </xf>
    <xf numFmtId="0" fontId="0" fillId="0" borderId="1" xfId="0" applyFill="1" applyBorder="1" applyProtection="1"/>
    <xf numFmtId="0" fontId="2" fillId="4" borderId="1" xfId="0" applyFont="1" applyFill="1" applyBorder="1" applyProtection="1"/>
    <xf numFmtId="4" fontId="2" fillId="4" borderId="1" xfId="0" applyNumberFormat="1" applyFont="1" applyFill="1" applyBorder="1" applyAlignment="1" applyProtection="1">
      <alignment horizontal="right"/>
    </xf>
    <xf numFmtId="0" fontId="1" fillId="0" borderId="0" xfId="1" applyProtection="1"/>
    <xf numFmtId="0" fontId="14" fillId="0" borderId="1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/>
    </xf>
    <xf numFmtId="1" fontId="10" fillId="0" borderId="32" xfId="1" applyNumberFormat="1" applyFont="1" applyFill="1" applyBorder="1" applyAlignment="1" applyProtection="1"/>
    <xf numFmtId="0" fontId="16" fillId="0" borderId="39" xfId="1" applyFont="1" applyBorder="1" applyAlignment="1" applyProtection="1">
      <alignment wrapText="1"/>
    </xf>
    <xf numFmtId="0" fontId="16" fillId="0" borderId="28" xfId="1" applyFont="1" applyBorder="1" applyAlignment="1" applyProtection="1">
      <alignment wrapText="1"/>
    </xf>
    <xf numFmtId="0" fontId="1" fillId="0" borderId="39" xfId="1" applyBorder="1" applyProtection="1"/>
    <xf numFmtId="0" fontId="1" fillId="0" borderId="8" xfId="1" applyBorder="1" applyProtection="1"/>
    <xf numFmtId="1" fontId="10" fillId="0" borderId="32" xfId="1" applyNumberFormat="1" applyFont="1" applyFill="1" applyBorder="1" applyProtection="1"/>
    <xf numFmtId="0" fontId="1" fillId="0" borderId="36" xfId="1" applyBorder="1" applyProtection="1"/>
    <xf numFmtId="0" fontId="13" fillId="0" borderId="1" xfId="1" applyFont="1" applyFill="1" applyBorder="1" applyAlignment="1" applyProtection="1">
      <alignment horizontal="center"/>
    </xf>
    <xf numFmtId="1" fontId="13" fillId="0" borderId="32" xfId="1" applyNumberFormat="1" applyFont="1" applyFill="1" applyBorder="1" applyProtection="1"/>
    <xf numFmtId="0" fontId="10" fillId="0" borderId="43" xfId="1" applyFont="1" applyFill="1" applyBorder="1" applyAlignment="1" applyProtection="1">
      <alignment horizontal="center"/>
    </xf>
    <xf numFmtId="1" fontId="10" fillId="0" borderId="41" xfId="1" applyNumberFormat="1" applyFont="1" applyFill="1" applyBorder="1" applyProtection="1"/>
    <xf numFmtId="0" fontId="1" fillId="0" borderId="41" xfId="1" applyBorder="1" applyProtection="1"/>
    <xf numFmtId="0" fontId="10" fillId="0" borderId="40" xfId="1" applyFont="1" applyFill="1" applyBorder="1" applyAlignment="1" applyProtection="1">
      <alignment horizontal="center"/>
    </xf>
    <xf numFmtId="1" fontId="10" fillId="0" borderId="39" xfId="1" applyNumberFormat="1" applyFont="1" applyFill="1" applyBorder="1" applyProtection="1"/>
    <xf numFmtId="0" fontId="10" fillId="0" borderId="38" xfId="1" applyFont="1" applyFill="1" applyBorder="1" applyAlignment="1" applyProtection="1">
      <alignment horizontal="center"/>
    </xf>
    <xf numFmtId="1" fontId="10" fillId="0" borderId="36" xfId="1" applyNumberFormat="1" applyFont="1" applyFill="1" applyBorder="1" applyProtection="1"/>
    <xf numFmtId="0" fontId="1" fillId="0" borderId="0" xfId="1" applyFill="1" applyProtection="1"/>
    <xf numFmtId="164" fontId="10" fillId="0" borderId="32" xfId="1" applyNumberFormat="1" applyFont="1" applyFill="1" applyBorder="1" applyProtection="1"/>
    <xf numFmtId="0" fontId="12" fillId="5" borderId="1" xfId="1" applyFont="1" applyFill="1" applyBorder="1" applyAlignment="1" applyProtection="1">
      <alignment horizontal="center"/>
    </xf>
    <xf numFmtId="1" fontId="12" fillId="5" borderId="32" xfId="1" applyNumberFormat="1" applyFont="1" applyFill="1" applyBorder="1" applyProtection="1"/>
    <xf numFmtId="0" fontId="2" fillId="2" borderId="8" xfId="1" applyFont="1" applyFill="1" applyBorder="1" applyProtection="1"/>
    <xf numFmtId="0" fontId="1" fillId="0" borderId="11" xfId="1" applyBorder="1" applyProtection="1"/>
    <xf numFmtId="0" fontId="11" fillId="2" borderId="4" xfId="1" applyFont="1" applyFill="1" applyBorder="1" applyAlignment="1" applyProtection="1">
      <alignment horizontal="left" vertical="center"/>
    </xf>
    <xf numFmtId="0" fontId="11" fillId="2" borderId="5" xfId="1" applyFont="1" applyFill="1" applyBorder="1" applyAlignment="1" applyProtection="1">
      <alignment horizontal="left" vertical="center"/>
    </xf>
    <xf numFmtId="0" fontId="11" fillId="2" borderId="6" xfId="1" applyFont="1" applyFill="1" applyBorder="1" applyAlignment="1" applyProtection="1">
      <alignment horizontal="left" vertical="center"/>
    </xf>
    <xf numFmtId="0" fontId="9" fillId="0" borderId="1" xfId="1" applyFont="1" applyBorder="1" applyProtection="1"/>
    <xf numFmtId="0" fontId="9" fillId="0" borderId="8" xfId="1" applyFont="1" applyBorder="1" applyProtection="1"/>
    <xf numFmtId="0" fontId="9" fillId="0" borderId="1" xfId="1" applyFont="1" applyBorder="1" applyAlignment="1" applyProtection="1">
      <alignment horizontal="center" vertical="center"/>
    </xf>
    <xf numFmtId="0" fontId="18" fillId="4" borderId="1" xfId="1" applyFont="1" applyFill="1" applyBorder="1" applyProtection="1"/>
    <xf numFmtId="9" fontId="18" fillId="0" borderId="1" xfId="1" applyNumberFormat="1" applyFont="1" applyBorder="1" applyAlignment="1" applyProtection="1">
      <alignment horizontal="center" vertical="center"/>
    </xf>
    <xf numFmtId="0" fontId="18" fillId="0" borderId="1" xfId="1" applyFont="1" applyBorder="1" applyProtection="1"/>
    <xf numFmtId="0" fontId="18" fillId="0" borderId="10" xfId="1" applyFont="1" applyBorder="1" applyProtection="1"/>
    <xf numFmtId="0" fontId="0" fillId="3" borderId="0" xfId="0" applyFill="1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4" fontId="0" fillId="0" borderId="1" xfId="0" applyNumberFormat="1" applyBorder="1" applyAlignment="1" applyProtection="1">
      <alignment wrapText="1"/>
    </xf>
    <xf numFmtId="0" fontId="0" fillId="0" borderId="1" xfId="0" applyBorder="1" applyAlignment="1" applyProtection="1">
      <alignment vertical="center" wrapText="1"/>
    </xf>
    <xf numFmtId="4" fontId="0" fillId="5" borderId="1" xfId="0" applyNumberForma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wrapText="1"/>
    </xf>
    <xf numFmtId="4" fontId="0" fillId="0" borderId="0" xfId="0" applyNumberFormat="1" applyProtection="1"/>
    <xf numFmtId="0" fontId="0" fillId="0" borderId="0" xfId="0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0" borderId="45" xfId="1" applyFont="1" applyBorder="1" applyAlignment="1" applyProtection="1">
      <alignment horizontal="center" vertical="center"/>
    </xf>
    <xf numFmtId="4" fontId="18" fillId="0" borderId="35" xfId="1" applyNumberFormat="1" applyFont="1" applyBorder="1" applyAlignment="1" applyProtection="1">
      <alignment horizontal="center"/>
    </xf>
    <xf numFmtId="4" fontId="18" fillId="0" borderId="11" xfId="1" applyNumberFormat="1" applyFont="1" applyBorder="1" applyAlignment="1" applyProtection="1">
      <alignment horizontal="center"/>
    </xf>
    <xf numFmtId="4" fontId="18" fillId="4" borderId="34" xfId="1" applyNumberFormat="1" applyFont="1" applyFill="1" applyBorder="1" applyAlignment="1" applyProtection="1">
      <alignment horizontal="center"/>
    </xf>
    <xf numFmtId="4" fontId="18" fillId="4" borderId="8" xfId="1" applyNumberFormat="1" applyFont="1" applyFill="1" applyBorder="1" applyAlignment="1" applyProtection="1">
      <alignment horizontal="center"/>
    </xf>
    <xf numFmtId="0" fontId="17" fillId="0" borderId="44" xfId="1" applyFont="1" applyFill="1" applyBorder="1" applyAlignment="1" applyProtection="1">
      <alignment horizontal="center"/>
    </xf>
    <xf numFmtId="0" fontId="17" fillId="0" borderId="18" xfId="1" applyFont="1" applyFill="1" applyBorder="1" applyAlignment="1" applyProtection="1">
      <alignment horizontal="center"/>
    </xf>
    <xf numFmtId="0" fontId="17" fillId="0" borderId="16" xfId="1" applyFont="1" applyFill="1" applyBorder="1" applyAlignment="1" applyProtection="1">
      <alignment horizontal="center"/>
    </xf>
    <xf numFmtId="4" fontId="18" fillId="0" borderId="34" xfId="1" applyNumberFormat="1" applyFont="1" applyBorder="1" applyAlignment="1" applyProtection="1">
      <alignment horizontal="center"/>
    </xf>
    <xf numFmtId="4" fontId="18" fillId="0" borderId="8" xfId="1" applyNumberFormat="1" applyFont="1" applyBorder="1" applyAlignment="1" applyProtection="1">
      <alignment horizont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19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horizontal="left" vertical="center"/>
    </xf>
    <xf numFmtId="0" fontId="0" fillId="4" borderId="31" xfId="0" applyFill="1" applyBorder="1" applyAlignment="1" applyProtection="1">
      <alignment horizontal="left" vertical="center"/>
    </xf>
    <xf numFmtId="4" fontId="0" fillId="0" borderId="29" xfId="0" applyNumberFormat="1" applyBorder="1" applyAlignment="1" applyProtection="1">
      <alignment horizontal="center" vertical="center"/>
    </xf>
    <xf numFmtId="4" fontId="0" fillId="0" borderId="30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2" fillId="4" borderId="16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sqref="A1:G1"/>
    </sheetView>
  </sheetViews>
  <sheetFormatPr defaultRowHeight="15" x14ac:dyDescent="0.25"/>
  <cols>
    <col min="1" max="1" width="4" style="109" customWidth="1"/>
    <col min="2" max="2" width="86" style="171" customWidth="1"/>
    <col min="3" max="4" width="6.85546875" style="171" customWidth="1"/>
    <col min="5" max="5" width="10.5703125" style="171" customWidth="1"/>
    <col min="6" max="6" width="20.140625" style="72" customWidth="1"/>
    <col min="7" max="7" width="18.140625" style="182" customWidth="1"/>
    <col min="8" max="16384" width="9.140625" style="72"/>
  </cols>
  <sheetData>
    <row r="1" spans="1:7" ht="20.25" customHeight="1" x14ac:dyDescent="0.25">
      <c r="A1" s="183" t="s">
        <v>121</v>
      </c>
      <c r="B1" s="183"/>
      <c r="C1" s="183"/>
      <c r="D1" s="183"/>
      <c r="E1" s="183"/>
      <c r="F1" s="183"/>
      <c r="G1" s="183"/>
    </row>
    <row r="2" spans="1:7" ht="18" customHeight="1" x14ac:dyDescent="0.25">
      <c r="A2" s="184" t="s">
        <v>120</v>
      </c>
      <c r="B2" s="184"/>
      <c r="C2" s="184"/>
      <c r="D2" s="184"/>
      <c r="E2" s="184"/>
      <c r="F2" s="184"/>
      <c r="G2" s="184"/>
    </row>
    <row r="3" spans="1:7" s="171" customFormat="1" ht="30" x14ac:dyDescent="0.25">
      <c r="A3" s="170" t="s">
        <v>119</v>
      </c>
      <c r="B3" s="170" t="s">
        <v>118</v>
      </c>
      <c r="C3" s="170" t="s">
        <v>117</v>
      </c>
      <c r="D3" s="170" t="s">
        <v>116</v>
      </c>
      <c r="E3" s="170" t="s">
        <v>115</v>
      </c>
      <c r="F3" s="170" t="s">
        <v>114</v>
      </c>
      <c r="G3" s="170" t="s">
        <v>113</v>
      </c>
    </row>
    <row r="4" spans="1:7" x14ac:dyDescent="0.25">
      <c r="A4" s="172" t="s">
        <v>127</v>
      </c>
      <c r="B4" s="173" t="s">
        <v>112</v>
      </c>
      <c r="C4" s="173" t="s">
        <v>87</v>
      </c>
      <c r="D4" s="174">
        <v>1</v>
      </c>
      <c r="E4" s="54"/>
      <c r="F4" s="126">
        <f>D4*E4</f>
        <v>0</v>
      </c>
      <c r="G4" s="175"/>
    </row>
    <row r="5" spans="1:7" ht="45" x14ac:dyDescent="0.25">
      <c r="A5" s="172" t="s">
        <v>130</v>
      </c>
      <c r="B5" s="173" t="s">
        <v>157</v>
      </c>
      <c r="C5" s="173" t="s">
        <v>87</v>
      </c>
      <c r="D5" s="174">
        <v>1</v>
      </c>
      <c r="E5" s="176"/>
      <c r="F5" s="126">
        <f>elektro!F177</f>
        <v>0</v>
      </c>
      <c r="G5" s="175" t="s">
        <v>124</v>
      </c>
    </row>
    <row r="6" spans="1:7" ht="30" x14ac:dyDescent="0.25">
      <c r="A6" s="172" t="s">
        <v>129</v>
      </c>
      <c r="B6" s="173" t="s">
        <v>111</v>
      </c>
      <c r="C6" s="173" t="s">
        <v>109</v>
      </c>
      <c r="D6" s="174">
        <v>125.8</v>
      </c>
      <c r="E6" s="176"/>
      <c r="F6" s="126">
        <f>radiátory!C9</f>
        <v>0</v>
      </c>
      <c r="G6" s="175" t="s">
        <v>122</v>
      </c>
    </row>
    <row r="7" spans="1:7" ht="30" x14ac:dyDescent="0.25">
      <c r="A7" s="172" t="s">
        <v>131</v>
      </c>
      <c r="B7" s="173" t="s">
        <v>110</v>
      </c>
      <c r="C7" s="173" t="s">
        <v>109</v>
      </c>
      <c r="D7" s="174">
        <v>472</v>
      </c>
      <c r="E7" s="176"/>
      <c r="F7" s="126">
        <f>radiátory!E9</f>
        <v>0</v>
      </c>
      <c r="G7" s="175" t="s">
        <v>122</v>
      </c>
    </row>
    <row r="8" spans="1:7" x14ac:dyDescent="0.25">
      <c r="A8" s="172" t="s">
        <v>132</v>
      </c>
      <c r="B8" s="173" t="s">
        <v>108</v>
      </c>
      <c r="C8" s="173" t="s">
        <v>91</v>
      </c>
      <c r="D8" s="174">
        <v>200</v>
      </c>
      <c r="E8" s="54"/>
      <c r="F8" s="126">
        <f>D8*E8</f>
        <v>0</v>
      </c>
      <c r="G8" s="175"/>
    </row>
    <row r="9" spans="1:7" ht="17.25" x14ac:dyDescent="0.25">
      <c r="A9" s="172" t="s">
        <v>133</v>
      </c>
      <c r="B9" s="173" t="s">
        <v>162</v>
      </c>
      <c r="C9" s="173" t="s">
        <v>164</v>
      </c>
      <c r="D9" s="174">
        <v>1.5</v>
      </c>
      <c r="E9" s="54"/>
      <c r="F9" s="126">
        <f>D9*E9</f>
        <v>0</v>
      </c>
      <c r="G9" s="175"/>
    </row>
    <row r="10" spans="1:7" ht="30" x14ac:dyDescent="0.25">
      <c r="A10" s="172" t="s">
        <v>134</v>
      </c>
      <c r="B10" s="173" t="s">
        <v>163</v>
      </c>
      <c r="C10" s="173" t="s">
        <v>91</v>
      </c>
      <c r="D10" s="174">
        <v>46</v>
      </c>
      <c r="E10" s="54"/>
      <c r="F10" s="126">
        <f t="shared" ref="F10:F19" si="0">D10*E10</f>
        <v>0</v>
      </c>
      <c r="G10" s="175"/>
    </row>
    <row r="11" spans="1:7" x14ac:dyDescent="0.25">
      <c r="A11" s="172" t="s">
        <v>128</v>
      </c>
      <c r="B11" s="173" t="s">
        <v>107</v>
      </c>
      <c r="C11" s="173" t="s">
        <v>91</v>
      </c>
      <c r="D11" s="174">
        <v>72</v>
      </c>
      <c r="E11" s="54"/>
      <c r="F11" s="126">
        <f t="shared" si="0"/>
        <v>0</v>
      </c>
      <c r="G11" s="175"/>
    </row>
    <row r="12" spans="1:7" x14ac:dyDescent="0.25">
      <c r="A12" s="172" t="s">
        <v>135</v>
      </c>
      <c r="B12" s="173" t="s">
        <v>106</v>
      </c>
      <c r="C12" s="173" t="s">
        <v>91</v>
      </c>
      <c r="D12" s="174">
        <v>200</v>
      </c>
      <c r="E12" s="54"/>
      <c r="F12" s="126">
        <f t="shared" si="0"/>
        <v>0</v>
      </c>
      <c r="G12" s="175"/>
    </row>
    <row r="13" spans="1:7" ht="15" customHeight="1" x14ac:dyDescent="0.25">
      <c r="A13" s="172" t="s">
        <v>136</v>
      </c>
      <c r="B13" s="173" t="s">
        <v>105</v>
      </c>
      <c r="C13" s="173" t="s">
        <v>91</v>
      </c>
      <c r="D13" s="174">
        <v>75</v>
      </c>
      <c r="E13" s="54"/>
      <c r="F13" s="126">
        <f t="shared" si="0"/>
        <v>0</v>
      </c>
      <c r="G13" s="175"/>
    </row>
    <row r="14" spans="1:7" ht="32.25" customHeight="1" x14ac:dyDescent="0.25">
      <c r="A14" s="172" t="s">
        <v>137</v>
      </c>
      <c r="B14" s="173" t="s">
        <v>104</v>
      </c>
      <c r="C14" s="173" t="s">
        <v>87</v>
      </c>
      <c r="D14" s="174">
        <v>8</v>
      </c>
      <c r="E14" s="54"/>
      <c r="F14" s="126">
        <f t="shared" si="0"/>
        <v>0</v>
      </c>
      <c r="G14" s="175"/>
    </row>
    <row r="15" spans="1:7" ht="30" x14ac:dyDescent="0.25">
      <c r="A15" s="172" t="s">
        <v>138</v>
      </c>
      <c r="B15" s="173" t="s">
        <v>103</v>
      </c>
      <c r="C15" s="173" t="s">
        <v>87</v>
      </c>
      <c r="D15" s="174">
        <v>3</v>
      </c>
      <c r="E15" s="54"/>
      <c r="F15" s="126">
        <f t="shared" si="0"/>
        <v>0</v>
      </c>
      <c r="G15" s="175"/>
    </row>
    <row r="16" spans="1:7" ht="45" customHeight="1" x14ac:dyDescent="0.25">
      <c r="A16" s="172" t="s">
        <v>139</v>
      </c>
      <c r="B16" s="173" t="s">
        <v>159</v>
      </c>
      <c r="C16" s="173" t="s">
        <v>87</v>
      </c>
      <c r="D16" s="174">
        <v>1</v>
      </c>
      <c r="E16" s="54"/>
      <c r="F16" s="126">
        <f t="shared" si="0"/>
        <v>0</v>
      </c>
      <c r="G16" s="175"/>
    </row>
    <row r="17" spans="1:7" ht="45" customHeight="1" x14ac:dyDescent="0.25">
      <c r="A17" s="172" t="s">
        <v>140</v>
      </c>
      <c r="B17" s="173" t="s">
        <v>160</v>
      </c>
      <c r="C17" s="173" t="s">
        <v>87</v>
      </c>
      <c r="D17" s="174">
        <v>1</v>
      </c>
      <c r="E17" s="54"/>
      <c r="F17" s="126">
        <f t="shared" si="0"/>
        <v>0</v>
      </c>
      <c r="G17" s="175"/>
    </row>
    <row r="18" spans="1:7" ht="15" customHeight="1" x14ac:dyDescent="0.25">
      <c r="A18" s="172" t="s">
        <v>141</v>
      </c>
      <c r="B18" s="177" t="s">
        <v>123</v>
      </c>
      <c r="C18" s="173" t="s">
        <v>91</v>
      </c>
      <c r="D18" s="174">
        <v>1</v>
      </c>
      <c r="E18" s="54"/>
      <c r="F18" s="126">
        <f t="shared" si="0"/>
        <v>0</v>
      </c>
      <c r="G18" s="175"/>
    </row>
    <row r="19" spans="1:7" ht="30" x14ac:dyDescent="0.25">
      <c r="A19" s="172" t="s">
        <v>142</v>
      </c>
      <c r="B19" s="173" t="s">
        <v>102</v>
      </c>
      <c r="C19" s="173" t="s">
        <v>87</v>
      </c>
      <c r="D19" s="174">
        <v>1</v>
      </c>
      <c r="E19" s="54"/>
      <c r="F19" s="126">
        <f t="shared" si="0"/>
        <v>0</v>
      </c>
      <c r="G19" s="175"/>
    </row>
    <row r="20" spans="1:7" ht="45" x14ac:dyDescent="0.25">
      <c r="A20" s="172" t="s">
        <v>143</v>
      </c>
      <c r="B20" s="173" t="s">
        <v>101</v>
      </c>
      <c r="C20" s="173" t="s">
        <v>87</v>
      </c>
      <c r="D20" s="174">
        <v>1</v>
      </c>
      <c r="E20" s="176"/>
      <c r="F20" s="126">
        <f>'PVC+výmalba'!E11</f>
        <v>0</v>
      </c>
      <c r="G20" s="175" t="s">
        <v>125</v>
      </c>
    </row>
    <row r="21" spans="1:7" ht="60" x14ac:dyDescent="0.25">
      <c r="A21" s="172" t="s">
        <v>144</v>
      </c>
      <c r="B21" s="173" t="s">
        <v>100</v>
      </c>
      <c r="C21" s="173" t="s">
        <v>87</v>
      </c>
      <c r="D21" s="174">
        <v>1</v>
      </c>
      <c r="E21" s="176"/>
      <c r="F21" s="126">
        <f>'PVC+výmalba'!C11+'PVC+výmalba'!D11</f>
        <v>0</v>
      </c>
      <c r="G21" s="175" t="s">
        <v>125</v>
      </c>
    </row>
    <row r="22" spans="1:7" ht="17.25" x14ac:dyDescent="0.25">
      <c r="A22" s="172" t="s">
        <v>145</v>
      </c>
      <c r="B22" s="173" t="s">
        <v>314</v>
      </c>
      <c r="C22" s="173" t="s">
        <v>164</v>
      </c>
      <c r="D22" s="174">
        <v>400</v>
      </c>
      <c r="E22" s="54"/>
      <c r="F22" s="126">
        <f>D22*E22</f>
        <v>0</v>
      </c>
      <c r="G22" s="175"/>
    </row>
    <row r="23" spans="1:7" ht="30" x14ac:dyDescent="0.25">
      <c r="A23" s="172" t="s">
        <v>146</v>
      </c>
      <c r="B23" s="173" t="s">
        <v>99</v>
      </c>
      <c r="C23" s="173" t="s">
        <v>87</v>
      </c>
      <c r="D23" s="174">
        <v>1</v>
      </c>
      <c r="E23" s="176"/>
      <c r="F23" s="126">
        <f>'schodiště+zábradlí'!F15</f>
        <v>0</v>
      </c>
      <c r="G23" s="175" t="s">
        <v>126</v>
      </c>
    </row>
    <row r="24" spans="1:7" ht="30" x14ac:dyDescent="0.25">
      <c r="A24" s="172" t="s">
        <v>147</v>
      </c>
      <c r="B24" s="173" t="s">
        <v>98</v>
      </c>
      <c r="C24" s="173" t="s">
        <v>87</v>
      </c>
      <c r="D24" s="174">
        <v>1</v>
      </c>
      <c r="E24" s="54"/>
      <c r="F24" s="126">
        <f>D24*E24</f>
        <v>0</v>
      </c>
      <c r="G24" s="175"/>
    </row>
    <row r="25" spans="1:7" ht="45" customHeight="1" x14ac:dyDescent="0.25">
      <c r="A25" s="172" t="s">
        <v>148</v>
      </c>
      <c r="B25" s="173" t="s">
        <v>158</v>
      </c>
      <c r="C25" s="173" t="s">
        <v>91</v>
      </c>
      <c r="D25" s="174">
        <v>39</v>
      </c>
      <c r="E25" s="54"/>
      <c r="F25" s="126">
        <f t="shared" ref="F25:F34" si="1">D25*E25</f>
        <v>0</v>
      </c>
      <c r="G25" s="175"/>
    </row>
    <row r="26" spans="1:7" ht="30" x14ac:dyDescent="0.25">
      <c r="A26" s="172" t="s">
        <v>149</v>
      </c>
      <c r="B26" s="173" t="s">
        <v>97</v>
      </c>
      <c r="C26" s="173" t="s">
        <v>91</v>
      </c>
      <c r="D26" s="174">
        <v>39</v>
      </c>
      <c r="E26" s="54"/>
      <c r="F26" s="126">
        <f t="shared" si="1"/>
        <v>0</v>
      </c>
      <c r="G26" s="175"/>
    </row>
    <row r="27" spans="1:7" x14ac:dyDescent="0.25">
      <c r="A27" s="172" t="s">
        <v>150</v>
      </c>
      <c r="B27" s="173" t="s">
        <v>96</v>
      </c>
      <c r="C27" s="173" t="s">
        <v>91</v>
      </c>
      <c r="D27" s="174">
        <v>39</v>
      </c>
      <c r="E27" s="54"/>
      <c r="F27" s="126">
        <f t="shared" si="1"/>
        <v>0</v>
      </c>
      <c r="G27" s="175"/>
    </row>
    <row r="28" spans="1:7" x14ac:dyDescent="0.25">
      <c r="A28" s="172" t="s">
        <v>151</v>
      </c>
      <c r="B28" s="173" t="s">
        <v>95</v>
      </c>
      <c r="C28" s="173" t="s">
        <v>91</v>
      </c>
      <c r="D28" s="174">
        <v>39</v>
      </c>
      <c r="E28" s="54"/>
      <c r="F28" s="126">
        <f t="shared" si="1"/>
        <v>0</v>
      </c>
      <c r="G28" s="175"/>
    </row>
    <row r="29" spans="1:7" x14ac:dyDescent="0.25">
      <c r="A29" s="172" t="s">
        <v>152</v>
      </c>
      <c r="B29" s="173" t="s">
        <v>94</v>
      </c>
      <c r="C29" s="173" t="s">
        <v>91</v>
      </c>
      <c r="D29" s="174">
        <v>39</v>
      </c>
      <c r="E29" s="54"/>
      <c r="F29" s="126">
        <f t="shared" si="1"/>
        <v>0</v>
      </c>
      <c r="G29" s="175"/>
    </row>
    <row r="30" spans="1:7" ht="30" x14ac:dyDescent="0.25">
      <c r="A30" s="172" t="s">
        <v>153</v>
      </c>
      <c r="B30" s="173" t="s">
        <v>93</v>
      </c>
      <c r="C30" s="173" t="s">
        <v>87</v>
      </c>
      <c r="D30" s="174">
        <v>3</v>
      </c>
      <c r="E30" s="54"/>
      <c r="F30" s="126">
        <f t="shared" si="1"/>
        <v>0</v>
      </c>
      <c r="G30" s="175"/>
    </row>
    <row r="31" spans="1:7" x14ac:dyDescent="0.25">
      <c r="A31" s="172" t="s">
        <v>154</v>
      </c>
      <c r="B31" s="173" t="s">
        <v>92</v>
      </c>
      <c r="C31" s="173" t="s">
        <v>91</v>
      </c>
      <c r="D31" s="174">
        <v>3</v>
      </c>
      <c r="E31" s="54"/>
      <c r="F31" s="126">
        <f t="shared" si="1"/>
        <v>0</v>
      </c>
      <c r="G31" s="175"/>
    </row>
    <row r="32" spans="1:7" x14ac:dyDescent="0.25">
      <c r="A32" s="172" t="s">
        <v>155</v>
      </c>
      <c r="B32" s="173" t="s">
        <v>90</v>
      </c>
      <c r="C32" s="173" t="s">
        <v>87</v>
      </c>
      <c r="D32" s="174">
        <v>1</v>
      </c>
      <c r="E32" s="54"/>
      <c r="F32" s="126">
        <f t="shared" si="1"/>
        <v>0</v>
      </c>
      <c r="G32" s="175"/>
    </row>
    <row r="33" spans="1:7" x14ac:dyDescent="0.25">
      <c r="A33" s="172" t="s">
        <v>161</v>
      </c>
      <c r="B33" s="173" t="s">
        <v>89</v>
      </c>
      <c r="C33" s="173" t="s">
        <v>87</v>
      </c>
      <c r="D33" s="174">
        <v>1</v>
      </c>
      <c r="E33" s="54"/>
      <c r="F33" s="126">
        <f t="shared" si="1"/>
        <v>0</v>
      </c>
      <c r="G33" s="175"/>
    </row>
    <row r="34" spans="1:7" x14ac:dyDescent="0.25">
      <c r="A34" s="172" t="s">
        <v>313</v>
      </c>
      <c r="B34" s="173" t="s">
        <v>88</v>
      </c>
      <c r="C34" s="173" t="s">
        <v>87</v>
      </c>
      <c r="D34" s="174">
        <v>1</v>
      </c>
      <c r="E34" s="54"/>
      <c r="F34" s="126">
        <f t="shared" si="1"/>
        <v>0</v>
      </c>
      <c r="G34" s="175"/>
    </row>
    <row r="35" spans="1:7" s="179" customFormat="1" ht="20.25" customHeight="1" x14ac:dyDescent="0.25">
      <c r="A35" s="185" t="s">
        <v>156</v>
      </c>
      <c r="B35" s="186"/>
      <c r="C35" s="186"/>
      <c r="D35" s="186"/>
      <c r="E35" s="187"/>
      <c r="F35" s="178">
        <f>SUM(F4:F34)</f>
        <v>0</v>
      </c>
      <c r="G35" s="175"/>
    </row>
    <row r="36" spans="1:7" x14ac:dyDescent="0.25">
      <c r="D36" s="180"/>
      <c r="E36" s="180"/>
      <c r="F36" s="181"/>
    </row>
    <row r="37" spans="1:7" x14ac:dyDescent="0.25">
      <c r="B37" s="169" t="s">
        <v>86</v>
      </c>
      <c r="D37" s="180"/>
      <c r="E37" s="180"/>
      <c r="F37" s="181"/>
    </row>
    <row r="38" spans="1:7" x14ac:dyDescent="0.25">
      <c r="D38" s="180"/>
      <c r="E38" s="180"/>
      <c r="F38" s="181"/>
    </row>
    <row r="39" spans="1:7" x14ac:dyDescent="0.25">
      <c r="D39" s="180"/>
      <c r="E39" s="180"/>
      <c r="F39" s="181"/>
    </row>
    <row r="40" spans="1:7" x14ac:dyDescent="0.25">
      <c r="D40" s="180"/>
      <c r="E40" s="180"/>
      <c r="F40" s="181"/>
    </row>
    <row r="41" spans="1:7" x14ac:dyDescent="0.25">
      <c r="D41" s="180"/>
      <c r="E41" s="180"/>
      <c r="F41" s="181"/>
    </row>
    <row r="42" spans="1:7" x14ac:dyDescent="0.25">
      <c r="D42" s="180"/>
      <c r="E42" s="180"/>
      <c r="F42" s="181"/>
    </row>
    <row r="43" spans="1:7" x14ac:dyDescent="0.25">
      <c r="D43" s="180"/>
      <c r="E43" s="180"/>
      <c r="F43" s="181"/>
    </row>
    <row r="44" spans="1:7" x14ac:dyDescent="0.25">
      <c r="D44" s="180"/>
      <c r="E44" s="180"/>
      <c r="F44" s="181"/>
    </row>
    <row r="45" spans="1:7" x14ac:dyDescent="0.25">
      <c r="D45" s="180"/>
      <c r="E45" s="180"/>
      <c r="F45" s="181"/>
    </row>
    <row r="46" spans="1:7" x14ac:dyDescent="0.25">
      <c r="D46" s="180"/>
      <c r="E46" s="180"/>
      <c r="F46" s="181"/>
    </row>
    <row r="47" spans="1:7" x14ac:dyDescent="0.25">
      <c r="D47" s="180"/>
      <c r="E47" s="180"/>
      <c r="F47" s="181"/>
    </row>
    <row r="48" spans="1:7" x14ac:dyDescent="0.25">
      <c r="D48" s="180"/>
      <c r="E48" s="180"/>
      <c r="F48" s="181"/>
    </row>
    <row r="49" spans="1:7" s="179" customFormat="1" x14ac:dyDescent="0.25">
      <c r="A49" s="109"/>
      <c r="B49" s="171"/>
      <c r="C49" s="171"/>
      <c r="D49" s="180"/>
      <c r="E49" s="180"/>
      <c r="F49" s="181"/>
      <c r="G49" s="182"/>
    </row>
    <row r="50" spans="1:7" s="179" customFormat="1" x14ac:dyDescent="0.25">
      <c r="A50" s="109"/>
      <c r="B50" s="171"/>
      <c r="C50" s="171"/>
      <c r="D50" s="180"/>
      <c r="E50" s="180"/>
      <c r="F50" s="181"/>
      <c r="G50" s="182"/>
    </row>
    <row r="51" spans="1:7" s="179" customFormat="1" x14ac:dyDescent="0.25">
      <c r="A51" s="109"/>
      <c r="B51" s="171"/>
      <c r="C51" s="171"/>
      <c r="D51" s="180"/>
      <c r="E51" s="180"/>
      <c r="F51" s="181"/>
      <c r="G51" s="182"/>
    </row>
    <row r="52" spans="1:7" s="179" customFormat="1" x14ac:dyDescent="0.25">
      <c r="A52" s="109"/>
      <c r="B52" s="171"/>
      <c r="C52" s="171"/>
      <c r="D52" s="180"/>
      <c r="E52" s="180"/>
      <c r="F52" s="181"/>
      <c r="G52" s="182"/>
    </row>
    <row r="53" spans="1:7" s="179" customFormat="1" x14ac:dyDescent="0.25">
      <c r="A53" s="109"/>
      <c r="B53" s="171"/>
      <c r="C53" s="171"/>
      <c r="D53" s="180"/>
      <c r="E53" s="180"/>
      <c r="F53" s="181"/>
      <c r="G53" s="182"/>
    </row>
    <row r="54" spans="1:7" s="179" customFormat="1" x14ac:dyDescent="0.25">
      <c r="A54" s="109"/>
      <c r="B54" s="171"/>
      <c r="C54" s="171"/>
      <c r="D54" s="180"/>
      <c r="E54" s="180"/>
      <c r="F54" s="181"/>
      <c r="G54" s="182"/>
    </row>
    <row r="55" spans="1:7" s="179" customFormat="1" x14ac:dyDescent="0.25">
      <c r="A55" s="109"/>
      <c r="B55" s="171"/>
      <c r="C55" s="171"/>
      <c r="D55" s="180"/>
      <c r="E55" s="180"/>
      <c r="F55" s="181"/>
      <c r="G55" s="182"/>
    </row>
    <row r="56" spans="1:7" s="179" customFormat="1" x14ac:dyDescent="0.25">
      <c r="A56" s="109"/>
      <c r="B56" s="171"/>
      <c r="C56" s="171"/>
      <c r="D56" s="180"/>
      <c r="E56" s="180"/>
      <c r="F56" s="181"/>
      <c r="G56" s="182"/>
    </row>
  </sheetData>
  <sheetProtection algorithmName="SHA-512" hashValue="7vj3kgX7rJVQlt58WCd8xnL8p4kze16VVZefWL5+ptQFtY3CJW5KdPu01y47IWGB+fgt8AZxFqPAx/uZM+oGHg==" saltValue="THa6LL10V3XbkcMw5a8NKg==" spinCount="100000" sheet="1" objects="1" scenarios="1"/>
  <mergeCells count="3">
    <mergeCell ref="A1:G1"/>
    <mergeCell ref="A2:G2"/>
    <mergeCell ref="A35:E3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activeCell="A3" sqref="A3"/>
    </sheetView>
  </sheetViews>
  <sheetFormatPr defaultRowHeight="15" x14ac:dyDescent="0.25"/>
  <cols>
    <col min="1" max="1" width="28.5703125" style="132" bestFit="1" customWidth="1"/>
    <col min="2" max="2" width="5.140625" style="132" bestFit="1" customWidth="1"/>
    <col min="3" max="3" width="10.7109375" style="132" customWidth="1"/>
    <col min="4" max="4" width="8.85546875" style="132" bestFit="1" customWidth="1"/>
    <col min="5" max="5" width="7.5703125" style="132" bestFit="1" customWidth="1"/>
    <col min="6" max="6" width="8.85546875" style="132" bestFit="1" customWidth="1"/>
    <col min="7" max="7" width="7.5703125" style="132" bestFit="1" customWidth="1"/>
    <col min="8" max="16384" width="9.140625" style="132"/>
  </cols>
  <sheetData>
    <row r="1" spans="1:7" ht="24" customHeight="1" x14ac:dyDescent="0.25">
      <c r="A1" s="188" t="s">
        <v>311</v>
      </c>
      <c r="B1" s="188"/>
      <c r="C1" s="188"/>
      <c r="D1" s="188"/>
      <c r="E1" s="188"/>
      <c r="F1" s="188"/>
      <c r="G1" s="188"/>
    </row>
    <row r="2" spans="1:7" ht="26.25" thickBot="1" x14ac:dyDescent="0.3">
      <c r="A2" s="133" t="s">
        <v>118</v>
      </c>
      <c r="B2" s="133" t="s">
        <v>310</v>
      </c>
      <c r="C2" s="134" t="s">
        <v>309</v>
      </c>
      <c r="D2" s="135" t="s">
        <v>308</v>
      </c>
      <c r="E2" s="135" t="s">
        <v>307</v>
      </c>
      <c r="F2" s="135" t="s">
        <v>308</v>
      </c>
      <c r="G2" s="135" t="s">
        <v>307</v>
      </c>
    </row>
    <row r="3" spans="1:7" ht="15.75" thickBot="1" x14ac:dyDescent="0.3">
      <c r="D3" s="195" t="s">
        <v>173</v>
      </c>
      <c r="E3" s="194"/>
      <c r="F3" s="193" t="s">
        <v>306</v>
      </c>
      <c r="G3" s="194"/>
    </row>
    <row r="4" spans="1:7" x14ac:dyDescent="0.25">
      <c r="A4" s="45" t="s">
        <v>305</v>
      </c>
      <c r="B4" s="136"/>
      <c r="C4" s="137"/>
      <c r="D4" s="55"/>
      <c r="E4" s="138"/>
      <c r="F4" s="71"/>
      <c r="G4" s="139"/>
    </row>
    <row r="5" spans="1:7" x14ac:dyDescent="0.25">
      <c r="A5" s="42" t="s">
        <v>304</v>
      </c>
      <c r="B5" s="136" t="s">
        <v>91</v>
      </c>
      <c r="C5" s="137">
        <v>78</v>
      </c>
      <c r="D5" s="56"/>
      <c r="E5" s="140"/>
      <c r="F5" s="57"/>
      <c r="G5" s="141">
        <f t="shared" ref="G5:G21" si="0">C5*F5</f>
        <v>0</v>
      </c>
    </row>
    <row r="6" spans="1:7" x14ac:dyDescent="0.25">
      <c r="A6" s="42" t="s">
        <v>303</v>
      </c>
      <c r="B6" s="136" t="s">
        <v>91</v>
      </c>
      <c r="C6" s="142">
        <v>119</v>
      </c>
      <c r="D6" s="56"/>
      <c r="E6" s="140"/>
      <c r="F6" s="57"/>
      <c r="G6" s="141">
        <f t="shared" si="0"/>
        <v>0</v>
      </c>
    </row>
    <row r="7" spans="1:7" x14ac:dyDescent="0.25">
      <c r="A7" s="42" t="s">
        <v>302</v>
      </c>
      <c r="B7" s="136" t="s">
        <v>91</v>
      </c>
      <c r="C7" s="142">
        <v>16</v>
      </c>
      <c r="D7" s="56"/>
      <c r="E7" s="140"/>
      <c r="F7" s="57"/>
      <c r="G7" s="141">
        <f t="shared" si="0"/>
        <v>0</v>
      </c>
    </row>
    <row r="8" spans="1:7" x14ac:dyDescent="0.25">
      <c r="A8" s="42" t="s">
        <v>301</v>
      </c>
      <c r="B8" s="136" t="s">
        <v>91</v>
      </c>
      <c r="C8" s="142">
        <v>255</v>
      </c>
      <c r="D8" s="56"/>
      <c r="E8" s="140"/>
      <c r="F8" s="57"/>
      <c r="G8" s="141">
        <f t="shared" si="0"/>
        <v>0</v>
      </c>
    </row>
    <row r="9" spans="1:7" x14ac:dyDescent="0.25">
      <c r="A9" s="42" t="s">
        <v>300</v>
      </c>
      <c r="B9" s="136" t="s">
        <v>91</v>
      </c>
      <c r="C9" s="142">
        <v>390</v>
      </c>
      <c r="D9" s="56"/>
      <c r="E9" s="140"/>
      <c r="F9" s="57"/>
      <c r="G9" s="141">
        <f t="shared" si="0"/>
        <v>0</v>
      </c>
    </row>
    <row r="10" spans="1:7" x14ac:dyDescent="0.25">
      <c r="A10" s="42" t="s">
        <v>299</v>
      </c>
      <c r="B10" s="136" t="s">
        <v>91</v>
      </c>
      <c r="C10" s="142">
        <v>295</v>
      </c>
      <c r="D10" s="56"/>
      <c r="E10" s="140"/>
      <c r="F10" s="57"/>
      <c r="G10" s="141">
        <f t="shared" si="0"/>
        <v>0</v>
      </c>
    </row>
    <row r="11" spans="1:7" x14ac:dyDescent="0.25">
      <c r="A11" s="42" t="s">
        <v>298</v>
      </c>
      <c r="B11" s="136" t="s">
        <v>91</v>
      </c>
      <c r="C11" s="142">
        <v>22</v>
      </c>
      <c r="D11" s="56"/>
      <c r="E11" s="140"/>
      <c r="F11" s="57"/>
      <c r="G11" s="141">
        <f t="shared" si="0"/>
        <v>0</v>
      </c>
    </row>
    <row r="12" spans="1:7" x14ac:dyDescent="0.25">
      <c r="A12" s="42" t="s">
        <v>297</v>
      </c>
      <c r="B12" s="136" t="s">
        <v>91</v>
      </c>
      <c r="C12" s="142">
        <v>28</v>
      </c>
      <c r="D12" s="56"/>
      <c r="E12" s="140"/>
      <c r="F12" s="57"/>
      <c r="G12" s="141">
        <f t="shared" si="0"/>
        <v>0</v>
      </c>
    </row>
    <row r="13" spans="1:7" x14ac:dyDescent="0.25">
      <c r="A13" s="42" t="s">
        <v>296</v>
      </c>
      <c r="B13" s="136" t="s">
        <v>91</v>
      </c>
      <c r="C13" s="142">
        <v>39</v>
      </c>
      <c r="D13" s="56"/>
      <c r="E13" s="140"/>
      <c r="F13" s="57"/>
      <c r="G13" s="141">
        <f t="shared" si="0"/>
        <v>0</v>
      </c>
    </row>
    <row r="14" spans="1:7" x14ac:dyDescent="0.25">
      <c r="A14" s="42" t="s">
        <v>295</v>
      </c>
      <c r="B14" s="136" t="s">
        <v>91</v>
      </c>
      <c r="C14" s="142">
        <v>4</v>
      </c>
      <c r="D14" s="56"/>
      <c r="E14" s="140"/>
      <c r="F14" s="57"/>
      <c r="G14" s="141">
        <f t="shared" si="0"/>
        <v>0</v>
      </c>
    </row>
    <row r="15" spans="1:7" x14ac:dyDescent="0.25">
      <c r="A15" s="42" t="s">
        <v>294</v>
      </c>
      <c r="B15" s="136" t="s">
        <v>91</v>
      </c>
      <c r="C15" s="142">
        <v>3</v>
      </c>
      <c r="D15" s="56"/>
      <c r="E15" s="140"/>
      <c r="F15" s="57"/>
      <c r="G15" s="141">
        <f t="shared" si="0"/>
        <v>0</v>
      </c>
    </row>
    <row r="16" spans="1:7" x14ac:dyDescent="0.25">
      <c r="A16" s="42" t="s">
        <v>293</v>
      </c>
      <c r="B16" s="136" t="s">
        <v>91</v>
      </c>
      <c r="C16" s="142">
        <v>267</v>
      </c>
      <c r="D16" s="56"/>
      <c r="E16" s="140"/>
      <c r="F16" s="57"/>
      <c r="G16" s="141">
        <f t="shared" si="0"/>
        <v>0</v>
      </c>
    </row>
    <row r="17" spans="1:7" x14ac:dyDescent="0.25">
      <c r="A17" s="42" t="s">
        <v>292</v>
      </c>
      <c r="B17" s="136" t="s">
        <v>91</v>
      </c>
      <c r="C17" s="142">
        <v>32</v>
      </c>
      <c r="D17" s="56"/>
      <c r="E17" s="140"/>
      <c r="F17" s="57"/>
      <c r="G17" s="141">
        <f t="shared" si="0"/>
        <v>0</v>
      </c>
    </row>
    <row r="18" spans="1:7" x14ac:dyDescent="0.25">
      <c r="A18" s="42" t="s">
        <v>291</v>
      </c>
      <c r="B18" s="136" t="s">
        <v>91</v>
      </c>
      <c r="C18" s="142">
        <v>12</v>
      </c>
      <c r="D18" s="56"/>
      <c r="E18" s="140"/>
      <c r="F18" s="57"/>
      <c r="G18" s="141">
        <f t="shared" si="0"/>
        <v>0</v>
      </c>
    </row>
    <row r="19" spans="1:7" x14ac:dyDescent="0.25">
      <c r="A19" s="42" t="s">
        <v>290</v>
      </c>
      <c r="B19" s="136" t="s">
        <v>91</v>
      </c>
      <c r="C19" s="142">
        <v>12</v>
      </c>
      <c r="D19" s="56"/>
      <c r="E19" s="140"/>
      <c r="F19" s="57"/>
      <c r="G19" s="141">
        <f t="shared" si="0"/>
        <v>0</v>
      </c>
    </row>
    <row r="20" spans="1:7" x14ac:dyDescent="0.25">
      <c r="A20" s="42" t="s">
        <v>289</v>
      </c>
      <c r="B20" s="136" t="s">
        <v>91</v>
      </c>
      <c r="C20" s="142">
        <v>3</v>
      </c>
      <c r="D20" s="56"/>
      <c r="E20" s="140"/>
      <c r="F20" s="57"/>
      <c r="G20" s="141">
        <f t="shared" si="0"/>
        <v>0</v>
      </c>
    </row>
    <row r="21" spans="1:7" x14ac:dyDescent="0.25">
      <c r="A21" s="42" t="s">
        <v>288</v>
      </c>
      <c r="B21" s="136" t="s">
        <v>91</v>
      </c>
      <c r="C21" s="142">
        <v>125</v>
      </c>
      <c r="D21" s="58"/>
      <c r="E21" s="143"/>
      <c r="F21" s="57"/>
      <c r="G21" s="141">
        <f t="shared" si="0"/>
        <v>0</v>
      </c>
    </row>
    <row r="22" spans="1:7" x14ac:dyDescent="0.25">
      <c r="A22" s="45" t="s">
        <v>287</v>
      </c>
      <c r="B22" s="136" t="s">
        <v>221</v>
      </c>
      <c r="C22" s="142"/>
      <c r="D22" s="59"/>
      <c r="E22" s="141"/>
      <c r="F22" s="61"/>
      <c r="G22" s="141"/>
    </row>
    <row r="23" spans="1:7" x14ac:dyDescent="0.25">
      <c r="A23" s="42" t="s">
        <v>286</v>
      </c>
      <c r="B23" s="136" t="s">
        <v>91</v>
      </c>
      <c r="C23" s="142">
        <v>1</v>
      </c>
      <c r="D23" s="57"/>
      <c r="E23" s="141">
        <f t="shared" ref="E23:E53" si="1">C23*D23</f>
        <v>0</v>
      </c>
      <c r="F23" s="57"/>
      <c r="G23" s="141">
        <f t="shared" ref="G23:G53" si="2">C23*F23</f>
        <v>0</v>
      </c>
    </row>
    <row r="24" spans="1:7" x14ac:dyDescent="0.25">
      <c r="A24" s="42" t="s">
        <v>285</v>
      </c>
      <c r="B24" s="136" t="s">
        <v>193</v>
      </c>
      <c r="C24" s="142">
        <v>21</v>
      </c>
      <c r="D24" s="57"/>
      <c r="E24" s="141">
        <f t="shared" si="1"/>
        <v>0</v>
      </c>
      <c r="F24" s="57"/>
      <c r="G24" s="141">
        <f t="shared" si="2"/>
        <v>0</v>
      </c>
    </row>
    <row r="25" spans="1:7" x14ac:dyDescent="0.25">
      <c r="A25" s="42" t="s">
        <v>284</v>
      </c>
      <c r="B25" s="136" t="s">
        <v>193</v>
      </c>
      <c r="C25" s="142">
        <v>19</v>
      </c>
      <c r="D25" s="57"/>
      <c r="E25" s="141">
        <f t="shared" si="1"/>
        <v>0</v>
      </c>
      <c r="F25" s="57"/>
      <c r="G25" s="141">
        <f t="shared" si="2"/>
        <v>0</v>
      </c>
    </row>
    <row r="26" spans="1:7" x14ac:dyDescent="0.25">
      <c r="A26" s="42" t="s">
        <v>283</v>
      </c>
      <c r="B26" s="136" t="s">
        <v>91</v>
      </c>
      <c r="C26" s="142">
        <v>390</v>
      </c>
      <c r="D26" s="57"/>
      <c r="E26" s="141">
        <f t="shared" si="1"/>
        <v>0</v>
      </c>
      <c r="F26" s="57"/>
      <c r="G26" s="141">
        <f t="shared" si="2"/>
        <v>0</v>
      </c>
    </row>
    <row r="27" spans="1:7" x14ac:dyDescent="0.25">
      <c r="A27" s="42" t="s">
        <v>282</v>
      </c>
      <c r="B27" s="136" t="s">
        <v>91</v>
      </c>
      <c r="C27" s="142">
        <v>125</v>
      </c>
      <c r="D27" s="57"/>
      <c r="E27" s="141">
        <f t="shared" si="1"/>
        <v>0</v>
      </c>
      <c r="F27" s="57"/>
      <c r="G27" s="141">
        <f t="shared" si="2"/>
        <v>0</v>
      </c>
    </row>
    <row r="28" spans="1:7" x14ac:dyDescent="0.25">
      <c r="A28" s="42" t="s">
        <v>281</v>
      </c>
      <c r="B28" s="136" t="s">
        <v>91</v>
      </c>
      <c r="C28" s="142">
        <v>6</v>
      </c>
      <c r="D28" s="57"/>
      <c r="E28" s="141">
        <f t="shared" si="1"/>
        <v>0</v>
      </c>
      <c r="F28" s="57"/>
      <c r="G28" s="141">
        <f t="shared" si="2"/>
        <v>0</v>
      </c>
    </row>
    <row r="29" spans="1:7" x14ac:dyDescent="0.25">
      <c r="A29" s="42" t="s">
        <v>280</v>
      </c>
      <c r="B29" s="136" t="s">
        <v>91</v>
      </c>
      <c r="C29" s="142">
        <v>1</v>
      </c>
      <c r="D29" s="57"/>
      <c r="E29" s="141">
        <f t="shared" si="1"/>
        <v>0</v>
      </c>
      <c r="F29" s="57"/>
      <c r="G29" s="141">
        <f t="shared" si="2"/>
        <v>0</v>
      </c>
    </row>
    <row r="30" spans="1:7" x14ac:dyDescent="0.25">
      <c r="A30" s="42" t="s">
        <v>279</v>
      </c>
      <c r="B30" s="136" t="s">
        <v>193</v>
      </c>
      <c r="C30" s="142">
        <v>56</v>
      </c>
      <c r="D30" s="57"/>
      <c r="E30" s="141">
        <f t="shared" si="1"/>
        <v>0</v>
      </c>
      <c r="F30" s="57"/>
      <c r="G30" s="141">
        <f t="shared" si="2"/>
        <v>0</v>
      </c>
    </row>
    <row r="31" spans="1:7" x14ac:dyDescent="0.25">
      <c r="A31" s="42" t="s">
        <v>278</v>
      </c>
      <c r="B31" s="136" t="s">
        <v>193</v>
      </c>
      <c r="C31" s="142">
        <v>4</v>
      </c>
      <c r="D31" s="57"/>
      <c r="E31" s="141">
        <f t="shared" si="1"/>
        <v>0</v>
      </c>
      <c r="F31" s="57"/>
      <c r="G31" s="141">
        <f t="shared" si="2"/>
        <v>0</v>
      </c>
    </row>
    <row r="32" spans="1:7" x14ac:dyDescent="0.25">
      <c r="A32" s="44" t="s">
        <v>277</v>
      </c>
      <c r="B32" s="136" t="s">
        <v>193</v>
      </c>
      <c r="C32" s="142">
        <v>56</v>
      </c>
      <c r="D32" s="57"/>
      <c r="E32" s="141">
        <f t="shared" si="1"/>
        <v>0</v>
      </c>
      <c r="F32" s="57"/>
      <c r="G32" s="141">
        <f t="shared" si="2"/>
        <v>0</v>
      </c>
    </row>
    <row r="33" spans="1:7" x14ac:dyDescent="0.25">
      <c r="A33" s="44" t="s">
        <v>276</v>
      </c>
      <c r="B33" s="136" t="s">
        <v>91</v>
      </c>
      <c r="C33" s="142">
        <v>119</v>
      </c>
      <c r="D33" s="57"/>
      <c r="E33" s="141">
        <f t="shared" si="1"/>
        <v>0</v>
      </c>
      <c r="F33" s="57"/>
      <c r="G33" s="141">
        <f t="shared" si="2"/>
        <v>0</v>
      </c>
    </row>
    <row r="34" spans="1:7" x14ac:dyDescent="0.25">
      <c r="A34" s="44" t="s">
        <v>275</v>
      </c>
      <c r="B34" s="136" t="s">
        <v>91</v>
      </c>
      <c r="C34" s="142">
        <v>16</v>
      </c>
      <c r="D34" s="57"/>
      <c r="E34" s="141">
        <f t="shared" si="1"/>
        <v>0</v>
      </c>
      <c r="F34" s="57"/>
      <c r="G34" s="141">
        <f t="shared" si="2"/>
        <v>0</v>
      </c>
    </row>
    <row r="35" spans="1:7" x14ac:dyDescent="0.25">
      <c r="A35" s="44" t="s">
        <v>274</v>
      </c>
      <c r="B35" s="136" t="s">
        <v>91</v>
      </c>
      <c r="C35" s="142">
        <v>70</v>
      </c>
      <c r="D35" s="57"/>
      <c r="E35" s="141">
        <f t="shared" si="1"/>
        <v>0</v>
      </c>
      <c r="F35" s="57"/>
      <c r="G35" s="141">
        <f t="shared" si="2"/>
        <v>0</v>
      </c>
    </row>
    <row r="36" spans="1:7" x14ac:dyDescent="0.25">
      <c r="A36" s="44" t="s">
        <v>273</v>
      </c>
      <c r="B36" s="136" t="s">
        <v>91</v>
      </c>
      <c r="C36" s="142">
        <v>185</v>
      </c>
      <c r="D36" s="57"/>
      <c r="E36" s="141">
        <f t="shared" si="1"/>
        <v>0</v>
      </c>
      <c r="F36" s="57"/>
      <c r="G36" s="141">
        <f t="shared" si="2"/>
        <v>0</v>
      </c>
    </row>
    <row r="37" spans="1:7" x14ac:dyDescent="0.25">
      <c r="A37" s="44" t="s">
        <v>272</v>
      </c>
      <c r="B37" s="136" t="s">
        <v>193</v>
      </c>
      <c r="C37" s="142">
        <v>415</v>
      </c>
      <c r="D37" s="57"/>
      <c r="E37" s="141">
        <f t="shared" si="1"/>
        <v>0</v>
      </c>
      <c r="F37" s="57"/>
      <c r="G37" s="141">
        <f t="shared" si="2"/>
        <v>0</v>
      </c>
    </row>
    <row r="38" spans="1:7" x14ac:dyDescent="0.25">
      <c r="A38" s="42" t="s">
        <v>271</v>
      </c>
      <c r="B38" s="136" t="s">
        <v>193</v>
      </c>
      <c r="C38" s="142">
        <v>2098</v>
      </c>
      <c r="D38" s="57"/>
      <c r="E38" s="141">
        <f t="shared" si="1"/>
        <v>0</v>
      </c>
      <c r="F38" s="57"/>
      <c r="G38" s="141">
        <f t="shared" si="2"/>
        <v>0</v>
      </c>
    </row>
    <row r="39" spans="1:7" x14ac:dyDescent="0.25">
      <c r="A39" s="42" t="s">
        <v>270</v>
      </c>
      <c r="B39" s="136" t="s">
        <v>193</v>
      </c>
      <c r="C39" s="142">
        <v>2124</v>
      </c>
      <c r="D39" s="57"/>
      <c r="E39" s="141">
        <f t="shared" si="1"/>
        <v>0</v>
      </c>
      <c r="F39" s="57"/>
      <c r="G39" s="141">
        <f t="shared" si="2"/>
        <v>0</v>
      </c>
    </row>
    <row r="40" spans="1:7" x14ac:dyDescent="0.25">
      <c r="A40" s="42" t="s">
        <v>269</v>
      </c>
      <c r="B40" s="136" t="s">
        <v>193</v>
      </c>
      <c r="C40" s="142">
        <v>189</v>
      </c>
      <c r="D40" s="57"/>
      <c r="E40" s="141">
        <f t="shared" si="1"/>
        <v>0</v>
      </c>
      <c r="F40" s="57"/>
      <c r="G40" s="141">
        <f t="shared" si="2"/>
        <v>0</v>
      </c>
    </row>
    <row r="41" spans="1:7" x14ac:dyDescent="0.25">
      <c r="A41" s="42" t="s">
        <v>268</v>
      </c>
      <c r="B41" s="136" t="s">
        <v>193</v>
      </c>
      <c r="C41" s="142">
        <v>463</v>
      </c>
      <c r="D41" s="57"/>
      <c r="E41" s="141">
        <f t="shared" si="1"/>
        <v>0</v>
      </c>
      <c r="F41" s="57"/>
      <c r="G41" s="141">
        <f t="shared" si="2"/>
        <v>0</v>
      </c>
    </row>
    <row r="42" spans="1:7" ht="48" customHeight="1" x14ac:dyDescent="0.25">
      <c r="A42" s="49" t="s">
        <v>267</v>
      </c>
      <c r="B42" s="144" t="s">
        <v>91</v>
      </c>
      <c r="C42" s="145">
        <v>78</v>
      </c>
      <c r="D42" s="57"/>
      <c r="E42" s="141">
        <f t="shared" si="1"/>
        <v>0</v>
      </c>
      <c r="F42" s="57"/>
      <c r="G42" s="141">
        <f t="shared" si="2"/>
        <v>0</v>
      </c>
    </row>
    <row r="43" spans="1:7" x14ac:dyDescent="0.25">
      <c r="A43" s="44" t="s">
        <v>266</v>
      </c>
      <c r="B43" s="136" t="s">
        <v>91</v>
      </c>
      <c r="C43" s="142">
        <v>82</v>
      </c>
      <c r="D43" s="57"/>
      <c r="E43" s="141">
        <f t="shared" si="1"/>
        <v>0</v>
      </c>
      <c r="F43" s="57"/>
      <c r="G43" s="141">
        <f t="shared" si="2"/>
        <v>0</v>
      </c>
    </row>
    <row r="44" spans="1:7" ht="58.5" customHeight="1" x14ac:dyDescent="0.25">
      <c r="A44" s="47" t="s">
        <v>265</v>
      </c>
      <c r="B44" s="144" t="s">
        <v>91</v>
      </c>
      <c r="C44" s="145">
        <v>82</v>
      </c>
      <c r="D44" s="57"/>
      <c r="E44" s="141">
        <f t="shared" si="1"/>
        <v>0</v>
      </c>
      <c r="F44" s="57"/>
      <c r="G44" s="141">
        <f t="shared" si="2"/>
        <v>0</v>
      </c>
    </row>
    <row r="45" spans="1:7" x14ac:dyDescent="0.25">
      <c r="A45" s="44" t="s">
        <v>264</v>
      </c>
      <c r="B45" s="136" t="s">
        <v>91</v>
      </c>
      <c r="C45" s="142">
        <v>9</v>
      </c>
      <c r="D45" s="57"/>
      <c r="E45" s="141">
        <f t="shared" si="1"/>
        <v>0</v>
      </c>
      <c r="F45" s="57"/>
      <c r="G45" s="141">
        <f t="shared" si="2"/>
        <v>0</v>
      </c>
    </row>
    <row r="46" spans="1:7" ht="58.5" customHeight="1" x14ac:dyDescent="0.25">
      <c r="A46" s="50" t="s">
        <v>263</v>
      </c>
      <c r="B46" s="144" t="s">
        <v>91</v>
      </c>
      <c r="C46" s="145">
        <v>104</v>
      </c>
      <c r="D46" s="57"/>
      <c r="E46" s="141">
        <f t="shared" si="1"/>
        <v>0</v>
      </c>
      <c r="F46" s="57"/>
      <c r="G46" s="141">
        <f t="shared" si="2"/>
        <v>0</v>
      </c>
    </row>
    <row r="47" spans="1:7" ht="58.5" customHeight="1" x14ac:dyDescent="0.25">
      <c r="A47" s="50" t="s">
        <v>262</v>
      </c>
      <c r="B47" s="144" t="s">
        <v>91</v>
      </c>
      <c r="C47" s="145">
        <v>72</v>
      </c>
      <c r="D47" s="57"/>
      <c r="E47" s="141">
        <f t="shared" si="1"/>
        <v>0</v>
      </c>
      <c r="F47" s="57"/>
      <c r="G47" s="141">
        <f t="shared" si="2"/>
        <v>0</v>
      </c>
    </row>
    <row r="48" spans="1:7" ht="58.5" customHeight="1" x14ac:dyDescent="0.25">
      <c r="A48" s="49" t="s">
        <v>261</v>
      </c>
      <c r="B48" s="144" t="s">
        <v>91</v>
      </c>
      <c r="C48" s="145">
        <v>43</v>
      </c>
      <c r="D48" s="57"/>
      <c r="E48" s="141">
        <f t="shared" si="1"/>
        <v>0</v>
      </c>
      <c r="F48" s="57"/>
      <c r="G48" s="141">
        <f t="shared" si="2"/>
        <v>0</v>
      </c>
    </row>
    <row r="49" spans="1:7" x14ac:dyDescent="0.25">
      <c r="A49" s="48" t="s">
        <v>260</v>
      </c>
      <c r="B49" s="144"/>
      <c r="C49" s="145"/>
      <c r="D49" s="57"/>
      <c r="E49" s="141">
        <f t="shared" si="1"/>
        <v>0</v>
      </c>
      <c r="F49" s="57"/>
      <c r="G49" s="141">
        <f t="shared" si="2"/>
        <v>0</v>
      </c>
    </row>
    <row r="50" spans="1:7" x14ac:dyDescent="0.25">
      <c r="A50" s="48" t="s">
        <v>259</v>
      </c>
      <c r="B50" s="144" t="s">
        <v>91</v>
      </c>
      <c r="C50" s="145">
        <v>27</v>
      </c>
      <c r="D50" s="57"/>
      <c r="E50" s="141">
        <f t="shared" si="1"/>
        <v>0</v>
      </c>
      <c r="F50" s="57"/>
      <c r="G50" s="141">
        <f t="shared" si="2"/>
        <v>0</v>
      </c>
    </row>
    <row r="51" spans="1:7" ht="58.5" customHeight="1" x14ac:dyDescent="0.25">
      <c r="A51" s="47" t="s">
        <v>258</v>
      </c>
      <c r="B51" s="144" t="s">
        <v>91</v>
      </c>
      <c r="C51" s="145">
        <v>54</v>
      </c>
      <c r="D51" s="57"/>
      <c r="E51" s="141">
        <f t="shared" si="1"/>
        <v>0</v>
      </c>
      <c r="F51" s="57"/>
      <c r="G51" s="141">
        <f t="shared" si="2"/>
        <v>0</v>
      </c>
    </row>
    <row r="52" spans="1:7" ht="48.75" customHeight="1" x14ac:dyDescent="0.25">
      <c r="A52" s="46" t="s">
        <v>257</v>
      </c>
      <c r="B52" s="144" t="s">
        <v>91</v>
      </c>
      <c r="C52" s="145">
        <v>28</v>
      </c>
      <c r="D52" s="57"/>
      <c r="E52" s="141">
        <f t="shared" si="1"/>
        <v>0</v>
      </c>
      <c r="F52" s="57"/>
      <c r="G52" s="141">
        <f t="shared" si="2"/>
        <v>0</v>
      </c>
    </row>
    <row r="53" spans="1:7" x14ac:dyDescent="0.25">
      <c r="A53" s="45" t="s">
        <v>256</v>
      </c>
      <c r="B53" s="136" t="s">
        <v>91</v>
      </c>
      <c r="C53" s="142">
        <v>1</v>
      </c>
      <c r="D53" s="57"/>
      <c r="E53" s="141">
        <f t="shared" si="1"/>
        <v>0</v>
      </c>
      <c r="F53" s="57"/>
      <c r="G53" s="141">
        <f t="shared" si="2"/>
        <v>0</v>
      </c>
    </row>
    <row r="54" spans="1:7" x14ac:dyDescent="0.25">
      <c r="A54" s="42" t="s">
        <v>255</v>
      </c>
      <c r="B54" s="146"/>
      <c r="C54" s="147"/>
      <c r="D54" s="60"/>
      <c r="E54" s="148"/>
      <c r="F54" s="60"/>
      <c r="G54" s="148"/>
    </row>
    <row r="55" spans="1:7" x14ac:dyDescent="0.25">
      <c r="A55" s="42" t="s">
        <v>254</v>
      </c>
      <c r="B55" s="149"/>
      <c r="C55" s="150"/>
      <c r="D55" s="56"/>
      <c r="E55" s="140"/>
      <c r="F55" s="56"/>
      <c r="G55" s="140"/>
    </row>
    <row r="56" spans="1:7" x14ac:dyDescent="0.25">
      <c r="A56" s="42" t="s">
        <v>253</v>
      </c>
      <c r="B56" s="149"/>
      <c r="C56" s="150"/>
      <c r="D56" s="56"/>
      <c r="E56" s="140"/>
      <c r="F56" s="56"/>
      <c r="G56" s="140"/>
    </row>
    <row r="57" spans="1:7" x14ac:dyDescent="0.25">
      <c r="A57" s="42" t="s">
        <v>252</v>
      </c>
      <c r="B57" s="149"/>
      <c r="C57" s="150"/>
      <c r="D57" s="56"/>
      <c r="E57" s="140"/>
      <c r="F57" s="56"/>
      <c r="G57" s="140"/>
    </row>
    <row r="58" spans="1:7" x14ac:dyDescent="0.25">
      <c r="A58" s="42" t="s">
        <v>251</v>
      </c>
      <c r="B58" s="149"/>
      <c r="C58" s="150"/>
      <c r="D58" s="56"/>
      <c r="E58" s="140"/>
      <c r="F58" s="56"/>
      <c r="G58" s="140"/>
    </row>
    <row r="59" spans="1:7" x14ac:dyDescent="0.25">
      <c r="A59" s="42" t="s">
        <v>229</v>
      </c>
      <c r="B59" s="149"/>
      <c r="C59" s="150"/>
      <c r="D59" s="56"/>
      <c r="E59" s="140"/>
      <c r="F59" s="56"/>
      <c r="G59" s="140"/>
    </row>
    <row r="60" spans="1:7" x14ac:dyDescent="0.25">
      <c r="A60" s="42" t="s">
        <v>250</v>
      </c>
      <c r="B60" s="149"/>
      <c r="C60" s="150"/>
      <c r="D60" s="56"/>
      <c r="E60" s="140"/>
      <c r="F60" s="56"/>
      <c r="G60" s="140"/>
    </row>
    <row r="61" spans="1:7" x14ac:dyDescent="0.25">
      <c r="A61" s="42" t="s">
        <v>249</v>
      </c>
      <c r="B61" s="149"/>
      <c r="C61" s="150"/>
      <c r="D61" s="56"/>
      <c r="E61" s="140"/>
      <c r="F61" s="56"/>
      <c r="G61" s="140"/>
    </row>
    <row r="62" spans="1:7" x14ac:dyDescent="0.25">
      <c r="A62" s="42" t="s">
        <v>248</v>
      </c>
      <c r="B62" s="149"/>
      <c r="C62" s="150"/>
      <c r="D62" s="56"/>
      <c r="E62" s="140"/>
      <c r="F62" s="56"/>
      <c r="G62" s="140"/>
    </row>
    <row r="63" spans="1:7" x14ac:dyDescent="0.25">
      <c r="A63" s="42" t="s">
        <v>225</v>
      </c>
      <c r="B63" s="149"/>
      <c r="C63" s="150"/>
      <c r="D63" s="56"/>
      <c r="E63" s="140"/>
      <c r="F63" s="56"/>
      <c r="G63" s="140"/>
    </row>
    <row r="64" spans="1:7" x14ac:dyDescent="0.25">
      <c r="A64" s="42" t="s">
        <v>224</v>
      </c>
      <c r="B64" s="149" t="s">
        <v>221</v>
      </c>
      <c r="C64" s="150"/>
      <c r="D64" s="56"/>
      <c r="E64" s="140"/>
      <c r="F64" s="56"/>
      <c r="G64" s="140"/>
    </row>
    <row r="65" spans="1:7" x14ac:dyDescent="0.25">
      <c r="A65" s="42" t="s">
        <v>207</v>
      </c>
      <c r="B65" s="149"/>
      <c r="C65" s="150"/>
      <c r="D65" s="56"/>
      <c r="E65" s="140"/>
      <c r="F65" s="56"/>
      <c r="G65" s="140"/>
    </row>
    <row r="66" spans="1:7" x14ac:dyDescent="0.25">
      <c r="A66" s="42" t="s">
        <v>247</v>
      </c>
      <c r="B66" s="149"/>
      <c r="C66" s="150"/>
      <c r="D66" s="56"/>
      <c r="E66" s="140"/>
      <c r="F66" s="56"/>
      <c r="G66" s="140"/>
    </row>
    <row r="67" spans="1:7" x14ac:dyDescent="0.25">
      <c r="A67" s="42" t="s">
        <v>246</v>
      </c>
      <c r="B67" s="151"/>
      <c r="C67" s="152"/>
      <c r="D67" s="58"/>
      <c r="E67" s="143"/>
      <c r="F67" s="58"/>
      <c r="G67" s="143"/>
    </row>
    <row r="68" spans="1:7" x14ac:dyDescent="0.25">
      <c r="A68" s="45" t="s">
        <v>245</v>
      </c>
      <c r="B68" s="136" t="s">
        <v>91</v>
      </c>
      <c r="C68" s="142">
        <v>1</v>
      </c>
      <c r="D68" s="57"/>
      <c r="E68" s="141">
        <f>C68*D68</f>
        <v>0</v>
      </c>
      <c r="F68" s="57"/>
      <c r="G68" s="141">
        <f>C68*F68</f>
        <v>0</v>
      </c>
    </row>
    <row r="69" spans="1:7" x14ac:dyDescent="0.25">
      <c r="A69" s="42" t="s">
        <v>244</v>
      </c>
      <c r="B69" s="146"/>
      <c r="C69" s="147"/>
      <c r="D69" s="60"/>
      <c r="E69" s="148"/>
      <c r="F69" s="60"/>
      <c r="G69" s="148"/>
    </row>
    <row r="70" spans="1:7" x14ac:dyDescent="0.25">
      <c r="A70" s="42" t="s">
        <v>233</v>
      </c>
      <c r="B70" s="149"/>
      <c r="C70" s="150"/>
      <c r="D70" s="56"/>
      <c r="E70" s="140"/>
      <c r="F70" s="56"/>
      <c r="G70" s="140"/>
    </row>
    <row r="71" spans="1:7" x14ac:dyDescent="0.25">
      <c r="A71" s="42" t="s">
        <v>243</v>
      </c>
      <c r="B71" s="149"/>
      <c r="C71" s="150"/>
      <c r="D71" s="56"/>
      <c r="E71" s="140"/>
      <c r="F71" s="56"/>
      <c r="G71" s="140"/>
    </row>
    <row r="72" spans="1:7" x14ac:dyDescent="0.25">
      <c r="A72" s="42" t="s">
        <v>242</v>
      </c>
      <c r="B72" s="149"/>
      <c r="C72" s="150"/>
      <c r="D72" s="56"/>
      <c r="E72" s="140"/>
      <c r="F72" s="56"/>
      <c r="G72" s="140"/>
    </row>
    <row r="73" spans="1:7" x14ac:dyDescent="0.25">
      <c r="A73" s="42" t="s">
        <v>241</v>
      </c>
      <c r="B73" s="149"/>
      <c r="C73" s="150"/>
      <c r="D73" s="56"/>
      <c r="E73" s="140"/>
      <c r="F73" s="56"/>
      <c r="G73" s="140"/>
    </row>
    <row r="74" spans="1:7" x14ac:dyDescent="0.25">
      <c r="A74" s="42" t="s">
        <v>240</v>
      </c>
      <c r="B74" s="149"/>
      <c r="C74" s="150"/>
      <c r="D74" s="56"/>
      <c r="E74" s="140"/>
      <c r="F74" s="56"/>
      <c r="G74" s="140"/>
    </row>
    <row r="75" spans="1:7" x14ac:dyDescent="0.25">
      <c r="A75" s="42" t="s">
        <v>213</v>
      </c>
      <c r="B75" s="149"/>
      <c r="C75" s="150"/>
      <c r="D75" s="56"/>
      <c r="E75" s="140"/>
      <c r="F75" s="56"/>
      <c r="G75" s="140"/>
    </row>
    <row r="76" spans="1:7" x14ac:dyDescent="0.25">
      <c r="A76" s="42" t="s">
        <v>239</v>
      </c>
      <c r="B76" s="149"/>
      <c r="C76" s="150"/>
      <c r="D76" s="56"/>
      <c r="E76" s="140"/>
      <c r="F76" s="56"/>
      <c r="G76" s="140"/>
    </row>
    <row r="77" spans="1:7" x14ac:dyDescent="0.25">
      <c r="A77" s="42" t="s">
        <v>208</v>
      </c>
      <c r="B77" s="149"/>
      <c r="C77" s="150"/>
      <c r="D77" s="56"/>
      <c r="E77" s="140"/>
      <c r="F77" s="56"/>
      <c r="G77" s="140"/>
    </row>
    <row r="78" spans="1:7" x14ac:dyDescent="0.25">
      <c r="A78" s="42" t="s">
        <v>238</v>
      </c>
      <c r="B78" s="151"/>
      <c r="C78" s="152"/>
      <c r="D78" s="58"/>
      <c r="E78" s="143"/>
      <c r="F78" s="58"/>
      <c r="G78" s="143"/>
    </row>
    <row r="79" spans="1:7" x14ac:dyDescent="0.25">
      <c r="A79" s="45" t="s">
        <v>237</v>
      </c>
      <c r="B79" s="136" t="s">
        <v>91</v>
      </c>
      <c r="C79" s="142">
        <v>1</v>
      </c>
      <c r="D79" s="57"/>
      <c r="E79" s="141">
        <f>C79*D79</f>
        <v>0</v>
      </c>
      <c r="F79" s="57"/>
      <c r="G79" s="141">
        <f>C79*F79</f>
        <v>0</v>
      </c>
    </row>
    <row r="80" spans="1:7" x14ac:dyDescent="0.25">
      <c r="A80" s="42" t="s">
        <v>234</v>
      </c>
      <c r="B80" s="146"/>
      <c r="C80" s="147"/>
      <c r="D80" s="60"/>
      <c r="E80" s="148"/>
      <c r="F80" s="60"/>
      <c r="G80" s="148"/>
    </row>
    <row r="81" spans="1:7" x14ac:dyDescent="0.25">
      <c r="A81" s="42" t="s">
        <v>233</v>
      </c>
      <c r="B81" s="149"/>
      <c r="C81" s="150"/>
      <c r="D81" s="56"/>
      <c r="E81" s="140"/>
      <c r="F81" s="56"/>
      <c r="G81" s="140"/>
    </row>
    <row r="82" spans="1:7" x14ac:dyDescent="0.25">
      <c r="A82" s="42" t="s">
        <v>232</v>
      </c>
      <c r="B82" s="149"/>
      <c r="C82" s="150"/>
      <c r="D82" s="56"/>
      <c r="E82" s="140"/>
      <c r="F82" s="56"/>
      <c r="G82" s="140"/>
    </row>
    <row r="83" spans="1:7" x14ac:dyDescent="0.25">
      <c r="A83" s="42" t="s">
        <v>231</v>
      </c>
      <c r="B83" s="149"/>
      <c r="C83" s="150"/>
      <c r="D83" s="56"/>
      <c r="E83" s="140"/>
      <c r="F83" s="56"/>
      <c r="G83" s="140"/>
    </row>
    <row r="84" spans="1:7" x14ac:dyDescent="0.25">
      <c r="A84" s="42" t="s">
        <v>230</v>
      </c>
      <c r="B84" s="149"/>
      <c r="C84" s="150"/>
      <c r="D84" s="56"/>
      <c r="E84" s="140"/>
      <c r="F84" s="56"/>
      <c r="G84" s="140"/>
    </row>
    <row r="85" spans="1:7" x14ac:dyDescent="0.25">
      <c r="A85" s="42" t="s">
        <v>229</v>
      </c>
      <c r="B85" s="149"/>
      <c r="C85" s="150"/>
      <c r="D85" s="56"/>
      <c r="E85" s="140"/>
      <c r="F85" s="56"/>
      <c r="G85" s="140"/>
    </row>
    <row r="86" spans="1:7" x14ac:dyDescent="0.25">
      <c r="A86" s="42" t="s">
        <v>228</v>
      </c>
      <c r="B86" s="149"/>
      <c r="C86" s="150"/>
      <c r="D86" s="56"/>
      <c r="E86" s="140"/>
      <c r="F86" s="56"/>
      <c r="G86" s="140"/>
    </row>
    <row r="87" spans="1:7" x14ac:dyDescent="0.25">
      <c r="A87" s="42" t="s">
        <v>227</v>
      </c>
      <c r="B87" s="149"/>
      <c r="C87" s="150"/>
      <c r="D87" s="56"/>
      <c r="E87" s="140"/>
      <c r="F87" s="56"/>
      <c r="G87" s="140"/>
    </row>
    <row r="88" spans="1:7" x14ac:dyDescent="0.25">
      <c r="A88" s="42" t="s">
        <v>226</v>
      </c>
      <c r="B88" s="149" t="s">
        <v>221</v>
      </c>
      <c r="C88" s="150"/>
      <c r="D88" s="56"/>
      <c r="E88" s="140"/>
      <c r="F88" s="56"/>
      <c r="G88" s="140"/>
    </row>
    <row r="89" spans="1:7" x14ac:dyDescent="0.25">
      <c r="A89" s="42" t="s">
        <v>225</v>
      </c>
      <c r="B89" s="149" t="s">
        <v>221</v>
      </c>
      <c r="C89" s="150"/>
      <c r="D89" s="56"/>
      <c r="E89" s="140"/>
      <c r="F89" s="56"/>
      <c r="G89" s="140"/>
    </row>
    <row r="90" spans="1:7" x14ac:dyDescent="0.25">
      <c r="A90" s="42" t="s">
        <v>224</v>
      </c>
      <c r="B90" s="149" t="s">
        <v>221</v>
      </c>
      <c r="C90" s="150"/>
      <c r="D90" s="56"/>
      <c r="E90" s="140"/>
      <c r="F90" s="56"/>
      <c r="G90" s="140"/>
    </row>
    <row r="91" spans="1:7" x14ac:dyDescent="0.25">
      <c r="A91" s="42" t="s">
        <v>207</v>
      </c>
      <c r="B91" s="149" t="s">
        <v>221</v>
      </c>
      <c r="C91" s="150"/>
      <c r="D91" s="56"/>
      <c r="E91" s="140"/>
      <c r="F91" s="56"/>
      <c r="G91" s="140"/>
    </row>
    <row r="92" spans="1:7" x14ac:dyDescent="0.25">
      <c r="A92" s="42" t="s">
        <v>223</v>
      </c>
      <c r="B92" s="149" t="s">
        <v>221</v>
      </c>
      <c r="C92" s="150"/>
      <c r="D92" s="56"/>
      <c r="E92" s="140"/>
      <c r="F92" s="56"/>
      <c r="G92" s="140"/>
    </row>
    <row r="93" spans="1:7" x14ac:dyDescent="0.25">
      <c r="A93" s="42" t="s">
        <v>222</v>
      </c>
      <c r="B93" s="151" t="s">
        <v>221</v>
      </c>
      <c r="C93" s="152"/>
      <c r="D93" s="58"/>
      <c r="E93" s="143"/>
      <c r="F93" s="58"/>
      <c r="G93" s="143"/>
    </row>
    <row r="94" spans="1:7" x14ac:dyDescent="0.25">
      <c r="A94" s="45" t="s">
        <v>236</v>
      </c>
      <c r="B94" s="136" t="s">
        <v>91</v>
      </c>
      <c r="C94" s="142">
        <v>1</v>
      </c>
      <c r="D94" s="57"/>
      <c r="E94" s="141">
        <f>C94*D94</f>
        <v>0</v>
      </c>
      <c r="F94" s="57"/>
      <c r="G94" s="141">
        <f>C94*F94</f>
        <v>0</v>
      </c>
    </row>
    <row r="95" spans="1:7" x14ac:dyDescent="0.25">
      <c r="A95" s="42" t="s">
        <v>234</v>
      </c>
      <c r="B95" s="146"/>
      <c r="C95" s="147"/>
      <c r="D95" s="60"/>
      <c r="E95" s="148"/>
      <c r="F95" s="60"/>
      <c r="G95" s="148"/>
    </row>
    <row r="96" spans="1:7" x14ac:dyDescent="0.25">
      <c r="A96" s="42" t="s">
        <v>233</v>
      </c>
      <c r="B96" s="149"/>
      <c r="C96" s="150"/>
      <c r="D96" s="56"/>
      <c r="E96" s="140"/>
      <c r="F96" s="56"/>
      <c r="G96" s="140"/>
    </row>
    <row r="97" spans="1:7" x14ac:dyDescent="0.25">
      <c r="A97" s="42" t="s">
        <v>232</v>
      </c>
      <c r="B97" s="149"/>
      <c r="C97" s="150"/>
      <c r="D97" s="56"/>
      <c r="E97" s="140"/>
      <c r="F97" s="56"/>
      <c r="G97" s="140"/>
    </row>
    <row r="98" spans="1:7" x14ac:dyDescent="0.25">
      <c r="A98" s="42" t="s">
        <v>231</v>
      </c>
      <c r="B98" s="149"/>
      <c r="C98" s="150"/>
      <c r="D98" s="56"/>
      <c r="E98" s="140"/>
      <c r="F98" s="56"/>
      <c r="G98" s="140"/>
    </row>
    <row r="99" spans="1:7" x14ac:dyDescent="0.25">
      <c r="A99" s="42" t="s">
        <v>230</v>
      </c>
      <c r="B99" s="149"/>
      <c r="C99" s="150"/>
      <c r="D99" s="56"/>
      <c r="E99" s="140"/>
      <c r="F99" s="56"/>
      <c r="G99" s="140"/>
    </row>
    <row r="100" spans="1:7" x14ac:dyDescent="0.25">
      <c r="A100" s="42" t="s">
        <v>229</v>
      </c>
      <c r="B100" s="149"/>
      <c r="C100" s="150"/>
      <c r="D100" s="56"/>
      <c r="E100" s="140"/>
      <c r="F100" s="56"/>
      <c r="G100" s="140"/>
    </row>
    <row r="101" spans="1:7" x14ac:dyDescent="0.25">
      <c r="A101" s="42" t="s">
        <v>228</v>
      </c>
      <c r="B101" s="149"/>
      <c r="C101" s="150"/>
      <c r="D101" s="56"/>
      <c r="E101" s="140"/>
      <c r="F101" s="56"/>
      <c r="G101" s="140"/>
    </row>
    <row r="102" spans="1:7" x14ac:dyDescent="0.25">
      <c r="A102" s="42" t="s">
        <v>227</v>
      </c>
      <c r="B102" s="149"/>
      <c r="C102" s="150"/>
      <c r="D102" s="56"/>
      <c r="E102" s="140"/>
      <c r="F102" s="56"/>
      <c r="G102" s="140"/>
    </row>
    <row r="103" spans="1:7" x14ac:dyDescent="0.25">
      <c r="A103" s="42" t="s">
        <v>226</v>
      </c>
      <c r="B103" s="149" t="s">
        <v>221</v>
      </c>
      <c r="C103" s="150"/>
      <c r="D103" s="56"/>
      <c r="E103" s="140"/>
      <c r="F103" s="56"/>
      <c r="G103" s="140"/>
    </row>
    <row r="104" spans="1:7" x14ac:dyDescent="0.25">
      <c r="A104" s="42" t="s">
        <v>225</v>
      </c>
      <c r="B104" s="149" t="s">
        <v>221</v>
      </c>
      <c r="C104" s="150"/>
      <c r="D104" s="56"/>
      <c r="E104" s="140"/>
      <c r="F104" s="56"/>
      <c r="G104" s="140"/>
    </row>
    <row r="105" spans="1:7" x14ac:dyDescent="0.25">
      <c r="A105" s="42" t="s">
        <v>224</v>
      </c>
      <c r="B105" s="149" t="s">
        <v>221</v>
      </c>
      <c r="C105" s="150"/>
      <c r="D105" s="56"/>
      <c r="E105" s="140"/>
      <c r="F105" s="56"/>
      <c r="G105" s="140"/>
    </row>
    <row r="106" spans="1:7" x14ac:dyDescent="0.25">
      <c r="A106" s="42" t="s">
        <v>207</v>
      </c>
      <c r="B106" s="149" t="s">
        <v>221</v>
      </c>
      <c r="C106" s="150"/>
      <c r="D106" s="56"/>
      <c r="E106" s="140"/>
      <c r="F106" s="56"/>
      <c r="G106" s="140"/>
    </row>
    <row r="107" spans="1:7" x14ac:dyDescent="0.25">
      <c r="A107" s="42" t="s">
        <v>223</v>
      </c>
      <c r="B107" s="149" t="s">
        <v>221</v>
      </c>
      <c r="C107" s="150"/>
      <c r="D107" s="56"/>
      <c r="E107" s="140"/>
      <c r="F107" s="56"/>
      <c r="G107" s="140"/>
    </row>
    <row r="108" spans="1:7" x14ac:dyDescent="0.25">
      <c r="A108" s="42" t="s">
        <v>222</v>
      </c>
      <c r="B108" s="151" t="s">
        <v>221</v>
      </c>
      <c r="C108" s="152"/>
      <c r="D108" s="58"/>
      <c r="E108" s="143"/>
      <c r="F108" s="58"/>
      <c r="G108" s="143"/>
    </row>
    <row r="109" spans="1:7" x14ac:dyDescent="0.25">
      <c r="A109" s="45" t="s">
        <v>235</v>
      </c>
      <c r="B109" s="136" t="s">
        <v>91</v>
      </c>
      <c r="C109" s="142">
        <v>1</v>
      </c>
      <c r="D109" s="57"/>
      <c r="E109" s="141">
        <f>C109*D109</f>
        <v>0</v>
      </c>
      <c r="F109" s="57"/>
      <c r="G109" s="141">
        <f>C109*F109</f>
        <v>0</v>
      </c>
    </row>
    <row r="110" spans="1:7" x14ac:dyDescent="0.25">
      <c r="A110" s="42" t="s">
        <v>234</v>
      </c>
      <c r="B110" s="146"/>
      <c r="C110" s="147"/>
      <c r="D110" s="60"/>
      <c r="E110" s="148"/>
      <c r="F110" s="60"/>
      <c r="G110" s="148"/>
    </row>
    <row r="111" spans="1:7" x14ac:dyDescent="0.25">
      <c r="A111" s="42" t="s">
        <v>233</v>
      </c>
      <c r="B111" s="149"/>
      <c r="C111" s="150"/>
      <c r="D111" s="56"/>
      <c r="E111" s="140"/>
      <c r="F111" s="56"/>
      <c r="G111" s="140"/>
    </row>
    <row r="112" spans="1:7" x14ac:dyDescent="0.25">
      <c r="A112" s="42" t="s">
        <v>232</v>
      </c>
      <c r="B112" s="149"/>
      <c r="C112" s="150"/>
      <c r="D112" s="56"/>
      <c r="E112" s="140"/>
      <c r="F112" s="56"/>
      <c r="G112" s="140"/>
    </row>
    <row r="113" spans="1:7" x14ac:dyDescent="0.25">
      <c r="A113" s="42" t="s">
        <v>231</v>
      </c>
      <c r="B113" s="149"/>
      <c r="C113" s="150"/>
      <c r="D113" s="56"/>
      <c r="E113" s="140"/>
      <c r="F113" s="56"/>
      <c r="G113" s="140"/>
    </row>
    <row r="114" spans="1:7" x14ac:dyDescent="0.25">
      <c r="A114" s="42" t="s">
        <v>230</v>
      </c>
      <c r="B114" s="149"/>
      <c r="C114" s="150"/>
      <c r="D114" s="56"/>
      <c r="E114" s="140"/>
      <c r="F114" s="56"/>
      <c r="G114" s="140"/>
    </row>
    <row r="115" spans="1:7" x14ac:dyDescent="0.25">
      <c r="A115" s="42" t="s">
        <v>229</v>
      </c>
      <c r="B115" s="149"/>
      <c r="C115" s="150"/>
      <c r="D115" s="56"/>
      <c r="E115" s="140"/>
      <c r="F115" s="56"/>
      <c r="G115" s="140"/>
    </row>
    <row r="116" spans="1:7" x14ac:dyDescent="0.25">
      <c r="A116" s="42" t="s">
        <v>228</v>
      </c>
      <c r="B116" s="149"/>
      <c r="C116" s="150"/>
      <c r="D116" s="56"/>
      <c r="E116" s="140"/>
      <c r="F116" s="56"/>
      <c r="G116" s="140"/>
    </row>
    <row r="117" spans="1:7" x14ac:dyDescent="0.25">
      <c r="A117" s="42" t="s">
        <v>227</v>
      </c>
      <c r="B117" s="149"/>
      <c r="C117" s="150"/>
      <c r="D117" s="56"/>
      <c r="E117" s="140"/>
      <c r="F117" s="56"/>
      <c r="G117" s="140"/>
    </row>
    <row r="118" spans="1:7" x14ac:dyDescent="0.25">
      <c r="A118" s="42" t="s">
        <v>226</v>
      </c>
      <c r="B118" s="149" t="s">
        <v>221</v>
      </c>
      <c r="C118" s="150"/>
      <c r="D118" s="56"/>
      <c r="E118" s="140"/>
      <c r="F118" s="56"/>
      <c r="G118" s="140"/>
    </row>
    <row r="119" spans="1:7" x14ac:dyDescent="0.25">
      <c r="A119" s="42" t="s">
        <v>225</v>
      </c>
      <c r="B119" s="149" t="s">
        <v>221</v>
      </c>
      <c r="C119" s="150"/>
      <c r="D119" s="56"/>
      <c r="E119" s="140"/>
      <c r="F119" s="56"/>
      <c r="G119" s="140"/>
    </row>
    <row r="120" spans="1:7" x14ac:dyDescent="0.25">
      <c r="A120" s="42" t="s">
        <v>224</v>
      </c>
      <c r="B120" s="149" t="s">
        <v>221</v>
      </c>
      <c r="C120" s="150"/>
      <c r="D120" s="56"/>
      <c r="E120" s="140"/>
      <c r="F120" s="56"/>
      <c r="G120" s="140"/>
    </row>
    <row r="121" spans="1:7" x14ac:dyDescent="0.25">
      <c r="A121" s="42" t="s">
        <v>207</v>
      </c>
      <c r="B121" s="149" t="s">
        <v>221</v>
      </c>
      <c r="C121" s="150"/>
      <c r="D121" s="56"/>
      <c r="E121" s="140"/>
      <c r="F121" s="56"/>
      <c r="G121" s="140"/>
    </row>
    <row r="122" spans="1:7" x14ac:dyDescent="0.25">
      <c r="A122" s="42" t="s">
        <v>223</v>
      </c>
      <c r="B122" s="149" t="s">
        <v>221</v>
      </c>
      <c r="C122" s="150"/>
      <c r="D122" s="56"/>
      <c r="E122" s="140"/>
      <c r="F122" s="56"/>
      <c r="G122" s="140"/>
    </row>
    <row r="123" spans="1:7" x14ac:dyDescent="0.25">
      <c r="A123" s="42" t="s">
        <v>222</v>
      </c>
      <c r="B123" s="151" t="s">
        <v>221</v>
      </c>
      <c r="C123" s="152"/>
      <c r="D123" s="58"/>
      <c r="E123" s="143"/>
      <c r="F123" s="58"/>
      <c r="G123" s="143"/>
    </row>
    <row r="124" spans="1:7" x14ac:dyDescent="0.25">
      <c r="A124" s="45" t="s">
        <v>220</v>
      </c>
      <c r="B124" s="136"/>
      <c r="C124" s="142"/>
      <c r="D124" s="59"/>
      <c r="E124" s="141"/>
      <c r="F124" s="59"/>
      <c r="G124" s="141"/>
    </row>
    <row r="125" spans="1:7" x14ac:dyDescent="0.25">
      <c r="A125" s="42" t="s">
        <v>219</v>
      </c>
      <c r="B125" s="136" t="s">
        <v>91</v>
      </c>
      <c r="C125" s="142">
        <v>234</v>
      </c>
      <c r="D125" s="60"/>
      <c r="E125" s="148"/>
      <c r="F125" s="57"/>
      <c r="G125" s="141">
        <f t="shared" ref="G125:G130" si="3">C125*F125</f>
        <v>0</v>
      </c>
    </row>
    <row r="126" spans="1:7" x14ac:dyDescent="0.25">
      <c r="A126" s="42" t="s">
        <v>218</v>
      </c>
      <c r="B126" s="136" t="s">
        <v>91</v>
      </c>
      <c r="C126" s="142">
        <v>83</v>
      </c>
      <c r="D126" s="56"/>
      <c r="E126" s="140"/>
      <c r="F126" s="57"/>
      <c r="G126" s="141">
        <f t="shared" si="3"/>
        <v>0</v>
      </c>
    </row>
    <row r="127" spans="1:7" x14ac:dyDescent="0.25">
      <c r="A127" s="42" t="s">
        <v>217</v>
      </c>
      <c r="B127" s="136" t="s">
        <v>91</v>
      </c>
      <c r="C127" s="142">
        <v>10</v>
      </c>
      <c r="D127" s="56"/>
      <c r="E127" s="140"/>
      <c r="F127" s="57"/>
      <c r="G127" s="141">
        <f t="shared" si="3"/>
        <v>0</v>
      </c>
    </row>
    <row r="128" spans="1:7" x14ac:dyDescent="0.25">
      <c r="A128" s="42" t="s">
        <v>216</v>
      </c>
      <c r="B128" s="136" t="s">
        <v>91</v>
      </c>
      <c r="C128" s="142">
        <v>4</v>
      </c>
      <c r="D128" s="56"/>
      <c r="E128" s="140"/>
      <c r="F128" s="57"/>
      <c r="G128" s="141">
        <f t="shared" si="3"/>
        <v>0</v>
      </c>
    </row>
    <row r="129" spans="1:7" x14ac:dyDescent="0.25">
      <c r="A129" s="42">
        <v>16</v>
      </c>
      <c r="B129" s="136" t="s">
        <v>91</v>
      </c>
      <c r="C129" s="142">
        <v>12</v>
      </c>
      <c r="D129" s="58"/>
      <c r="E129" s="143"/>
      <c r="F129" s="57"/>
      <c r="G129" s="141">
        <f t="shared" si="3"/>
        <v>0</v>
      </c>
    </row>
    <row r="130" spans="1:7" x14ac:dyDescent="0.25">
      <c r="A130" s="45" t="s">
        <v>215</v>
      </c>
      <c r="B130" s="136" t="s">
        <v>91</v>
      </c>
      <c r="C130" s="142">
        <v>39</v>
      </c>
      <c r="D130" s="57"/>
      <c r="E130" s="141">
        <f>C130*D130</f>
        <v>0</v>
      </c>
      <c r="F130" s="57"/>
      <c r="G130" s="141">
        <f t="shared" si="3"/>
        <v>0</v>
      </c>
    </row>
    <row r="131" spans="1:7" x14ac:dyDescent="0.25">
      <c r="A131" s="42" t="s">
        <v>214</v>
      </c>
      <c r="B131" s="146"/>
      <c r="C131" s="147"/>
      <c r="D131" s="60"/>
      <c r="E131" s="148"/>
      <c r="F131" s="60"/>
      <c r="G131" s="148"/>
    </row>
    <row r="132" spans="1:7" x14ac:dyDescent="0.25">
      <c r="A132" s="42" t="s">
        <v>213</v>
      </c>
      <c r="B132" s="149"/>
      <c r="C132" s="150"/>
      <c r="D132" s="56"/>
      <c r="E132" s="140"/>
      <c r="F132" s="56"/>
      <c r="G132" s="140"/>
    </row>
    <row r="133" spans="1:7" x14ac:dyDescent="0.25">
      <c r="A133" s="42" t="s">
        <v>212</v>
      </c>
      <c r="B133" s="149"/>
      <c r="C133" s="150"/>
      <c r="D133" s="56"/>
      <c r="E133" s="140"/>
      <c r="F133" s="56"/>
      <c r="G133" s="140"/>
    </row>
    <row r="134" spans="1:7" x14ac:dyDescent="0.25">
      <c r="A134" s="42" t="s">
        <v>211</v>
      </c>
      <c r="B134" s="149"/>
      <c r="C134" s="150"/>
      <c r="D134" s="56"/>
      <c r="E134" s="140"/>
      <c r="F134" s="56"/>
      <c r="G134" s="140"/>
    </row>
    <row r="135" spans="1:7" x14ac:dyDescent="0.25">
      <c r="A135" s="42" t="s">
        <v>210</v>
      </c>
      <c r="B135" s="149"/>
      <c r="C135" s="150"/>
      <c r="D135" s="56"/>
      <c r="E135" s="140"/>
      <c r="F135" s="56"/>
      <c r="G135" s="140"/>
    </row>
    <row r="136" spans="1:7" x14ac:dyDescent="0.25">
      <c r="A136" s="42" t="s">
        <v>209</v>
      </c>
      <c r="B136" s="149"/>
      <c r="C136" s="150"/>
      <c r="D136" s="56"/>
      <c r="E136" s="140"/>
      <c r="F136" s="56"/>
      <c r="G136" s="140"/>
    </row>
    <row r="137" spans="1:7" x14ac:dyDescent="0.25">
      <c r="A137" s="42" t="s">
        <v>208</v>
      </c>
      <c r="B137" s="149"/>
      <c r="C137" s="150"/>
      <c r="D137" s="56"/>
      <c r="E137" s="140"/>
      <c r="F137" s="56"/>
      <c r="G137" s="140"/>
    </row>
    <row r="138" spans="1:7" x14ac:dyDescent="0.25">
      <c r="A138" s="42" t="s">
        <v>207</v>
      </c>
      <c r="B138" s="149"/>
      <c r="C138" s="150"/>
      <c r="D138" s="56"/>
      <c r="E138" s="140"/>
      <c r="F138" s="56"/>
      <c r="G138" s="140"/>
    </row>
    <row r="139" spans="1:7" x14ac:dyDescent="0.25">
      <c r="A139" s="42" t="s">
        <v>206</v>
      </c>
      <c r="B139" s="151"/>
      <c r="C139" s="152"/>
      <c r="D139" s="58"/>
      <c r="E139" s="143"/>
      <c r="F139" s="58"/>
      <c r="G139" s="143"/>
    </row>
    <row r="140" spans="1:7" x14ac:dyDescent="0.25">
      <c r="A140" s="44" t="s">
        <v>205</v>
      </c>
      <c r="B140" s="136" t="s">
        <v>193</v>
      </c>
      <c r="C140" s="142">
        <v>39</v>
      </c>
      <c r="D140" s="57"/>
      <c r="E140" s="141">
        <f>C140*D140</f>
        <v>0</v>
      </c>
      <c r="F140" s="57"/>
      <c r="G140" s="141">
        <f>C140*F140</f>
        <v>0</v>
      </c>
    </row>
    <row r="141" spans="1:7" x14ac:dyDescent="0.25">
      <c r="A141" s="42" t="s">
        <v>204</v>
      </c>
      <c r="B141" s="136"/>
      <c r="C141" s="142"/>
      <c r="D141" s="59"/>
      <c r="E141" s="141"/>
      <c r="F141" s="59"/>
      <c r="G141" s="141"/>
    </row>
    <row r="142" spans="1:7" x14ac:dyDescent="0.25">
      <c r="A142" s="42" t="s">
        <v>203</v>
      </c>
      <c r="B142" s="136"/>
      <c r="C142" s="142"/>
      <c r="D142" s="59"/>
      <c r="E142" s="141"/>
      <c r="F142" s="59"/>
      <c r="G142" s="141"/>
    </row>
    <row r="143" spans="1:7" x14ac:dyDescent="0.25">
      <c r="A143" s="42" t="s">
        <v>202</v>
      </c>
      <c r="B143" s="136" t="s">
        <v>180</v>
      </c>
      <c r="C143" s="142">
        <v>4</v>
      </c>
      <c r="D143" s="59"/>
      <c r="E143" s="141"/>
      <c r="F143" s="57"/>
      <c r="G143" s="141">
        <f>C143*F143</f>
        <v>0</v>
      </c>
    </row>
    <row r="144" spans="1:7" x14ac:dyDescent="0.25">
      <c r="A144" s="42" t="s">
        <v>201</v>
      </c>
      <c r="B144" s="136" t="s">
        <v>91</v>
      </c>
      <c r="C144" s="142">
        <v>4</v>
      </c>
      <c r="D144" s="59"/>
      <c r="E144" s="141"/>
      <c r="F144" s="57"/>
      <c r="G144" s="141">
        <f>C144*F144</f>
        <v>0</v>
      </c>
    </row>
    <row r="145" spans="1:9" x14ac:dyDescent="0.25">
      <c r="A145" s="42" t="s">
        <v>200</v>
      </c>
      <c r="B145" s="136" t="s">
        <v>91</v>
      </c>
      <c r="C145" s="142">
        <v>162</v>
      </c>
      <c r="D145" s="59"/>
      <c r="E145" s="141"/>
      <c r="F145" s="57"/>
      <c r="G145" s="141">
        <f>C145*F145</f>
        <v>0</v>
      </c>
      <c r="I145" s="153"/>
    </row>
    <row r="146" spans="1:9" x14ac:dyDescent="0.25">
      <c r="A146" s="42" t="s">
        <v>199</v>
      </c>
      <c r="B146" s="136"/>
      <c r="C146" s="142"/>
      <c r="D146" s="59"/>
      <c r="E146" s="141"/>
      <c r="F146" s="59"/>
      <c r="G146" s="141"/>
    </row>
    <row r="147" spans="1:9" x14ac:dyDescent="0.25">
      <c r="A147" s="42" t="s">
        <v>198</v>
      </c>
      <c r="B147" s="136" t="s">
        <v>91</v>
      </c>
      <c r="C147" s="142">
        <v>521</v>
      </c>
      <c r="D147" s="59"/>
      <c r="E147" s="141"/>
      <c r="F147" s="57"/>
      <c r="G147" s="141">
        <f t="shared" ref="G147:G152" si="4">C147*F147</f>
        <v>0</v>
      </c>
    </row>
    <row r="148" spans="1:9" x14ac:dyDescent="0.25">
      <c r="A148" s="42" t="s">
        <v>197</v>
      </c>
      <c r="B148" s="136" t="s">
        <v>193</v>
      </c>
      <c r="C148" s="142">
        <v>2059</v>
      </c>
      <c r="D148" s="59"/>
      <c r="E148" s="141"/>
      <c r="F148" s="57"/>
      <c r="G148" s="141">
        <f t="shared" si="4"/>
        <v>0</v>
      </c>
    </row>
    <row r="149" spans="1:9" x14ac:dyDescent="0.25">
      <c r="A149" s="42" t="s">
        <v>196</v>
      </c>
      <c r="B149" s="136" t="s">
        <v>193</v>
      </c>
      <c r="C149" s="142">
        <v>412</v>
      </c>
      <c r="D149" s="59"/>
      <c r="E149" s="141"/>
      <c r="F149" s="57"/>
      <c r="G149" s="141">
        <f t="shared" si="4"/>
        <v>0</v>
      </c>
    </row>
    <row r="150" spans="1:9" x14ac:dyDescent="0.25">
      <c r="A150" s="42" t="s">
        <v>195</v>
      </c>
      <c r="B150" s="136" t="s">
        <v>193</v>
      </c>
      <c r="C150" s="142">
        <v>102</v>
      </c>
      <c r="D150" s="59"/>
      <c r="E150" s="141"/>
      <c r="F150" s="57"/>
      <c r="G150" s="141">
        <f t="shared" si="4"/>
        <v>0</v>
      </c>
    </row>
    <row r="151" spans="1:9" x14ac:dyDescent="0.25">
      <c r="A151" s="42" t="s">
        <v>194</v>
      </c>
      <c r="B151" s="136" t="s">
        <v>193</v>
      </c>
      <c r="C151" s="142">
        <v>579</v>
      </c>
      <c r="D151" s="59"/>
      <c r="E151" s="141"/>
      <c r="F151" s="57"/>
      <c r="G151" s="141">
        <f t="shared" si="4"/>
        <v>0</v>
      </c>
    </row>
    <row r="152" spans="1:9" x14ac:dyDescent="0.25">
      <c r="A152" s="42" t="s">
        <v>192</v>
      </c>
      <c r="B152" s="136" t="s">
        <v>91</v>
      </c>
      <c r="C152" s="142">
        <v>3</v>
      </c>
      <c r="D152" s="59"/>
      <c r="E152" s="141"/>
      <c r="F152" s="57"/>
      <c r="G152" s="141">
        <f t="shared" si="4"/>
        <v>0</v>
      </c>
    </row>
    <row r="153" spans="1:9" x14ac:dyDescent="0.25">
      <c r="A153" s="42" t="s">
        <v>191</v>
      </c>
      <c r="B153" s="136"/>
      <c r="C153" s="142"/>
      <c r="D153" s="59"/>
      <c r="E153" s="141"/>
      <c r="F153" s="59"/>
      <c r="G153" s="141"/>
    </row>
    <row r="154" spans="1:9" x14ac:dyDescent="0.25">
      <c r="A154" s="42" t="s">
        <v>190</v>
      </c>
      <c r="B154" s="136" t="s">
        <v>91</v>
      </c>
      <c r="C154" s="142">
        <v>1</v>
      </c>
      <c r="D154" s="59"/>
      <c r="E154" s="141"/>
      <c r="F154" s="57"/>
      <c r="G154" s="141">
        <f>C154*F154</f>
        <v>0</v>
      </c>
    </row>
    <row r="155" spans="1:9" x14ac:dyDescent="0.25">
      <c r="A155" s="42" t="s">
        <v>189</v>
      </c>
      <c r="B155" s="136"/>
      <c r="C155" s="142"/>
      <c r="D155" s="59"/>
      <c r="E155" s="141"/>
      <c r="F155" s="59"/>
      <c r="G155" s="141"/>
    </row>
    <row r="156" spans="1:9" x14ac:dyDescent="0.25">
      <c r="A156" s="42" t="s">
        <v>188</v>
      </c>
      <c r="B156" s="136"/>
      <c r="C156" s="142"/>
      <c r="D156" s="59"/>
      <c r="E156" s="141"/>
      <c r="F156" s="61"/>
      <c r="G156" s="141"/>
    </row>
    <row r="157" spans="1:9" x14ac:dyDescent="0.25">
      <c r="A157" s="42" t="s">
        <v>187</v>
      </c>
      <c r="B157" s="136" t="s">
        <v>91</v>
      </c>
      <c r="C157" s="142">
        <v>162</v>
      </c>
      <c r="D157" s="59"/>
      <c r="E157" s="141"/>
      <c r="F157" s="57"/>
      <c r="G157" s="141">
        <f>C157*F157</f>
        <v>0</v>
      </c>
    </row>
    <row r="158" spans="1:9" x14ac:dyDescent="0.25">
      <c r="A158" s="42" t="s">
        <v>186</v>
      </c>
      <c r="B158" s="136" t="s">
        <v>91</v>
      </c>
      <c r="C158" s="142">
        <v>6</v>
      </c>
      <c r="D158" s="59"/>
      <c r="E158" s="141"/>
      <c r="F158" s="57"/>
      <c r="G158" s="141">
        <f>C158*F158</f>
        <v>0</v>
      </c>
    </row>
    <row r="159" spans="1:9" x14ac:dyDescent="0.25">
      <c r="A159" s="42" t="s">
        <v>185</v>
      </c>
      <c r="B159" s="136" t="s">
        <v>180</v>
      </c>
      <c r="C159" s="142">
        <v>29</v>
      </c>
      <c r="D159" s="59"/>
      <c r="E159" s="141"/>
      <c r="F159" s="57"/>
      <c r="G159" s="141">
        <f>C159*F159</f>
        <v>0</v>
      </c>
    </row>
    <row r="160" spans="1:9" x14ac:dyDescent="0.25">
      <c r="A160" s="42" t="s">
        <v>184</v>
      </c>
      <c r="B160" s="136" t="s">
        <v>180</v>
      </c>
      <c r="C160" s="154">
        <v>267.39999999999998</v>
      </c>
      <c r="D160" s="59"/>
      <c r="E160" s="141"/>
      <c r="F160" s="57"/>
      <c r="G160" s="141">
        <f>C160*F160</f>
        <v>0</v>
      </c>
    </row>
    <row r="161" spans="1:7" x14ac:dyDescent="0.25">
      <c r="A161" s="42" t="s">
        <v>183</v>
      </c>
      <c r="B161" s="136"/>
      <c r="C161" s="142"/>
      <c r="D161" s="59"/>
      <c r="E161" s="141"/>
      <c r="F161" s="61"/>
      <c r="G161" s="141"/>
    </row>
    <row r="162" spans="1:7" x14ac:dyDescent="0.25">
      <c r="A162" s="42" t="s">
        <v>182</v>
      </c>
      <c r="B162" s="136" t="s">
        <v>180</v>
      </c>
      <c r="C162" s="142">
        <v>29</v>
      </c>
      <c r="D162" s="59"/>
      <c r="E162" s="141"/>
      <c r="F162" s="57"/>
      <c r="G162" s="141">
        <f>C162*F162</f>
        <v>0</v>
      </c>
    </row>
    <row r="163" spans="1:7" x14ac:dyDescent="0.25">
      <c r="A163" s="42" t="s">
        <v>181</v>
      </c>
      <c r="B163" s="136" t="s">
        <v>180</v>
      </c>
      <c r="C163" s="154">
        <v>267.39999999999998</v>
      </c>
      <c r="D163" s="59"/>
      <c r="E163" s="141"/>
      <c r="F163" s="57"/>
      <c r="G163" s="141">
        <f>C163*F163</f>
        <v>0</v>
      </c>
    </row>
    <row r="164" spans="1:7" x14ac:dyDescent="0.25">
      <c r="A164" s="42" t="s">
        <v>179</v>
      </c>
      <c r="B164" s="136"/>
      <c r="C164" s="142"/>
      <c r="D164" s="59"/>
      <c r="E164" s="141"/>
      <c r="F164" s="59"/>
      <c r="G164" s="141"/>
    </row>
    <row r="165" spans="1:7" x14ac:dyDescent="0.25">
      <c r="A165" s="42" t="s">
        <v>178</v>
      </c>
      <c r="B165" s="136" t="s">
        <v>91</v>
      </c>
      <c r="C165" s="142">
        <v>521</v>
      </c>
      <c r="D165" s="59"/>
      <c r="E165" s="141"/>
      <c r="F165" s="57"/>
      <c r="G165" s="141">
        <f>C165*F165</f>
        <v>0</v>
      </c>
    </row>
    <row r="166" spans="1:7" x14ac:dyDescent="0.25">
      <c r="A166" s="42" t="s">
        <v>177</v>
      </c>
      <c r="B166" s="136" t="s">
        <v>168</v>
      </c>
      <c r="C166" s="154">
        <v>63.8</v>
      </c>
      <c r="D166" s="59"/>
      <c r="E166" s="141"/>
      <c r="F166" s="57"/>
      <c r="G166" s="141">
        <f>C166*F166</f>
        <v>0</v>
      </c>
    </row>
    <row r="167" spans="1:7" x14ac:dyDescent="0.25">
      <c r="A167" s="43" t="s">
        <v>72</v>
      </c>
      <c r="B167" s="155"/>
      <c r="C167" s="156"/>
      <c r="D167" s="62"/>
      <c r="E167" s="157">
        <f>SUM(E4:E166)</f>
        <v>0</v>
      </c>
      <c r="F167" s="62"/>
      <c r="G167" s="157">
        <f>SUM(G5:G166)</f>
        <v>0</v>
      </c>
    </row>
    <row r="168" spans="1:7" ht="15.75" thickBot="1" x14ac:dyDescent="0.3">
      <c r="A168" s="42" t="s">
        <v>176</v>
      </c>
      <c r="B168" s="136"/>
      <c r="C168" s="142"/>
      <c r="D168" s="63"/>
      <c r="E168" s="158">
        <f>E167*0.3</f>
        <v>0</v>
      </c>
      <c r="F168" s="63"/>
      <c r="G168" s="158"/>
    </row>
    <row r="169" spans="1:7" ht="15.75" thickBot="1" x14ac:dyDescent="0.3"/>
    <row r="170" spans="1:7" x14ac:dyDescent="0.25">
      <c r="A170" s="159" t="s">
        <v>175</v>
      </c>
      <c r="B170" s="160"/>
      <c r="C170" s="160"/>
      <c r="D170" s="160"/>
      <c r="E170" s="160"/>
      <c r="F170" s="160"/>
      <c r="G170" s="161"/>
    </row>
    <row r="171" spans="1:7" x14ac:dyDescent="0.25">
      <c r="A171" s="40" t="s">
        <v>174</v>
      </c>
      <c r="B171" s="162"/>
      <c r="C171" s="162"/>
      <c r="D171" s="162"/>
      <c r="E171" s="162"/>
      <c r="F171" s="162"/>
      <c r="G171" s="163">
        <f>G167</f>
        <v>0</v>
      </c>
    </row>
    <row r="172" spans="1:7" x14ac:dyDescent="0.25">
      <c r="A172" s="40" t="s">
        <v>173</v>
      </c>
      <c r="B172" s="162"/>
      <c r="C172" s="162"/>
      <c r="D172" s="162"/>
      <c r="E172" s="162"/>
      <c r="F172" s="162"/>
      <c r="G172" s="163">
        <f>E167+E168</f>
        <v>0</v>
      </c>
    </row>
    <row r="173" spans="1:7" x14ac:dyDescent="0.25">
      <c r="A173" s="40" t="s">
        <v>172</v>
      </c>
      <c r="B173" s="162"/>
      <c r="C173" s="162"/>
      <c r="D173" s="162"/>
      <c r="E173" s="162"/>
      <c r="F173" s="162"/>
      <c r="G173" s="163">
        <f>G172+G171</f>
        <v>0</v>
      </c>
    </row>
    <row r="174" spans="1:7" x14ac:dyDescent="0.25">
      <c r="A174" s="41" t="s">
        <v>171</v>
      </c>
      <c r="B174" s="162"/>
      <c r="C174" s="162"/>
      <c r="D174" s="162"/>
      <c r="E174" s="162"/>
      <c r="F174" s="162"/>
      <c r="G174" s="64"/>
    </row>
    <row r="175" spans="1:7" x14ac:dyDescent="0.25">
      <c r="A175" s="41" t="s">
        <v>170</v>
      </c>
      <c r="B175" s="162"/>
      <c r="C175" s="162"/>
      <c r="D175" s="162"/>
      <c r="E175" s="162"/>
      <c r="F175" s="162"/>
      <c r="G175" s="64"/>
    </row>
    <row r="176" spans="1:7" x14ac:dyDescent="0.25">
      <c r="A176" s="41" t="s">
        <v>169</v>
      </c>
      <c r="B176" s="164" t="s">
        <v>168</v>
      </c>
      <c r="C176" s="162">
        <v>59.2</v>
      </c>
      <c r="D176" s="162"/>
      <c r="E176" s="162"/>
      <c r="F176" s="65"/>
      <c r="G176" s="163">
        <f>C176*F176</f>
        <v>0</v>
      </c>
    </row>
    <row r="177" spans="1:7" x14ac:dyDescent="0.25">
      <c r="A177" s="53" t="s">
        <v>167</v>
      </c>
      <c r="B177" s="165"/>
      <c r="C177" s="165"/>
      <c r="D177" s="165"/>
      <c r="E177" s="165"/>
      <c r="F177" s="191">
        <f>SUM(G173:G175,G176)</f>
        <v>0</v>
      </c>
      <c r="G177" s="192"/>
    </row>
    <row r="178" spans="1:7" x14ac:dyDescent="0.25">
      <c r="A178" s="51" t="s">
        <v>166</v>
      </c>
      <c r="B178" s="166">
        <v>0.21</v>
      </c>
      <c r="C178" s="167"/>
      <c r="D178" s="167"/>
      <c r="E178" s="167"/>
      <c r="F178" s="196">
        <f>F177*0.21</f>
        <v>0</v>
      </c>
      <c r="G178" s="197"/>
    </row>
    <row r="179" spans="1:7" ht="15.75" thickBot="1" x14ac:dyDescent="0.3">
      <c r="A179" s="52" t="s">
        <v>165</v>
      </c>
      <c r="B179" s="168"/>
      <c r="C179" s="168"/>
      <c r="D179" s="168"/>
      <c r="E179" s="168"/>
      <c r="F179" s="189">
        <f>F177+F178</f>
        <v>0</v>
      </c>
      <c r="G179" s="190"/>
    </row>
    <row r="181" spans="1:7" x14ac:dyDescent="0.25">
      <c r="A181" s="169" t="s">
        <v>86</v>
      </c>
    </row>
  </sheetData>
  <sheetProtection algorithmName="SHA-512" hashValue="jLC6qXpG8+lgzMmpsERt4CoJ73tstn5ISGH7+eIQyPblXkNEDNQhGBAAMHcgp1koVofUyI3zfxA31dlekpoJbQ==" saltValue="pmtk2cp2kzD5ixQSzIz4rw==" spinCount="100000" sheet="1" objects="1" scenarios="1"/>
  <mergeCells count="6">
    <mergeCell ref="A1:G1"/>
    <mergeCell ref="F179:G179"/>
    <mergeCell ref="F177:G177"/>
    <mergeCell ref="F3:G3"/>
    <mergeCell ref="D3:E3"/>
    <mergeCell ref="F178:G17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2" sqref="B12"/>
    </sheetView>
  </sheetViews>
  <sheetFormatPr defaultRowHeight="15" x14ac:dyDescent="0.25"/>
  <cols>
    <col min="1" max="1" width="5.28515625" style="72" customWidth="1"/>
    <col min="2" max="2" width="20.42578125" style="72" customWidth="1"/>
    <col min="3" max="3" width="14.7109375" style="72" customWidth="1"/>
    <col min="4" max="4" width="18.85546875" style="72" customWidth="1"/>
    <col min="5" max="5" width="13.140625" style="72" customWidth="1"/>
    <col min="6" max="16384" width="9.140625" style="72"/>
  </cols>
  <sheetData>
    <row r="1" spans="1:5" ht="23.25" customHeight="1" x14ac:dyDescent="0.25">
      <c r="B1" s="122" t="s">
        <v>76</v>
      </c>
      <c r="D1" s="73"/>
    </row>
    <row r="2" spans="1:5" s="123" customFormat="1" x14ac:dyDescent="0.25">
      <c r="B2" s="81" t="s">
        <v>0</v>
      </c>
      <c r="C2" s="124" t="s">
        <v>2</v>
      </c>
      <c r="D2" s="124" t="s">
        <v>3</v>
      </c>
      <c r="E2" s="124" t="s">
        <v>4</v>
      </c>
    </row>
    <row r="3" spans="1:5" x14ac:dyDescent="0.25">
      <c r="B3" s="125" t="s">
        <v>66</v>
      </c>
      <c r="C3" s="126">
        <v>427.2</v>
      </c>
      <c r="D3" s="126">
        <v>477.6</v>
      </c>
      <c r="E3" s="126">
        <v>1799.4</v>
      </c>
    </row>
    <row r="4" spans="1:5" x14ac:dyDescent="0.25">
      <c r="B4" s="125" t="s">
        <v>67</v>
      </c>
      <c r="C4" s="126">
        <v>480.38</v>
      </c>
      <c r="D4" s="126">
        <v>456.4</v>
      </c>
      <c r="E4" s="126">
        <v>1685.24</v>
      </c>
    </row>
    <row r="5" spans="1:5" x14ac:dyDescent="0.25">
      <c r="A5" s="74"/>
      <c r="B5" s="125" t="s">
        <v>68</v>
      </c>
      <c r="C5" s="126">
        <v>465.88</v>
      </c>
      <c r="D5" s="126">
        <v>507.8</v>
      </c>
      <c r="E5" s="126">
        <v>1804.3</v>
      </c>
    </row>
    <row r="6" spans="1:5" x14ac:dyDescent="0.25">
      <c r="A6" s="74"/>
      <c r="B6" s="125" t="s">
        <v>65</v>
      </c>
      <c r="C6" s="126">
        <v>465.88</v>
      </c>
      <c r="D6" s="126">
        <v>507.8</v>
      </c>
      <c r="E6" s="126">
        <v>1804.3</v>
      </c>
    </row>
    <row r="7" spans="1:5" x14ac:dyDescent="0.25">
      <c r="A7" s="74"/>
      <c r="B7" s="125" t="s">
        <v>50</v>
      </c>
      <c r="C7" s="126"/>
      <c r="D7" s="126"/>
      <c r="E7" s="126">
        <v>162</v>
      </c>
    </row>
    <row r="8" spans="1:5" x14ac:dyDescent="0.25">
      <c r="A8" s="74"/>
      <c r="B8" s="198" t="s">
        <v>312</v>
      </c>
      <c r="C8" s="199"/>
      <c r="D8" s="200"/>
      <c r="E8" s="126">
        <v>-400</v>
      </c>
    </row>
    <row r="9" spans="1:5" x14ac:dyDescent="0.25">
      <c r="A9" s="74"/>
      <c r="B9" s="127" t="s">
        <v>27</v>
      </c>
      <c r="C9" s="128">
        <f>SUM(C3:C7)</f>
        <v>1839.3400000000001</v>
      </c>
      <c r="D9" s="128">
        <f>SUM(D3:D7)</f>
        <v>1949.6</v>
      </c>
      <c r="E9" s="128">
        <f>SUM(E3:E8)</f>
        <v>6855.2400000000007</v>
      </c>
    </row>
    <row r="10" spans="1:5" x14ac:dyDescent="0.25">
      <c r="B10" s="129" t="s">
        <v>81</v>
      </c>
      <c r="C10" s="66"/>
      <c r="D10" s="66"/>
      <c r="E10" s="66"/>
    </row>
    <row r="11" spans="1:5" x14ac:dyDescent="0.25">
      <c r="B11" s="130" t="s">
        <v>84</v>
      </c>
      <c r="C11" s="131">
        <f>C9*C10</f>
        <v>0</v>
      </c>
      <c r="D11" s="131">
        <f>D9*D10</f>
        <v>0</v>
      </c>
      <c r="E11" s="131">
        <f>E9*E10</f>
        <v>0</v>
      </c>
    </row>
    <row r="13" spans="1:5" x14ac:dyDescent="0.25">
      <c r="B13" s="107" t="s">
        <v>86</v>
      </c>
      <c r="C13" s="107"/>
    </row>
  </sheetData>
  <sheetProtection algorithmName="SHA-512" hashValue="3kSXDB/5zMt/UN9ZBJZFihOE0UHQNatMWRYfOJLhC2x4brr+ezyytRs+WAePU5k88BpUQDqw17hFrqDQTwUGgQ==" saltValue="einRzKWZKfjYtp8pAum5qQ==" spinCount="100000" sheet="1" objects="1" scenarios="1"/>
  <mergeCells count="1">
    <mergeCell ref="B8:D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5" sqref="A5"/>
    </sheetView>
  </sheetViews>
  <sheetFormatPr defaultRowHeight="15" x14ac:dyDescent="0.25"/>
  <cols>
    <col min="1" max="1" width="12.85546875" style="72" customWidth="1"/>
    <col min="2" max="2" width="11.7109375" style="72" customWidth="1"/>
    <col min="3" max="3" width="15.7109375" style="72" customWidth="1"/>
    <col min="4" max="4" width="16.28515625" style="72" customWidth="1"/>
    <col min="5" max="5" width="12" style="72" customWidth="1"/>
    <col min="6" max="16384" width="9.140625" style="72"/>
  </cols>
  <sheetData>
    <row r="1" spans="1:5" ht="27.75" customHeight="1" thickBot="1" x14ac:dyDescent="0.3">
      <c r="A1" s="72" t="s">
        <v>70</v>
      </c>
    </row>
    <row r="2" spans="1:5" s="109" customFormat="1" ht="30.75" thickBot="1" x14ac:dyDescent="0.3">
      <c r="A2" s="110" t="s">
        <v>73</v>
      </c>
      <c r="B2" s="111" t="s">
        <v>64</v>
      </c>
      <c r="C2" s="112" t="s">
        <v>85</v>
      </c>
      <c r="D2" s="111" t="s">
        <v>69</v>
      </c>
      <c r="E2" s="113" t="s">
        <v>74</v>
      </c>
    </row>
    <row r="3" spans="1:5" x14ac:dyDescent="0.25">
      <c r="A3" s="77" t="s">
        <v>66</v>
      </c>
      <c r="B3" s="78">
        <v>22</v>
      </c>
      <c r="C3" s="114">
        <v>28</v>
      </c>
      <c r="D3" s="78">
        <v>508</v>
      </c>
      <c r="E3" s="94">
        <v>150</v>
      </c>
    </row>
    <row r="4" spans="1:5" x14ac:dyDescent="0.25">
      <c r="A4" s="80" t="s">
        <v>67</v>
      </c>
      <c r="B4" s="81">
        <v>22</v>
      </c>
      <c r="C4" s="81">
        <v>33.6</v>
      </c>
      <c r="D4" s="81">
        <v>600</v>
      </c>
      <c r="E4" s="115">
        <v>147</v>
      </c>
    </row>
    <row r="5" spans="1:5" x14ac:dyDescent="0.25">
      <c r="A5" s="80" t="s">
        <v>68</v>
      </c>
      <c r="B5" s="81">
        <v>22</v>
      </c>
      <c r="C5" s="81">
        <v>29.4</v>
      </c>
      <c r="D5" s="81">
        <v>535</v>
      </c>
      <c r="E5" s="115">
        <v>128</v>
      </c>
    </row>
    <row r="6" spans="1:5" x14ac:dyDescent="0.25">
      <c r="A6" s="96" t="s">
        <v>65</v>
      </c>
      <c r="B6" s="116">
        <v>23</v>
      </c>
      <c r="C6" s="116">
        <v>34.799999999999997</v>
      </c>
      <c r="D6" s="116">
        <v>630</v>
      </c>
      <c r="E6" s="117">
        <v>47</v>
      </c>
    </row>
    <row r="7" spans="1:5" x14ac:dyDescent="0.25">
      <c r="A7" s="100" t="s">
        <v>72</v>
      </c>
      <c r="B7" s="118">
        <f>SUM(B3:B6)</f>
        <v>89</v>
      </c>
      <c r="C7" s="119">
        <f>SUM(C3:C6)</f>
        <v>125.8</v>
      </c>
      <c r="D7" s="118">
        <f>SUM(D3:D6)</f>
        <v>2273</v>
      </c>
      <c r="E7" s="120">
        <f>SUM(E3:E6)</f>
        <v>472</v>
      </c>
    </row>
    <row r="8" spans="1:5" ht="15.75" thickBot="1" x14ac:dyDescent="0.3">
      <c r="A8" s="201" t="s">
        <v>81</v>
      </c>
      <c r="B8" s="202"/>
      <c r="C8" s="67"/>
      <c r="D8" s="205"/>
      <c r="E8" s="68"/>
    </row>
    <row r="9" spans="1:5" ht="15.75" thickBot="1" x14ac:dyDescent="0.3">
      <c r="A9" s="203" t="s">
        <v>84</v>
      </c>
      <c r="B9" s="204"/>
      <c r="C9" s="121">
        <f>C7*C8</f>
        <v>0</v>
      </c>
      <c r="D9" s="206"/>
      <c r="E9" s="121">
        <f>E7*E8</f>
        <v>0</v>
      </c>
    </row>
    <row r="11" spans="1:5" x14ac:dyDescent="0.25">
      <c r="B11" s="107" t="s">
        <v>83</v>
      </c>
      <c r="C11" s="107"/>
      <c r="D11" s="108"/>
    </row>
  </sheetData>
  <sheetProtection algorithmName="SHA-512" hashValue="FN1M51e+RHGb5B1sqfS8y9mUcRz9baksYgErFWqkBUCddddFIvL+ovrS+EzCw0mcr4Gaj5TwBG9DkbgA0yMc0A==" saltValue="vsvamYG/EvfqbeoJJqFTJQ==" spinCount="100000" sheet="1" objects="1" scenarios="1"/>
  <mergeCells count="3">
    <mergeCell ref="A8:B8"/>
    <mergeCell ref="A9:B9"/>
    <mergeCell ref="D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6" sqref="C16"/>
    </sheetView>
  </sheetViews>
  <sheetFormatPr defaultRowHeight="15" x14ac:dyDescent="0.25"/>
  <cols>
    <col min="1" max="1" width="5.28515625" style="72" customWidth="1"/>
    <col min="2" max="2" width="9.7109375" style="72" customWidth="1"/>
    <col min="3" max="3" width="18.140625" style="72" customWidth="1"/>
    <col min="4" max="4" width="18.7109375" style="72" customWidth="1"/>
    <col min="5" max="5" width="17" style="72" customWidth="1"/>
    <col min="6" max="6" width="16.140625" style="72" customWidth="1"/>
    <col min="7" max="16384" width="9.140625" style="72"/>
  </cols>
  <sheetData>
    <row r="1" spans="1:6" ht="23.25" customHeight="1" thickBot="1" x14ac:dyDescent="0.3">
      <c r="C1" s="73" t="s">
        <v>77</v>
      </c>
    </row>
    <row r="2" spans="1:6" ht="15.75" thickBot="1" x14ac:dyDescent="0.3">
      <c r="A2" s="74"/>
      <c r="B2" s="75" t="s">
        <v>50</v>
      </c>
      <c r="C2" s="76" t="s">
        <v>1</v>
      </c>
      <c r="D2" s="76" t="s">
        <v>78</v>
      </c>
      <c r="E2" s="76" t="s">
        <v>4</v>
      </c>
    </row>
    <row r="3" spans="1:6" x14ac:dyDescent="0.25">
      <c r="A3" s="74"/>
      <c r="B3" s="77" t="s">
        <v>51</v>
      </c>
      <c r="C3" s="78" t="s">
        <v>54</v>
      </c>
      <c r="D3" s="78" t="s">
        <v>56</v>
      </c>
      <c r="E3" s="79">
        <v>60</v>
      </c>
    </row>
    <row r="4" spans="1:6" x14ac:dyDescent="0.25">
      <c r="A4" s="74"/>
      <c r="B4" s="80" t="s">
        <v>52</v>
      </c>
      <c r="C4" s="81" t="s">
        <v>71</v>
      </c>
      <c r="D4" s="81" t="s">
        <v>57</v>
      </c>
      <c r="E4" s="82">
        <v>72</v>
      </c>
    </row>
    <row r="5" spans="1:6" ht="15.75" thickBot="1" x14ac:dyDescent="0.3">
      <c r="A5" s="74"/>
      <c r="B5" s="80" t="s">
        <v>53</v>
      </c>
      <c r="C5" s="81" t="s">
        <v>55</v>
      </c>
      <c r="D5" s="83">
        <v>30</v>
      </c>
      <c r="E5" s="82">
        <v>30</v>
      </c>
    </row>
    <row r="6" spans="1:6" ht="15.75" thickBot="1" x14ac:dyDescent="0.3">
      <c r="A6" s="74"/>
      <c r="B6" s="84" t="s">
        <v>58</v>
      </c>
      <c r="C6" s="85"/>
      <c r="D6" s="85"/>
      <c r="E6" s="86">
        <v>162</v>
      </c>
    </row>
    <row r="7" spans="1:6" ht="15.75" thickBot="1" x14ac:dyDescent="0.3">
      <c r="A7" s="74"/>
      <c r="B7" s="87"/>
      <c r="C7" s="88"/>
      <c r="D7" s="88"/>
      <c r="E7" s="88"/>
    </row>
    <row r="8" spans="1:6" ht="45.75" thickBot="1" x14ac:dyDescent="0.3">
      <c r="A8" s="74"/>
      <c r="B8" s="89" t="s">
        <v>59</v>
      </c>
      <c r="C8" s="90" t="s">
        <v>1</v>
      </c>
      <c r="D8" s="91" t="s">
        <v>79</v>
      </c>
      <c r="E8" s="92" t="s">
        <v>80</v>
      </c>
    </row>
    <row r="9" spans="1:6" x14ac:dyDescent="0.25">
      <c r="A9" s="74"/>
      <c r="B9" s="93"/>
      <c r="C9" s="78" t="s">
        <v>60</v>
      </c>
      <c r="D9" s="78">
        <v>3</v>
      </c>
      <c r="E9" s="94">
        <v>3.3</v>
      </c>
    </row>
    <row r="10" spans="1:6" x14ac:dyDescent="0.25">
      <c r="A10" s="74"/>
      <c r="B10" s="80"/>
      <c r="C10" s="81" t="s">
        <v>61</v>
      </c>
      <c r="D10" s="95">
        <v>5</v>
      </c>
      <c r="E10" s="82">
        <v>1</v>
      </c>
    </row>
    <row r="11" spans="1:6" x14ac:dyDescent="0.25">
      <c r="B11" s="80"/>
      <c r="C11" s="83" t="s">
        <v>63</v>
      </c>
      <c r="D11" s="95">
        <v>6</v>
      </c>
      <c r="E11" s="82">
        <v>2.4</v>
      </c>
    </row>
    <row r="12" spans="1:6" x14ac:dyDescent="0.25">
      <c r="B12" s="96"/>
      <c r="C12" s="97" t="s">
        <v>62</v>
      </c>
      <c r="D12" s="98">
        <v>1</v>
      </c>
      <c r="E12" s="99">
        <v>2.1</v>
      </c>
    </row>
    <row r="13" spans="1:6" x14ac:dyDescent="0.25">
      <c r="B13" s="100" t="s">
        <v>75</v>
      </c>
      <c r="C13" s="101"/>
      <c r="D13" s="102">
        <v>15</v>
      </c>
      <c r="E13" s="103">
        <f>SUM(E9:E12)</f>
        <v>8.7999999999999989</v>
      </c>
    </row>
    <row r="14" spans="1:6" ht="15.75" thickBot="1" x14ac:dyDescent="0.3">
      <c r="B14" s="207" t="s">
        <v>81</v>
      </c>
      <c r="C14" s="208"/>
      <c r="D14" s="69"/>
      <c r="E14" s="70"/>
    </row>
    <row r="15" spans="1:6" ht="15.75" thickBot="1" x14ac:dyDescent="0.3">
      <c r="B15" s="209" t="s">
        <v>82</v>
      </c>
      <c r="C15" s="210"/>
      <c r="D15" s="104">
        <f>D13*D14</f>
        <v>0</v>
      </c>
      <c r="E15" s="105">
        <f>E13*E14</f>
        <v>0</v>
      </c>
      <c r="F15" s="106">
        <f>SUM(D15:E15)</f>
        <v>0</v>
      </c>
    </row>
    <row r="17" spans="2:4" x14ac:dyDescent="0.25">
      <c r="B17" s="107" t="s">
        <v>83</v>
      </c>
      <c r="C17" s="107"/>
      <c r="D17" s="108"/>
    </row>
    <row r="22" spans="2:4" x14ac:dyDescent="0.25">
      <c r="B22" s="109"/>
    </row>
  </sheetData>
  <sheetProtection algorithmName="SHA-512" hashValue="UljKv53hk1HBYR2J2nkx01vCezeYHRva1HJPhJkNwBrWWhcOHpJrDTE4yiaO4I8/OdNnTiuFjA+QzbfxbAw5xw==" saltValue="4+gNy6bngRZ56sZSR32gAA==" spinCount="100000" sheet="1" objects="1" scenarios="1"/>
  <mergeCells count="2">
    <mergeCell ref="B14:C14"/>
    <mergeCell ref="B15:C1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B54" sqref="B54"/>
    </sheetView>
  </sheetViews>
  <sheetFormatPr defaultRowHeight="15" x14ac:dyDescent="0.25"/>
  <cols>
    <col min="1" max="1" width="4.5703125" customWidth="1"/>
    <col min="2" max="2" width="11.7109375" customWidth="1"/>
    <col min="3" max="3" width="14.5703125" customWidth="1"/>
    <col min="4" max="4" width="14.7109375" customWidth="1"/>
    <col min="5" max="5" width="18.7109375" customWidth="1"/>
    <col min="6" max="6" width="14.5703125" customWidth="1"/>
  </cols>
  <sheetData>
    <row r="1" spans="1:6" ht="14.25" customHeight="1" thickBot="1" x14ac:dyDescent="0.3">
      <c r="D1" t="s">
        <v>34</v>
      </c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4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4.25" customHeight="1" x14ac:dyDescent="0.25">
      <c r="A8" s="7">
        <v>7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4.2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9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1</v>
      </c>
      <c r="B13" s="3" t="s">
        <v>5</v>
      </c>
      <c r="C13" s="10" t="s">
        <v>15</v>
      </c>
      <c r="D13" s="10">
        <v>19.8</v>
      </c>
      <c r="E13" s="10">
        <v>18.600000000000001</v>
      </c>
      <c r="F13" s="19">
        <v>70</v>
      </c>
    </row>
    <row r="14" spans="1:6" x14ac:dyDescent="0.25">
      <c r="A14" s="8"/>
      <c r="B14" s="4" t="s">
        <v>9</v>
      </c>
      <c r="C14" s="11" t="s">
        <v>16</v>
      </c>
      <c r="D14" s="11">
        <v>13.53</v>
      </c>
      <c r="E14" s="11">
        <v>14.8</v>
      </c>
      <c r="F14" s="12">
        <v>53.53</v>
      </c>
    </row>
    <row r="15" spans="1:6" x14ac:dyDescent="0.25">
      <c r="A15" s="8"/>
      <c r="B15" s="4" t="s">
        <v>6</v>
      </c>
      <c r="C15" s="11" t="s">
        <v>17</v>
      </c>
      <c r="D15" s="14">
        <v>3.42</v>
      </c>
      <c r="E15" s="14">
        <v>7.8</v>
      </c>
      <c r="F15" s="15">
        <v>8</v>
      </c>
    </row>
    <row r="16" spans="1:6" x14ac:dyDescent="0.25">
      <c r="A16" s="8"/>
      <c r="B16" s="4" t="s">
        <v>7</v>
      </c>
      <c r="C16" s="14" t="s">
        <v>18</v>
      </c>
      <c r="D16" s="14"/>
      <c r="E16" s="14"/>
      <c r="F16" s="15">
        <v>5</v>
      </c>
    </row>
    <row r="17" spans="1:6" ht="15.75" thickBot="1" x14ac:dyDescent="0.3">
      <c r="A17" s="9"/>
      <c r="B17" s="6" t="s">
        <v>8</v>
      </c>
      <c r="C17" s="16" t="s">
        <v>19</v>
      </c>
      <c r="D17" s="16"/>
      <c r="E17" s="16"/>
      <c r="F17" s="17">
        <v>8</v>
      </c>
    </row>
    <row r="18" spans="1:6" x14ac:dyDescent="0.25">
      <c r="A18" s="7">
        <v>2</v>
      </c>
      <c r="B18" s="3" t="s">
        <v>5</v>
      </c>
      <c r="C18" s="10" t="s">
        <v>15</v>
      </c>
      <c r="D18" s="10">
        <v>19.8</v>
      </c>
      <c r="E18" s="10">
        <v>18.600000000000001</v>
      </c>
      <c r="F18" s="19">
        <v>70</v>
      </c>
    </row>
    <row r="19" spans="1:6" x14ac:dyDescent="0.25">
      <c r="A19" s="8"/>
      <c r="B19" s="4" t="s">
        <v>9</v>
      </c>
      <c r="C19" s="11" t="s">
        <v>16</v>
      </c>
      <c r="D19" s="11">
        <v>13.53</v>
      </c>
      <c r="E19" s="11">
        <v>14.8</v>
      </c>
      <c r="F19" s="12">
        <v>53.53</v>
      </c>
    </row>
    <row r="20" spans="1:6" x14ac:dyDescent="0.25">
      <c r="A20" s="8"/>
      <c r="B20" s="4" t="s">
        <v>6</v>
      </c>
      <c r="C20" s="11" t="s">
        <v>17</v>
      </c>
      <c r="D20" s="14">
        <v>3.42</v>
      </c>
      <c r="E20" s="14">
        <v>7.8</v>
      </c>
      <c r="F20" s="15">
        <v>8</v>
      </c>
    </row>
    <row r="21" spans="1:6" x14ac:dyDescent="0.25">
      <c r="A21" s="8"/>
      <c r="B21" s="4" t="s">
        <v>7</v>
      </c>
      <c r="C21" s="14" t="s">
        <v>18</v>
      </c>
      <c r="D21" s="14"/>
      <c r="E21" s="14"/>
      <c r="F21" s="15">
        <v>5</v>
      </c>
    </row>
    <row r="22" spans="1:6" ht="15.75" thickBot="1" x14ac:dyDescent="0.3">
      <c r="A22" s="9"/>
      <c r="B22" s="6" t="s">
        <v>8</v>
      </c>
      <c r="C22" s="16" t="s">
        <v>19</v>
      </c>
      <c r="D22" s="16"/>
      <c r="E22" s="16"/>
      <c r="F22" s="17">
        <v>8</v>
      </c>
    </row>
    <row r="23" spans="1:6" x14ac:dyDescent="0.25">
      <c r="A23" s="7">
        <v>15</v>
      </c>
      <c r="B23" s="3" t="s">
        <v>5</v>
      </c>
      <c r="C23" s="10" t="s">
        <v>15</v>
      </c>
      <c r="D23" s="10">
        <v>19.8</v>
      </c>
      <c r="E23" s="10">
        <v>18.600000000000001</v>
      </c>
      <c r="F23" s="19">
        <v>70</v>
      </c>
    </row>
    <row r="24" spans="1:6" x14ac:dyDescent="0.25">
      <c r="A24" s="8"/>
      <c r="B24" s="4" t="s">
        <v>9</v>
      </c>
      <c r="C24" s="11" t="s">
        <v>16</v>
      </c>
      <c r="D24" s="11">
        <v>13.53</v>
      </c>
      <c r="E24" s="11">
        <v>14.8</v>
      </c>
      <c r="F24" s="12">
        <v>53.53</v>
      </c>
    </row>
    <row r="25" spans="1:6" ht="14.25" customHeight="1" x14ac:dyDescent="0.25">
      <c r="A25" s="8"/>
      <c r="B25" s="4" t="s">
        <v>6</v>
      </c>
      <c r="C25" s="11" t="s">
        <v>17</v>
      </c>
      <c r="D25" s="14">
        <v>3.42</v>
      </c>
      <c r="E25" s="14">
        <v>7.8</v>
      </c>
      <c r="F25" s="15">
        <v>8</v>
      </c>
    </row>
    <row r="26" spans="1:6" x14ac:dyDescent="0.25">
      <c r="A26" s="8"/>
      <c r="B26" s="4" t="s">
        <v>7</v>
      </c>
      <c r="C26" s="14" t="s">
        <v>18</v>
      </c>
      <c r="D26" s="14"/>
      <c r="E26" s="14"/>
      <c r="F26" s="15">
        <v>5</v>
      </c>
    </row>
    <row r="27" spans="1:6" ht="14.25" customHeight="1" thickBot="1" x14ac:dyDescent="0.3">
      <c r="A27" s="9"/>
      <c r="B27" s="6" t="s">
        <v>8</v>
      </c>
      <c r="C27" s="16" t="s">
        <v>19</v>
      </c>
      <c r="D27" s="16"/>
      <c r="E27" s="16"/>
      <c r="F27" s="17">
        <v>8</v>
      </c>
    </row>
    <row r="28" spans="1:6" x14ac:dyDescent="0.25">
      <c r="A28" s="7">
        <v>18</v>
      </c>
      <c r="B28" s="3" t="s">
        <v>5</v>
      </c>
      <c r="C28" s="10" t="s">
        <v>15</v>
      </c>
      <c r="D28" s="10">
        <v>19.8</v>
      </c>
      <c r="E28" s="10">
        <v>18.600000000000001</v>
      </c>
      <c r="F28" s="19">
        <v>70</v>
      </c>
    </row>
    <row r="29" spans="1:6" x14ac:dyDescent="0.25">
      <c r="A29" s="8"/>
      <c r="B29" s="4" t="s">
        <v>9</v>
      </c>
      <c r="C29" s="11" t="s">
        <v>16</v>
      </c>
      <c r="D29" s="11">
        <v>13.53</v>
      </c>
      <c r="E29" s="11">
        <v>14.8</v>
      </c>
      <c r="F29" s="12">
        <v>53.53</v>
      </c>
    </row>
    <row r="30" spans="1:6" x14ac:dyDescent="0.25">
      <c r="A30" s="8"/>
      <c r="B30" s="4" t="s">
        <v>6</v>
      </c>
      <c r="C30" s="11" t="s">
        <v>17</v>
      </c>
      <c r="D30" s="14">
        <v>3.42</v>
      </c>
      <c r="E30" s="14">
        <v>7.8</v>
      </c>
      <c r="F30" s="15">
        <v>8</v>
      </c>
    </row>
    <row r="31" spans="1:6" x14ac:dyDescent="0.25">
      <c r="A31" s="8"/>
      <c r="B31" s="4" t="s">
        <v>7</v>
      </c>
      <c r="C31" s="14" t="s">
        <v>18</v>
      </c>
      <c r="D31" s="14"/>
      <c r="E31" s="14"/>
      <c r="F31" s="15">
        <v>5</v>
      </c>
    </row>
    <row r="32" spans="1:6" ht="14.25" customHeight="1" thickBot="1" x14ac:dyDescent="0.3">
      <c r="A32" s="9"/>
      <c r="B32" s="6" t="s">
        <v>8</v>
      </c>
      <c r="C32" s="16" t="s">
        <v>19</v>
      </c>
      <c r="D32" s="16"/>
      <c r="E32" s="16"/>
      <c r="F32" s="17">
        <v>8</v>
      </c>
    </row>
    <row r="33" spans="1:6" x14ac:dyDescent="0.25">
      <c r="A33" s="7">
        <v>25</v>
      </c>
      <c r="B33" s="3" t="s">
        <v>5</v>
      </c>
      <c r="C33" s="10" t="s">
        <v>15</v>
      </c>
      <c r="D33" s="10">
        <v>19.8</v>
      </c>
      <c r="E33" s="10">
        <v>18.600000000000001</v>
      </c>
      <c r="F33" s="19">
        <v>70</v>
      </c>
    </row>
    <row r="34" spans="1:6" ht="14.25" customHeight="1" x14ac:dyDescent="0.25">
      <c r="A34" s="8"/>
      <c r="B34" s="4" t="s">
        <v>9</v>
      </c>
      <c r="C34" s="11" t="s">
        <v>16</v>
      </c>
      <c r="D34" s="11">
        <v>13.53</v>
      </c>
      <c r="E34" s="11">
        <v>14.8</v>
      </c>
      <c r="F34" s="12">
        <v>53.53</v>
      </c>
    </row>
    <row r="35" spans="1:6" ht="14.25" customHeight="1" x14ac:dyDescent="0.25">
      <c r="A35" s="8"/>
      <c r="B35" s="4" t="s">
        <v>6</v>
      </c>
      <c r="C35" s="11" t="s">
        <v>17</v>
      </c>
      <c r="D35" s="14">
        <v>3.42</v>
      </c>
      <c r="E35" s="14">
        <v>7.8</v>
      </c>
      <c r="F35" s="15">
        <v>8</v>
      </c>
    </row>
    <row r="36" spans="1:6" ht="13.5" customHeight="1" x14ac:dyDescent="0.25">
      <c r="A36" s="8"/>
      <c r="B36" s="21" t="s">
        <v>7</v>
      </c>
      <c r="C36" s="22" t="s">
        <v>18</v>
      </c>
      <c r="D36" s="22"/>
      <c r="E36" s="22"/>
      <c r="F36" s="23">
        <v>5</v>
      </c>
    </row>
    <row r="37" spans="1:6" ht="14.25" customHeight="1" thickBot="1" x14ac:dyDescent="0.3">
      <c r="A37" s="9"/>
      <c r="B37" s="6" t="s">
        <v>8</v>
      </c>
      <c r="C37" s="16" t="s">
        <v>19</v>
      </c>
      <c r="D37" s="16"/>
      <c r="E37" s="16"/>
      <c r="F37" s="17">
        <v>8</v>
      </c>
    </row>
    <row r="38" spans="1:6" ht="14.25" customHeight="1" x14ac:dyDescent="0.25">
      <c r="A38" s="7"/>
      <c r="B38" s="31" t="s">
        <v>35</v>
      </c>
      <c r="C38" s="32" t="s">
        <v>43</v>
      </c>
      <c r="D38" s="32">
        <v>19.8</v>
      </c>
      <c r="E38" s="32">
        <v>18.600000000000001</v>
      </c>
      <c r="F38" s="33">
        <v>70</v>
      </c>
    </row>
    <row r="39" spans="1:6" ht="13.5" customHeight="1" x14ac:dyDescent="0.25">
      <c r="A39" s="8"/>
      <c r="B39" s="4" t="s">
        <v>36</v>
      </c>
      <c r="C39" s="14" t="s">
        <v>43</v>
      </c>
      <c r="D39" s="14">
        <v>19.8</v>
      </c>
      <c r="E39" s="14">
        <v>18.600000000000001</v>
      </c>
      <c r="F39" s="15">
        <v>70</v>
      </c>
    </row>
    <row r="40" spans="1:6" ht="13.5" customHeight="1" x14ac:dyDescent="0.25">
      <c r="A40" s="8"/>
      <c r="B40" s="4" t="s">
        <v>37</v>
      </c>
      <c r="C40" s="14" t="s">
        <v>44</v>
      </c>
      <c r="D40" s="14">
        <v>7</v>
      </c>
      <c r="E40" s="14">
        <v>10.8</v>
      </c>
      <c r="F40" s="15">
        <v>36.42</v>
      </c>
    </row>
    <row r="41" spans="1:6" ht="13.5" customHeight="1" x14ac:dyDescent="0.25">
      <c r="A41" s="8"/>
      <c r="B41" s="4" t="s">
        <v>11</v>
      </c>
      <c r="C41" s="14" t="s">
        <v>45</v>
      </c>
      <c r="D41" s="14">
        <v>8</v>
      </c>
      <c r="E41" s="14">
        <v>11.2</v>
      </c>
      <c r="F41" s="15">
        <v>37.14</v>
      </c>
    </row>
    <row r="42" spans="1:6" ht="14.25" customHeight="1" x14ac:dyDescent="0.25">
      <c r="A42" s="8"/>
      <c r="B42" s="4" t="s">
        <v>38</v>
      </c>
      <c r="C42" s="14" t="s">
        <v>15</v>
      </c>
      <c r="D42" s="14">
        <v>21.4</v>
      </c>
      <c r="E42" s="14">
        <v>18.600000000000001</v>
      </c>
      <c r="F42" s="15">
        <v>74</v>
      </c>
    </row>
    <row r="43" spans="1:6" ht="14.25" customHeight="1" x14ac:dyDescent="0.25">
      <c r="A43" s="8"/>
      <c r="B43" s="4" t="s">
        <v>39</v>
      </c>
      <c r="C43" s="14" t="s">
        <v>48</v>
      </c>
      <c r="D43" s="14">
        <v>12.4</v>
      </c>
      <c r="E43" s="14">
        <v>14.1</v>
      </c>
      <c r="F43" s="15">
        <v>50.45</v>
      </c>
    </row>
    <row r="44" spans="1:6" ht="13.5" customHeight="1" x14ac:dyDescent="0.25">
      <c r="A44" s="8"/>
      <c r="B44" s="4" t="s">
        <v>40</v>
      </c>
      <c r="C44" s="14" t="s">
        <v>46</v>
      </c>
      <c r="D44" s="14"/>
      <c r="E44" s="14"/>
      <c r="F44" s="15">
        <v>43.22</v>
      </c>
    </row>
    <row r="45" spans="1:6" x14ac:dyDescent="0.25">
      <c r="A45" s="8"/>
      <c r="B45" s="4" t="s">
        <v>41</v>
      </c>
      <c r="C45" s="14" t="s">
        <v>49</v>
      </c>
      <c r="D45" s="14"/>
      <c r="E45" s="14"/>
      <c r="F45" s="15">
        <v>76</v>
      </c>
    </row>
    <row r="46" spans="1:6" ht="14.25" customHeight="1" thickBot="1" x14ac:dyDescent="0.3">
      <c r="A46" s="9"/>
      <c r="B46" s="6" t="s">
        <v>14</v>
      </c>
      <c r="C46" s="16" t="s">
        <v>47</v>
      </c>
      <c r="D46" s="16">
        <v>64.58</v>
      </c>
      <c r="E46" s="16">
        <v>74.7</v>
      </c>
      <c r="F46" s="17">
        <v>255.9</v>
      </c>
    </row>
    <row r="47" spans="1:6" ht="14.25" customHeight="1" x14ac:dyDescent="0.25">
      <c r="A47" s="7" t="s">
        <v>42</v>
      </c>
      <c r="B47" s="31" t="s">
        <v>9</v>
      </c>
      <c r="C47" s="32" t="s">
        <v>16</v>
      </c>
      <c r="D47" s="32">
        <v>13.53</v>
      </c>
      <c r="E47" s="32">
        <v>14.8</v>
      </c>
      <c r="F47" s="33">
        <v>53.53</v>
      </c>
    </row>
    <row r="48" spans="1:6" ht="14.25" customHeight="1" x14ac:dyDescent="0.25">
      <c r="A48" s="8"/>
      <c r="B48" s="4" t="s">
        <v>6</v>
      </c>
      <c r="C48" s="14" t="s">
        <v>17</v>
      </c>
      <c r="D48" s="14">
        <v>3.42</v>
      </c>
      <c r="E48" s="14">
        <v>7.8</v>
      </c>
      <c r="F48" s="15">
        <v>8</v>
      </c>
    </row>
    <row r="49" spans="1:6" ht="14.25" customHeight="1" x14ac:dyDescent="0.25">
      <c r="A49" s="8"/>
      <c r="B49" s="4" t="s">
        <v>7</v>
      </c>
      <c r="C49" s="14" t="s">
        <v>18</v>
      </c>
      <c r="D49" s="14"/>
      <c r="E49" s="14"/>
      <c r="F49" s="15">
        <v>5</v>
      </c>
    </row>
    <row r="50" spans="1:6" ht="14.25" customHeight="1" thickBot="1" x14ac:dyDescent="0.3">
      <c r="A50" s="9"/>
      <c r="B50" s="6" t="s">
        <v>8</v>
      </c>
      <c r="C50" s="16" t="s">
        <v>19</v>
      </c>
      <c r="D50" s="16"/>
      <c r="E50" s="16"/>
      <c r="F50" s="17">
        <v>8</v>
      </c>
    </row>
    <row r="51" spans="1:6" ht="14.25" customHeight="1" thickBot="1" x14ac:dyDescent="0.3">
      <c r="A51" s="8"/>
      <c r="B51" s="4"/>
      <c r="C51" s="1"/>
      <c r="D51" s="1"/>
      <c r="E51" s="1"/>
      <c r="F51" s="5"/>
    </row>
    <row r="52" spans="1:6" ht="14.25" customHeight="1" thickBot="1" x14ac:dyDescent="0.3">
      <c r="A52" s="9"/>
      <c r="B52" s="34" t="s">
        <v>27</v>
      </c>
      <c r="C52" s="35"/>
      <c r="D52" s="38">
        <f>SUM(D3:D51)</f>
        <v>427.17999999999995</v>
      </c>
      <c r="E52" s="35">
        <f>SUM(E3:E51)</f>
        <v>477.60000000000019</v>
      </c>
      <c r="F52" s="36">
        <f>SUM(F3:F51)</f>
        <v>1799.3700000000003</v>
      </c>
    </row>
  </sheetData>
  <sheetProtection algorithmName="SHA-512" hashValue="5sSjW4Wz9zhyFnUYBDI6F53w3zqC+6LybhH6E1ErV6knEppaeW+n0nQcgpk49XsIgZgvvR+dyZPhfS9ix0EaOQ==" saltValue="jYY6RnB/i6S6DNDOCeTGr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B52" sqref="B52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4.25" customHeight="1" thickBot="1" x14ac:dyDescent="0.3">
      <c r="D1" s="20" t="s">
        <v>30</v>
      </c>
      <c r="E1" s="20"/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103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ht="14.25" customHeight="1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3.5" customHeight="1" x14ac:dyDescent="0.25">
      <c r="A8" s="8">
        <v>106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3.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ht="14.25" customHeight="1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ht="14.25" customHeight="1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4.25" customHeight="1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ht="14.25" customHeight="1" x14ac:dyDescent="0.25">
      <c r="A13" s="7">
        <v>109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ht="13.5" customHeight="1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ht="13.5" customHeight="1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4.25" customHeight="1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ht="14.25" customHeight="1" x14ac:dyDescent="0.25">
      <c r="A17" s="8">
        <v>111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ht="14.25" customHeight="1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ht="14.25" customHeight="1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ht="13.5" customHeight="1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ht="13.5" customHeight="1" x14ac:dyDescent="0.25">
      <c r="A22" s="7">
        <v>114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ht="14.25" customHeight="1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117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119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122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125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21" t="s">
        <v>8</v>
      </c>
      <c r="C44" s="22" t="s">
        <v>19</v>
      </c>
      <c r="D44" s="22"/>
      <c r="E44" s="22"/>
      <c r="F44" s="23">
        <v>8</v>
      </c>
    </row>
    <row r="45" spans="1:6" x14ac:dyDescent="0.25">
      <c r="A45" s="24"/>
      <c r="B45" s="3" t="s">
        <v>10</v>
      </c>
      <c r="C45" s="10" t="s">
        <v>22</v>
      </c>
      <c r="D45" s="18">
        <v>21</v>
      </c>
      <c r="E45" s="18">
        <v>19</v>
      </c>
      <c r="F45" s="19">
        <v>72</v>
      </c>
    </row>
    <row r="46" spans="1:6" x14ac:dyDescent="0.25">
      <c r="A46" s="25"/>
      <c r="B46" s="4" t="s">
        <v>11</v>
      </c>
      <c r="C46" s="11" t="s">
        <v>23</v>
      </c>
      <c r="D46" s="14">
        <v>12</v>
      </c>
      <c r="E46" s="14">
        <v>13.8</v>
      </c>
      <c r="F46" s="15">
        <v>41</v>
      </c>
    </row>
    <row r="47" spans="1:6" x14ac:dyDescent="0.25">
      <c r="A47" s="25"/>
      <c r="B47" s="4" t="s">
        <v>12</v>
      </c>
      <c r="C47" s="11" t="s">
        <v>24</v>
      </c>
      <c r="D47" s="14">
        <v>4.2</v>
      </c>
      <c r="E47" s="14">
        <v>8</v>
      </c>
      <c r="F47" s="15">
        <v>26</v>
      </c>
    </row>
    <row r="48" spans="1:6" x14ac:dyDescent="0.25">
      <c r="A48" s="25"/>
      <c r="B48" s="4" t="s">
        <v>13</v>
      </c>
      <c r="C48" s="11" t="s">
        <v>25</v>
      </c>
      <c r="D48" s="14">
        <v>18</v>
      </c>
      <c r="E48" s="14"/>
      <c r="F48" s="15">
        <v>43</v>
      </c>
    </row>
    <row r="49" spans="1:6" x14ac:dyDescent="0.25">
      <c r="A49" s="25"/>
      <c r="B49" s="4" t="s">
        <v>14</v>
      </c>
      <c r="C49" s="11" t="s">
        <v>31</v>
      </c>
      <c r="D49" s="14">
        <v>56</v>
      </c>
      <c r="E49" s="14">
        <v>60</v>
      </c>
      <c r="F49" s="15">
        <v>208</v>
      </c>
    </row>
    <row r="50" spans="1:6" ht="15.75" thickBot="1" x14ac:dyDescent="0.3">
      <c r="A50" s="30"/>
      <c r="B50" s="26" t="s">
        <v>32</v>
      </c>
      <c r="C50" s="27" t="s">
        <v>33</v>
      </c>
      <c r="D50" s="28">
        <v>102</v>
      </c>
      <c r="E50" s="28">
        <v>43</v>
      </c>
      <c r="F50" s="29">
        <v>217</v>
      </c>
    </row>
    <row r="51" spans="1:6" ht="15.75" thickBot="1" x14ac:dyDescent="0.3">
      <c r="A51" s="39"/>
      <c r="B51" s="34" t="s">
        <v>27</v>
      </c>
      <c r="C51" s="35"/>
      <c r="D51" s="35">
        <f>SUM(D3:D50)</f>
        <v>480.38</v>
      </c>
      <c r="E51" s="35">
        <f>SUM(E3:E50)</f>
        <v>456.40000000000009</v>
      </c>
      <c r="F51" s="37">
        <f>SUM(F3:F50)</f>
        <v>1685.2399999999998</v>
      </c>
    </row>
  </sheetData>
  <sheetProtection algorithmName="SHA-512" hashValue="zaSn86eAzwdj0xjqCoErRUs+PRwlTsDC91772smohKiPuZChEyePGwcRLpDKjcR+aePyPNrGu6Sj2zZfjPdmYA==" saltValue="dEMXGO1LB3iZTKJAQR3tL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28" workbookViewId="0">
      <selection activeCell="C76" sqref="C76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29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203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206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209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211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214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217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219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222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225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228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231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39"/>
      <c r="B60" s="34" t="s">
        <v>27</v>
      </c>
      <c r="C60" s="35"/>
      <c r="D60" s="35">
        <f>SUM(D3:D59)</f>
        <v>465.88</v>
      </c>
      <c r="E60" s="35">
        <f>SUM(E3:E59)</f>
        <v>507.80000000000018</v>
      </c>
      <c r="F60" s="37">
        <f>SUM(F3:F59)</f>
        <v>1804.2999999999997</v>
      </c>
    </row>
  </sheetData>
  <sheetProtection algorithmName="SHA-512" hashValue="YTqX7RITSOrXqMEJoRvuOqjFm/twxTSWovbRvqI+kdLPHRFXHkRktBKP3cxYiLC7gg498xFG727kX5VB1+3bng==" saltValue="w+NTCKY8riCOxnc9J2vSV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C65" sqref="C65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28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303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306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309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311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314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317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319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322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325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328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331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39"/>
      <c r="B60" s="34" t="s">
        <v>27</v>
      </c>
      <c r="C60" s="35"/>
      <c r="D60" s="35">
        <f>SUM(D3:D59)</f>
        <v>465.88</v>
      </c>
      <c r="E60" s="35">
        <f>SUM(E3:E59)</f>
        <v>507.80000000000018</v>
      </c>
      <c r="F60" s="37">
        <f>SUM(F3:F59)</f>
        <v>1804.2999999999997</v>
      </c>
    </row>
  </sheetData>
  <sheetProtection algorithmName="SHA-512" hashValue="wW+SodDIhPwFICoTww4RddD9BafXBxBs+wZ3PZ6BvvzAi5Qyk/JWxSdNooBUNBAlmiILAtDDmbhnje48uxQTdQ==" saltValue="ml0EeYlSA3GV7DPxSxlt+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KyUWLMP8z26IRLazetvxd3PjO4g=</ds:DigestValue>
    </ds:Reference>
  </ds:SignedInfo>
  <ds:SignatureValue>K1qV0jRMahiJ1n6nJvTJt6QoV3swoTrlcg9vdjhwDcWuEoxG5YpNw0YY4YDWheAn1gXSXt17KEPiZq7HKRq+lnbVFCH9FadQm08pUwpHOPGyGjMUpRex1ci+yJmQN1rvstamGOyWCXIhcqvmU4X40pKKCGKWOCDh7Ys4ZmslzHRnjoVEjbGIZwrFdQsUCsryPvo/16QkHYRIDqv44HNj+omTcEgO1umbDVhcx2D4kt04+5x6MLuhgk+kMZw+XfwlEwGq9m1I5ZFN9R+OEMJvXDtAPQXXal6rf6fMPC2ByItYQYh8zNcjvmyhsVqIe7HE7Zmik8DB0ygbjBHFrgB5OA==</ds:SignatureValue>
  <ds:KeyInfo>
    <ds:KeyValue>
      <ds:RSAKeyValue>
        <ds:Modulus>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==</ds:Modulus>
        <ds:Exponent>AQAB</ds:Exponent>
      </ds:RSAKeyValue>
    </ds:KeyValue>
    <ds:X509Data>
      <ds:X509Certificate>MIIIRDCCByygAwIBAgIDLLrlMA0GCSqGSIb3DQEBCwUAMF8xCzAJBgNVBAYTAkNaMSwwKgYDVQQKDCPEjGVza8OhIHBvxaF0YSwgcy5wLiBbScSMIDQ3MTE0OTgzXTEiMCAGA1UEAxMZUG9zdFNpZ251bSBRdWFsaWZpZWQgQ0EgMjAeFw0xODAyMDIwNzU5MjJaFw0xOTAyMjIwNzU5MjJaMIIBQDELMAkGA1UEBhMCQ1oxFzAVBgNVBGETDk5UUkNaLTYwNDYwNTgwMUcwRQYDVQQKDD5Bcm3DoWRuw60gU2VydmlzbsOtLCBwxZnDrXNwxJt2a292w6Egb3JnYW5pemFjZSBbScSMIDYwNDYwNTgwXTE4MDYGA1UECwwvQXJtw6FkbsOtIFNlcnZpc27DrSwgcMWZw61zcMSbdmtvdsOhIG9yZ2FuaXphY2UxEDAOBgNVBAsTB1BFUjE2NTAxGzAZBgNVBAMMEkluZy4gTGVua2EgxIxlcm7DoTEQMA4GA1UEBAwHxIxlcm7DoTEOMAwGA1UEKhMFTGVua2ExEDAOBgNVBAUTB1A1MzQ4MjkxMjAwBgNVBAwMKVJlZmVyZW50IGFrdml6acSNbsOtaG8gb2RkxJtsZW7DrSAtIFByYWhhMIIBIjANBgkqhkiG9w0BAQEFAAOCAQ8AMIIBCgKCAQEA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IDAQABo4IEJDCCBCAwRQYDVR0RBD4wPIEUbGVua2EuY2VybmFAYXMtcG8uY3qgGQYJKwYBBAHcGQIBoAwTCjExNjA0OTkzMzCgCQYDVQQNoAITADAJBgNVHRMEAjAAMIIBKwYDVR0gBIIBIjCCAR4wggEPBghngQYBBAERb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AMIGbBggrBgEFBQcBAwSBjjCBizAIBgYEAI5GAQEwagYGBACORgEFMGAwLhYoaHR0cHM6Ly93d3cucG9zdHNpZ251bS5jei9wZHMvcGRzX2VuLnBkZhMCZW4wLhYoaHR0cHM6Ly93d3cucG9zdHNpZ251bS5jei9wZHMvcGRzX2NzLnBkZhMCY3MwEwYGBACORgEGMAkGBwQAjkYBBgEwgfoGCCsGAQUFBwEBBIHtMIHqMDsGCCsGAQUFBzAChi9odHRwOi8vd3d3LnBvc3RzaWdudW0uY3ovY3J0L3BzcXVhbGlmaWVkY2EyLmNydDA8BggrBgEFBQcwAoYwaHR0cDovL3d3dzIucG9zdHNpZ251bS5jei9jcnQvcHNxdWFsaWZpZWRjYTIuY3J0MDsGCCsGAQUFBzAChi9odHRwOi8vcG9zdHNpZ251bS50dGMuY3ovY3J0L3BzcXVhbGlmaWVkY2EyLmNydDAwBggrBgEFBQcwAYYkaHR0cDovL29jc3AucG9zdHNpZ251bS5jei9PQ1NQL1FDQTIv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OwP+HWwmVWrndjYUfYQGjKlgGUkwDQYJKoZIhvcNAQELBQADggEBAE+sRkd4LcPEvEMutafM5xr6UScP/WC7CE9hARlIeswMa+z0Uo7/J3xSLIBuoxp5KX5BMhmlYbkETG3eLlf8u/F/pSS2t0vzO9z3fUurAZc+/zd1MIPc3MtHmZjFxW+UVOMEGk4rdrSMYV0YRM5uZh26zdVJnv6v9u0JE4qQYxq0/pkRrhKeREz9v21kqvKIIZBcPwYG8jLj/4guqsCGtU2ZK70QJ/PjAUUZ4wWC48kFu9cJn8Zc8kaHjRhRgGb9Jrt8LXj2rG/ojjNiuxdlx3FB3DTT/DVMfQyDCYopGEQWy/mSzaCt0gnt4gEycXy7tHnnhgaun5I8n0w1g9fu74w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JOOQerJLkpl2nXpDroRrGtiX5yw=</ds:DigestValue>
      </ds:Reference>
      <ds:Reference URI="/xl/workbook.xml?ContentType=application/vnd.openxmlformats-officedocument.spreadsheetml.sheet.main+xml">
        <ds:DigestMethod Algorithm="http://www.w3.org/2000/09/xmldsig#sha1"/>
        <ds:DigestValue>4d0gbPS2tpe5H4wuCh8jlp40dus=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8WoTwLJhueya2y6bGL4PH/UT/qM=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xZv56CT2yhzPDz8MHX9mldvRmr8=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dht/LN+5z1ouqttNDCcnzY1JIWA=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JJdbqY+AmCRrBC+GwWsbYX7O1WM=</ds:DigestValue>
      </ds:Reference>
      <ds:Reference URI="/xl/styles.xml?ContentType=application/vnd.openxmlformats-officedocument.spreadsheetml.styles+xml">
        <ds:DigestMethod Algorithm="http://www.w3.org/2000/09/xmldsig#sha1"/>
        <ds:DigestValue>dM/pTiiMWNHV57MBpIqh5z8HzoM=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IYyhCpyVRHuhxaLX8u7AHD74fno=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pl2cHQ6IGCl+PwZqsWyi1p6lfU8=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x7OtoXaMcfyigzB/nCfNCbO4L1Q=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kq7HYzmYE+6nPW3xL9pcgV1U80Q=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W/rCgL9uPKk+sLCq+fFDCJCCtqM=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tYGjVPiWTjqEiaeDIoB4w5dc8OU=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zmtO/Udtrxot97qNmYPanAzwJUs=</ds:DigestValue>
      </ds:Reference>
      <ds:Reference URI="/xl/calcChain.xml?ContentType=application/vnd.openxmlformats-officedocument.spreadsheetml.calcChain+xml">
        <ds:DigestMethod Algorithm="http://www.w3.org/2000/09/xmldsig#sha1"/>
        <ds:DigestValue>eUiv/4BbfIkiXFLNH2qALi77+H0=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zMtCynJhRDI2eCSHS8P99fxIhw0=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docProps/core.xml?ContentType=application/vnd.openxmlformats-package.core-properties+xml">
        <ds:DigestMethod Algorithm="http://www.w3.org/2000/09/xmldsig#sha1"/>
        <ds:DigestValue>1YkyL/QZjiXtkEDj9Tvjr9VQVEw=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2018-03-07T14:24:46.6Z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celkový soupis</vt:lpstr>
      <vt:lpstr>elektro</vt:lpstr>
      <vt:lpstr>PVC+výmalba</vt:lpstr>
      <vt:lpstr>radiátory</vt:lpstr>
      <vt:lpstr>schodiště+zábradlí</vt:lpstr>
      <vt:lpstr>1. NP</vt:lpstr>
      <vt:lpstr>2 NP   </vt:lpstr>
      <vt:lpstr>3 NP  </vt:lpstr>
      <vt:lpstr>4 NP 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2018-02-26T12:37:39Z</dcterms:modified>
</cp:coreProperties>
</file>