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Pol'!$A$1:$W$507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/>
  <c r="I57"/>
  <c r="I19" s="1"/>
  <c r="I56"/>
  <c r="I55"/>
  <c r="I54"/>
  <c r="I53"/>
  <c r="I52"/>
  <c r="I51"/>
  <c r="I50"/>
  <c r="I49"/>
  <c r="G41"/>
  <c r="F41"/>
  <c r="G40"/>
  <c r="F40"/>
  <c r="G39"/>
  <c r="F39"/>
  <c r="F42" s="1"/>
  <c r="G23" s="1"/>
  <c r="G506" i="12"/>
  <c r="BA492"/>
  <c r="BA490"/>
  <c r="BA487"/>
  <c r="BA464"/>
  <c r="BA203"/>
  <c r="BA106"/>
  <c r="BA84"/>
  <c r="BA63"/>
  <c r="BA43"/>
  <c r="BA30"/>
  <c r="BA26"/>
  <c r="BA22"/>
  <c r="BA13"/>
  <c r="BA10"/>
  <c r="K8"/>
  <c r="G9"/>
  <c r="G8" s="1"/>
  <c r="I9"/>
  <c r="I8" s="1"/>
  <c r="K9"/>
  <c r="M9"/>
  <c r="M8" s="1"/>
  <c r="O9"/>
  <c r="Q9"/>
  <c r="Q8" s="1"/>
  <c r="V9"/>
  <c r="V8" s="1"/>
  <c r="G12"/>
  <c r="M12" s="1"/>
  <c r="I12"/>
  <c r="K12"/>
  <c r="O12"/>
  <c r="O8" s="1"/>
  <c r="Q12"/>
  <c r="V12"/>
  <c r="G14"/>
  <c r="Q14"/>
  <c r="G15"/>
  <c r="M15" s="1"/>
  <c r="I15"/>
  <c r="I14" s="1"/>
  <c r="K15"/>
  <c r="K14" s="1"/>
  <c r="O15"/>
  <c r="O14" s="1"/>
  <c r="Q15"/>
  <c r="V15"/>
  <c r="V14" s="1"/>
  <c r="G18"/>
  <c r="M18" s="1"/>
  <c r="I18"/>
  <c r="K18"/>
  <c r="O18"/>
  <c r="Q18"/>
  <c r="V18"/>
  <c r="G19"/>
  <c r="I19"/>
  <c r="K19"/>
  <c r="M19"/>
  <c r="O19"/>
  <c r="Q19"/>
  <c r="V19"/>
  <c r="G21"/>
  <c r="G20" s="1"/>
  <c r="I21"/>
  <c r="K21"/>
  <c r="K20" s="1"/>
  <c r="M21"/>
  <c r="O21"/>
  <c r="Q21"/>
  <c r="Q20" s="1"/>
  <c r="V21"/>
  <c r="V20" s="1"/>
  <c r="G25"/>
  <c r="I25"/>
  <c r="K25"/>
  <c r="M25"/>
  <c r="O25"/>
  <c r="Q25"/>
  <c r="V25"/>
  <c r="G29"/>
  <c r="M29" s="1"/>
  <c r="I29"/>
  <c r="K29"/>
  <c r="O29"/>
  <c r="Q29"/>
  <c r="V29"/>
  <c r="G33"/>
  <c r="M33" s="1"/>
  <c r="I33"/>
  <c r="K33"/>
  <c r="O33"/>
  <c r="Q33"/>
  <c r="V33"/>
  <c r="G38"/>
  <c r="M38" s="1"/>
  <c r="I38"/>
  <c r="I20" s="1"/>
  <c r="K38"/>
  <c r="O38"/>
  <c r="Q38"/>
  <c r="V38"/>
  <c r="G42"/>
  <c r="M42" s="1"/>
  <c r="I42"/>
  <c r="K42"/>
  <c r="O42"/>
  <c r="Q42"/>
  <c r="V42"/>
  <c r="G62"/>
  <c r="I62"/>
  <c r="K62"/>
  <c r="M62"/>
  <c r="O62"/>
  <c r="Q62"/>
  <c r="V62"/>
  <c r="G83"/>
  <c r="I83"/>
  <c r="K83"/>
  <c r="M83"/>
  <c r="O83"/>
  <c r="O20" s="1"/>
  <c r="Q83"/>
  <c r="V83"/>
  <c r="G105"/>
  <c r="I105"/>
  <c r="K105"/>
  <c r="M105"/>
  <c r="O105"/>
  <c r="Q105"/>
  <c r="V105"/>
  <c r="G126"/>
  <c r="I126"/>
  <c r="K126"/>
  <c r="M126"/>
  <c r="O126"/>
  <c r="Q126"/>
  <c r="V126"/>
  <c r="G130"/>
  <c r="M130" s="1"/>
  <c r="I130"/>
  <c r="K130"/>
  <c r="O130"/>
  <c r="Q130"/>
  <c r="V130"/>
  <c r="G134"/>
  <c r="M134" s="1"/>
  <c r="I134"/>
  <c r="K134"/>
  <c r="O134"/>
  <c r="Q134"/>
  <c r="V134"/>
  <c r="G138"/>
  <c r="M138" s="1"/>
  <c r="I138"/>
  <c r="K138"/>
  <c r="O138"/>
  <c r="Q138"/>
  <c r="V138"/>
  <c r="G142"/>
  <c r="M142" s="1"/>
  <c r="I142"/>
  <c r="K142"/>
  <c r="O142"/>
  <c r="Q142"/>
  <c r="V142"/>
  <c r="G164"/>
  <c r="I164"/>
  <c r="K164"/>
  <c r="M164"/>
  <c r="O164"/>
  <c r="Q164"/>
  <c r="V164"/>
  <c r="G170"/>
  <c r="I170"/>
  <c r="K170"/>
  <c r="M170"/>
  <c r="O170"/>
  <c r="Q170"/>
  <c r="V170"/>
  <c r="G176"/>
  <c r="I176"/>
  <c r="K176"/>
  <c r="M176"/>
  <c r="O176"/>
  <c r="Q176"/>
  <c r="V176"/>
  <c r="G181"/>
  <c r="I181"/>
  <c r="K181"/>
  <c r="M181"/>
  <c r="O181"/>
  <c r="Q181"/>
  <c r="V181"/>
  <c r="G186"/>
  <c r="M186" s="1"/>
  <c r="I186"/>
  <c r="K186"/>
  <c r="O186"/>
  <c r="Q186"/>
  <c r="V186"/>
  <c r="G194"/>
  <c r="M194" s="1"/>
  <c r="I194"/>
  <c r="K194"/>
  <c r="O194"/>
  <c r="Q194"/>
  <c r="V194"/>
  <c r="G198"/>
  <c r="M198" s="1"/>
  <c r="I198"/>
  <c r="K198"/>
  <c r="O198"/>
  <c r="Q198"/>
  <c r="V198"/>
  <c r="G201"/>
  <c r="I201"/>
  <c r="K201"/>
  <c r="M201"/>
  <c r="O201"/>
  <c r="Q201"/>
  <c r="V201"/>
  <c r="G202"/>
  <c r="I202"/>
  <c r="K202"/>
  <c r="M202"/>
  <c r="O202"/>
  <c r="Q202"/>
  <c r="V202"/>
  <c r="G206"/>
  <c r="I206"/>
  <c r="K206"/>
  <c r="M206"/>
  <c r="O206"/>
  <c r="Q206"/>
  <c r="V206"/>
  <c r="G210"/>
  <c r="I210"/>
  <c r="K210"/>
  <c r="M210"/>
  <c r="O210"/>
  <c r="Q210"/>
  <c r="V210"/>
  <c r="G216"/>
  <c r="M216" s="1"/>
  <c r="I216"/>
  <c r="I215" s="1"/>
  <c r="K216"/>
  <c r="K215" s="1"/>
  <c r="O216"/>
  <c r="O215" s="1"/>
  <c r="Q216"/>
  <c r="V216"/>
  <c r="G220"/>
  <c r="M220" s="1"/>
  <c r="I220"/>
  <c r="K220"/>
  <c r="O220"/>
  <c r="Q220"/>
  <c r="Q215" s="1"/>
  <c r="V220"/>
  <c r="G223"/>
  <c r="I223"/>
  <c r="K223"/>
  <c r="M223"/>
  <c r="O223"/>
  <c r="Q223"/>
  <c r="V223"/>
  <c r="G227"/>
  <c r="I227"/>
  <c r="K227"/>
  <c r="M227"/>
  <c r="O227"/>
  <c r="Q227"/>
  <c r="V227"/>
  <c r="G231"/>
  <c r="I231"/>
  <c r="K231"/>
  <c r="M231"/>
  <c r="O231"/>
  <c r="Q231"/>
  <c r="V231"/>
  <c r="G235"/>
  <c r="I235"/>
  <c r="K235"/>
  <c r="M235"/>
  <c r="O235"/>
  <c r="Q235"/>
  <c r="V235"/>
  <c r="G238"/>
  <c r="I238"/>
  <c r="K238"/>
  <c r="M238"/>
  <c r="O238"/>
  <c r="Q238"/>
  <c r="V238"/>
  <c r="G242"/>
  <c r="M242" s="1"/>
  <c r="I242"/>
  <c r="K242"/>
  <c r="O242"/>
  <c r="Q242"/>
  <c r="V242"/>
  <c r="V215" s="1"/>
  <c r="G247"/>
  <c r="M247" s="1"/>
  <c r="I247"/>
  <c r="I246" s="1"/>
  <c r="K247"/>
  <c r="K246" s="1"/>
  <c r="O247"/>
  <c r="Q247"/>
  <c r="Q246" s="1"/>
  <c r="V247"/>
  <c r="G251"/>
  <c r="I251"/>
  <c r="K251"/>
  <c r="M251"/>
  <c r="O251"/>
  <c r="Q251"/>
  <c r="V251"/>
  <c r="V246" s="1"/>
  <c r="G255"/>
  <c r="I255"/>
  <c r="K255"/>
  <c r="M255"/>
  <c r="O255"/>
  <c r="O246" s="1"/>
  <c r="Q255"/>
  <c r="V255"/>
  <c r="G263"/>
  <c r="I263"/>
  <c r="K263"/>
  <c r="M263"/>
  <c r="O263"/>
  <c r="Q263"/>
  <c r="V263"/>
  <c r="G268"/>
  <c r="I268"/>
  <c r="K268"/>
  <c r="M268"/>
  <c r="O268"/>
  <c r="Q268"/>
  <c r="V268"/>
  <c r="G271"/>
  <c r="I271"/>
  <c r="K271"/>
  <c r="M271"/>
  <c r="O271"/>
  <c r="Q271"/>
  <c r="V271"/>
  <c r="G274"/>
  <c r="M274" s="1"/>
  <c r="I274"/>
  <c r="K274"/>
  <c r="O274"/>
  <c r="Q274"/>
  <c r="V274"/>
  <c r="O277"/>
  <c r="G278"/>
  <c r="M278" s="1"/>
  <c r="M277" s="1"/>
  <c r="I278"/>
  <c r="I277" s="1"/>
  <c r="K278"/>
  <c r="K277" s="1"/>
  <c r="O278"/>
  <c r="Q278"/>
  <c r="Q277" s="1"/>
  <c r="V278"/>
  <c r="G281"/>
  <c r="I281"/>
  <c r="K281"/>
  <c r="M281"/>
  <c r="O281"/>
  <c r="Q281"/>
  <c r="V281"/>
  <c r="V277" s="1"/>
  <c r="G285"/>
  <c r="I285"/>
  <c r="I284" s="1"/>
  <c r="K285"/>
  <c r="M285"/>
  <c r="O285"/>
  <c r="O284" s="1"/>
  <c r="Q285"/>
  <c r="Q284" s="1"/>
  <c r="V285"/>
  <c r="V284" s="1"/>
  <c r="G290"/>
  <c r="I290"/>
  <c r="K290"/>
  <c r="K284" s="1"/>
  <c r="M290"/>
  <c r="O290"/>
  <c r="Q290"/>
  <c r="V290"/>
  <c r="G295"/>
  <c r="I295"/>
  <c r="K295"/>
  <c r="M295"/>
  <c r="O295"/>
  <c r="Q295"/>
  <c r="V295"/>
  <c r="G299"/>
  <c r="M299" s="1"/>
  <c r="I299"/>
  <c r="K299"/>
  <c r="O299"/>
  <c r="Q299"/>
  <c r="V299"/>
  <c r="G303"/>
  <c r="M303" s="1"/>
  <c r="I303"/>
  <c r="K303"/>
  <c r="O303"/>
  <c r="Q303"/>
  <c r="V303"/>
  <c r="G308"/>
  <c r="M308" s="1"/>
  <c r="I308"/>
  <c r="K308"/>
  <c r="O308"/>
  <c r="Q308"/>
  <c r="V308"/>
  <c r="G313"/>
  <c r="I313"/>
  <c r="K313"/>
  <c r="M313"/>
  <c r="O313"/>
  <c r="Q313"/>
  <c r="V313"/>
  <c r="G318"/>
  <c r="M318" s="1"/>
  <c r="I318"/>
  <c r="K318"/>
  <c r="O318"/>
  <c r="Q318"/>
  <c r="V318"/>
  <c r="G322"/>
  <c r="I322"/>
  <c r="K322"/>
  <c r="M322"/>
  <c r="O322"/>
  <c r="Q322"/>
  <c r="V322"/>
  <c r="G326"/>
  <c r="I326"/>
  <c r="K326"/>
  <c r="M326"/>
  <c r="O326"/>
  <c r="Q326"/>
  <c r="V326"/>
  <c r="G331"/>
  <c r="I331"/>
  <c r="K331"/>
  <c r="M331"/>
  <c r="O331"/>
  <c r="Q331"/>
  <c r="V331"/>
  <c r="G334"/>
  <c r="M334" s="1"/>
  <c r="I334"/>
  <c r="K334"/>
  <c r="O334"/>
  <c r="Q334"/>
  <c r="V334"/>
  <c r="G338"/>
  <c r="M338" s="1"/>
  <c r="I338"/>
  <c r="K338"/>
  <c r="O338"/>
  <c r="Q338"/>
  <c r="V338"/>
  <c r="G343"/>
  <c r="I343"/>
  <c r="I342" s="1"/>
  <c r="K343"/>
  <c r="K342" s="1"/>
  <c r="M343"/>
  <c r="O343"/>
  <c r="O342" s="1"/>
  <c r="Q343"/>
  <c r="V343"/>
  <c r="G345"/>
  <c r="M345" s="1"/>
  <c r="I345"/>
  <c r="K345"/>
  <c r="O345"/>
  <c r="Q345"/>
  <c r="V345"/>
  <c r="G346"/>
  <c r="I346"/>
  <c r="K346"/>
  <c r="M346"/>
  <c r="O346"/>
  <c r="Q346"/>
  <c r="Q342" s="1"/>
  <c r="V346"/>
  <c r="G348"/>
  <c r="I348"/>
  <c r="K348"/>
  <c r="M348"/>
  <c r="O348"/>
  <c r="Q348"/>
  <c r="V348"/>
  <c r="G350"/>
  <c r="I350"/>
  <c r="K350"/>
  <c r="M350"/>
  <c r="O350"/>
  <c r="Q350"/>
  <c r="V350"/>
  <c r="G353"/>
  <c r="M353" s="1"/>
  <c r="I353"/>
  <c r="K353"/>
  <c r="O353"/>
  <c r="Q353"/>
  <c r="V353"/>
  <c r="V342" s="1"/>
  <c r="G354"/>
  <c r="M354" s="1"/>
  <c r="I354"/>
  <c r="K354"/>
  <c r="O354"/>
  <c r="Q354"/>
  <c r="V354"/>
  <c r="G356"/>
  <c r="M356" s="1"/>
  <c r="I356"/>
  <c r="K356"/>
  <c r="O356"/>
  <c r="Q356"/>
  <c r="V356"/>
  <c r="G357"/>
  <c r="I357"/>
  <c r="K357"/>
  <c r="M357"/>
  <c r="O357"/>
  <c r="Q357"/>
  <c r="V357"/>
  <c r="G358"/>
  <c r="M358" s="1"/>
  <c r="I358"/>
  <c r="K358"/>
  <c r="O358"/>
  <c r="Q358"/>
  <c r="V358"/>
  <c r="G359"/>
  <c r="I359"/>
  <c r="K359"/>
  <c r="M359"/>
  <c r="O359"/>
  <c r="Q359"/>
  <c r="V359"/>
  <c r="G360"/>
  <c r="I360"/>
  <c r="K360"/>
  <c r="M360"/>
  <c r="O360"/>
  <c r="Q360"/>
  <c r="V360"/>
  <c r="G361"/>
  <c r="I361"/>
  <c r="K361"/>
  <c r="M361"/>
  <c r="O361"/>
  <c r="Q361"/>
  <c r="V361"/>
  <c r="G362"/>
  <c r="M362" s="1"/>
  <c r="I362"/>
  <c r="K362"/>
  <c r="O362"/>
  <c r="Q362"/>
  <c r="V362"/>
  <c r="G363"/>
  <c r="M363" s="1"/>
  <c r="I363"/>
  <c r="K363"/>
  <c r="O363"/>
  <c r="Q363"/>
  <c r="V363"/>
  <c r="G366"/>
  <c r="M366" s="1"/>
  <c r="I366"/>
  <c r="K366"/>
  <c r="O366"/>
  <c r="Q366"/>
  <c r="V366"/>
  <c r="G370"/>
  <c r="I370"/>
  <c r="K370"/>
  <c r="M370"/>
  <c r="O370"/>
  <c r="Q370"/>
  <c r="V370"/>
  <c r="G372"/>
  <c r="M372" s="1"/>
  <c r="I372"/>
  <c r="K372"/>
  <c r="O372"/>
  <c r="Q372"/>
  <c r="V372"/>
  <c r="G376"/>
  <c r="I376"/>
  <c r="K376"/>
  <c r="M376"/>
  <c r="O376"/>
  <c r="Q376"/>
  <c r="V376"/>
  <c r="G377"/>
  <c r="I377"/>
  <c r="K377"/>
  <c r="M377"/>
  <c r="O377"/>
  <c r="Q377"/>
  <c r="V377"/>
  <c r="G380"/>
  <c r="I380"/>
  <c r="K380"/>
  <c r="M380"/>
  <c r="O380"/>
  <c r="Q380"/>
  <c r="V380"/>
  <c r="G382"/>
  <c r="M382" s="1"/>
  <c r="I382"/>
  <c r="K382"/>
  <c r="O382"/>
  <c r="Q382"/>
  <c r="V382"/>
  <c r="G384"/>
  <c r="M384" s="1"/>
  <c r="I384"/>
  <c r="K384"/>
  <c r="O384"/>
  <c r="Q384"/>
  <c r="V384"/>
  <c r="G385"/>
  <c r="M385" s="1"/>
  <c r="I385"/>
  <c r="K385"/>
  <c r="O385"/>
  <c r="Q385"/>
  <c r="V385"/>
  <c r="G386"/>
  <c r="I386"/>
  <c r="K386"/>
  <c r="M386"/>
  <c r="O386"/>
  <c r="Q386"/>
  <c r="V386"/>
  <c r="G390"/>
  <c r="M390" s="1"/>
  <c r="I390"/>
  <c r="K390"/>
  <c r="O390"/>
  <c r="Q390"/>
  <c r="V390"/>
  <c r="G392"/>
  <c r="I392"/>
  <c r="K392"/>
  <c r="M392"/>
  <c r="O392"/>
  <c r="Q392"/>
  <c r="V392"/>
  <c r="G394"/>
  <c r="I394"/>
  <c r="K394"/>
  <c r="M394"/>
  <c r="O394"/>
  <c r="Q394"/>
  <c r="V394"/>
  <c r="G396"/>
  <c r="I396"/>
  <c r="K396"/>
  <c r="M396"/>
  <c r="O396"/>
  <c r="Q396"/>
  <c r="V396"/>
  <c r="G398"/>
  <c r="M398" s="1"/>
  <c r="I398"/>
  <c r="K398"/>
  <c r="O398"/>
  <c r="Q398"/>
  <c r="V398"/>
  <c r="G400"/>
  <c r="M400" s="1"/>
  <c r="I400"/>
  <c r="K400"/>
  <c r="O400"/>
  <c r="Q400"/>
  <c r="V400"/>
  <c r="G402"/>
  <c r="M402" s="1"/>
  <c r="I402"/>
  <c r="K402"/>
  <c r="O402"/>
  <c r="Q402"/>
  <c r="V402"/>
  <c r="G404"/>
  <c r="I404"/>
  <c r="K404"/>
  <c r="M404"/>
  <c r="O404"/>
  <c r="Q404"/>
  <c r="V404"/>
  <c r="G406"/>
  <c r="M406" s="1"/>
  <c r="I406"/>
  <c r="K406"/>
  <c r="O406"/>
  <c r="Q406"/>
  <c r="V406"/>
  <c r="G408"/>
  <c r="I408"/>
  <c r="K408"/>
  <c r="M408"/>
  <c r="O408"/>
  <c r="Q408"/>
  <c r="V408"/>
  <c r="G410"/>
  <c r="I410"/>
  <c r="K410"/>
  <c r="M410"/>
  <c r="O410"/>
  <c r="Q410"/>
  <c r="V410"/>
  <c r="G412"/>
  <c r="I412"/>
  <c r="K412"/>
  <c r="M412"/>
  <c r="O412"/>
  <c r="Q412"/>
  <c r="V412"/>
  <c r="G414"/>
  <c r="M414" s="1"/>
  <c r="I414"/>
  <c r="K414"/>
  <c r="O414"/>
  <c r="Q414"/>
  <c r="V414"/>
  <c r="G417"/>
  <c r="M417" s="1"/>
  <c r="I417"/>
  <c r="K417"/>
  <c r="O417"/>
  <c r="Q417"/>
  <c r="V417"/>
  <c r="G423"/>
  <c r="V423"/>
  <c r="G424"/>
  <c r="I424"/>
  <c r="I423" s="1"/>
  <c r="K424"/>
  <c r="K423" s="1"/>
  <c r="M424"/>
  <c r="O424"/>
  <c r="O423" s="1"/>
  <c r="Q424"/>
  <c r="V424"/>
  <c r="G427"/>
  <c r="M427" s="1"/>
  <c r="I427"/>
  <c r="K427"/>
  <c r="O427"/>
  <c r="Q427"/>
  <c r="V427"/>
  <c r="G430"/>
  <c r="I430"/>
  <c r="K430"/>
  <c r="M430"/>
  <c r="O430"/>
  <c r="Q430"/>
  <c r="Q423" s="1"/>
  <c r="V430"/>
  <c r="O433"/>
  <c r="G434"/>
  <c r="I434"/>
  <c r="I433" s="1"/>
  <c r="K434"/>
  <c r="M434"/>
  <c r="O434"/>
  <c r="Q434"/>
  <c r="Q433" s="1"/>
  <c r="V434"/>
  <c r="V433" s="1"/>
  <c r="G443"/>
  <c r="G433" s="1"/>
  <c r="I443"/>
  <c r="K443"/>
  <c r="O443"/>
  <c r="Q443"/>
  <c r="V443"/>
  <c r="G447"/>
  <c r="M447" s="1"/>
  <c r="I447"/>
  <c r="K447"/>
  <c r="O447"/>
  <c r="Q447"/>
  <c r="V447"/>
  <c r="G451"/>
  <c r="M451" s="1"/>
  <c r="I451"/>
  <c r="K451"/>
  <c r="O451"/>
  <c r="Q451"/>
  <c r="V451"/>
  <c r="G455"/>
  <c r="I455"/>
  <c r="K455"/>
  <c r="M455"/>
  <c r="O455"/>
  <c r="Q455"/>
  <c r="V455"/>
  <c r="G459"/>
  <c r="M459" s="1"/>
  <c r="I459"/>
  <c r="K459"/>
  <c r="K433" s="1"/>
  <c r="O459"/>
  <c r="Q459"/>
  <c r="V459"/>
  <c r="G463"/>
  <c r="M463" s="1"/>
  <c r="I463"/>
  <c r="I462" s="1"/>
  <c r="K463"/>
  <c r="K462" s="1"/>
  <c r="O463"/>
  <c r="O462" s="1"/>
  <c r="Q463"/>
  <c r="Q462" s="1"/>
  <c r="V463"/>
  <c r="V462" s="1"/>
  <c r="G465"/>
  <c r="I465"/>
  <c r="K465"/>
  <c r="M465"/>
  <c r="O465"/>
  <c r="Q465"/>
  <c r="V465"/>
  <c r="G467"/>
  <c r="I467"/>
  <c r="K467"/>
  <c r="M467"/>
  <c r="O467"/>
  <c r="Q467"/>
  <c r="V467"/>
  <c r="G468"/>
  <c r="M468" s="1"/>
  <c r="I468"/>
  <c r="K468"/>
  <c r="O468"/>
  <c r="Q468"/>
  <c r="V468"/>
  <c r="G469"/>
  <c r="M469" s="1"/>
  <c r="I469"/>
  <c r="K469"/>
  <c r="O469"/>
  <c r="Q469"/>
  <c r="V469"/>
  <c r="G474"/>
  <c r="I474"/>
  <c r="K474"/>
  <c r="M474"/>
  <c r="O474"/>
  <c r="Q474"/>
  <c r="V474"/>
  <c r="G475"/>
  <c r="M475" s="1"/>
  <c r="I475"/>
  <c r="K475"/>
  <c r="O475"/>
  <c r="Q475"/>
  <c r="V475"/>
  <c r="G476"/>
  <c r="G477"/>
  <c r="M477" s="1"/>
  <c r="I477"/>
  <c r="I476" s="1"/>
  <c r="K477"/>
  <c r="K476" s="1"/>
  <c r="O477"/>
  <c r="O476" s="1"/>
  <c r="Q477"/>
  <c r="Q476" s="1"/>
  <c r="V477"/>
  <c r="V476" s="1"/>
  <c r="G478"/>
  <c r="I478"/>
  <c r="K478"/>
  <c r="M478"/>
  <c r="O478"/>
  <c r="Q478"/>
  <c r="V478"/>
  <c r="G480"/>
  <c r="I480"/>
  <c r="K480"/>
  <c r="M480"/>
  <c r="O480"/>
  <c r="Q480"/>
  <c r="V480"/>
  <c r="G482"/>
  <c r="M482" s="1"/>
  <c r="I482"/>
  <c r="K482"/>
  <c r="O482"/>
  <c r="Q482"/>
  <c r="V482"/>
  <c r="G484"/>
  <c r="M484" s="1"/>
  <c r="I484"/>
  <c r="K484"/>
  <c r="O484"/>
  <c r="Q484"/>
  <c r="V484"/>
  <c r="G486"/>
  <c r="I486"/>
  <c r="K486"/>
  <c r="M486"/>
  <c r="O486"/>
  <c r="Q486"/>
  <c r="V486"/>
  <c r="G488"/>
  <c r="M488" s="1"/>
  <c r="I488"/>
  <c r="K488"/>
  <c r="O488"/>
  <c r="Q488"/>
  <c r="V488"/>
  <c r="G489"/>
  <c r="I489"/>
  <c r="K489"/>
  <c r="M489"/>
  <c r="O489"/>
  <c r="Q489"/>
  <c r="V489"/>
  <c r="G491"/>
  <c r="M491" s="1"/>
  <c r="I491"/>
  <c r="K491"/>
  <c r="O491"/>
  <c r="Q491"/>
  <c r="V491"/>
  <c r="G493"/>
  <c r="I493"/>
  <c r="K493"/>
  <c r="M493"/>
  <c r="O493"/>
  <c r="Q493"/>
  <c r="V493"/>
  <c r="G494"/>
  <c r="I494"/>
  <c r="K494"/>
  <c r="M494"/>
  <c r="O494"/>
  <c r="Q494"/>
  <c r="V494"/>
  <c r="G495"/>
  <c r="M495" s="1"/>
  <c r="I495"/>
  <c r="K495"/>
  <c r="O495"/>
  <c r="Q495"/>
  <c r="V495"/>
  <c r="G499"/>
  <c r="M499" s="1"/>
  <c r="I499"/>
  <c r="K499"/>
  <c r="O499"/>
  <c r="Q499"/>
  <c r="V499"/>
  <c r="G500"/>
  <c r="I500"/>
  <c r="K500"/>
  <c r="M500"/>
  <c r="O500"/>
  <c r="Q500"/>
  <c r="V500"/>
  <c r="G501"/>
  <c r="M501" s="1"/>
  <c r="I501"/>
  <c r="K501"/>
  <c r="O501"/>
  <c r="Q501"/>
  <c r="V501"/>
  <c r="G502"/>
  <c r="I502"/>
  <c r="K502"/>
  <c r="M502"/>
  <c r="O502"/>
  <c r="Q502"/>
  <c r="V502"/>
  <c r="G504"/>
  <c r="M504" s="1"/>
  <c r="I504"/>
  <c r="K504"/>
  <c r="O504"/>
  <c r="Q504"/>
  <c r="V504"/>
  <c r="AE506"/>
  <c r="AF506"/>
  <c r="I20" i="1"/>
  <c r="I18"/>
  <c r="I17"/>
  <c r="G42"/>
  <c r="G25" s="1"/>
  <c r="H42"/>
  <c r="I41"/>
  <c r="I59" l="1"/>
  <c r="J56" s="1"/>
  <c r="I16"/>
  <c r="I21" s="1"/>
  <c r="I40"/>
  <c r="A27"/>
  <c r="A28" s="1"/>
  <c r="G28" s="1"/>
  <c r="G27" s="1"/>
  <c r="G29" s="1"/>
  <c r="I39"/>
  <c r="I42" s="1"/>
  <c r="J40" s="1"/>
  <c r="M284" i="12"/>
  <c r="M246"/>
  <c r="M20"/>
  <c r="M476"/>
  <c r="M215"/>
  <c r="M14"/>
  <c r="M462"/>
  <c r="M423"/>
  <c r="M342"/>
  <c r="G462"/>
  <c r="M443"/>
  <c r="M433" s="1"/>
  <c r="G284"/>
  <c r="G342"/>
  <c r="G277"/>
  <c r="G246"/>
  <c r="G215"/>
  <c r="J28" i="1"/>
  <c r="J26"/>
  <c r="G38"/>
  <c r="F38"/>
  <c r="H32"/>
  <c r="J23"/>
  <c r="J24"/>
  <c r="J25"/>
  <c r="J27"/>
  <c r="E24"/>
  <c r="G24"/>
  <c r="E26"/>
  <c r="G26"/>
  <c r="J54" l="1"/>
  <c r="J58"/>
  <c r="J49"/>
  <c r="J57"/>
  <c r="J51"/>
  <c r="J53"/>
  <c r="J55"/>
  <c r="J52"/>
  <c r="J50"/>
  <c r="J39"/>
  <c r="J42" s="1"/>
  <c r="J41"/>
  <c r="J59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<sst xmlns="http://schemas.openxmlformats.org/spreadsheetml/2006/main" count="1770" uniqueCount="546">
  <si>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</si>
  <si>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</si>
  <si>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</si>
  <si>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</si>
  <si>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</si>
  <si>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</si>
  <si>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</si>
  <si>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</si>
  <si>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</si>
  <si>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</si>
  <si>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</si>
  <si>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</si>
  <si>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</si>
  <si>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</si>
  <si>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</si>
  <si>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</si>
  <si>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</si>
  <si>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</si>
  <si>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</si>
  <si>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</si>
  <si>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</si>
  <si>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</si>
  <si>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</si>
  <si>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</si>
  <si>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</si>
  <si>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</si>
  <si>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</si>
  <si>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</si>
  <si>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</si>
  <si>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</si>
  <si>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</si>
  <si>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</si>
  <si>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</si>
  <si>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</si>
  <si>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</si>
  <si>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</si>
  <si>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</si>
  <si>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</si>
  <si>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</si>
  <si>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</si>
  <si>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</si>
  <si>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</si>
  <si>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</si>
  <si>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</si>
  <si>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 xml:space="preserve"> ETAPA I - stoka A2  -  nádvoří</t>
  </si>
  <si>
    <t>STOKY</t>
  </si>
  <si>
    <t>Objekt:</t>
  </si>
  <si>
    <t>Rozpočet:</t>
  </si>
  <si>
    <t>217024-30</t>
  </si>
  <si>
    <t>Komorní Hrádek - oddělení kanalizace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</si>
  <si>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</si>
  <si>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</si>
  <si>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</si>
  <si>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</si>
  <si>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</si>
  <si>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</si>
  <si>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</si>
  <si>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</si>
  <si>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</si>
  <si>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</si>
  <si>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</si>
  <si>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</si>
  <si>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</si>
  <si>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</si>
  <si>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</si>
  <si>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</si>
  <si>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</si>
  <si>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</si>
  <si>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</si>
  <si>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</si>
  <si>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</si>
  <si>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</si>
  <si>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</si>
  <si>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</si>
  <si>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</si>
  <si>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</si>
  <si>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</si>
  <si>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</si>
  <si>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</si>
  <si>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</si>
  <si>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</si>
  <si>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</si>
  <si>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</si>
  <si>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</si>
  <si>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</si>
  <si>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</si>
  <si>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</si>
  <si>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</si>
  <si>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</si>
  <si>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</si>
  <si>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</si>
  <si>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</si>
  <si>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</si>
  <si>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</si>
  <si>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</si>
  <si>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</si>
  <si>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</si>
  <si>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</si>
  <si>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</si>
  <si>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</si>
  <si>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</si>
  <si>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115101201R00</t>
  </si>
  <si>
    <t>Čerpání vody na dopravní výšku do 10 m_x000D_
 s uvažovaným průměrným přítokem do 500 l/min</t>
  </si>
  <si>
    <t>h</t>
  </si>
  <si>
    <t>800-1</t>
  </si>
  <si>
    <t>RTS 18/ I</t>
  </si>
  <si>
    <t>POL1_1</t>
  </si>
  <si>
    <t>na vzdálenost od hladiny vody v jímce po výšku roviny proložené osou nejvyššího bodu výtlačného potrubí. Včetně odpadní potrubí v délce do 20 m.</t>
  </si>
  <si>
    <t>SPI</t>
  </si>
  <si>
    <t>5dní : 40</t>
  </si>
  <si>
    <t>VV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</si>
  <si>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</si>
  <si>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</si>
  <si>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</si>
  <si>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</si>
  <si>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11-11</t>
  </si>
  <si>
    <t>Oplocení výkopu, pořízení, montáž a demontáž</t>
  </si>
  <si>
    <t>m</t>
  </si>
  <si>
    <t>Vlastní</t>
  </si>
  <si>
    <t>Indiv</t>
  </si>
  <si>
    <t>POL1_</t>
  </si>
  <si>
    <t>viz textová část a výkres C.5</t>
  </si>
  <si>
    <t>POP</t>
  </si>
  <si>
    <t>Oplocení : 85*2*1,1</t>
  </si>
  <si>
    <t>11-13</t>
  </si>
  <si>
    <t>CBR test zeminy (určení vhodnosti zeminy pro zásyp)</t>
  </si>
  <si>
    <t>kus</t>
  </si>
  <si>
    <t>11-14</t>
  </si>
  <si>
    <t>Sítový rozbor zeminy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</si>
  <si>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</si>
  <si>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</si>
  <si>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</si>
  <si>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 textová část a výkresy C.3, D.2-02 - 07</t>
  </si>
  <si>
    <t>voda : 1*1,5</t>
  </si>
  <si>
    <t>119001412R00</t>
  </si>
  <si>
    <t>Dočasné zajištění podzemního potrubí nebo vedení betonového potrubí_x000D_
 DN  přes 200  do 500 mm</t>
  </si>
  <si>
    <t>1*4</t>
  </si>
  <si>
    <t>119001422R00</t>
  </si>
  <si>
    <t>Dočasné zajištění podzemního potrubí nebo vedení kabelů přes 3 do 6 kabelů</t>
  </si>
  <si>
    <t>1*26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</si>
  <si>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</si>
  <si>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</si>
  <si>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</si>
  <si>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</si>
  <si>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ryha : 36*2*0,2</t>
  </si>
  <si>
    <t>pojezd : 36*3*0,2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</si>
  <si>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</si>
  <si>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</si>
  <si>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</si>
  <si>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128,5*0,5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</si>
  <si>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</si>
  <si>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</si>
  <si>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</si>
  <si>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Začátek provozního součtu</t>
  </si>
  <si>
    <t xml:space="preserve">  STOKA  A 2 : </t>
  </si>
  <si>
    <t xml:space="preserve">  0 : </t>
  </si>
  <si>
    <t xml:space="preserve">  18,398 : 76,472</t>
  </si>
  <si>
    <t xml:space="preserve">  32,848 : 50,228</t>
  </si>
  <si>
    <t xml:space="preserve">  41,662 : 31,254</t>
  </si>
  <si>
    <t xml:space="preserve">  50,025 : 23,318</t>
  </si>
  <si>
    <t xml:space="preserve">  51,852 : 4,423</t>
  </si>
  <si>
    <t xml:space="preserve">  57,348 : 14,081</t>
  </si>
  <si>
    <t xml:space="preserve">  75,218 : 38,398</t>
  </si>
  <si>
    <t xml:space="preserve">  82,57 : 14,678</t>
  </si>
  <si>
    <t xml:space="preserve">  84 : 4,247</t>
  </si>
  <si>
    <t>Konec provozního součtu</t>
  </si>
  <si>
    <t>257*0,5</t>
  </si>
  <si>
    <t xml:space="preserve">  0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</si>
  <si>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</si>
  <si>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</si>
  <si>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</si>
  <si>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</si>
  <si>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132301219R00</t>
  </si>
  <si>
    <t xml:space="preserve">Hloubení rýh šířky přes 60 do 200 cm příplatek za lepivost, v hornině 4,  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</si>
  <si>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</si>
  <si>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</si>
  <si>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</si>
  <si>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</si>
  <si>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48*1,9*2</t>
  </si>
  <si>
    <t>151301102R00</t>
  </si>
  <si>
    <t>Zřízení pažení a rozepření stěn rýh hnané, hloubky do 4 m</t>
  </si>
  <si>
    <t>(84-48)*2,5</t>
  </si>
  <si>
    <t>151101111R00</t>
  </si>
  <si>
    <t>Odstranění pažení a rozepření rýh příložné , hloubky do 2 m</t>
  </si>
  <si>
    <t>pro podzemní vedení s uložením materiálu na vzdálenost do 3 m od kraje výkopu,</t>
  </si>
  <si>
    <t>151301112R00</t>
  </si>
  <si>
    <t>Odstranění pažení a rozepření rýh hnané,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</si>
  <si>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</si>
  <si>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</si>
  <si>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</si>
  <si>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257</t>
  </si>
  <si>
    <t>162701105R14</t>
  </si>
  <si>
    <t>Vodorovné přemístění výkopku z horniny 1 až 4, na vzdálenost přes 9 000  do 10 000 m</t>
  </si>
  <si>
    <t>po suchu, bez naložení výkopku, avšak se složením bez rozhrnutí, zpáteční cesta vozidla.</t>
  </si>
  <si>
    <t>OBSYP : 64,3</t>
  </si>
  <si>
    <t>PODSYP : 17,6</t>
  </si>
  <si>
    <t>ŠACHTY : 4*3,14*0,5*0,5*2,45</t>
  </si>
  <si>
    <t>162702199R00</t>
  </si>
  <si>
    <t>Vodorovné přemístění drnu  , poplatek za skládku zeminy</t>
  </si>
  <si>
    <t>823-1</t>
  </si>
  <si>
    <t>na suchu, bez naložení na dopravní prostředek, avšak se složením,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</si>
  <si>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</si>
  <si>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</si>
  <si>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</si>
  <si>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</si>
  <si>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</si>
  <si>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</si>
  <si>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</si>
  <si>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</si>
  <si>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VÝKOP : 257</t>
  </si>
  <si>
    <t>OBSYP : -64,7</t>
  </si>
  <si>
    <t>PODSYP : -17,6</t>
  </si>
  <si>
    <t>ŠACHTY : 4*3,14*0,5*0,5*2,45*-1</t>
  </si>
  <si>
    <t>451573111R01</t>
  </si>
  <si>
    <t>Lože pod potrubí</t>
  </si>
  <si>
    <t>PŘÍPOJKY</t>
  </si>
  <si>
    <t>stoky : 84*1,4*0,15</t>
  </si>
  <si>
    <t>58153304R</t>
  </si>
  <si>
    <t>kamenivo přírodní těžené frakce 0,0 až 4,0 mm; třída prané; Plzeňský kraj</t>
  </si>
  <si>
    <t>t</t>
  </si>
  <si>
    <t>SPCM</t>
  </si>
  <si>
    <t>POL3_</t>
  </si>
  <si>
    <t>64,6*1,7</t>
  </si>
  <si>
    <t>PC06</t>
  </si>
  <si>
    <t>Zkoušky hutnění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</si>
  <si>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</si>
  <si>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</si>
  <si>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</si>
  <si>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84*1,4*0,55</t>
  </si>
  <si>
    <t>181101102R00</t>
  </si>
  <si>
    <t>Úprava pláně v zářezech v hornině 1 až 4, se zhutněním</t>
  </si>
  <si>
    <t>vyrovnáním výškových rozdílů, ploch vodorovných a ploch do sklonu 1 : 5.</t>
  </si>
  <si>
    <t>84*1,4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</si>
  <si>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</si>
  <si>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</si>
  <si>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</si>
  <si>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ryha : 36*2</t>
  </si>
  <si>
    <t>pojezd : 36*3</t>
  </si>
  <si>
    <t>113106122R00</t>
  </si>
  <si>
    <t>Rozebrání komunikací pro pěší s jakýmkoliv ložem a výplní spár_x000D_
 z kamenných dlaždic nebo desek</t>
  </si>
  <si>
    <t>822-1</t>
  </si>
  <si>
    <t>s přemístěním hmot na skládku na vzdálenost do 3 m nebo s naložením na dopravní prostředek</t>
  </si>
  <si>
    <t>34*1,5</t>
  </si>
  <si>
    <t>113107330R00</t>
  </si>
  <si>
    <t>Odstranění podkladů nebo krytů z kameniva těženého, v ploše jednotlivě do 50 m2, tloušťka vrstvy 300 mm</t>
  </si>
  <si>
    <t>kd : 34*1,5</t>
  </si>
  <si>
    <t>krajská k. : 8,5*1,5</t>
  </si>
  <si>
    <t>místní k : 6*1,5</t>
  </si>
  <si>
    <t>113107520R00</t>
  </si>
  <si>
    <t>Odstranění podkladů nebo krytů z kameniva hrubého drceného, v ploše jednotlivě do 50 m2, tloušťka vrstvy 200 mm</t>
  </si>
  <si>
    <t>113108315R00</t>
  </si>
  <si>
    <t>Odstranění podkladů nebo krytů živičných, v ploše jednotlivě do 50 m2, tloušťka vrstvy 150 mm</t>
  </si>
  <si>
    <t>5+10 CM</t>
  </si>
  <si>
    <t>113108411R00</t>
  </si>
  <si>
    <t>Odstranění podkladů nebo krytů živičných, v ploše jednotlivě nad 50 m2, tloušťka vrstvy 110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</si>
  <si>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</si>
  <si>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</si>
  <si>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</si>
  <si>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34</t>
  </si>
  <si>
    <t>11311</t>
  </si>
  <si>
    <t>očištění kamenné dlažby pro další použítí</t>
  </si>
  <si>
    <t>očištění a přemístění na meziskládkua zpětný dovoz pro montáž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</si>
  <si>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</si>
  <si>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</si>
  <si>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</si>
  <si>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180</t>
  </si>
  <si>
    <t>181201102R00</t>
  </si>
  <si>
    <t>Úprava pláně v násypech v hornině 1 až 4, se zhutněním</t>
  </si>
  <si>
    <t>vyrovnání výškových rozdílů, plochy vodorovné a plochy do sklonu 1 : 5,</t>
  </si>
  <si>
    <t>krajská k. : 6*1,5</t>
  </si>
  <si>
    <t>místní k : 8,5*1,5</t>
  </si>
  <si>
    <t>zd : 0</t>
  </si>
  <si>
    <t xml:space="preserve">nc : </t>
  </si>
  <si>
    <t>182101101R00</t>
  </si>
  <si>
    <t>Svahování v zářezech v hornině 1 až 4</t>
  </si>
  <si>
    <t>trvalých svahů do projektovaných profilů s potřebným přemístěním výkopku při svahování v zářezech,</t>
  </si>
  <si>
    <t>183403153R00</t>
  </si>
  <si>
    <t>Obdělávání půdy hrabáním, v rovině nebo na svahu 1:5</t>
  </si>
  <si>
    <t>00572440R</t>
  </si>
  <si>
    <t>směs travní hřištní, pro vysokou zátěž</t>
  </si>
  <si>
    <t>kg</t>
  </si>
  <si>
    <t>POL3_0</t>
  </si>
  <si>
    <t>180*0,1</t>
  </si>
  <si>
    <t>25234000.AR</t>
  </si>
  <si>
    <t>herbicid totální bal. po 1 litru</t>
  </si>
  <si>
    <t>l</t>
  </si>
  <si>
    <t>180*0,005</t>
  </si>
  <si>
    <t>212752112R00</t>
  </si>
  <si>
    <t>Trativody z drenážních trubek DN od 80 do 100 mm</t>
  </si>
  <si>
    <t>827-1</t>
  </si>
  <si>
    <t>se zřízením štěrkopískového lože pod trubky a s jejich obsypem v průměrném celkovém množství do 0,15 m3/m v otevřeném příkopu,</t>
  </si>
  <si>
    <t>84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</si>
  <si>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</si>
  <si>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</si>
  <si>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</si>
  <si>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</si>
  <si>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84*1,2</t>
  </si>
  <si>
    <t>564701100U00</t>
  </si>
  <si>
    <t>Podklad komunikací z kam drcen 10cm</t>
  </si>
  <si>
    <t>F8/16</t>
  </si>
  <si>
    <t>564732111R00</t>
  </si>
  <si>
    <t>Podklad nebo kryt z kameniva hrubého s výplň. kam. tloušťka po zhutnění 100 mm</t>
  </si>
  <si>
    <t>kamenivo hrubé drcené vel. 32 - 63 mm s výplňovým kamenivem (vibrovaný štěrk), s rozprostřením, vlhčením a zhutněním</t>
  </si>
  <si>
    <t>564801300U00</t>
  </si>
  <si>
    <t>Podklad komunikací štěrkodrti 15cm</t>
  </si>
  <si>
    <t>F 0-63</t>
  </si>
  <si>
    <t>564801400U00</t>
  </si>
  <si>
    <t>Podklad komunikací štěrkodrti 20cm</t>
  </si>
  <si>
    <t>564861111R00</t>
  </si>
  <si>
    <t>Podklad ze štěrkodrti s rozprostřením a zhutněním frakce 0-63 mm, tloušťka po zhutnění 200 mm</t>
  </si>
  <si>
    <t>f0-63</t>
  </si>
  <si>
    <t>573191111R00</t>
  </si>
  <si>
    <t>Nátěr infiltrační kationaktivní emulzí v množství 1 kg/m2</t>
  </si>
  <si>
    <t>573231111R00</t>
  </si>
  <si>
    <t>Postřik živičný spojovací bez posypu kamenivem ze silniční emulze, v množství od 0,5 do 0,7 kg/m2</t>
  </si>
  <si>
    <t>krajská k. : 8,5*1,5*2</t>
  </si>
  <si>
    <t>577142122R00</t>
  </si>
  <si>
    <t>Beton asfaltový s rozprostřením a zhutněním v pruhu šířky přes 3 m, ACL 16+, tloušťky 50 mm, plochy přes 1000 m2</t>
  </si>
  <si>
    <t>577152113RT3</t>
  </si>
  <si>
    <t>Beton asfaltový s rozprostřením a zhutněním v pruhu šířky přes 3 m, ACO 16+, tloušťky 60 mm, plochy do 200 m2</t>
  </si>
  <si>
    <t>591141111R00</t>
  </si>
  <si>
    <t>Kladení dlažby z kostek velkých z kamene, do lože z cementové malty tloušťky 50 mm</t>
  </si>
  <si>
    <t>s provedením lože do 50 mm, s vyplněním spár, s dvojím beraněním a se smetením přebytečného materiálu na krajnici</t>
  </si>
  <si>
    <t>POUŽIT VYBOURANY MATERIÁL</t>
  </si>
  <si>
    <t>564751111R85</t>
  </si>
  <si>
    <t>Podklad z kameniva drceného vel.16/32 mm,tl. 15 cm</t>
  </si>
  <si>
    <t>564851119</t>
  </si>
  <si>
    <t>Podklad ze VŠ po zhutnění tloušťky 18 cm</t>
  </si>
  <si>
    <t>F 32-63</t>
  </si>
  <si>
    <t>R</t>
  </si>
  <si>
    <t>Zálivka živičná spár</t>
  </si>
  <si>
    <t>místní : 6*2</t>
  </si>
  <si>
    <t>krajské : 8,5*2</t>
  </si>
  <si>
    <t>871111103R00</t>
  </si>
  <si>
    <t>Montáž plastového potrubí ve výkopu spojovaného na gumové těsnění DN 250 mm</t>
  </si>
  <si>
    <t>RTS 12/ II</t>
  </si>
  <si>
    <t>871111102R00</t>
  </si>
  <si>
    <t>Montáž plastového potrubí ve výkopu spojovaného na gumové těsnění DN 200 mm</t>
  </si>
  <si>
    <t>877353121R00</t>
  </si>
  <si>
    <t>Montáž tvarovek na potrubí z trub z plastů těsněných gumovým kroužkem odbočných DN 200 mm</t>
  </si>
  <si>
    <t>v otevřeném výkopu,</t>
  </si>
  <si>
    <t>877353123R00</t>
  </si>
  <si>
    <t>Montáž tvarovek na potrubí z trub z plastů těsněných gumovým kroužkem jednoosých DN 200 mm</t>
  </si>
  <si>
    <t>28614250</t>
  </si>
  <si>
    <t>Trubka kanalizač.  SN 10 160x2000 mm PP</t>
  </si>
  <si>
    <t>přípojky : 64/2*1,15</t>
  </si>
  <si>
    <t>28656313</t>
  </si>
  <si>
    <t>Odbočka kanalizační  DN 250/160/45°</t>
  </si>
  <si>
    <t>28656332</t>
  </si>
  <si>
    <t>Koleno kanalizační   DN 160/30°</t>
  </si>
  <si>
    <t>pro UV vpustě</t>
  </si>
  <si>
    <t>28656333</t>
  </si>
  <si>
    <t>Koleno kanalizační   DN 160/45°</t>
  </si>
  <si>
    <t>286971501R</t>
  </si>
  <si>
    <t>dno šachetní průtočné; PP; úhel odpadu 0 °; DN = 674,0 mm; š = 720 mm; h = 646 mm; DN žlabu 160 mm</t>
  </si>
  <si>
    <t>28697154R</t>
  </si>
  <si>
    <t>trubka plastová kanalizační PP; korugovaná; Sn 4 kN/m2; D = 670,0 mm; l = 2000,0 mm</t>
  </si>
  <si>
    <t>28697160R</t>
  </si>
  <si>
    <t>kroužek těsnicí pryž; pro teleskop a bet. prstenec; DN = 600,0 mm</t>
  </si>
  <si>
    <t>28697166R</t>
  </si>
  <si>
    <t>adaptér teleskopický; plast; rozměr 820 mm; h = 462 mm; únosnost A 15, B 125, D 400, C 250 kN; příslušenství těsnění</t>
  </si>
  <si>
    <t>55241713R</t>
  </si>
  <si>
    <t>poklop kanalizační DN šachty 1 000 mm; litinový; D výrobku 600 mm; únosnost D 400 kN</t>
  </si>
  <si>
    <t>59223821R</t>
  </si>
  <si>
    <t>prstenec betonový; DN = 660,0 mm; h = 180,0 mm; s = 100,00 mm; beton C 35/45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</si>
  <si>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</si>
  <si>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</si>
  <si>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</si>
  <si>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včetně  dodávky odbočky 250/160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</si>
  <si>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</si>
  <si>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</si>
  <si>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</si>
  <si>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</si>
  <si>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dle popisu ceníku stavebních  prací  a technologických postupů</t>
  </si>
  <si>
    <t>892855113R00</t>
  </si>
  <si>
    <t>Kamerové prohlídky potrubí do 100 m</t>
  </si>
  <si>
    <t>85*1,15</t>
  </si>
  <si>
    <t>894422111R00</t>
  </si>
  <si>
    <t>Osazení betonových dílců pro šachty podle DIN 4034 skruže přechodové, pro jakoukoliv hmotnost</t>
  </si>
  <si>
    <t>na kroužek,</t>
  </si>
  <si>
    <t>0</t>
  </si>
  <si>
    <t>vyrovnávací kus : 9</t>
  </si>
  <si>
    <t>894431112R00</t>
  </si>
  <si>
    <t>Osazení plastových šachet z dílců 600 mm</t>
  </si>
  <si>
    <t>894421112RT1</t>
  </si>
  <si>
    <t>Osazení betonových dílců pro šachty podle DIN 4034 skruže rovné, o hmotnosti do 1,4 t</t>
  </si>
  <si>
    <t>skruže : 13</t>
  </si>
  <si>
    <t>894422111RT1</t>
  </si>
  <si>
    <t>894423111RT1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</si>
  <si>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</si>
  <si>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</si>
  <si>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</si>
  <si>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R07</t>
  </si>
  <si>
    <t>Drobné zednické výpomoce kanalizace</t>
  </si>
  <si>
    <t>hod</t>
  </si>
  <si>
    <t>j5</t>
  </si>
  <si>
    <t>Uprava kolem poklopu</t>
  </si>
  <si>
    <t>kamenné kostky 100/100/100 M+D</t>
  </si>
  <si>
    <t>vyspárování kostek -cem malta</t>
  </si>
  <si>
    <t>28614258</t>
  </si>
  <si>
    <t>Trubka kanalizač. SN 10 250x5000 mm PP</t>
  </si>
  <si>
    <t>85/5*1,15</t>
  </si>
  <si>
    <t>55340325R</t>
  </si>
  <si>
    <t>poklop kanalizační s tlumící vložkou; litinový; D výrobku 785 mm; únosnost D 400 kN; bez odvětrání</t>
  </si>
  <si>
    <t>dle kusovníku šachet a projektu</t>
  </si>
  <si>
    <t>5922405395</t>
  </si>
  <si>
    <t>Skruž přechodová</t>
  </si>
  <si>
    <t>59224174.A</t>
  </si>
  <si>
    <t>Prstenec vyrovnávací  625/40/120</t>
  </si>
  <si>
    <t>59224175</t>
  </si>
  <si>
    <t>Prstenec vyrovnávací  625/60/120</t>
  </si>
  <si>
    <t>59224176</t>
  </si>
  <si>
    <t>Prstenec vyrovnávací  625/80/120</t>
  </si>
  <si>
    <t>59224177</t>
  </si>
  <si>
    <t>Prstenec vyrovnávací  625/100/120</t>
  </si>
  <si>
    <t>59224177.A</t>
  </si>
  <si>
    <t>Prstenec vyrovnávací 625/120/120</t>
  </si>
  <si>
    <t>59224356.A</t>
  </si>
  <si>
    <t>Skruž šachetní  100/25/12</t>
  </si>
  <si>
    <t>59224361.A</t>
  </si>
  <si>
    <t>Skruž šachetní  100/50/12 PS</t>
  </si>
  <si>
    <t>59224364.AR</t>
  </si>
  <si>
    <t>skruž železobetonová TBS; DN = 1 000,0 mm; h = 1 000,0 mm; s = 120,00 mm; počet stupadel 4; ocelové s PE povlakem; beton C 40/50</t>
  </si>
  <si>
    <t>59224367.AR</t>
  </si>
  <si>
    <t>dno šachetní přímé; železobeton; TBZ; DN = 1 000,0 mm; D odtoku do 500 mm; h = 800 mm; t = 150 mm; beton C 40/50</t>
  </si>
  <si>
    <t>59224373.AR</t>
  </si>
  <si>
    <t>profil těsnicí elastomerní; pro spojení betonových šachetních dílů; tvar kruh; d = 1 000,0 mm</t>
  </si>
  <si>
    <t>sada</t>
  </si>
  <si>
    <t>sada je definována pro 1šachtu</t>
  </si>
  <si>
    <t>998276101R00</t>
  </si>
  <si>
    <t>Přesun hmot pro trubní vedení z trub plastových nebo sklolaminátových v otevřeném výkopu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</si>
  <si>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</si>
  <si>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</si>
  <si>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</si>
  <si>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6,7,8,15,16,25,26,44,45,47,48,49,50,51,52,55,56,57,58,59,61,62,63,64,65,66,67,68,69,70,71,72,73,74, : </t>
  </si>
  <si>
    <t xml:space="preserve">76,86,87,88,89,90,91,92,93,94,95,96,97,98, : </t>
  </si>
  <si>
    <t>Součet: : 257,10194</t>
  </si>
  <si>
    <t>460030081R00</t>
  </si>
  <si>
    <t>Řezání spáry v asfaltu nebo betonu</t>
  </si>
  <si>
    <t>917131111R00</t>
  </si>
  <si>
    <t>Osazení chodníkového obrubníku kamenného ležatého, bez boční opěry, do lože z betonu prostého C 12/15</t>
  </si>
  <si>
    <t>se zřízením lože tl. 80-100 mm</t>
  </si>
  <si>
    <t>Z POUŽITÉHO MATERIÁLU</t>
  </si>
  <si>
    <t>918101111R00</t>
  </si>
  <si>
    <t>Lože pod obrubníky, krajníky nebo obruby z betonu prostého C 12/15</t>
  </si>
  <si>
    <t>z dlažebních kostek z betonu prostého</t>
  </si>
  <si>
    <t>(34)*0,2*0,3</t>
  </si>
  <si>
    <t>979087112R00</t>
  </si>
  <si>
    <t>Nakládání suti na dopravní prostředky</t>
  </si>
  <si>
    <t>RTS 17/ II</t>
  </si>
  <si>
    <t>POL12_1</t>
  </si>
  <si>
    <t>Dem.hmotnost položky pořadí 31 : 12,24000</t>
  </si>
  <si>
    <t>Dem.hmotnost položky pořadí 32 : 33,66000</t>
  </si>
  <si>
    <t>Dem.hmotnost položky pořadí 33 : 14,35500</t>
  </si>
  <si>
    <t>Dem.hmotnost položky pořadí 34 : 9,57000</t>
  </si>
  <si>
    <t>Dem.hmotnost položky pořadí 35 : 4,20750</t>
  </si>
  <si>
    <t>Dem.hmotnost položky pořadí 36 : 2,17800</t>
  </si>
  <si>
    <t>Dem.hmotnost položky pořadí 37 : 9,18000</t>
  </si>
  <si>
    <t>Dem.hmotnost položky pořadí 38 : 0,00000</t>
  </si>
  <si>
    <t>979082111R00</t>
  </si>
  <si>
    <t>Vnitrostaveništní doprava suti a vybouraných hmot do 10 m</t>
  </si>
  <si>
    <t>801-3</t>
  </si>
  <si>
    <t>POL8_</t>
  </si>
  <si>
    <t xml:space="preserve">Demontážní hmotnosti z položek s pořadovými čísly: : </t>
  </si>
  <si>
    <t xml:space="preserve">31,32,33,34,35,36,37, : </t>
  </si>
  <si>
    <t>Součet: : 85,39050</t>
  </si>
  <si>
    <t>979083117R00</t>
  </si>
  <si>
    <t>Vodorovné přemístění suti na skládku do 6000 m</t>
  </si>
  <si>
    <t>979083191R00</t>
  </si>
  <si>
    <t>Příplatek za dalších započatých 1000 m nad 6000 m</t>
  </si>
  <si>
    <t>Součet: : 1366,24800</t>
  </si>
  <si>
    <t>979990001R00</t>
  </si>
  <si>
    <t>Poplatek za skládku stavební suti</t>
  </si>
  <si>
    <t>979990121R00</t>
  </si>
  <si>
    <t>Poplatek za skládku suti - asfaltové pásy</t>
  </si>
  <si>
    <t>R4</t>
  </si>
  <si>
    <t>Průběžná fotodokumentace stavby</t>
  </si>
  <si>
    <t>soubor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</si>
  <si>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TDI.</t>
  </si>
  <si>
    <t>R16</t>
  </si>
  <si>
    <t>Zajištění dokladu o předání pozemků</t>
  </si>
  <si>
    <t>Zajištění dokladu o předání pozemků dočasně dotčených stavbou vlastníkům s vyjádřením vlastníka</t>
  </si>
  <si>
    <t>VRN-02</t>
  </si>
  <si>
    <t>Zaškolení obsluhy</t>
  </si>
  <si>
    <t>POL99_8</t>
  </si>
  <si>
    <t>004111020R</t>
  </si>
  <si>
    <t xml:space="preserve">Vypracování projektové dokumentace </t>
  </si>
  <si>
    <t>Soubor</t>
  </si>
  <si>
    <t>POL99_2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</si>
  <si>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</si>
  <si>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</si>
  <si>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</si>
  <si>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</si>
  <si>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</si>
  <si>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</si>
  <si>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005241010R</t>
  </si>
  <si>
    <t xml:space="preserve">Dokumentace skutečného provedení </t>
  </si>
  <si>
    <t>00523  R</t>
  </si>
  <si>
    <t>Zkoušky a revize</t>
  </si>
  <si>
    <t>00511 R</t>
  </si>
  <si>
    <t xml:space="preserve">Geodetické práce 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</si>
  <si>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</si>
  <si>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</si>
  <si>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</si>
  <si>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</si>
  <si>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</si>
  <si>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</si>
  <si>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005121010R</t>
  </si>
  <si>
    <t>Vybudování zařízení staveniště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</si>
  <si>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</si>
  <si>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</si>
  <si>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</si>
  <si>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</si>
  <si>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</si>
  <si>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</si>
  <si>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</si>
  <si>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</si>
  <si>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</si>
  <si>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</si>
  <si>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včetně koordinační činnosti se subdodavateli, ostatními zhotoviteli, objednatelem a uživatelem stavby. Zhotovitel bude koordinovat stavbu se zhotovitelem jednotlivých přípojek, které nejsou součástí této stavby, pouze jejich koordinace.</t>
  </si>
  <si>
    <t>005211010R</t>
  </si>
  <si>
    <t>Předání a převzetí staveniště</t>
  </si>
  <si>
    <t>005211020R</t>
  </si>
  <si>
    <t>Ochrana stávajících inženýrských sítí na staveništ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</si>
  <si>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</si>
  <si>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</si>
  <si>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</t>
  </si>
  <si>
    <t>značek a světelné signalizace, jejich rozmístění a přemísťování a jejich údržba v průběhu výstavby včetně následného odstranění po</t>
  </si>
  <si>
    <t>ukončení stavebních prací.</t>
  </si>
  <si>
    <t>005211080R</t>
  </si>
  <si>
    <t xml:space="preserve">Bezpečnostní a hygienická opatření na staveništi </t>
  </si>
  <si>
    <t>005231030R</t>
  </si>
  <si>
    <t xml:space="preserve">Zkušební provoz </t>
  </si>
  <si>
    <t>005231040R</t>
  </si>
  <si>
    <t>Provozní řády</t>
  </si>
  <si>
    <t>005241020R</t>
  </si>
  <si>
    <t xml:space="preserve">Geodetické zaměření skutečného provedení  </t>
  </si>
  <si>
    <t>v rozsahu i pro vložení věcných břemen</t>
  </si>
  <si>
    <t>005121020R</t>
  </si>
  <si>
    <t xml:space="preserve">Provoz zařízení staveniště </t>
  </si>
  <si>
    <t>SUM</t>
  </si>
  <si>
    <t>předpoklad</t>
  </si>
  <si>
    <t>Nátěr infiltrační kationaktivní v množství emulzí 0,5 kg/m2</t>
  </si>
  <si>
    <t>Postřik živičný spojovací ze silniční emulze v množství do 1,5 kg/m2</t>
  </si>
  <si>
    <t>podkladní beton  C 30/37   tl. 200 mm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</si>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</sst>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1\sw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79" t="s">
        <v>39</v>
      </c>
      <c r="B2" s="79"/>
      <c r="C2" s="79"/>
      <c r="D2" s="79"/>
      <c r="E2" s="79"/>
      <c r="F2" s="79"/>
      <c r="G2" s="79"/>
    </row>
  </sheetData>
  <sheetProtection password="E93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>
      <c r="A2" s="3"/>
      <c r="B2" s="105" t="s">
        <v>22</v>
      </c>
      <c r="C2" s="106"/>
      <c r="D2" s="107" t="s">
        <v>48</v>
      </c>
      <c r="E2" s="108" t="s">
        <v>49</v>
      </c>
      <c r="F2" s="109"/>
      <c r="G2" s="109"/>
      <c r="H2" s="109"/>
      <c r="I2" s="109"/>
      <c r="J2" s="110"/>
      <c r="O2" s="2"/>
    </row>
    <row r="3" spans="1:15" ht="27" customHeight="1">
      <c r="A3" s="3"/>
      <c r="B3" s="111" t="s">
        <v>46</v>
      </c>
      <c r="C3" s="106"/>
      <c r="D3" s="112" t="s">
        <v>43</v>
      </c>
      <c r="E3" s="113" t="s">
        <v>45</v>
      </c>
      <c r="F3" s="114"/>
      <c r="G3" s="114"/>
      <c r="H3" s="114"/>
      <c r="I3" s="114"/>
      <c r="J3" s="115"/>
    </row>
    <row r="4" spans="1:15" ht="23.25" customHeight="1">
      <c r="A4" s="104">
        <v>3445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19</v>
      </c>
      <c r="C11" s="4"/>
      <c r="D11" s="122"/>
      <c r="E11" s="122"/>
      <c r="F11" s="122"/>
      <c r="G11" s="122"/>
      <c r="H11" s="27" t="s">
        <v>40</v>
      </c>
      <c r="I11" s="126"/>
      <c r="J11" s="10"/>
    </row>
    <row r="12" spans="1:15" ht="15.75" customHeight="1">
      <c r="A12" s="3"/>
      <c r="B12" s="41"/>
      <c r="C12" s="25"/>
      <c r="D12" s="123"/>
      <c r="E12" s="123"/>
      <c r="F12" s="123"/>
      <c r="G12" s="123"/>
      <c r="H12" s="27" t="s">
        <v>34</v>
      </c>
      <c r="I12" s="126"/>
      <c r="J12" s="10"/>
    </row>
    <row r="13" spans="1:15" ht="15.75" customHeight="1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>
      <c r="A16" s="192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SUMIF(F49:F58,A16,I49:I58)+SUMIF(F49:F58,"PSU",I49:I58)</f>
        <v>0</v>
      </c>
      <c r="J16" s="88"/>
    </row>
    <row r="17" spans="1:10" ht="23.25" customHeight="1">
      <c r="A17" s="192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SUMIF(F49:F58,A17,I49:I58)</f>
        <v>0</v>
      </c>
      <c r="J17" s="88"/>
    </row>
    <row r="18" spans="1:10" ht="23.25" customHeight="1">
      <c r="A18" s="192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SUMIF(F49:F58,A18,I49:I58)</f>
        <v>0</v>
      </c>
      <c r="J18" s="88"/>
    </row>
    <row r="19" spans="1:10" ht="23.25" customHeight="1">
      <c r="A19" s="192" t="s">
        <v>72</v>
      </c>
      <c r="B19" s="57" t="s">
        <v>27</v>
      </c>
      <c r="C19" s="58"/>
      <c r="D19" s="59"/>
      <c r="E19" s="86"/>
      <c r="F19" s="87"/>
      <c r="G19" s="86"/>
      <c r="H19" s="87"/>
      <c r="I19" s="86">
        <f>SUMIF(F49:F58,A19,I49:I58)</f>
        <v>0</v>
      </c>
      <c r="J19" s="88"/>
    </row>
    <row r="20" spans="1:10" ht="23.25" customHeight="1">
      <c r="A20" s="192" t="s">
        <v>73</v>
      </c>
      <c r="B20" s="57" t="s">
        <v>28</v>
      </c>
      <c r="C20" s="58"/>
      <c r="D20" s="59"/>
      <c r="E20" s="86"/>
      <c r="F20" s="87"/>
      <c r="G20" s="86"/>
      <c r="H20" s="87"/>
      <c r="I20" s="86">
        <f>SUMIF(F49:F58,A20,I49:I58)</f>
        <v>0</v>
      </c>
      <c r="J20" s="88"/>
    </row>
    <row r="21" spans="1:10" ht="23.25" customHeight="1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>
      <c r="A25" s="3"/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85">
        <f>CenaCelkemBezDPH-(ZakladDPHSni+ZakladDPHZakl)</f>
        <v>0</v>
      </c>
      <c r="H27" s="85"/>
      <c r="I27" s="85"/>
      <c r="J27" s="63" t="str">
        <f t="shared" si="0"/>
        <v>CZK</v>
      </c>
    </row>
    <row r="28" spans="1:10" ht="27.75" customHeight="1" thickBot="1">
      <c r="A28" s="3">
        <f>(A27-INT(A27))*100</f>
        <v>0</v>
      </c>
      <c r="B28" s="165" t="s">
        <v>23</v>
      </c>
      <c r="C28" s="166"/>
      <c r="D28" s="166"/>
      <c r="E28" s="167"/>
      <c r="F28" s="168"/>
      <c r="G28" s="169">
        <f>IF(A28&gt;50, ROUNDUP(A27, 0), ROUNDDOWN(A27, 0))</f>
        <v>0</v>
      </c>
      <c r="H28" s="169"/>
      <c r="I28" s="169"/>
      <c r="J28" s="170" t="str">
        <f t="shared" si="0"/>
        <v>CZK</v>
      </c>
    </row>
    <row r="29" spans="1:10" ht="27.75" hidden="1" customHeight="1" thickBot="1">
      <c r="A29" s="3"/>
      <c r="B29" s="165" t="s">
        <v>35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52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43248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40" t="s">
        <v>1</v>
      </c>
      <c r="J38" s="141" t="s">
        <v>0</v>
      </c>
    </row>
    <row r="39" spans="1:10" ht="25.5" hidden="1" customHeight="1">
      <c r="A39" s="131">
        <v>1</v>
      </c>
      <c r="B39" s="142" t="s">
        <v>50</v>
      </c>
      <c r="C39" s="143"/>
      <c r="D39" s="144"/>
      <c r="E39" s="144"/>
      <c r="F39" s="145">
        <f>'01 01 Pol'!AE506</f>
        <v>0</v>
      </c>
      <c r="G39" s="146">
        <f>'01 01 Pol'!AF506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>
      <c r="A40" s="131">
        <v>2</v>
      </c>
      <c r="B40" s="150" t="s">
        <v>43</v>
      </c>
      <c r="C40" s="151" t="s">
        <v>45</v>
      </c>
      <c r="D40" s="152"/>
      <c r="E40" s="152"/>
      <c r="F40" s="153">
        <f>'01 01 Pol'!AE506</f>
        <v>0</v>
      </c>
      <c r="G40" s="154">
        <f>'01 01 Pol'!AF506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1">
        <v>3</v>
      </c>
      <c r="B41" s="157" t="s">
        <v>43</v>
      </c>
      <c r="C41" s="143" t="s">
        <v>44</v>
      </c>
      <c r="D41" s="144"/>
      <c r="E41" s="144"/>
      <c r="F41" s="158">
        <f>'01 01 Pol'!AE506</f>
        <v>0</v>
      </c>
      <c r="G41" s="147">
        <f>'01 01 Pol'!AF506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>
      <c r="A42" s="131"/>
      <c r="B42" s="159" t="s">
        <v>51</v>
      </c>
      <c r="C42" s="160"/>
      <c r="D42" s="160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4" t="s">
        <v>53</v>
      </c>
    </row>
    <row r="48" spans="1:10" ht="25.5" customHeight="1">
      <c r="A48" s="175"/>
      <c r="B48" s="178" t="s">
        <v>17</v>
      </c>
      <c r="C48" s="178" t="s">
        <v>5</v>
      </c>
      <c r="D48" s="179"/>
      <c r="E48" s="179"/>
      <c r="F48" s="180" t="s">
        <v>54</v>
      </c>
      <c r="G48" s="180"/>
      <c r="H48" s="180"/>
      <c r="I48" s="180" t="s">
        <v>29</v>
      </c>
      <c r="J48" s="180" t="s">
        <v>0</v>
      </c>
    </row>
    <row r="49" spans="1:10" ht="25.5" customHeight="1">
      <c r="A49" s="176"/>
      <c r="B49" s="181" t="s">
        <v>55</v>
      </c>
      <c r="C49" s="182" t="s">
        <v>56</v>
      </c>
      <c r="D49" s="183"/>
      <c r="E49" s="183"/>
      <c r="F49" s="188" t="s">
        <v>24</v>
      </c>
      <c r="G49" s="189"/>
      <c r="H49" s="189"/>
      <c r="I49" s="189">
        <f>'01 01 Pol'!G8+'01 01 Pol'!G20</f>
        <v>0</v>
      </c>
      <c r="J49" s="186" t="str">
        <f>IF(I59=0,"",I49/I59*100)</f>
        <v/>
      </c>
    </row>
    <row r="50" spans="1:10" ht="25.5" customHeight="1">
      <c r="A50" s="176"/>
      <c r="B50" s="181" t="s">
        <v>57</v>
      </c>
      <c r="C50" s="182" t="s">
        <v>58</v>
      </c>
      <c r="D50" s="183"/>
      <c r="E50" s="183"/>
      <c r="F50" s="188" t="s">
        <v>24</v>
      </c>
      <c r="G50" s="189"/>
      <c r="H50" s="189"/>
      <c r="I50" s="189">
        <f>'01 01 Pol'!G14+'01 01 Pol'!G215</f>
        <v>0</v>
      </c>
      <c r="J50" s="186" t="str">
        <f>IF(I59=0,"",I50/I59*100)</f>
        <v/>
      </c>
    </row>
    <row r="51" spans="1:10" ht="25.5" customHeight="1">
      <c r="A51" s="176"/>
      <c r="B51" s="181" t="s">
        <v>59</v>
      </c>
      <c r="C51" s="182" t="s">
        <v>60</v>
      </c>
      <c r="D51" s="183"/>
      <c r="E51" s="183"/>
      <c r="F51" s="188" t="s">
        <v>24</v>
      </c>
      <c r="G51" s="189"/>
      <c r="H51" s="189"/>
      <c r="I51" s="189">
        <f>'01 01 Pol'!G246</f>
        <v>0</v>
      </c>
      <c r="J51" s="186" t="str">
        <f>IF(I59=0,"",I51/I59*100)</f>
        <v/>
      </c>
    </row>
    <row r="52" spans="1:10" ht="25.5" customHeight="1">
      <c r="A52" s="176"/>
      <c r="B52" s="181" t="s">
        <v>61</v>
      </c>
      <c r="C52" s="182" t="s">
        <v>62</v>
      </c>
      <c r="D52" s="183"/>
      <c r="E52" s="183"/>
      <c r="F52" s="188" t="s">
        <v>24</v>
      </c>
      <c r="G52" s="189"/>
      <c r="H52" s="189"/>
      <c r="I52" s="189">
        <f>'01 01 Pol'!G277</f>
        <v>0</v>
      </c>
      <c r="J52" s="186" t="str">
        <f>IF(I59=0,"",I52/I59*100)</f>
        <v/>
      </c>
    </row>
    <row r="53" spans="1:10" ht="25.5" customHeight="1">
      <c r="A53" s="176"/>
      <c r="B53" s="181" t="s">
        <v>63</v>
      </c>
      <c r="C53" s="182" t="s">
        <v>64</v>
      </c>
      <c r="D53" s="183"/>
      <c r="E53" s="183"/>
      <c r="F53" s="188" t="s">
        <v>24</v>
      </c>
      <c r="G53" s="189"/>
      <c r="H53" s="189"/>
      <c r="I53" s="189">
        <f>'01 01 Pol'!G284</f>
        <v>0</v>
      </c>
      <c r="J53" s="186" t="str">
        <f>IF(I59=0,"",I53/I59*100)</f>
        <v/>
      </c>
    </row>
    <row r="54" spans="1:10" ht="25.5" customHeight="1">
      <c r="A54" s="176"/>
      <c r="B54" s="181" t="s">
        <v>65</v>
      </c>
      <c r="C54" s="182" t="s">
        <v>66</v>
      </c>
      <c r="D54" s="183"/>
      <c r="E54" s="183"/>
      <c r="F54" s="188" t="s">
        <v>24</v>
      </c>
      <c r="G54" s="189"/>
      <c r="H54" s="189"/>
      <c r="I54" s="189">
        <f>'01 01 Pol'!G342</f>
        <v>0</v>
      </c>
      <c r="J54" s="186" t="str">
        <f>IF(I59=0,"",I54/I59*100)</f>
        <v/>
      </c>
    </row>
    <row r="55" spans="1:10" ht="25.5" customHeight="1">
      <c r="A55" s="176"/>
      <c r="B55" s="181" t="s">
        <v>67</v>
      </c>
      <c r="C55" s="182" t="s">
        <v>68</v>
      </c>
      <c r="D55" s="183"/>
      <c r="E55" s="183"/>
      <c r="F55" s="188" t="s">
        <v>24</v>
      </c>
      <c r="G55" s="189"/>
      <c r="H55" s="189"/>
      <c r="I55" s="189">
        <f>'01 01 Pol'!G423</f>
        <v>0</v>
      </c>
      <c r="J55" s="186" t="str">
        <f>IF(I59=0,"",I55/I59*100)</f>
        <v/>
      </c>
    </row>
    <row r="56" spans="1:10" ht="25.5" customHeight="1">
      <c r="A56" s="176"/>
      <c r="B56" s="181" t="s">
        <v>69</v>
      </c>
      <c r="C56" s="182" t="s">
        <v>70</v>
      </c>
      <c r="D56" s="183"/>
      <c r="E56" s="183"/>
      <c r="F56" s="188" t="s">
        <v>71</v>
      </c>
      <c r="G56" s="189"/>
      <c r="H56" s="189"/>
      <c r="I56" s="189">
        <f>'01 01 Pol'!G433</f>
        <v>0</v>
      </c>
      <c r="J56" s="186" t="str">
        <f>IF(I59=0,"",I56/I59*100)</f>
        <v/>
      </c>
    </row>
    <row r="57" spans="1:10" ht="25.5" customHeight="1">
      <c r="A57" s="176"/>
      <c r="B57" s="181" t="s">
        <v>72</v>
      </c>
      <c r="C57" s="182" t="s">
        <v>27</v>
      </c>
      <c r="D57" s="183"/>
      <c r="E57" s="183"/>
      <c r="F57" s="188" t="s">
        <v>72</v>
      </c>
      <c r="G57" s="189"/>
      <c r="H57" s="189"/>
      <c r="I57" s="189">
        <f>'01 01 Pol'!G476</f>
        <v>0</v>
      </c>
      <c r="J57" s="186" t="str">
        <f>IF(I59=0,"",I57/I59*100)</f>
        <v/>
      </c>
    </row>
    <row r="58" spans="1:10" ht="25.5" customHeight="1">
      <c r="A58" s="176"/>
      <c r="B58" s="181" t="s">
        <v>73</v>
      </c>
      <c r="C58" s="182" t="s">
        <v>28</v>
      </c>
      <c r="D58" s="183"/>
      <c r="E58" s="183"/>
      <c r="F58" s="188" t="s">
        <v>73</v>
      </c>
      <c r="G58" s="189"/>
      <c r="H58" s="189"/>
      <c r="I58" s="189">
        <f>'01 01 Pol'!G462</f>
        <v>0</v>
      </c>
      <c r="J58" s="186" t="str">
        <f>IF(I59=0,"",I58/I59*100)</f>
        <v/>
      </c>
    </row>
    <row r="59" spans="1:10" ht="25.5" customHeight="1">
      <c r="A59" s="177"/>
      <c r="B59" s="184" t="s">
        <v>1</v>
      </c>
      <c r="C59" s="184"/>
      <c r="D59" s="185"/>
      <c r="E59" s="185"/>
      <c r="F59" s="190"/>
      <c r="G59" s="191"/>
      <c r="H59" s="191"/>
      <c r="I59" s="191">
        <f>SUM(I49:I58)</f>
        <v>0</v>
      </c>
      <c r="J59" s="187">
        <f>SUM(J49:J58)</f>
        <v>0</v>
      </c>
    </row>
    <row r="60" spans="1:10">
      <c r="F60" s="129"/>
      <c r="G60" s="128"/>
      <c r="H60" s="129"/>
      <c r="I60" s="128"/>
      <c r="J60" s="130"/>
    </row>
    <row r="61" spans="1:10">
      <c r="F61" s="129"/>
      <c r="G61" s="128"/>
      <c r="H61" s="129"/>
      <c r="I61" s="128"/>
      <c r="J61" s="130"/>
    </row>
    <row r="62" spans="1:10">
      <c r="F62" s="129"/>
      <c r="G62" s="128"/>
      <c r="H62" s="129"/>
      <c r="I62" s="128"/>
      <c r="J62" s="130"/>
    </row>
  </sheetData>
  <sheetProtection password="E9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>
      <c r="A4" s="78" t="s">
        <v>9</v>
      </c>
      <c r="B4" s="77"/>
      <c r="C4" s="102"/>
      <c r="D4" s="102"/>
      <c r="E4" s="102"/>
      <c r="F4" s="102"/>
      <c r="G4" s="103"/>
    </row>
    <row r="5" spans="1:7">
      <c r="B5" s="6"/>
      <c r="C5" s="7"/>
      <c r="D5" s="8"/>
    </row>
  </sheetData>
  <sheetProtection password="E9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4" t="s">
        <v>74</v>
      </c>
      <c r="B1" s="194"/>
      <c r="C1" s="194"/>
      <c r="D1" s="194"/>
      <c r="E1" s="194"/>
      <c r="F1" s="194"/>
      <c r="G1" s="194"/>
      <c r="AG1" t="s">
        <v>75</v>
      </c>
    </row>
    <row r="2" spans="1:60" ht="24.95" customHeight="1">
      <c r="A2" s="195" t="s">
        <v>7</v>
      </c>
      <c r="B2" s="77" t="s">
        <v>48</v>
      </c>
      <c r="C2" s="198" t="s">
        <v>49</v>
      </c>
      <c r="D2" s="196"/>
      <c r="E2" s="196"/>
      <c r="F2" s="196"/>
      <c r="G2" s="197"/>
      <c r="AG2" t="s">
        <v>76</v>
      </c>
    </row>
    <row r="3" spans="1:60" ht="24.95" customHeight="1">
      <c r="A3" s="195" t="s">
        <v>8</v>
      </c>
      <c r="B3" s="77" t="s">
        <v>43</v>
      </c>
      <c r="C3" s="198" t="s">
        <v>45</v>
      </c>
      <c r="D3" s="196"/>
      <c r="E3" s="196"/>
      <c r="F3" s="196"/>
      <c r="G3" s="197"/>
      <c r="AC3" s="127" t="s">
        <v>76</v>
      </c>
      <c r="AG3" t="s">
        <v>77</v>
      </c>
    </row>
    <row r="4" spans="1:60" ht="24.95" customHeight="1">
      <c r="A4" s="199" t="s">
        <v>9</v>
      </c>
      <c r="B4" s="200" t="s">
        <v>43</v>
      </c>
      <c r="C4" s="201" t="s">
        <v>44</v>
      </c>
      <c r="D4" s="202"/>
      <c r="E4" s="202"/>
      <c r="F4" s="202"/>
      <c r="G4" s="203"/>
      <c r="AG4" t="s">
        <v>78</v>
      </c>
    </row>
    <row r="5" spans="1:60">
      <c r="D5" s="193"/>
    </row>
    <row r="6" spans="1:60" ht="38.25">
      <c r="A6" s="205" t="s">
        <v>79</v>
      </c>
      <c r="B6" s="207" t="s">
        <v>80</v>
      </c>
      <c r="C6" s="207" t="s">
        <v>81</v>
      </c>
      <c r="D6" s="206" t="s">
        <v>82</v>
      </c>
      <c r="E6" s="205" t="s">
        <v>83</v>
      </c>
      <c r="F6" s="204" t="s">
        <v>84</v>
      </c>
      <c r="G6" s="205" t="s">
        <v>29</v>
      </c>
      <c r="H6" s="208" t="s">
        <v>30</v>
      </c>
      <c r="I6" s="208" t="s">
        <v>85</v>
      </c>
      <c r="J6" s="208" t="s">
        <v>31</v>
      </c>
      <c r="K6" s="208" t="s">
        <v>86</v>
      </c>
      <c r="L6" s="208" t="s">
        <v>87</v>
      </c>
      <c r="M6" s="208" t="s">
        <v>88</v>
      </c>
      <c r="N6" s="208" t="s">
        <v>89</v>
      </c>
      <c r="O6" s="208" t="s">
        <v>90</v>
      </c>
      <c r="P6" s="208" t="s">
        <v>91</v>
      </c>
      <c r="Q6" s="208" t="s">
        <v>92</v>
      </c>
      <c r="R6" s="208" t="s">
        <v>93</v>
      </c>
      <c r="S6" s="208" t="s">
        <v>94</v>
      </c>
      <c r="T6" s="208" t="s">
        <v>95</v>
      </c>
      <c r="U6" s="208" t="s">
        <v>96</v>
      </c>
      <c r="V6" s="208" t="s">
        <v>97</v>
      </c>
      <c r="W6" s="208" t="s">
        <v>98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24" t="s">
        <v>99</v>
      </c>
      <c r="B8" s="225" t="s">
        <v>55</v>
      </c>
      <c r="C8" s="249" t="s">
        <v>56</v>
      </c>
      <c r="D8" s="226"/>
      <c r="E8" s="227"/>
      <c r="F8" s="228"/>
      <c r="G8" s="228">
        <f>SUMIF(AG9:AG13,"&lt;&gt;NOR",G9:G13)</f>
        <v>0</v>
      </c>
      <c r="H8" s="228"/>
      <c r="I8" s="228">
        <f>SUM(I9:I13)</f>
        <v>0</v>
      </c>
      <c r="J8" s="228"/>
      <c r="K8" s="228">
        <f>SUM(K9:K13)</f>
        <v>0</v>
      </c>
      <c r="L8" s="228"/>
      <c r="M8" s="228">
        <f>SUM(M9:M13)</f>
        <v>0</v>
      </c>
      <c r="N8" s="228"/>
      <c r="O8" s="228">
        <f>SUM(O9:O13)</f>
        <v>0</v>
      </c>
      <c r="P8" s="228"/>
      <c r="Q8" s="228">
        <f>SUM(Q9:Q13)</f>
        <v>0</v>
      </c>
      <c r="R8" s="228"/>
      <c r="S8" s="228"/>
      <c r="T8" s="229"/>
      <c r="U8" s="223"/>
      <c r="V8" s="223">
        <f>SUM(V9:V13)</f>
        <v>8.1199999999999992</v>
      </c>
      <c r="W8" s="223"/>
      <c r="AG8" t="s">
        <v>100</v>
      </c>
    </row>
    <row r="9" spans="1:60" ht="22.5" outlineLevel="1">
      <c r="A9" s="230">
        <v>1</v>
      </c>
      <c r="B9" s="231" t="s">
        <v>101</v>
      </c>
      <c r="C9" s="250" t="s">
        <v>102</v>
      </c>
      <c r="D9" s="232" t="s">
        <v>103</v>
      </c>
      <c r="E9" s="233">
        <v>40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104</v>
      </c>
      <c r="S9" s="235" t="s">
        <v>105</v>
      </c>
      <c r="T9" s="236" t="s">
        <v>105</v>
      </c>
      <c r="U9" s="218">
        <v>0.20300000000000001</v>
      </c>
      <c r="V9" s="218">
        <f>ROUND(E9*U9,2)</f>
        <v>8.1199999999999992</v>
      </c>
      <c r="W9" s="21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106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>
      <c r="A10" s="216"/>
      <c r="B10" s="217"/>
      <c r="C10" s="251" t="s">
        <v>107</v>
      </c>
      <c r="D10" s="238"/>
      <c r="E10" s="238"/>
      <c r="F10" s="238"/>
      <c r="G10" s="23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108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7" t="str">
        <f>C10</f>
        <v>na vzdálenost od hladiny vody v jímce po výšku roviny proložené osou nejvyššího bodu výtlačného potrubí. Včetně odpadní potrubí v délce do 20 m.</v>
      </c>
      <c r="BB10" s="209"/>
      <c r="BC10" s="209"/>
      <c r="BD10" s="209"/>
      <c r="BE10" s="209"/>
      <c r="BF10" s="209"/>
      <c r="BG10" s="209"/>
      <c r="BH10" s="209"/>
    </row>
    <row r="11" spans="1:60" outlineLevel="1">
      <c r="A11" s="216"/>
      <c r="B11" s="217"/>
      <c r="C11" s="252" t="s">
        <v>109</v>
      </c>
      <c r="D11" s="219"/>
      <c r="E11" s="220">
        <v>40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110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>
      <c r="A12" s="230">
        <v>2</v>
      </c>
      <c r="B12" s="231" t="s">
        <v>111</v>
      </c>
      <c r="C12" s="250" t="s">
        <v>112</v>
      </c>
      <c r="D12" s="232" t="s">
        <v>113</v>
      </c>
      <c r="E12" s="233">
        <v>10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104</v>
      </c>
      <c r="S12" s="235" t="s">
        <v>105</v>
      </c>
      <c r="T12" s="236" t="s">
        <v>105</v>
      </c>
      <c r="U12" s="218">
        <v>0</v>
      </c>
      <c r="V12" s="218">
        <f>ROUND(E12*U12,2)</f>
        <v>0</v>
      </c>
      <c r="W12" s="21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106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1">
      <c r="A13" s="216"/>
      <c r="B13" s="217"/>
      <c r="C13" s="251" t="s">
        <v>114</v>
      </c>
      <c r="D13" s="238"/>
      <c r="E13" s="238"/>
      <c r="F13" s="238"/>
      <c r="G13" s="23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108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37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09"/>
      <c r="BC13" s="209"/>
      <c r="BD13" s="209"/>
      <c r="BE13" s="209"/>
      <c r="BF13" s="209"/>
      <c r="BG13" s="209"/>
      <c r="BH13" s="209"/>
    </row>
    <row r="14" spans="1:60">
      <c r="A14" s="224" t="s">
        <v>99</v>
      </c>
      <c r="B14" s="225" t="s">
        <v>57</v>
      </c>
      <c r="C14" s="249" t="s">
        <v>58</v>
      </c>
      <c r="D14" s="226"/>
      <c r="E14" s="227"/>
      <c r="F14" s="228"/>
      <c r="G14" s="228">
        <f>SUMIF(AG15:AG19,"&lt;&gt;NOR",G15:G19)</f>
        <v>0</v>
      </c>
      <c r="H14" s="228"/>
      <c r="I14" s="228">
        <f>SUM(I15:I19)</f>
        <v>0</v>
      </c>
      <c r="J14" s="228"/>
      <c r="K14" s="228">
        <f>SUM(K15:K19)</f>
        <v>0</v>
      </c>
      <c r="L14" s="228"/>
      <c r="M14" s="228">
        <f>SUM(M15:M19)</f>
        <v>0</v>
      </c>
      <c r="N14" s="228"/>
      <c r="O14" s="228">
        <f>SUM(O15:O19)</f>
        <v>0</v>
      </c>
      <c r="P14" s="228"/>
      <c r="Q14" s="228">
        <f>SUM(Q15:Q19)</f>
        <v>0</v>
      </c>
      <c r="R14" s="228"/>
      <c r="S14" s="228"/>
      <c r="T14" s="229"/>
      <c r="U14" s="223"/>
      <c r="V14" s="223">
        <f>SUM(V15:V19)</f>
        <v>0</v>
      </c>
      <c r="W14" s="223"/>
      <c r="AG14" t="s">
        <v>100</v>
      </c>
    </row>
    <row r="15" spans="1:60" outlineLevel="1">
      <c r="A15" s="230">
        <v>3</v>
      </c>
      <c r="B15" s="231" t="s">
        <v>115</v>
      </c>
      <c r="C15" s="250" t="s">
        <v>116</v>
      </c>
      <c r="D15" s="232" t="s">
        <v>117</v>
      </c>
      <c r="E15" s="233">
        <v>187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/>
      <c r="S15" s="235" t="s">
        <v>118</v>
      </c>
      <c r="T15" s="236" t="s">
        <v>119</v>
      </c>
      <c r="U15" s="218">
        <v>0</v>
      </c>
      <c r="V15" s="218">
        <f>ROUND(E15*U15,2)</f>
        <v>0</v>
      </c>
      <c r="W15" s="21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120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>
      <c r="A16" s="216"/>
      <c r="B16" s="217"/>
      <c r="C16" s="253" t="s">
        <v>121</v>
      </c>
      <c r="D16" s="239"/>
      <c r="E16" s="239"/>
      <c r="F16" s="239"/>
      <c r="G16" s="239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122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>
      <c r="A17" s="216"/>
      <c r="B17" s="217"/>
      <c r="C17" s="252" t="s">
        <v>123</v>
      </c>
      <c r="D17" s="219"/>
      <c r="E17" s="220">
        <v>187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110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>
      <c r="A18" s="240">
        <v>4</v>
      </c>
      <c r="B18" s="241" t="s">
        <v>124</v>
      </c>
      <c r="C18" s="254" t="s">
        <v>125</v>
      </c>
      <c r="D18" s="242" t="s">
        <v>126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118</v>
      </c>
      <c r="T18" s="246" t="s">
        <v>119</v>
      </c>
      <c r="U18" s="218">
        <v>0</v>
      </c>
      <c r="V18" s="218">
        <f>ROUND(E18*U18,2)</f>
        <v>0</v>
      </c>
      <c r="W18" s="21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120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>
      <c r="A19" s="240">
        <v>5</v>
      </c>
      <c r="B19" s="241" t="s">
        <v>127</v>
      </c>
      <c r="C19" s="254" t="s">
        <v>128</v>
      </c>
      <c r="D19" s="242" t="s">
        <v>126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118</v>
      </c>
      <c r="T19" s="246" t="s">
        <v>119</v>
      </c>
      <c r="U19" s="218">
        <v>0</v>
      </c>
      <c r="V19" s="218">
        <f>ROUND(E19*U19,2)</f>
        <v>0</v>
      </c>
      <c r="W19" s="21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120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>
      <c r="A20" s="224" t="s">
        <v>99</v>
      </c>
      <c r="B20" s="225" t="s">
        <v>55</v>
      </c>
      <c r="C20" s="249" t="s">
        <v>56</v>
      </c>
      <c r="D20" s="226"/>
      <c r="E20" s="227"/>
      <c r="F20" s="228"/>
      <c r="G20" s="228">
        <f>SUMIF(AG21:AG214,"&lt;&gt;NOR",G21:G214)</f>
        <v>0</v>
      </c>
      <c r="H20" s="228"/>
      <c r="I20" s="228">
        <f>SUM(I21:I214)</f>
        <v>0</v>
      </c>
      <c r="J20" s="228"/>
      <c r="K20" s="228">
        <f>SUM(K21:K214)</f>
        <v>0</v>
      </c>
      <c r="L20" s="228"/>
      <c r="M20" s="228">
        <f>SUM(M21:M214)</f>
        <v>0</v>
      </c>
      <c r="N20" s="228"/>
      <c r="O20" s="228">
        <f>SUM(O21:O214)</f>
        <v>145</v>
      </c>
      <c r="P20" s="228"/>
      <c r="Q20" s="228">
        <f>SUM(Q21:Q214)</f>
        <v>0</v>
      </c>
      <c r="R20" s="228"/>
      <c r="S20" s="228"/>
      <c r="T20" s="229"/>
      <c r="U20" s="223"/>
      <c r="V20" s="223">
        <f>SUM(V21:V214)</f>
        <v>632.38</v>
      </c>
      <c r="W20" s="223"/>
      <c r="AG20" t="s">
        <v>100</v>
      </c>
    </row>
    <row r="21" spans="1:60" ht="22.5" outlineLevel="1">
      <c r="A21" s="230">
        <v>6</v>
      </c>
      <c r="B21" s="231" t="s">
        <v>129</v>
      </c>
      <c r="C21" s="250" t="s">
        <v>130</v>
      </c>
      <c r="D21" s="232" t="s">
        <v>117</v>
      </c>
      <c r="E21" s="233">
        <v>1.5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8.6899999999999998E-3</v>
      </c>
      <c r="O21" s="235">
        <f>ROUND(E21*N21,2)</f>
        <v>0.01</v>
      </c>
      <c r="P21" s="235">
        <v>0</v>
      </c>
      <c r="Q21" s="235">
        <f>ROUND(E21*P21,2)</f>
        <v>0</v>
      </c>
      <c r="R21" s="235" t="s">
        <v>104</v>
      </c>
      <c r="S21" s="235" t="s">
        <v>105</v>
      </c>
      <c r="T21" s="236" t="s">
        <v>105</v>
      </c>
      <c r="U21" s="218">
        <v>0.70299999999999996</v>
      </c>
      <c r="V21" s="218">
        <f>ROUND(E21*U21,2)</f>
        <v>1.05</v>
      </c>
      <c r="W21" s="21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106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>
      <c r="A22" s="216"/>
      <c r="B22" s="217"/>
      <c r="C22" s="251" t="s">
        <v>131</v>
      </c>
      <c r="D22" s="238"/>
      <c r="E22" s="238"/>
      <c r="F22" s="238"/>
      <c r="G22" s="23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108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37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209"/>
      <c r="BC22" s="209"/>
      <c r="BD22" s="209"/>
      <c r="BE22" s="209"/>
      <c r="BF22" s="209"/>
      <c r="BG22" s="209"/>
      <c r="BH22" s="209"/>
    </row>
    <row r="23" spans="1:60" outlineLevel="1">
      <c r="A23" s="216"/>
      <c r="B23" s="217"/>
      <c r="C23" s="255" t="s">
        <v>132</v>
      </c>
      <c r="D23" s="247"/>
      <c r="E23" s="247"/>
      <c r="F23" s="247"/>
      <c r="G23" s="247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122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>
      <c r="A24" s="216"/>
      <c r="B24" s="217"/>
      <c r="C24" s="252" t="s">
        <v>133</v>
      </c>
      <c r="D24" s="219"/>
      <c r="E24" s="220">
        <v>1.5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110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>
      <c r="A25" s="230">
        <v>7</v>
      </c>
      <c r="B25" s="231" t="s">
        <v>134</v>
      </c>
      <c r="C25" s="250" t="s">
        <v>135</v>
      </c>
      <c r="D25" s="232" t="s">
        <v>117</v>
      </c>
      <c r="E25" s="233">
        <v>4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1.2710000000000001E-2</v>
      </c>
      <c r="O25" s="235">
        <f>ROUND(E25*N25,2)</f>
        <v>0.05</v>
      </c>
      <c r="P25" s="235">
        <v>0</v>
      </c>
      <c r="Q25" s="235">
        <f>ROUND(E25*P25,2)</f>
        <v>0</v>
      </c>
      <c r="R25" s="235" t="s">
        <v>104</v>
      </c>
      <c r="S25" s="235" t="s">
        <v>105</v>
      </c>
      <c r="T25" s="236" t="s">
        <v>105</v>
      </c>
      <c r="U25" s="218">
        <v>1.153</v>
      </c>
      <c r="V25" s="218">
        <f>ROUND(E25*U25,2)</f>
        <v>4.6100000000000003</v>
      </c>
      <c r="W25" s="21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106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ht="22.5" outlineLevel="1">
      <c r="A26" s="216"/>
      <c r="B26" s="217"/>
      <c r="C26" s="251" t="s">
        <v>131</v>
      </c>
      <c r="D26" s="238"/>
      <c r="E26" s="238"/>
      <c r="F26" s="238"/>
      <c r="G26" s="23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108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37" t="str">
        <f>C26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6" s="209"/>
      <c r="BC26" s="209"/>
      <c r="BD26" s="209"/>
      <c r="BE26" s="209"/>
      <c r="BF26" s="209"/>
      <c r="BG26" s="209"/>
      <c r="BH26" s="209"/>
    </row>
    <row r="27" spans="1:60" outlineLevel="1">
      <c r="A27" s="216"/>
      <c r="B27" s="217"/>
      <c r="C27" s="255" t="s">
        <v>132</v>
      </c>
      <c r="D27" s="247"/>
      <c r="E27" s="247"/>
      <c r="F27" s="247"/>
      <c r="G27" s="247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122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>
      <c r="A28" s="216"/>
      <c r="B28" s="217"/>
      <c r="C28" s="252" t="s">
        <v>136</v>
      </c>
      <c r="D28" s="219"/>
      <c r="E28" s="220">
        <v>4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110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30">
        <v>8</v>
      </c>
      <c r="B29" s="231" t="s">
        <v>137</v>
      </c>
      <c r="C29" s="250" t="s">
        <v>138</v>
      </c>
      <c r="D29" s="232" t="s">
        <v>117</v>
      </c>
      <c r="E29" s="233">
        <v>26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3.9739999999999998E-2</v>
      </c>
      <c r="O29" s="235">
        <f>ROUND(E29*N29,2)</f>
        <v>1.03</v>
      </c>
      <c r="P29" s="235">
        <v>0</v>
      </c>
      <c r="Q29" s="235">
        <f>ROUND(E29*P29,2)</f>
        <v>0</v>
      </c>
      <c r="R29" s="235" t="s">
        <v>104</v>
      </c>
      <c r="S29" s="235" t="s">
        <v>105</v>
      </c>
      <c r="T29" s="236" t="s">
        <v>105</v>
      </c>
      <c r="U29" s="218">
        <v>0.753</v>
      </c>
      <c r="V29" s="218">
        <f>ROUND(E29*U29,2)</f>
        <v>19.579999999999998</v>
      </c>
      <c r="W29" s="21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106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>
      <c r="A30" s="216"/>
      <c r="B30" s="217"/>
      <c r="C30" s="251" t="s">
        <v>131</v>
      </c>
      <c r="D30" s="238"/>
      <c r="E30" s="238"/>
      <c r="F30" s="238"/>
      <c r="G30" s="23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108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37" t="str">
        <f>C30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0" s="209"/>
      <c r="BC30" s="209"/>
      <c r="BD30" s="209"/>
      <c r="BE30" s="209"/>
      <c r="BF30" s="209"/>
      <c r="BG30" s="209"/>
      <c r="BH30" s="209"/>
    </row>
    <row r="31" spans="1:60" outlineLevel="1">
      <c r="A31" s="216"/>
      <c r="B31" s="217"/>
      <c r="C31" s="255" t="s">
        <v>132</v>
      </c>
      <c r="D31" s="247"/>
      <c r="E31" s="247"/>
      <c r="F31" s="247"/>
      <c r="G31" s="247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122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>
      <c r="A32" s="216"/>
      <c r="B32" s="217"/>
      <c r="C32" s="252" t="s">
        <v>139</v>
      </c>
      <c r="D32" s="219"/>
      <c r="E32" s="220">
        <v>26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110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>
      <c r="A33" s="230">
        <v>9</v>
      </c>
      <c r="B33" s="231" t="s">
        <v>140</v>
      </c>
      <c r="C33" s="250" t="s">
        <v>141</v>
      </c>
      <c r="D33" s="232" t="s">
        <v>142</v>
      </c>
      <c r="E33" s="233">
        <v>36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5" t="s">
        <v>104</v>
      </c>
      <c r="S33" s="235" t="s">
        <v>105</v>
      </c>
      <c r="T33" s="236" t="s">
        <v>105</v>
      </c>
      <c r="U33" s="218">
        <v>9.7000000000000003E-2</v>
      </c>
      <c r="V33" s="218">
        <f>ROUND(E33*U33,2)</f>
        <v>3.49</v>
      </c>
      <c r="W33" s="21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106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>
      <c r="A34" s="216"/>
      <c r="B34" s="217"/>
      <c r="C34" s="251" t="s">
        <v>143</v>
      </c>
      <c r="D34" s="238"/>
      <c r="E34" s="238"/>
      <c r="F34" s="238"/>
      <c r="G34" s="23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108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>
      <c r="A35" s="216"/>
      <c r="B35" s="217"/>
      <c r="C35" s="255" t="s">
        <v>132</v>
      </c>
      <c r="D35" s="247"/>
      <c r="E35" s="247"/>
      <c r="F35" s="247"/>
      <c r="G35" s="247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122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>
      <c r="A36" s="216"/>
      <c r="B36" s="217"/>
      <c r="C36" s="252" t="s">
        <v>144</v>
      </c>
      <c r="D36" s="219"/>
      <c r="E36" s="220">
        <v>14.4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110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16"/>
      <c r="B37" s="217"/>
      <c r="C37" s="252" t="s">
        <v>145</v>
      </c>
      <c r="D37" s="219"/>
      <c r="E37" s="220">
        <v>21.6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110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>
      <c r="A38" s="230">
        <v>10</v>
      </c>
      <c r="B38" s="231" t="s">
        <v>146</v>
      </c>
      <c r="C38" s="250" t="s">
        <v>147</v>
      </c>
      <c r="D38" s="232" t="s">
        <v>142</v>
      </c>
      <c r="E38" s="233">
        <v>64.25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 t="s">
        <v>104</v>
      </c>
      <c r="S38" s="235" t="s">
        <v>105</v>
      </c>
      <c r="T38" s="236" t="s">
        <v>105</v>
      </c>
      <c r="U38" s="218">
        <v>1.7629999999999999</v>
      </c>
      <c r="V38" s="218">
        <f>ROUND(E38*U38,2)</f>
        <v>113.27</v>
      </c>
      <c r="W38" s="218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106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>
      <c r="A39" s="216"/>
      <c r="B39" s="217"/>
      <c r="C39" s="251" t="s">
        <v>148</v>
      </c>
      <c r="D39" s="238"/>
      <c r="E39" s="238"/>
      <c r="F39" s="238"/>
      <c r="G39" s="23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108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>
      <c r="A40" s="216"/>
      <c r="B40" s="217"/>
      <c r="C40" s="255" t="s">
        <v>132</v>
      </c>
      <c r="D40" s="247"/>
      <c r="E40" s="247"/>
      <c r="F40" s="247"/>
      <c r="G40" s="247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122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>
      <c r="A41" s="216"/>
      <c r="B41" s="217"/>
      <c r="C41" s="252" t="s">
        <v>149</v>
      </c>
      <c r="D41" s="219"/>
      <c r="E41" s="220">
        <v>64.25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110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30">
        <v>11</v>
      </c>
      <c r="B42" s="231" t="s">
        <v>150</v>
      </c>
      <c r="C42" s="250" t="s">
        <v>151</v>
      </c>
      <c r="D42" s="232" t="s">
        <v>142</v>
      </c>
      <c r="E42" s="233">
        <v>128.5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5" t="s">
        <v>104</v>
      </c>
      <c r="S42" s="235" t="s">
        <v>105</v>
      </c>
      <c r="T42" s="236" t="s">
        <v>119</v>
      </c>
      <c r="U42" s="218">
        <v>0.16</v>
      </c>
      <c r="V42" s="218">
        <f>ROUND(E42*U42,2)</f>
        <v>20.56</v>
      </c>
      <c r="W42" s="21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106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ht="33.75" outlineLevel="1">
      <c r="A43" s="216"/>
      <c r="B43" s="217"/>
      <c r="C43" s="251" t="s">
        <v>152</v>
      </c>
      <c r="D43" s="238"/>
      <c r="E43" s="238"/>
      <c r="F43" s="238"/>
      <c r="G43" s="23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108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37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209"/>
      <c r="BC43" s="209"/>
      <c r="BD43" s="209"/>
      <c r="BE43" s="209"/>
      <c r="BF43" s="209"/>
      <c r="BG43" s="209"/>
      <c r="BH43" s="209"/>
    </row>
    <row r="44" spans="1:60" outlineLevel="1">
      <c r="A44" s="216"/>
      <c r="B44" s="217"/>
      <c r="C44" s="255" t="s">
        <v>132</v>
      </c>
      <c r="D44" s="247"/>
      <c r="E44" s="247"/>
      <c r="F44" s="247"/>
      <c r="G44" s="24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122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16"/>
      <c r="B45" s="217"/>
      <c r="C45" s="256" t="s">
        <v>153</v>
      </c>
      <c r="D45" s="221"/>
      <c r="E45" s="222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110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16"/>
      <c r="B46" s="217"/>
      <c r="C46" s="257" t="s">
        <v>154</v>
      </c>
      <c r="D46" s="221"/>
      <c r="E46" s="222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110</v>
      </c>
      <c r="AH46" s="209">
        <v>2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>
      <c r="A47" s="216"/>
      <c r="B47" s="217"/>
      <c r="C47" s="257" t="s">
        <v>155</v>
      </c>
      <c r="D47" s="221"/>
      <c r="E47" s="222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110</v>
      </c>
      <c r="AH47" s="209">
        <v>2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>
      <c r="A48" s="216"/>
      <c r="B48" s="217"/>
      <c r="C48" s="257" t="s">
        <v>156</v>
      </c>
      <c r="D48" s="221"/>
      <c r="E48" s="222">
        <v>76.471999999999994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110</v>
      </c>
      <c r="AH48" s="209">
        <v>2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>
      <c r="A49" s="216"/>
      <c r="B49" s="217"/>
      <c r="C49" s="257" t="s">
        <v>157</v>
      </c>
      <c r="D49" s="221"/>
      <c r="E49" s="222">
        <v>50.228000000000002</v>
      </c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110</v>
      </c>
      <c r="AH49" s="209">
        <v>2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>
      <c r="A50" s="216"/>
      <c r="B50" s="217"/>
      <c r="C50" s="257" t="s">
        <v>158</v>
      </c>
      <c r="D50" s="221"/>
      <c r="E50" s="222">
        <v>31.254000000000001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110</v>
      </c>
      <c r="AH50" s="209">
        <v>2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>
      <c r="A51" s="216"/>
      <c r="B51" s="217"/>
      <c r="C51" s="257" t="s">
        <v>159</v>
      </c>
      <c r="D51" s="221"/>
      <c r="E51" s="222">
        <v>23.318000000000001</v>
      </c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110</v>
      </c>
      <c r="AH51" s="209">
        <v>2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>
      <c r="A52" s="216"/>
      <c r="B52" s="217"/>
      <c r="C52" s="257" t="s">
        <v>160</v>
      </c>
      <c r="D52" s="221"/>
      <c r="E52" s="222">
        <v>4.423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110</v>
      </c>
      <c r="AH52" s="209">
        <v>2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>
      <c r="A53" s="216"/>
      <c r="B53" s="217"/>
      <c r="C53" s="257" t="s">
        <v>161</v>
      </c>
      <c r="D53" s="221"/>
      <c r="E53" s="222">
        <v>14.081</v>
      </c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110</v>
      </c>
      <c r="AH53" s="209">
        <v>2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>
      <c r="A54" s="216"/>
      <c r="B54" s="217"/>
      <c r="C54" s="257" t="s">
        <v>162</v>
      </c>
      <c r="D54" s="221"/>
      <c r="E54" s="222">
        <v>38.398000000000003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110</v>
      </c>
      <c r="AH54" s="209">
        <v>2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>
      <c r="A55" s="216"/>
      <c r="B55" s="217"/>
      <c r="C55" s="257" t="s">
        <v>163</v>
      </c>
      <c r="D55" s="221"/>
      <c r="E55" s="222">
        <v>14.678000000000001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110</v>
      </c>
      <c r="AH55" s="209">
        <v>2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>
      <c r="A56" s="216"/>
      <c r="B56" s="217"/>
      <c r="C56" s="257" t="s">
        <v>164</v>
      </c>
      <c r="D56" s="221"/>
      <c r="E56" s="222">
        <v>4.2469999999999999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110</v>
      </c>
      <c r="AH56" s="209">
        <v>2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>
      <c r="A57" s="216"/>
      <c r="B57" s="217"/>
      <c r="C57" s="256" t="s">
        <v>165</v>
      </c>
      <c r="D57" s="221"/>
      <c r="E57" s="222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110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>
      <c r="A58" s="216"/>
      <c r="B58" s="217"/>
      <c r="C58" s="252" t="s">
        <v>166</v>
      </c>
      <c r="D58" s="219"/>
      <c r="E58" s="220">
        <v>128.5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09"/>
      <c r="Y58" s="209"/>
      <c r="Z58" s="209"/>
      <c r="AA58" s="209"/>
      <c r="AB58" s="209"/>
      <c r="AC58" s="209"/>
      <c r="AD58" s="209"/>
      <c r="AE58" s="209"/>
      <c r="AF58" s="209"/>
      <c r="AG58" s="209" t="s">
        <v>110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>
      <c r="A59" s="216"/>
      <c r="B59" s="217"/>
      <c r="C59" s="256" t="s">
        <v>153</v>
      </c>
      <c r="D59" s="221"/>
      <c r="E59" s="222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110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>
      <c r="A60" s="216"/>
      <c r="B60" s="217"/>
      <c r="C60" s="257" t="s">
        <v>167</v>
      </c>
      <c r="D60" s="221"/>
      <c r="E60" s="222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110</v>
      </c>
      <c r="AH60" s="209">
        <v>2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>
      <c r="A61" s="216"/>
      <c r="B61" s="217"/>
      <c r="C61" s="256" t="s">
        <v>165</v>
      </c>
      <c r="D61" s="221"/>
      <c r="E61" s="222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110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>
      <c r="A62" s="230">
        <v>12</v>
      </c>
      <c r="B62" s="231" t="s">
        <v>168</v>
      </c>
      <c r="C62" s="250" t="s">
        <v>169</v>
      </c>
      <c r="D62" s="232" t="s">
        <v>142</v>
      </c>
      <c r="E62" s="233">
        <v>128.5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5" t="s">
        <v>104</v>
      </c>
      <c r="S62" s="235" t="s">
        <v>105</v>
      </c>
      <c r="T62" s="236" t="s">
        <v>105</v>
      </c>
      <c r="U62" s="218">
        <v>8.4000000000000005E-2</v>
      </c>
      <c r="V62" s="218">
        <f>ROUND(E62*U62,2)</f>
        <v>10.79</v>
      </c>
      <c r="W62" s="218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106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33.75" outlineLevel="1">
      <c r="A63" s="216"/>
      <c r="B63" s="217"/>
      <c r="C63" s="251" t="s">
        <v>152</v>
      </c>
      <c r="D63" s="238"/>
      <c r="E63" s="238"/>
      <c r="F63" s="238"/>
      <c r="G63" s="23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108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37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209"/>
      <c r="BC63" s="209"/>
      <c r="BD63" s="209"/>
      <c r="BE63" s="209"/>
      <c r="BF63" s="209"/>
      <c r="BG63" s="209"/>
      <c r="BH63" s="209"/>
    </row>
    <row r="64" spans="1:60" outlineLevel="1">
      <c r="A64" s="216"/>
      <c r="B64" s="217"/>
      <c r="C64" s="255" t="s">
        <v>132</v>
      </c>
      <c r="D64" s="247"/>
      <c r="E64" s="247"/>
      <c r="F64" s="247"/>
      <c r="G64" s="247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122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>
      <c r="A65" s="216"/>
      <c r="B65" s="217"/>
      <c r="C65" s="256" t="s">
        <v>153</v>
      </c>
      <c r="D65" s="221"/>
      <c r="E65" s="222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110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>
      <c r="A66" s="216"/>
      <c r="B66" s="217"/>
      <c r="C66" s="257" t="s">
        <v>154</v>
      </c>
      <c r="D66" s="221"/>
      <c r="E66" s="222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110</v>
      </c>
      <c r="AH66" s="209">
        <v>2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>
      <c r="A67" s="216"/>
      <c r="B67" s="217"/>
      <c r="C67" s="257" t="s">
        <v>155</v>
      </c>
      <c r="D67" s="221"/>
      <c r="E67" s="222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110</v>
      </c>
      <c r="AH67" s="209">
        <v>2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>
      <c r="A68" s="216"/>
      <c r="B68" s="217"/>
      <c r="C68" s="257" t="s">
        <v>156</v>
      </c>
      <c r="D68" s="221"/>
      <c r="E68" s="222">
        <v>76.471999999999994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110</v>
      </c>
      <c r="AH68" s="209">
        <v>2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>
      <c r="A69" s="216"/>
      <c r="B69" s="217"/>
      <c r="C69" s="257" t="s">
        <v>157</v>
      </c>
      <c r="D69" s="221"/>
      <c r="E69" s="222">
        <v>50.228000000000002</v>
      </c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110</v>
      </c>
      <c r="AH69" s="209">
        <v>2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>
      <c r="A70" s="216"/>
      <c r="B70" s="217"/>
      <c r="C70" s="257" t="s">
        <v>158</v>
      </c>
      <c r="D70" s="221"/>
      <c r="E70" s="222">
        <v>31.254000000000001</v>
      </c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110</v>
      </c>
      <c r="AH70" s="209">
        <v>2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>
      <c r="A71" s="216"/>
      <c r="B71" s="217"/>
      <c r="C71" s="257" t="s">
        <v>159</v>
      </c>
      <c r="D71" s="221"/>
      <c r="E71" s="222">
        <v>23.318000000000001</v>
      </c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110</v>
      </c>
      <c r="AH71" s="209">
        <v>2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>
      <c r="A72" s="216"/>
      <c r="B72" s="217"/>
      <c r="C72" s="257" t="s">
        <v>160</v>
      </c>
      <c r="D72" s="221"/>
      <c r="E72" s="222">
        <v>4.423</v>
      </c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110</v>
      </c>
      <c r="AH72" s="209">
        <v>2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>
      <c r="A73" s="216"/>
      <c r="B73" s="217"/>
      <c r="C73" s="257" t="s">
        <v>161</v>
      </c>
      <c r="D73" s="221"/>
      <c r="E73" s="222">
        <v>14.081</v>
      </c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110</v>
      </c>
      <c r="AH73" s="209">
        <v>2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>
      <c r="A74" s="216"/>
      <c r="B74" s="217"/>
      <c r="C74" s="257" t="s">
        <v>162</v>
      </c>
      <c r="D74" s="221"/>
      <c r="E74" s="222">
        <v>38.398000000000003</v>
      </c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110</v>
      </c>
      <c r="AH74" s="209">
        <v>2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>
      <c r="A75" s="216"/>
      <c r="B75" s="217"/>
      <c r="C75" s="257" t="s">
        <v>163</v>
      </c>
      <c r="D75" s="221"/>
      <c r="E75" s="222">
        <v>14.678000000000001</v>
      </c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110</v>
      </c>
      <c r="AH75" s="209">
        <v>2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>
      <c r="A76" s="216"/>
      <c r="B76" s="217"/>
      <c r="C76" s="257" t="s">
        <v>164</v>
      </c>
      <c r="D76" s="221"/>
      <c r="E76" s="222">
        <v>4.2469999999999999</v>
      </c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110</v>
      </c>
      <c r="AH76" s="209">
        <v>2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>
      <c r="A77" s="216"/>
      <c r="B77" s="217"/>
      <c r="C77" s="256" t="s">
        <v>165</v>
      </c>
      <c r="D77" s="221"/>
      <c r="E77" s="222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110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>
      <c r="A78" s="216"/>
      <c r="B78" s="217"/>
      <c r="C78" s="252" t="s">
        <v>166</v>
      </c>
      <c r="D78" s="219"/>
      <c r="E78" s="220">
        <v>128.5</v>
      </c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110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>
      <c r="A79" s="216"/>
      <c r="B79" s="217"/>
      <c r="C79" s="256" t="s">
        <v>153</v>
      </c>
      <c r="D79" s="221"/>
      <c r="E79" s="222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09"/>
      <c r="Y79" s="209"/>
      <c r="Z79" s="209"/>
      <c r="AA79" s="209"/>
      <c r="AB79" s="209"/>
      <c r="AC79" s="209"/>
      <c r="AD79" s="209"/>
      <c r="AE79" s="209"/>
      <c r="AF79" s="209"/>
      <c r="AG79" s="209" t="s">
        <v>110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>
      <c r="A80" s="216"/>
      <c r="B80" s="217"/>
      <c r="C80" s="257" t="s">
        <v>167</v>
      </c>
      <c r="D80" s="221"/>
      <c r="E80" s="222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110</v>
      </c>
      <c r="AH80" s="209">
        <v>2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>
      <c r="A81" s="216"/>
      <c r="B81" s="217"/>
      <c r="C81" s="257" t="s">
        <v>167</v>
      </c>
      <c r="D81" s="221"/>
      <c r="E81" s="222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110</v>
      </c>
      <c r="AH81" s="209">
        <v>2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>
      <c r="A82" s="216"/>
      <c r="B82" s="217"/>
      <c r="C82" s="256" t="s">
        <v>165</v>
      </c>
      <c r="D82" s="221"/>
      <c r="E82" s="222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110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>
      <c r="A83" s="230">
        <v>13</v>
      </c>
      <c r="B83" s="231" t="s">
        <v>170</v>
      </c>
      <c r="C83" s="250" t="s">
        <v>171</v>
      </c>
      <c r="D83" s="232" t="s">
        <v>142</v>
      </c>
      <c r="E83" s="233">
        <v>128.5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0</v>
      </c>
      <c r="O83" s="235">
        <f>ROUND(E83*N83,2)</f>
        <v>0</v>
      </c>
      <c r="P83" s="235">
        <v>0</v>
      </c>
      <c r="Q83" s="235">
        <f>ROUND(E83*P83,2)</f>
        <v>0</v>
      </c>
      <c r="R83" s="235" t="s">
        <v>104</v>
      </c>
      <c r="S83" s="235" t="s">
        <v>105</v>
      </c>
      <c r="T83" s="236" t="s">
        <v>119</v>
      </c>
      <c r="U83" s="218">
        <v>0.3</v>
      </c>
      <c r="V83" s="218">
        <f>ROUND(E83*U83,2)</f>
        <v>38.549999999999997</v>
      </c>
      <c r="W83" s="218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106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ht="33.75" outlineLevel="1">
      <c r="A84" s="216"/>
      <c r="B84" s="217"/>
      <c r="C84" s="251" t="s">
        <v>152</v>
      </c>
      <c r="D84" s="238"/>
      <c r="E84" s="238"/>
      <c r="F84" s="238"/>
      <c r="G84" s="23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108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37" t="str">
        <f>C84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4" s="209"/>
      <c r="BC84" s="209"/>
      <c r="BD84" s="209"/>
      <c r="BE84" s="209"/>
      <c r="BF84" s="209"/>
      <c r="BG84" s="209"/>
      <c r="BH84" s="209"/>
    </row>
    <row r="85" spans="1:60" outlineLevel="1">
      <c r="A85" s="216"/>
      <c r="B85" s="217"/>
      <c r="C85" s="255" t="s">
        <v>132</v>
      </c>
      <c r="D85" s="247"/>
      <c r="E85" s="247"/>
      <c r="F85" s="247"/>
      <c r="G85" s="247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122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>
      <c r="A86" s="216"/>
      <c r="B86" s="217"/>
      <c r="C86" s="256" t="s">
        <v>153</v>
      </c>
      <c r="D86" s="221"/>
      <c r="E86" s="222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110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>
      <c r="A87" s="216"/>
      <c r="B87" s="217"/>
      <c r="C87" s="257" t="s">
        <v>154</v>
      </c>
      <c r="D87" s="221"/>
      <c r="E87" s="222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110</v>
      </c>
      <c r="AH87" s="209">
        <v>2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>
      <c r="A88" s="216"/>
      <c r="B88" s="217"/>
      <c r="C88" s="257" t="s">
        <v>155</v>
      </c>
      <c r="D88" s="221"/>
      <c r="E88" s="222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110</v>
      </c>
      <c r="AH88" s="209">
        <v>2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>
      <c r="A89" s="216"/>
      <c r="B89" s="217"/>
      <c r="C89" s="257" t="s">
        <v>156</v>
      </c>
      <c r="D89" s="221"/>
      <c r="E89" s="222">
        <v>76.471999999999994</v>
      </c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09"/>
      <c r="Y89" s="209"/>
      <c r="Z89" s="209"/>
      <c r="AA89" s="209"/>
      <c r="AB89" s="209"/>
      <c r="AC89" s="209"/>
      <c r="AD89" s="209"/>
      <c r="AE89" s="209"/>
      <c r="AF89" s="209"/>
      <c r="AG89" s="209" t="s">
        <v>110</v>
      </c>
      <c r="AH89" s="209">
        <v>2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>
      <c r="A90" s="216"/>
      <c r="B90" s="217"/>
      <c r="C90" s="257" t="s">
        <v>157</v>
      </c>
      <c r="D90" s="221"/>
      <c r="E90" s="222">
        <v>50.228000000000002</v>
      </c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110</v>
      </c>
      <c r="AH90" s="209">
        <v>2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>
      <c r="A91" s="216"/>
      <c r="B91" s="217"/>
      <c r="C91" s="257" t="s">
        <v>158</v>
      </c>
      <c r="D91" s="221"/>
      <c r="E91" s="222">
        <v>31.254000000000001</v>
      </c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110</v>
      </c>
      <c r="AH91" s="209">
        <v>2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>
      <c r="A92" s="216"/>
      <c r="B92" s="217"/>
      <c r="C92" s="257" t="s">
        <v>159</v>
      </c>
      <c r="D92" s="221"/>
      <c r="E92" s="222">
        <v>23.318000000000001</v>
      </c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09"/>
      <c r="Y92" s="209"/>
      <c r="Z92" s="209"/>
      <c r="AA92" s="209"/>
      <c r="AB92" s="209"/>
      <c r="AC92" s="209"/>
      <c r="AD92" s="209"/>
      <c r="AE92" s="209"/>
      <c r="AF92" s="209"/>
      <c r="AG92" s="209" t="s">
        <v>110</v>
      </c>
      <c r="AH92" s="209">
        <v>2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>
      <c r="A93" s="216"/>
      <c r="B93" s="217"/>
      <c r="C93" s="257" t="s">
        <v>160</v>
      </c>
      <c r="D93" s="221"/>
      <c r="E93" s="222">
        <v>4.423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110</v>
      </c>
      <c r="AH93" s="209">
        <v>2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>
      <c r="A94" s="216"/>
      <c r="B94" s="217"/>
      <c r="C94" s="257" t="s">
        <v>161</v>
      </c>
      <c r="D94" s="221"/>
      <c r="E94" s="222">
        <v>14.081</v>
      </c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09"/>
      <c r="Y94" s="209"/>
      <c r="Z94" s="209"/>
      <c r="AA94" s="209"/>
      <c r="AB94" s="209"/>
      <c r="AC94" s="209"/>
      <c r="AD94" s="209"/>
      <c r="AE94" s="209"/>
      <c r="AF94" s="209"/>
      <c r="AG94" s="209" t="s">
        <v>110</v>
      </c>
      <c r="AH94" s="209">
        <v>2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>
      <c r="A95" s="216"/>
      <c r="B95" s="217"/>
      <c r="C95" s="257" t="s">
        <v>162</v>
      </c>
      <c r="D95" s="221"/>
      <c r="E95" s="222">
        <v>38.398000000000003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09"/>
      <c r="Y95" s="209"/>
      <c r="Z95" s="209"/>
      <c r="AA95" s="209"/>
      <c r="AB95" s="209"/>
      <c r="AC95" s="209"/>
      <c r="AD95" s="209"/>
      <c r="AE95" s="209"/>
      <c r="AF95" s="209"/>
      <c r="AG95" s="209" t="s">
        <v>110</v>
      </c>
      <c r="AH95" s="209">
        <v>2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>
      <c r="A96" s="216"/>
      <c r="B96" s="217"/>
      <c r="C96" s="257" t="s">
        <v>163</v>
      </c>
      <c r="D96" s="221"/>
      <c r="E96" s="222">
        <v>14.678000000000001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110</v>
      </c>
      <c r="AH96" s="209">
        <v>2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>
      <c r="A97" s="216"/>
      <c r="B97" s="217"/>
      <c r="C97" s="257" t="s">
        <v>164</v>
      </c>
      <c r="D97" s="221"/>
      <c r="E97" s="222">
        <v>4.2469999999999999</v>
      </c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09"/>
      <c r="Y97" s="209"/>
      <c r="Z97" s="209"/>
      <c r="AA97" s="209"/>
      <c r="AB97" s="209"/>
      <c r="AC97" s="209"/>
      <c r="AD97" s="209"/>
      <c r="AE97" s="209"/>
      <c r="AF97" s="209"/>
      <c r="AG97" s="209" t="s">
        <v>110</v>
      </c>
      <c r="AH97" s="209">
        <v>2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>
      <c r="A98" s="216"/>
      <c r="B98" s="217"/>
      <c r="C98" s="256" t="s">
        <v>165</v>
      </c>
      <c r="D98" s="221"/>
      <c r="E98" s="222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09"/>
      <c r="Y98" s="209"/>
      <c r="Z98" s="209"/>
      <c r="AA98" s="209"/>
      <c r="AB98" s="209"/>
      <c r="AC98" s="209"/>
      <c r="AD98" s="209"/>
      <c r="AE98" s="209"/>
      <c r="AF98" s="209"/>
      <c r="AG98" s="209" t="s">
        <v>110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>
      <c r="A99" s="216"/>
      <c r="B99" s="217"/>
      <c r="C99" s="252" t="s">
        <v>166</v>
      </c>
      <c r="D99" s="219"/>
      <c r="E99" s="220">
        <v>128.5</v>
      </c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110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>
      <c r="A100" s="216"/>
      <c r="B100" s="217"/>
      <c r="C100" s="256" t="s">
        <v>153</v>
      </c>
      <c r="D100" s="221"/>
      <c r="E100" s="222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110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>
      <c r="A101" s="216"/>
      <c r="B101" s="217"/>
      <c r="C101" s="257" t="s">
        <v>167</v>
      </c>
      <c r="D101" s="221"/>
      <c r="E101" s="222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110</v>
      </c>
      <c r="AH101" s="209">
        <v>2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>
      <c r="A102" s="216"/>
      <c r="B102" s="217"/>
      <c r="C102" s="257" t="s">
        <v>167</v>
      </c>
      <c r="D102" s="221"/>
      <c r="E102" s="222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110</v>
      </c>
      <c r="AH102" s="209">
        <v>2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>
      <c r="A103" s="216"/>
      <c r="B103" s="217"/>
      <c r="C103" s="257" t="s">
        <v>167</v>
      </c>
      <c r="D103" s="221"/>
      <c r="E103" s="222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110</v>
      </c>
      <c r="AH103" s="209">
        <v>2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>
      <c r="A104" s="216"/>
      <c r="B104" s="217"/>
      <c r="C104" s="256" t="s">
        <v>165</v>
      </c>
      <c r="D104" s="221"/>
      <c r="E104" s="222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110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>
      <c r="A105" s="230">
        <v>14</v>
      </c>
      <c r="B105" s="231" t="s">
        <v>172</v>
      </c>
      <c r="C105" s="250" t="s">
        <v>173</v>
      </c>
      <c r="D105" s="232" t="s">
        <v>142</v>
      </c>
      <c r="E105" s="233">
        <v>128.5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0</v>
      </c>
      <c r="O105" s="235">
        <f>ROUND(E105*N105,2)</f>
        <v>0</v>
      </c>
      <c r="P105" s="235">
        <v>0</v>
      </c>
      <c r="Q105" s="235">
        <f>ROUND(E105*P105,2)</f>
        <v>0</v>
      </c>
      <c r="R105" s="235" t="s">
        <v>104</v>
      </c>
      <c r="S105" s="235" t="s">
        <v>105</v>
      </c>
      <c r="T105" s="236" t="s">
        <v>105</v>
      </c>
      <c r="U105" s="218">
        <v>0.14829999999999999</v>
      </c>
      <c r="V105" s="218">
        <f>ROUND(E105*U105,2)</f>
        <v>19.059999999999999</v>
      </c>
      <c r="W105" s="218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106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ht="33.75" outlineLevel="1">
      <c r="A106" s="216"/>
      <c r="B106" s="217"/>
      <c r="C106" s="251" t="s">
        <v>152</v>
      </c>
      <c r="D106" s="238"/>
      <c r="E106" s="238"/>
      <c r="F106" s="238"/>
      <c r="G106" s="23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108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37" t="str">
        <f>C106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6" s="209"/>
      <c r="BC106" s="209"/>
      <c r="BD106" s="209"/>
      <c r="BE106" s="209"/>
      <c r="BF106" s="209"/>
      <c r="BG106" s="209"/>
      <c r="BH106" s="209"/>
    </row>
    <row r="107" spans="1:60" outlineLevel="1">
      <c r="A107" s="216"/>
      <c r="B107" s="217"/>
      <c r="C107" s="255" t="s">
        <v>132</v>
      </c>
      <c r="D107" s="247"/>
      <c r="E107" s="247"/>
      <c r="F107" s="247"/>
      <c r="G107" s="247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122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>
      <c r="A108" s="216"/>
      <c r="B108" s="217"/>
      <c r="C108" s="256" t="s">
        <v>153</v>
      </c>
      <c r="D108" s="221"/>
      <c r="E108" s="222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110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>
      <c r="A109" s="216"/>
      <c r="B109" s="217"/>
      <c r="C109" s="257" t="s">
        <v>154</v>
      </c>
      <c r="D109" s="221"/>
      <c r="E109" s="222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110</v>
      </c>
      <c r="AH109" s="209">
        <v>2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>
      <c r="A110" s="216"/>
      <c r="B110" s="217"/>
      <c r="C110" s="257" t="s">
        <v>155</v>
      </c>
      <c r="D110" s="221"/>
      <c r="E110" s="222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110</v>
      </c>
      <c r="AH110" s="209">
        <v>2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>
      <c r="A111" s="216"/>
      <c r="B111" s="217"/>
      <c r="C111" s="257" t="s">
        <v>156</v>
      </c>
      <c r="D111" s="221"/>
      <c r="E111" s="222">
        <v>76.471999999999994</v>
      </c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110</v>
      </c>
      <c r="AH111" s="209">
        <v>2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>
      <c r="A112" s="216"/>
      <c r="B112" s="217"/>
      <c r="C112" s="257" t="s">
        <v>157</v>
      </c>
      <c r="D112" s="221"/>
      <c r="E112" s="222">
        <v>50.228000000000002</v>
      </c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110</v>
      </c>
      <c r="AH112" s="209">
        <v>2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>
      <c r="A113" s="216"/>
      <c r="B113" s="217"/>
      <c r="C113" s="257" t="s">
        <v>158</v>
      </c>
      <c r="D113" s="221"/>
      <c r="E113" s="222">
        <v>31.254000000000001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110</v>
      </c>
      <c r="AH113" s="209">
        <v>2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>
      <c r="A114" s="216"/>
      <c r="B114" s="217"/>
      <c r="C114" s="257" t="s">
        <v>159</v>
      </c>
      <c r="D114" s="221"/>
      <c r="E114" s="222">
        <v>23.318000000000001</v>
      </c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110</v>
      </c>
      <c r="AH114" s="209">
        <v>2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>
      <c r="A115" s="216"/>
      <c r="B115" s="217"/>
      <c r="C115" s="257" t="s">
        <v>160</v>
      </c>
      <c r="D115" s="221"/>
      <c r="E115" s="222">
        <v>4.423</v>
      </c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110</v>
      </c>
      <c r="AH115" s="209">
        <v>2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>
      <c r="A116" s="216"/>
      <c r="B116" s="217"/>
      <c r="C116" s="257" t="s">
        <v>161</v>
      </c>
      <c r="D116" s="221"/>
      <c r="E116" s="222">
        <v>14.081</v>
      </c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110</v>
      </c>
      <c r="AH116" s="209">
        <v>2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>
      <c r="A117" s="216"/>
      <c r="B117" s="217"/>
      <c r="C117" s="257" t="s">
        <v>162</v>
      </c>
      <c r="D117" s="221"/>
      <c r="E117" s="222">
        <v>38.398000000000003</v>
      </c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110</v>
      </c>
      <c r="AH117" s="209">
        <v>2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>
      <c r="A118" s="216"/>
      <c r="B118" s="217"/>
      <c r="C118" s="257" t="s">
        <v>163</v>
      </c>
      <c r="D118" s="221"/>
      <c r="E118" s="222">
        <v>14.678000000000001</v>
      </c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110</v>
      </c>
      <c r="AH118" s="209">
        <v>2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>
      <c r="A119" s="216"/>
      <c r="B119" s="217"/>
      <c r="C119" s="257" t="s">
        <v>164</v>
      </c>
      <c r="D119" s="221"/>
      <c r="E119" s="222">
        <v>4.2469999999999999</v>
      </c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110</v>
      </c>
      <c r="AH119" s="209">
        <v>2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>
      <c r="A120" s="216"/>
      <c r="B120" s="217"/>
      <c r="C120" s="256" t="s">
        <v>165</v>
      </c>
      <c r="D120" s="221"/>
      <c r="E120" s="222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110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>
      <c r="A121" s="216"/>
      <c r="B121" s="217"/>
      <c r="C121" s="252" t="s">
        <v>166</v>
      </c>
      <c r="D121" s="219"/>
      <c r="E121" s="220">
        <v>128.5</v>
      </c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110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>
      <c r="A122" s="216"/>
      <c r="B122" s="217"/>
      <c r="C122" s="256" t="s">
        <v>153</v>
      </c>
      <c r="D122" s="221"/>
      <c r="E122" s="222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110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>
      <c r="A123" s="216"/>
      <c r="B123" s="217"/>
      <c r="C123" s="257" t="s">
        <v>167</v>
      </c>
      <c r="D123" s="221"/>
      <c r="E123" s="222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110</v>
      </c>
      <c r="AH123" s="209">
        <v>2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>
      <c r="A124" s="216"/>
      <c r="B124" s="217"/>
      <c r="C124" s="257" t="s">
        <v>167</v>
      </c>
      <c r="D124" s="221"/>
      <c r="E124" s="222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110</v>
      </c>
      <c r="AH124" s="209">
        <v>2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>
      <c r="A125" s="216"/>
      <c r="B125" s="217"/>
      <c r="C125" s="256" t="s">
        <v>165</v>
      </c>
      <c r="D125" s="221"/>
      <c r="E125" s="222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110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ht="22.5" outlineLevel="1">
      <c r="A126" s="230">
        <v>15</v>
      </c>
      <c r="B126" s="231" t="s">
        <v>174</v>
      </c>
      <c r="C126" s="250" t="s">
        <v>175</v>
      </c>
      <c r="D126" s="232" t="s">
        <v>176</v>
      </c>
      <c r="E126" s="233">
        <v>182.4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9.8999999999999999E-4</v>
      </c>
      <c r="O126" s="235">
        <f>ROUND(E126*N126,2)</f>
        <v>0.18</v>
      </c>
      <c r="P126" s="235">
        <v>0</v>
      </c>
      <c r="Q126" s="235">
        <f>ROUND(E126*P126,2)</f>
        <v>0</v>
      </c>
      <c r="R126" s="235" t="s">
        <v>104</v>
      </c>
      <c r="S126" s="235" t="s">
        <v>105</v>
      </c>
      <c r="T126" s="236" t="s">
        <v>105</v>
      </c>
      <c r="U126" s="218">
        <v>0.23599999999999999</v>
      </c>
      <c r="V126" s="218">
        <f>ROUND(E126*U126,2)</f>
        <v>43.05</v>
      </c>
      <c r="W126" s="218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106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>
      <c r="A127" s="216"/>
      <c r="B127" s="217"/>
      <c r="C127" s="251" t="s">
        <v>177</v>
      </c>
      <c r="D127" s="238"/>
      <c r="E127" s="238"/>
      <c r="F127" s="238"/>
      <c r="G127" s="23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108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>
      <c r="A128" s="216"/>
      <c r="B128" s="217"/>
      <c r="C128" s="255" t="s">
        <v>132</v>
      </c>
      <c r="D128" s="247"/>
      <c r="E128" s="247"/>
      <c r="F128" s="247"/>
      <c r="G128" s="247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122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>
      <c r="A129" s="216"/>
      <c r="B129" s="217"/>
      <c r="C129" s="252" t="s">
        <v>178</v>
      </c>
      <c r="D129" s="219"/>
      <c r="E129" s="220">
        <v>182.4</v>
      </c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110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>
      <c r="A130" s="230">
        <v>16</v>
      </c>
      <c r="B130" s="231" t="s">
        <v>179</v>
      </c>
      <c r="C130" s="250" t="s">
        <v>180</v>
      </c>
      <c r="D130" s="232" t="s">
        <v>176</v>
      </c>
      <c r="E130" s="233">
        <v>90</v>
      </c>
      <c r="F130" s="234"/>
      <c r="G130" s="235">
        <f>ROUND(E130*F130,2)</f>
        <v>0</v>
      </c>
      <c r="H130" s="234"/>
      <c r="I130" s="235">
        <f>ROUND(E130*H130,2)</f>
        <v>0</v>
      </c>
      <c r="J130" s="234"/>
      <c r="K130" s="235">
        <f>ROUND(E130*J130,2)</f>
        <v>0</v>
      </c>
      <c r="L130" s="235">
        <v>21</v>
      </c>
      <c r="M130" s="235">
        <f>G130*(1+L130/100)</f>
        <v>0</v>
      </c>
      <c r="N130" s="235">
        <v>6.2300000000000003E-3</v>
      </c>
      <c r="O130" s="235">
        <f>ROUND(E130*N130,2)</f>
        <v>0.56000000000000005</v>
      </c>
      <c r="P130" s="235">
        <v>0</v>
      </c>
      <c r="Q130" s="235">
        <f>ROUND(E130*P130,2)</f>
        <v>0</v>
      </c>
      <c r="R130" s="235" t="s">
        <v>104</v>
      </c>
      <c r="S130" s="235" t="s">
        <v>105</v>
      </c>
      <c r="T130" s="236" t="s">
        <v>105</v>
      </c>
      <c r="U130" s="218">
        <v>0.83099999999999996</v>
      </c>
      <c r="V130" s="218">
        <f>ROUND(E130*U130,2)</f>
        <v>74.790000000000006</v>
      </c>
      <c r="W130" s="218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106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>
      <c r="A131" s="216"/>
      <c r="B131" s="217"/>
      <c r="C131" s="251" t="s">
        <v>177</v>
      </c>
      <c r="D131" s="238"/>
      <c r="E131" s="238"/>
      <c r="F131" s="238"/>
      <c r="G131" s="23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108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>
      <c r="A132" s="216"/>
      <c r="B132" s="217"/>
      <c r="C132" s="255" t="s">
        <v>132</v>
      </c>
      <c r="D132" s="247"/>
      <c r="E132" s="247"/>
      <c r="F132" s="247"/>
      <c r="G132" s="247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122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>
      <c r="A133" s="216"/>
      <c r="B133" s="217"/>
      <c r="C133" s="252" t="s">
        <v>181</v>
      </c>
      <c r="D133" s="219"/>
      <c r="E133" s="220">
        <v>90</v>
      </c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110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>
      <c r="A134" s="230">
        <v>17</v>
      </c>
      <c r="B134" s="231" t="s">
        <v>182</v>
      </c>
      <c r="C134" s="250" t="s">
        <v>183</v>
      </c>
      <c r="D134" s="232" t="s">
        <v>176</v>
      </c>
      <c r="E134" s="233">
        <v>182.4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5">
        <v>0</v>
      </c>
      <c r="O134" s="235">
        <f>ROUND(E134*N134,2)</f>
        <v>0</v>
      </c>
      <c r="P134" s="235">
        <v>0</v>
      </c>
      <c r="Q134" s="235">
        <f>ROUND(E134*P134,2)</f>
        <v>0</v>
      </c>
      <c r="R134" s="235" t="s">
        <v>104</v>
      </c>
      <c r="S134" s="235" t="s">
        <v>105</v>
      </c>
      <c r="T134" s="236" t="s">
        <v>105</v>
      </c>
      <c r="U134" s="218">
        <v>7.0000000000000007E-2</v>
      </c>
      <c r="V134" s="218">
        <f>ROUND(E134*U134,2)</f>
        <v>12.77</v>
      </c>
      <c r="W134" s="218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106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>
      <c r="A135" s="216"/>
      <c r="B135" s="217"/>
      <c r="C135" s="251" t="s">
        <v>184</v>
      </c>
      <c r="D135" s="238"/>
      <c r="E135" s="238"/>
      <c r="F135" s="238"/>
      <c r="G135" s="23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108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>
      <c r="A136" s="216"/>
      <c r="B136" s="217"/>
      <c r="C136" s="255" t="s">
        <v>132</v>
      </c>
      <c r="D136" s="247"/>
      <c r="E136" s="247"/>
      <c r="F136" s="247"/>
      <c r="G136" s="247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122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>
      <c r="A137" s="216"/>
      <c r="B137" s="217"/>
      <c r="C137" s="252" t="s">
        <v>178</v>
      </c>
      <c r="D137" s="219"/>
      <c r="E137" s="220">
        <v>182.4</v>
      </c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110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>
      <c r="A138" s="230">
        <v>18</v>
      </c>
      <c r="B138" s="231" t="s">
        <v>185</v>
      </c>
      <c r="C138" s="250" t="s">
        <v>186</v>
      </c>
      <c r="D138" s="232" t="s">
        <v>176</v>
      </c>
      <c r="E138" s="233">
        <v>90</v>
      </c>
      <c r="F138" s="234"/>
      <c r="G138" s="235">
        <f>ROUND(E138*F138,2)</f>
        <v>0</v>
      </c>
      <c r="H138" s="234"/>
      <c r="I138" s="235">
        <f>ROUND(E138*H138,2)</f>
        <v>0</v>
      </c>
      <c r="J138" s="234"/>
      <c r="K138" s="235">
        <f>ROUND(E138*J138,2)</f>
        <v>0</v>
      </c>
      <c r="L138" s="235">
        <v>21</v>
      </c>
      <c r="M138" s="235">
        <f>G138*(1+L138/100)</f>
        <v>0</v>
      </c>
      <c r="N138" s="235">
        <v>0</v>
      </c>
      <c r="O138" s="235">
        <f>ROUND(E138*N138,2)</f>
        <v>0</v>
      </c>
      <c r="P138" s="235">
        <v>0</v>
      </c>
      <c r="Q138" s="235">
        <f>ROUND(E138*P138,2)</f>
        <v>0</v>
      </c>
      <c r="R138" s="235" t="s">
        <v>104</v>
      </c>
      <c r="S138" s="235" t="s">
        <v>105</v>
      </c>
      <c r="T138" s="236" t="s">
        <v>105</v>
      </c>
      <c r="U138" s="218">
        <v>0.35599999999999998</v>
      </c>
      <c r="V138" s="218">
        <f>ROUND(E138*U138,2)</f>
        <v>32.04</v>
      </c>
      <c r="W138" s="218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106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>
      <c r="A139" s="216"/>
      <c r="B139" s="217"/>
      <c r="C139" s="251" t="s">
        <v>184</v>
      </c>
      <c r="D139" s="238"/>
      <c r="E139" s="238"/>
      <c r="F139" s="238"/>
      <c r="G139" s="23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108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>
      <c r="A140" s="216"/>
      <c r="B140" s="217"/>
      <c r="C140" s="255" t="s">
        <v>132</v>
      </c>
      <c r="D140" s="247"/>
      <c r="E140" s="247"/>
      <c r="F140" s="247"/>
      <c r="G140" s="247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122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>
      <c r="A141" s="216"/>
      <c r="B141" s="217"/>
      <c r="C141" s="252" t="s">
        <v>181</v>
      </c>
      <c r="D141" s="219"/>
      <c r="E141" s="220">
        <v>90</v>
      </c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110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>
      <c r="A142" s="230">
        <v>19</v>
      </c>
      <c r="B142" s="231" t="s">
        <v>187</v>
      </c>
      <c r="C142" s="250" t="s">
        <v>188</v>
      </c>
      <c r="D142" s="232" t="s">
        <v>142</v>
      </c>
      <c r="E142" s="233">
        <v>257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35">
        <v>0</v>
      </c>
      <c r="O142" s="235">
        <f>ROUND(E142*N142,2)</f>
        <v>0</v>
      </c>
      <c r="P142" s="235">
        <v>0</v>
      </c>
      <c r="Q142" s="235">
        <f>ROUND(E142*P142,2)</f>
        <v>0</v>
      </c>
      <c r="R142" s="235" t="s">
        <v>104</v>
      </c>
      <c r="S142" s="235" t="s">
        <v>105</v>
      </c>
      <c r="T142" s="236" t="s">
        <v>105</v>
      </c>
      <c r="U142" s="218">
        <v>0.34499999999999997</v>
      </c>
      <c r="V142" s="218">
        <f>ROUND(E142*U142,2)</f>
        <v>88.67</v>
      </c>
      <c r="W142" s="218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106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>
      <c r="A143" s="216"/>
      <c r="B143" s="217"/>
      <c r="C143" s="251" t="s">
        <v>189</v>
      </c>
      <c r="D143" s="238"/>
      <c r="E143" s="238"/>
      <c r="F143" s="238"/>
      <c r="G143" s="23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108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>
      <c r="A144" s="216"/>
      <c r="B144" s="217"/>
      <c r="C144" s="255" t="s">
        <v>132</v>
      </c>
      <c r="D144" s="247"/>
      <c r="E144" s="247"/>
      <c r="F144" s="247"/>
      <c r="G144" s="247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122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>
      <c r="A145" s="216"/>
      <c r="B145" s="217"/>
      <c r="C145" s="256" t="s">
        <v>153</v>
      </c>
      <c r="D145" s="221"/>
      <c r="E145" s="222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110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>
      <c r="A146" s="216"/>
      <c r="B146" s="217"/>
      <c r="C146" s="257" t="s">
        <v>154</v>
      </c>
      <c r="D146" s="221"/>
      <c r="E146" s="222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110</v>
      </c>
      <c r="AH146" s="209">
        <v>2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>
      <c r="A147" s="216"/>
      <c r="B147" s="217"/>
      <c r="C147" s="257" t="s">
        <v>155</v>
      </c>
      <c r="D147" s="221"/>
      <c r="E147" s="222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110</v>
      </c>
      <c r="AH147" s="209">
        <v>2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>
      <c r="A148" s="216"/>
      <c r="B148" s="217"/>
      <c r="C148" s="257" t="s">
        <v>156</v>
      </c>
      <c r="D148" s="221"/>
      <c r="E148" s="222">
        <v>76.471999999999994</v>
      </c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110</v>
      </c>
      <c r="AH148" s="209">
        <v>2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>
      <c r="A149" s="216"/>
      <c r="B149" s="217"/>
      <c r="C149" s="257" t="s">
        <v>157</v>
      </c>
      <c r="D149" s="221"/>
      <c r="E149" s="222">
        <v>50.228000000000002</v>
      </c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110</v>
      </c>
      <c r="AH149" s="209">
        <v>2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>
      <c r="A150" s="216"/>
      <c r="B150" s="217"/>
      <c r="C150" s="257" t="s">
        <v>158</v>
      </c>
      <c r="D150" s="221"/>
      <c r="E150" s="222">
        <v>31.254000000000001</v>
      </c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110</v>
      </c>
      <c r="AH150" s="209">
        <v>2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>
      <c r="A151" s="216"/>
      <c r="B151" s="217"/>
      <c r="C151" s="257" t="s">
        <v>159</v>
      </c>
      <c r="D151" s="221"/>
      <c r="E151" s="222">
        <v>23.318000000000001</v>
      </c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110</v>
      </c>
      <c r="AH151" s="209">
        <v>2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>
      <c r="A152" s="216"/>
      <c r="B152" s="217"/>
      <c r="C152" s="257" t="s">
        <v>160</v>
      </c>
      <c r="D152" s="221"/>
      <c r="E152" s="222">
        <v>4.423</v>
      </c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110</v>
      </c>
      <c r="AH152" s="209">
        <v>2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>
      <c r="A153" s="216"/>
      <c r="B153" s="217"/>
      <c r="C153" s="257" t="s">
        <v>161</v>
      </c>
      <c r="D153" s="221"/>
      <c r="E153" s="222">
        <v>14.081</v>
      </c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110</v>
      </c>
      <c r="AH153" s="209">
        <v>2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>
      <c r="A154" s="216"/>
      <c r="B154" s="217"/>
      <c r="C154" s="257" t="s">
        <v>162</v>
      </c>
      <c r="D154" s="221"/>
      <c r="E154" s="222">
        <v>38.398000000000003</v>
      </c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110</v>
      </c>
      <c r="AH154" s="209">
        <v>2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>
      <c r="A155" s="216"/>
      <c r="B155" s="217"/>
      <c r="C155" s="257" t="s">
        <v>163</v>
      </c>
      <c r="D155" s="221"/>
      <c r="E155" s="222">
        <v>14.678000000000001</v>
      </c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110</v>
      </c>
      <c r="AH155" s="209">
        <v>2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>
      <c r="A156" s="216"/>
      <c r="B156" s="217"/>
      <c r="C156" s="257" t="s">
        <v>164</v>
      </c>
      <c r="D156" s="221"/>
      <c r="E156" s="222">
        <v>4.2469999999999999</v>
      </c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110</v>
      </c>
      <c r="AH156" s="209">
        <v>2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>
      <c r="A157" s="216"/>
      <c r="B157" s="217"/>
      <c r="C157" s="256" t="s">
        <v>165</v>
      </c>
      <c r="D157" s="221"/>
      <c r="E157" s="222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110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>
      <c r="A158" s="216"/>
      <c r="B158" s="217"/>
      <c r="C158" s="252" t="s">
        <v>190</v>
      </c>
      <c r="D158" s="219"/>
      <c r="E158" s="220">
        <v>257</v>
      </c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110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>
      <c r="A159" s="216"/>
      <c r="B159" s="217"/>
      <c r="C159" s="256" t="s">
        <v>153</v>
      </c>
      <c r="D159" s="221"/>
      <c r="E159" s="222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110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>
      <c r="A160" s="216"/>
      <c r="B160" s="217"/>
      <c r="C160" s="257" t="s">
        <v>167</v>
      </c>
      <c r="D160" s="221"/>
      <c r="E160" s="222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110</v>
      </c>
      <c r="AH160" s="209">
        <v>2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>
      <c r="A161" s="216"/>
      <c r="B161" s="217"/>
      <c r="C161" s="257" t="s">
        <v>167</v>
      </c>
      <c r="D161" s="221"/>
      <c r="E161" s="222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110</v>
      </c>
      <c r="AH161" s="209">
        <v>2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>
      <c r="A162" s="216"/>
      <c r="B162" s="217"/>
      <c r="C162" s="257" t="s">
        <v>167</v>
      </c>
      <c r="D162" s="221"/>
      <c r="E162" s="222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110</v>
      </c>
      <c r="AH162" s="209">
        <v>2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>
      <c r="A163" s="216"/>
      <c r="B163" s="217"/>
      <c r="C163" s="256" t="s">
        <v>165</v>
      </c>
      <c r="D163" s="221"/>
      <c r="E163" s="222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110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>
      <c r="A164" s="230">
        <v>20</v>
      </c>
      <c r="B164" s="231" t="s">
        <v>191</v>
      </c>
      <c r="C164" s="250" t="s">
        <v>192</v>
      </c>
      <c r="D164" s="232" t="s">
        <v>142</v>
      </c>
      <c r="E164" s="233">
        <v>89.593000000000004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5">
        <v>0</v>
      </c>
      <c r="O164" s="235">
        <f>ROUND(E164*N164,2)</f>
        <v>0</v>
      </c>
      <c r="P164" s="235">
        <v>0</v>
      </c>
      <c r="Q164" s="235">
        <f>ROUND(E164*P164,2)</f>
        <v>0</v>
      </c>
      <c r="R164" s="235" t="s">
        <v>104</v>
      </c>
      <c r="S164" s="235" t="s">
        <v>105</v>
      </c>
      <c r="T164" s="236" t="s">
        <v>105</v>
      </c>
      <c r="U164" s="218">
        <v>1.0999999999999999E-2</v>
      </c>
      <c r="V164" s="218">
        <f>ROUND(E164*U164,2)</f>
        <v>0.99</v>
      </c>
      <c r="W164" s="218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106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>
      <c r="A165" s="216"/>
      <c r="B165" s="217"/>
      <c r="C165" s="251" t="s">
        <v>193</v>
      </c>
      <c r="D165" s="238"/>
      <c r="E165" s="238"/>
      <c r="F165" s="238"/>
      <c r="G165" s="23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108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>
      <c r="A166" s="216"/>
      <c r="B166" s="217"/>
      <c r="C166" s="255" t="s">
        <v>132</v>
      </c>
      <c r="D166" s="247"/>
      <c r="E166" s="247"/>
      <c r="F166" s="247"/>
      <c r="G166" s="247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122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>
      <c r="A167" s="216"/>
      <c r="B167" s="217"/>
      <c r="C167" s="252" t="s">
        <v>194</v>
      </c>
      <c r="D167" s="219"/>
      <c r="E167" s="220">
        <v>64.3</v>
      </c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110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>
      <c r="A168" s="216"/>
      <c r="B168" s="217"/>
      <c r="C168" s="252" t="s">
        <v>195</v>
      </c>
      <c r="D168" s="219"/>
      <c r="E168" s="220">
        <v>17.600000000000001</v>
      </c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110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>
      <c r="A169" s="216"/>
      <c r="B169" s="217"/>
      <c r="C169" s="252" t="s">
        <v>196</v>
      </c>
      <c r="D169" s="219"/>
      <c r="E169" s="220">
        <v>7.6929999999999996</v>
      </c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110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>
      <c r="A170" s="230">
        <v>21</v>
      </c>
      <c r="B170" s="231" t="s">
        <v>197</v>
      </c>
      <c r="C170" s="250" t="s">
        <v>198</v>
      </c>
      <c r="D170" s="232" t="s">
        <v>142</v>
      </c>
      <c r="E170" s="233">
        <v>89.593000000000004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5" t="s">
        <v>199</v>
      </c>
      <c r="S170" s="235" t="s">
        <v>105</v>
      </c>
      <c r="T170" s="236" t="s">
        <v>105</v>
      </c>
      <c r="U170" s="218">
        <v>0</v>
      </c>
      <c r="V170" s="218">
        <f>ROUND(E170*U170,2)</f>
        <v>0</v>
      </c>
      <c r="W170" s="218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106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>
      <c r="A171" s="216"/>
      <c r="B171" s="217"/>
      <c r="C171" s="251" t="s">
        <v>200</v>
      </c>
      <c r="D171" s="238"/>
      <c r="E171" s="238"/>
      <c r="F171" s="238"/>
      <c r="G171" s="23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108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>
      <c r="A172" s="216"/>
      <c r="B172" s="217"/>
      <c r="C172" s="255" t="s">
        <v>132</v>
      </c>
      <c r="D172" s="247"/>
      <c r="E172" s="247"/>
      <c r="F172" s="247"/>
      <c r="G172" s="247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122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>
      <c r="A173" s="216"/>
      <c r="B173" s="217"/>
      <c r="C173" s="252" t="s">
        <v>194</v>
      </c>
      <c r="D173" s="219"/>
      <c r="E173" s="220">
        <v>64.3</v>
      </c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110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>
      <c r="A174" s="216"/>
      <c r="B174" s="217"/>
      <c r="C174" s="252" t="s">
        <v>195</v>
      </c>
      <c r="D174" s="219"/>
      <c r="E174" s="220">
        <v>17.600000000000001</v>
      </c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110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>
      <c r="A175" s="216"/>
      <c r="B175" s="217"/>
      <c r="C175" s="252" t="s">
        <v>196</v>
      </c>
      <c r="D175" s="219"/>
      <c r="E175" s="220">
        <v>7.6929999999999996</v>
      </c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110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ht="22.5" outlineLevel="1">
      <c r="A176" s="230">
        <v>22</v>
      </c>
      <c r="B176" s="231" t="s">
        <v>201</v>
      </c>
      <c r="C176" s="250" t="s">
        <v>202</v>
      </c>
      <c r="D176" s="232" t="s">
        <v>142</v>
      </c>
      <c r="E176" s="233">
        <v>89.593000000000004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5">
        <v>0</v>
      </c>
      <c r="O176" s="235">
        <f>ROUND(E176*N176,2)</f>
        <v>0</v>
      </c>
      <c r="P176" s="235">
        <v>0</v>
      </c>
      <c r="Q176" s="235">
        <f>ROUND(E176*P176,2)</f>
        <v>0</v>
      </c>
      <c r="R176" s="235" t="s">
        <v>104</v>
      </c>
      <c r="S176" s="235" t="s">
        <v>105</v>
      </c>
      <c r="T176" s="236" t="s">
        <v>105</v>
      </c>
      <c r="U176" s="218">
        <v>5.2999999999999999E-2</v>
      </c>
      <c r="V176" s="218">
        <f>ROUND(E176*U176,2)</f>
        <v>4.75</v>
      </c>
      <c r="W176" s="218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106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>
      <c r="A177" s="216"/>
      <c r="B177" s="217"/>
      <c r="C177" s="253" t="s">
        <v>132</v>
      </c>
      <c r="D177" s="239"/>
      <c r="E177" s="239"/>
      <c r="F177" s="239"/>
      <c r="G177" s="239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122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>
      <c r="A178" s="216"/>
      <c r="B178" s="217"/>
      <c r="C178" s="252" t="s">
        <v>194</v>
      </c>
      <c r="D178" s="219"/>
      <c r="E178" s="220">
        <v>64.3</v>
      </c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110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>
      <c r="A179" s="216"/>
      <c r="B179" s="217"/>
      <c r="C179" s="252" t="s">
        <v>195</v>
      </c>
      <c r="D179" s="219"/>
      <c r="E179" s="220">
        <v>17.600000000000001</v>
      </c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110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>
      <c r="A180" s="216"/>
      <c r="B180" s="217"/>
      <c r="C180" s="252" t="s">
        <v>196</v>
      </c>
      <c r="D180" s="219"/>
      <c r="E180" s="220">
        <v>7.6929999999999996</v>
      </c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110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ht="22.5" outlineLevel="1">
      <c r="A181" s="230">
        <v>23</v>
      </c>
      <c r="B181" s="231" t="s">
        <v>203</v>
      </c>
      <c r="C181" s="250" t="s">
        <v>204</v>
      </c>
      <c r="D181" s="232" t="s">
        <v>142</v>
      </c>
      <c r="E181" s="233">
        <v>89.593000000000004</v>
      </c>
      <c r="F181" s="234"/>
      <c r="G181" s="235">
        <f>ROUND(E181*F181,2)</f>
        <v>0</v>
      </c>
      <c r="H181" s="234"/>
      <c r="I181" s="235">
        <f>ROUND(E181*H181,2)</f>
        <v>0</v>
      </c>
      <c r="J181" s="234"/>
      <c r="K181" s="235">
        <f>ROUND(E181*J181,2)</f>
        <v>0</v>
      </c>
      <c r="L181" s="235">
        <v>21</v>
      </c>
      <c r="M181" s="235">
        <f>G181*(1+L181/100)</f>
        <v>0</v>
      </c>
      <c r="N181" s="235">
        <v>0</v>
      </c>
      <c r="O181" s="235">
        <f>ROUND(E181*N181,2)</f>
        <v>0</v>
      </c>
      <c r="P181" s="235">
        <v>0</v>
      </c>
      <c r="Q181" s="235">
        <f>ROUND(E181*P181,2)</f>
        <v>0</v>
      </c>
      <c r="R181" s="235" t="s">
        <v>104</v>
      </c>
      <c r="S181" s="235" t="s">
        <v>105</v>
      </c>
      <c r="T181" s="236" t="s">
        <v>105</v>
      </c>
      <c r="U181" s="218">
        <v>8.9999999999999993E-3</v>
      </c>
      <c r="V181" s="218">
        <f>ROUND(E181*U181,2)</f>
        <v>0.81</v>
      </c>
      <c r="W181" s="218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106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>
      <c r="A182" s="216"/>
      <c r="B182" s="217"/>
      <c r="C182" s="253" t="s">
        <v>132</v>
      </c>
      <c r="D182" s="239"/>
      <c r="E182" s="239"/>
      <c r="F182" s="239"/>
      <c r="G182" s="239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122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>
      <c r="A183" s="216"/>
      <c r="B183" s="217"/>
      <c r="C183" s="252" t="s">
        <v>194</v>
      </c>
      <c r="D183" s="219"/>
      <c r="E183" s="220">
        <v>64.3</v>
      </c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110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>
      <c r="A184" s="216"/>
      <c r="B184" s="217"/>
      <c r="C184" s="252" t="s">
        <v>195</v>
      </c>
      <c r="D184" s="219"/>
      <c r="E184" s="220">
        <v>17.600000000000001</v>
      </c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110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>
      <c r="A185" s="216"/>
      <c r="B185" s="217"/>
      <c r="C185" s="252" t="s">
        <v>196</v>
      </c>
      <c r="D185" s="219"/>
      <c r="E185" s="220">
        <v>7.6929999999999996</v>
      </c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110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ht="22.5" outlineLevel="1">
      <c r="A186" s="230">
        <v>24</v>
      </c>
      <c r="B186" s="231" t="s">
        <v>205</v>
      </c>
      <c r="C186" s="250" t="s">
        <v>206</v>
      </c>
      <c r="D186" s="232" t="s">
        <v>142</v>
      </c>
      <c r="E186" s="233">
        <v>167.00700000000001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5">
        <v>0</v>
      </c>
      <c r="O186" s="235">
        <f>ROUND(E186*N186,2)</f>
        <v>0</v>
      </c>
      <c r="P186" s="235">
        <v>0</v>
      </c>
      <c r="Q186" s="235">
        <f>ROUND(E186*P186,2)</f>
        <v>0</v>
      </c>
      <c r="R186" s="235" t="s">
        <v>104</v>
      </c>
      <c r="S186" s="235" t="s">
        <v>105</v>
      </c>
      <c r="T186" s="236" t="s">
        <v>105</v>
      </c>
      <c r="U186" s="218">
        <v>0.20200000000000001</v>
      </c>
      <c r="V186" s="218">
        <f>ROUND(E186*U186,2)</f>
        <v>33.74</v>
      </c>
      <c r="W186" s="218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106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>
      <c r="A187" s="216"/>
      <c r="B187" s="217"/>
      <c r="C187" s="251" t="s">
        <v>207</v>
      </c>
      <c r="D187" s="238"/>
      <c r="E187" s="238"/>
      <c r="F187" s="238"/>
      <c r="G187" s="23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108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>
      <c r="A188" s="216"/>
      <c r="B188" s="217"/>
      <c r="C188" s="255" t="s">
        <v>208</v>
      </c>
      <c r="D188" s="247"/>
      <c r="E188" s="247"/>
      <c r="F188" s="247"/>
      <c r="G188" s="247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122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>
      <c r="A189" s="216"/>
      <c r="B189" s="217"/>
      <c r="C189" s="255" t="s">
        <v>132</v>
      </c>
      <c r="D189" s="247"/>
      <c r="E189" s="247"/>
      <c r="F189" s="247"/>
      <c r="G189" s="247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122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>
      <c r="A190" s="216"/>
      <c r="B190" s="217"/>
      <c r="C190" s="252" t="s">
        <v>209</v>
      </c>
      <c r="D190" s="219"/>
      <c r="E190" s="220">
        <v>257</v>
      </c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110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>
      <c r="A191" s="216"/>
      <c r="B191" s="217"/>
      <c r="C191" s="252" t="s">
        <v>210</v>
      </c>
      <c r="D191" s="219"/>
      <c r="E191" s="220">
        <v>-64.7</v>
      </c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110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>
      <c r="A192" s="216"/>
      <c r="B192" s="217"/>
      <c r="C192" s="252" t="s">
        <v>211</v>
      </c>
      <c r="D192" s="219"/>
      <c r="E192" s="220">
        <v>-17.600000000000001</v>
      </c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110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>
      <c r="A193" s="216"/>
      <c r="B193" s="217"/>
      <c r="C193" s="252" t="s">
        <v>212</v>
      </c>
      <c r="D193" s="219"/>
      <c r="E193" s="220">
        <v>-7.6929999999999996</v>
      </c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110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>
      <c r="A194" s="230">
        <v>25</v>
      </c>
      <c r="B194" s="231" t="s">
        <v>213</v>
      </c>
      <c r="C194" s="250" t="s">
        <v>214</v>
      </c>
      <c r="D194" s="232" t="s">
        <v>142</v>
      </c>
      <c r="E194" s="233">
        <v>17.64</v>
      </c>
      <c r="F194" s="234"/>
      <c r="G194" s="235">
        <f>ROUND(E194*F194,2)</f>
        <v>0</v>
      </c>
      <c r="H194" s="234"/>
      <c r="I194" s="235">
        <f>ROUND(E194*H194,2)</f>
        <v>0</v>
      </c>
      <c r="J194" s="234"/>
      <c r="K194" s="235">
        <f>ROUND(E194*J194,2)</f>
        <v>0</v>
      </c>
      <c r="L194" s="235">
        <v>21</v>
      </c>
      <c r="M194" s="235">
        <f>G194*(1+L194/100)</f>
        <v>0</v>
      </c>
      <c r="N194" s="235">
        <v>1.8907700000000001</v>
      </c>
      <c r="O194" s="235">
        <f>ROUND(E194*N194,2)</f>
        <v>33.35</v>
      </c>
      <c r="P194" s="235">
        <v>0</v>
      </c>
      <c r="Q194" s="235">
        <f>ROUND(E194*P194,2)</f>
        <v>0</v>
      </c>
      <c r="R194" s="235"/>
      <c r="S194" s="235" t="s">
        <v>118</v>
      </c>
      <c r="T194" s="236" t="s">
        <v>119</v>
      </c>
      <c r="U194" s="218">
        <v>0</v>
      </c>
      <c r="V194" s="218">
        <f>ROUND(E194*U194,2)</f>
        <v>0</v>
      </c>
      <c r="W194" s="218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106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>
      <c r="A195" s="216"/>
      <c r="B195" s="217"/>
      <c r="C195" s="253" t="s">
        <v>215</v>
      </c>
      <c r="D195" s="239"/>
      <c r="E195" s="239"/>
      <c r="F195" s="239"/>
      <c r="G195" s="239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122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>
      <c r="A196" s="216"/>
      <c r="B196" s="217"/>
      <c r="C196" s="255" t="s">
        <v>132</v>
      </c>
      <c r="D196" s="247"/>
      <c r="E196" s="247"/>
      <c r="F196" s="247"/>
      <c r="G196" s="247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122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>
      <c r="A197" s="216"/>
      <c r="B197" s="217"/>
      <c r="C197" s="252" t="s">
        <v>216</v>
      </c>
      <c r="D197" s="219"/>
      <c r="E197" s="220">
        <v>17.64</v>
      </c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110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>
      <c r="A198" s="230">
        <v>26</v>
      </c>
      <c r="B198" s="231" t="s">
        <v>217</v>
      </c>
      <c r="C198" s="250" t="s">
        <v>218</v>
      </c>
      <c r="D198" s="232" t="s">
        <v>219</v>
      </c>
      <c r="E198" s="233">
        <v>109.82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5">
        <v>1</v>
      </c>
      <c r="O198" s="235">
        <f>ROUND(E198*N198,2)</f>
        <v>109.82</v>
      </c>
      <c r="P198" s="235">
        <v>0</v>
      </c>
      <c r="Q198" s="235">
        <f>ROUND(E198*P198,2)</f>
        <v>0</v>
      </c>
      <c r="R198" s="235" t="s">
        <v>220</v>
      </c>
      <c r="S198" s="235" t="s">
        <v>105</v>
      </c>
      <c r="T198" s="236" t="s">
        <v>105</v>
      </c>
      <c r="U198" s="218">
        <v>0</v>
      </c>
      <c r="V198" s="218">
        <f>ROUND(E198*U198,2)</f>
        <v>0</v>
      </c>
      <c r="W198" s="218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221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>
      <c r="A199" s="216"/>
      <c r="B199" s="217"/>
      <c r="C199" s="253" t="s">
        <v>132</v>
      </c>
      <c r="D199" s="239"/>
      <c r="E199" s="239"/>
      <c r="F199" s="239"/>
      <c r="G199" s="239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122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>
      <c r="A200" s="216"/>
      <c r="B200" s="217"/>
      <c r="C200" s="252" t="s">
        <v>222</v>
      </c>
      <c r="D200" s="219"/>
      <c r="E200" s="220">
        <v>109.82</v>
      </c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110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>
      <c r="A201" s="240">
        <v>27</v>
      </c>
      <c r="B201" s="241" t="s">
        <v>223</v>
      </c>
      <c r="C201" s="254" t="s">
        <v>224</v>
      </c>
      <c r="D201" s="242" t="s">
        <v>126</v>
      </c>
      <c r="E201" s="243">
        <v>1</v>
      </c>
      <c r="F201" s="244"/>
      <c r="G201" s="245">
        <f>ROUND(E201*F201,2)</f>
        <v>0</v>
      </c>
      <c r="H201" s="244"/>
      <c r="I201" s="245">
        <f>ROUND(E201*H201,2)</f>
        <v>0</v>
      </c>
      <c r="J201" s="244"/>
      <c r="K201" s="245">
        <f>ROUND(E201*J201,2)</f>
        <v>0</v>
      </c>
      <c r="L201" s="245">
        <v>21</v>
      </c>
      <c r="M201" s="245">
        <f>G201*(1+L201/100)</f>
        <v>0</v>
      </c>
      <c r="N201" s="245">
        <v>0</v>
      </c>
      <c r="O201" s="245">
        <f>ROUND(E201*N201,2)</f>
        <v>0</v>
      </c>
      <c r="P201" s="245">
        <v>0</v>
      </c>
      <c r="Q201" s="245">
        <f>ROUND(E201*P201,2)</f>
        <v>0</v>
      </c>
      <c r="R201" s="245"/>
      <c r="S201" s="245" t="s">
        <v>118</v>
      </c>
      <c r="T201" s="246" t="s">
        <v>119</v>
      </c>
      <c r="U201" s="218">
        <v>0</v>
      </c>
      <c r="V201" s="218">
        <f>ROUND(E201*U201,2)</f>
        <v>0</v>
      </c>
      <c r="W201" s="218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106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>
      <c r="A202" s="230">
        <v>28</v>
      </c>
      <c r="B202" s="231" t="s">
        <v>225</v>
      </c>
      <c r="C202" s="250" t="s">
        <v>226</v>
      </c>
      <c r="D202" s="232" t="s">
        <v>142</v>
      </c>
      <c r="E202" s="233">
        <v>64.680000000000007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5">
        <v>0</v>
      </c>
      <c r="O202" s="235">
        <f>ROUND(E202*N202,2)</f>
        <v>0</v>
      </c>
      <c r="P202" s="235">
        <v>0</v>
      </c>
      <c r="Q202" s="235">
        <f>ROUND(E202*P202,2)</f>
        <v>0</v>
      </c>
      <c r="R202" s="235" t="s">
        <v>104</v>
      </c>
      <c r="S202" s="235" t="s">
        <v>105</v>
      </c>
      <c r="T202" s="236" t="s">
        <v>105</v>
      </c>
      <c r="U202" s="218">
        <v>1.587</v>
      </c>
      <c r="V202" s="218">
        <f>ROUND(E202*U202,2)</f>
        <v>102.65</v>
      </c>
      <c r="W202" s="218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106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ht="22.5" outlineLevel="1">
      <c r="A203" s="216"/>
      <c r="B203" s="217"/>
      <c r="C203" s="251" t="s">
        <v>227</v>
      </c>
      <c r="D203" s="238"/>
      <c r="E203" s="238"/>
      <c r="F203" s="238"/>
      <c r="G203" s="23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108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37" t="str">
        <f>C203</f>
        <v>sypaninou z vhodných hornin tř. 1 - 4 nebo materiálem připraveným podél výkopu ve vzdálenosti do 3 m od jeho kraje, pro jakoukoliv hloubku výkopu a jakoukoliv míru zhutnění,</v>
      </c>
      <c r="BB203" s="209"/>
      <c r="BC203" s="209"/>
      <c r="BD203" s="209"/>
      <c r="BE203" s="209"/>
      <c r="BF203" s="209"/>
      <c r="BG203" s="209"/>
      <c r="BH203" s="209"/>
    </row>
    <row r="204" spans="1:60" outlineLevel="1">
      <c r="A204" s="216"/>
      <c r="B204" s="217"/>
      <c r="C204" s="255" t="s">
        <v>132</v>
      </c>
      <c r="D204" s="247"/>
      <c r="E204" s="247"/>
      <c r="F204" s="247"/>
      <c r="G204" s="247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122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>
      <c r="A205" s="216"/>
      <c r="B205" s="217"/>
      <c r="C205" s="252" t="s">
        <v>228</v>
      </c>
      <c r="D205" s="219"/>
      <c r="E205" s="220">
        <v>64.680000000000007</v>
      </c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110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>
      <c r="A206" s="230">
        <v>29</v>
      </c>
      <c r="B206" s="231" t="s">
        <v>229</v>
      </c>
      <c r="C206" s="250" t="s">
        <v>230</v>
      </c>
      <c r="D206" s="232" t="s">
        <v>176</v>
      </c>
      <c r="E206" s="233">
        <v>117.6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0</v>
      </c>
      <c r="O206" s="235">
        <f>ROUND(E206*N206,2)</f>
        <v>0</v>
      </c>
      <c r="P206" s="235">
        <v>0</v>
      </c>
      <c r="Q206" s="235">
        <f>ROUND(E206*P206,2)</f>
        <v>0</v>
      </c>
      <c r="R206" s="235" t="s">
        <v>104</v>
      </c>
      <c r="S206" s="235" t="s">
        <v>105</v>
      </c>
      <c r="T206" s="236" t="s">
        <v>105</v>
      </c>
      <c r="U206" s="218">
        <v>1.7999999999999999E-2</v>
      </c>
      <c r="V206" s="218">
        <f>ROUND(E206*U206,2)</f>
        <v>2.12</v>
      </c>
      <c r="W206" s="218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106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>
      <c r="A207" s="216"/>
      <c r="B207" s="217"/>
      <c r="C207" s="251" t="s">
        <v>231</v>
      </c>
      <c r="D207" s="238"/>
      <c r="E207" s="238"/>
      <c r="F207" s="238"/>
      <c r="G207" s="23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108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>
      <c r="A208" s="216"/>
      <c r="B208" s="217"/>
      <c r="C208" s="255" t="s">
        <v>132</v>
      </c>
      <c r="D208" s="247"/>
      <c r="E208" s="247"/>
      <c r="F208" s="247"/>
      <c r="G208" s="247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122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>
      <c r="A209" s="216"/>
      <c r="B209" s="217"/>
      <c r="C209" s="252" t="s">
        <v>232</v>
      </c>
      <c r="D209" s="219"/>
      <c r="E209" s="220">
        <v>117.6</v>
      </c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110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ht="22.5" outlineLevel="1">
      <c r="A210" s="230">
        <v>30</v>
      </c>
      <c r="B210" s="231" t="s">
        <v>233</v>
      </c>
      <c r="C210" s="250" t="s">
        <v>234</v>
      </c>
      <c r="D210" s="232" t="s">
        <v>176</v>
      </c>
      <c r="E210" s="233">
        <v>180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0</v>
      </c>
      <c r="O210" s="235">
        <f>ROUND(E210*N210,2)</f>
        <v>0</v>
      </c>
      <c r="P210" s="235">
        <v>0</v>
      </c>
      <c r="Q210" s="235">
        <f>ROUND(E210*P210,2)</f>
        <v>0</v>
      </c>
      <c r="R210" s="235" t="s">
        <v>104</v>
      </c>
      <c r="S210" s="235" t="s">
        <v>105</v>
      </c>
      <c r="T210" s="236" t="s">
        <v>105</v>
      </c>
      <c r="U210" s="218">
        <v>2.8000000000000001E-2</v>
      </c>
      <c r="V210" s="218">
        <f>ROUND(E210*U210,2)</f>
        <v>5.04</v>
      </c>
      <c r="W210" s="218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106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>
      <c r="A211" s="216"/>
      <c r="B211" s="217"/>
      <c r="C211" s="251" t="s">
        <v>235</v>
      </c>
      <c r="D211" s="238"/>
      <c r="E211" s="238"/>
      <c r="F211" s="238"/>
      <c r="G211" s="23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108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>
      <c r="A212" s="216"/>
      <c r="B212" s="217"/>
      <c r="C212" s="255" t="s">
        <v>132</v>
      </c>
      <c r="D212" s="247"/>
      <c r="E212" s="247"/>
      <c r="F212" s="247"/>
      <c r="G212" s="247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122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>
      <c r="A213" s="216"/>
      <c r="B213" s="217"/>
      <c r="C213" s="252" t="s">
        <v>236</v>
      </c>
      <c r="D213" s="219"/>
      <c r="E213" s="220">
        <v>72</v>
      </c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110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>
      <c r="A214" s="216"/>
      <c r="B214" s="217"/>
      <c r="C214" s="252" t="s">
        <v>237</v>
      </c>
      <c r="D214" s="219"/>
      <c r="E214" s="220">
        <v>108</v>
      </c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110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>
      <c r="A215" s="224" t="s">
        <v>99</v>
      </c>
      <c r="B215" s="225" t="s">
        <v>57</v>
      </c>
      <c r="C215" s="249" t="s">
        <v>58</v>
      </c>
      <c r="D215" s="226"/>
      <c r="E215" s="227"/>
      <c r="F215" s="228"/>
      <c r="G215" s="228">
        <f>SUMIF(AG216:AG245,"&lt;&gt;NOR",G216:G245)</f>
        <v>0</v>
      </c>
      <c r="H215" s="228"/>
      <c r="I215" s="228">
        <f>SUM(I216:I245)</f>
        <v>0</v>
      </c>
      <c r="J215" s="228"/>
      <c r="K215" s="228">
        <f>SUM(K216:K245)</f>
        <v>0</v>
      </c>
      <c r="L215" s="228"/>
      <c r="M215" s="228">
        <f>SUM(M216:M245)</f>
        <v>0</v>
      </c>
      <c r="N215" s="228"/>
      <c r="O215" s="228">
        <f>SUM(O216:O245)</f>
        <v>0</v>
      </c>
      <c r="P215" s="228"/>
      <c r="Q215" s="228">
        <f>SUM(Q216:Q245)</f>
        <v>85.4</v>
      </c>
      <c r="R215" s="228"/>
      <c r="S215" s="228"/>
      <c r="T215" s="229"/>
      <c r="U215" s="223"/>
      <c r="V215" s="223">
        <f>SUM(V216:V245)</f>
        <v>80.849999999999994</v>
      </c>
      <c r="W215" s="223"/>
      <c r="AG215" t="s">
        <v>100</v>
      </c>
    </row>
    <row r="216" spans="1:60" ht="22.5" outlineLevel="1">
      <c r="A216" s="230">
        <v>31</v>
      </c>
      <c r="B216" s="231" t="s">
        <v>238</v>
      </c>
      <c r="C216" s="250" t="s">
        <v>239</v>
      </c>
      <c r="D216" s="232" t="s">
        <v>176</v>
      </c>
      <c r="E216" s="233">
        <v>51</v>
      </c>
      <c r="F216" s="234"/>
      <c r="G216" s="235">
        <f>ROUND(E216*F216,2)</f>
        <v>0</v>
      </c>
      <c r="H216" s="234"/>
      <c r="I216" s="235">
        <f>ROUND(E216*H216,2)</f>
        <v>0</v>
      </c>
      <c r="J216" s="234"/>
      <c r="K216" s="235">
        <f>ROUND(E216*J216,2)</f>
        <v>0</v>
      </c>
      <c r="L216" s="235">
        <v>21</v>
      </c>
      <c r="M216" s="235">
        <f>G216*(1+L216/100)</f>
        <v>0</v>
      </c>
      <c r="N216" s="235">
        <v>0</v>
      </c>
      <c r="O216" s="235">
        <f>ROUND(E216*N216,2)</f>
        <v>0</v>
      </c>
      <c r="P216" s="235">
        <v>0.24</v>
      </c>
      <c r="Q216" s="235">
        <f>ROUND(E216*P216,2)</f>
        <v>12.24</v>
      </c>
      <c r="R216" s="235" t="s">
        <v>240</v>
      </c>
      <c r="S216" s="235" t="s">
        <v>105</v>
      </c>
      <c r="T216" s="236" t="s">
        <v>105</v>
      </c>
      <c r="U216" s="218">
        <v>0.16900000000000001</v>
      </c>
      <c r="V216" s="218">
        <f>ROUND(E216*U216,2)</f>
        <v>8.6199999999999992</v>
      </c>
      <c r="W216" s="218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106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>
      <c r="A217" s="216"/>
      <c r="B217" s="217"/>
      <c r="C217" s="251" t="s">
        <v>241</v>
      </c>
      <c r="D217" s="238"/>
      <c r="E217" s="238"/>
      <c r="F217" s="238"/>
      <c r="G217" s="23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108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>
      <c r="A218" s="216"/>
      <c r="B218" s="217"/>
      <c r="C218" s="255" t="s">
        <v>132</v>
      </c>
      <c r="D218" s="247"/>
      <c r="E218" s="247"/>
      <c r="F218" s="247"/>
      <c r="G218" s="247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122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>
      <c r="A219" s="216"/>
      <c r="B219" s="217"/>
      <c r="C219" s="252" t="s">
        <v>242</v>
      </c>
      <c r="D219" s="219"/>
      <c r="E219" s="220">
        <v>51</v>
      </c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110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ht="22.5" outlineLevel="1">
      <c r="A220" s="230">
        <v>32</v>
      </c>
      <c r="B220" s="231" t="s">
        <v>243</v>
      </c>
      <c r="C220" s="250" t="s">
        <v>244</v>
      </c>
      <c r="D220" s="232" t="s">
        <v>176</v>
      </c>
      <c r="E220" s="233">
        <v>51</v>
      </c>
      <c r="F220" s="234"/>
      <c r="G220" s="235">
        <f>ROUND(E220*F220,2)</f>
        <v>0</v>
      </c>
      <c r="H220" s="234"/>
      <c r="I220" s="235">
        <f>ROUND(E220*H220,2)</f>
        <v>0</v>
      </c>
      <c r="J220" s="234"/>
      <c r="K220" s="235">
        <f>ROUND(E220*J220,2)</f>
        <v>0</v>
      </c>
      <c r="L220" s="235">
        <v>21</v>
      </c>
      <c r="M220" s="235">
        <f>G220*(1+L220/100)</f>
        <v>0</v>
      </c>
      <c r="N220" s="235">
        <v>0</v>
      </c>
      <c r="O220" s="235">
        <f>ROUND(E220*N220,2)</f>
        <v>0</v>
      </c>
      <c r="P220" s="235">
        <v>0.66</v>
      </c>
      <c r="Q220" s="235">
        <f>ROUND(E220*P220,2)</f>
        <v>33.659999999999997</v>
      </c>
      <c r="R220" s="235" t="s">
        <v>240</v>
      </c>
      <c r="S220" s="235" t="s">
        <v>105</v>
      </c>
      <c r="T220" s="236" t="s">
        <v>105</v>
      </c>
      <c r="U220" s="218">
        <v>0.627</v>
      </c>
      <c r="V220" s="218">
        <f>ROUND(E220*U220,2)</f>
        <v>31.98</v>
      </c>
      <c r="W220" s="218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106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>
      <c r="A221" s="216"/>
      <c r="B221" s="217"/>
      <c r="C221" s="253" t="s">
        <v>132</v>
      </c>
      <c r="D221" s="239"/>
      <c r="E221" s="239"/>
      <c r="F221" s="239"/>
      <c r="G221" s="239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122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>
      <c r="A222" s="216"/>
      <c r="B222" s="217"/>
      <c r="C222" s="252" t="s">
        <v>245</v>
      </c>
      <c r="D222" s="219"/>
      <c r="E222" s="220">
        <v>51</v>
      </c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110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ht="22.5" outlineLevel="1">
      <c r="A223" s="230">
        <v>33</v>
      </c>
      <c r="B223" s="231" t="s">
        <v>243</v>
      </c>
      <c r="C223" s="250" t="s">
        <v>244</v>
      </c>
      <c r="D223" s="232" t="s">
        <v>176</v>
      </c>
      <c r="E223" s="233">
        <v>21.75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5">
        <v>0</v>
      </c>
      <c r="O223" s="235">
        <f>ROUND(E223*N223,2)</f>
        <v>0</v>
      </c>
      <c r="P223" s="235">
        <v>0.66</v>
      </c>
      <c r="Q223" s="235">
        <f>ROUND(E223*P223,2)</f>
        <v>14.36</v>
      </c>
      <c r="R223" s="235" t="s">
        <v>240</v>
      </c>
      <c r="S223" s="235" t="s">
        <v>105</v>
      </c>
      <c r="T223" s="236" t="s">
        <v>105</v>
      </c>
      <c r="U223" s="218">
        <v>0.627</v>
      </c>
      <c r="V223" s="218">
        <f>ROUND(E223*U223,2)</f>
        <v>13.64</v>
      </c>
      <c r="W223" s="218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106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>
      <c r="A224" s="216"/>
      <c r="B224" s="217"/>
      <c r="C224" s="253" t="s">
        <v>132</v>
      </c>
      <c r="D224" s="239"/>
      <c r="E224" s="239"/>
      <c r="F224" s="239"/>
      <c r="G224" s="239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122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>
      <c r="A225" s="216"/>
      <c r="B225" s="217"/>
      <c r="C225" s="252" t="s">
        <v>246</v>
      </c>
      <c r="D225" s="219"/>
      <c r="E225" s="220">
        <v>12.75</v>
      </c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110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>
      <c r="A226" s="216"/>
      <c r="B226" s="217"/>
      <c r="C226" s="252" t="s">
        <v>247</v>
      </c>
      <c r="D226" s="219"/>
      <c r="E226" s="220">
        <v>9</v>
      </c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110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ht="22.5" outlineLevel="1">
      <c r="A227" s="230">
        <v>34</v>
      </c>
      <c r="B227" s="231" t="s">
        <v>248</v>
      </c>
      <c r="C227" s="250" t="s">
        <v>249</v>
      </c>
      <c r="D227" s="232" t="s">
        <v>176</v>
      </c>
      <c r="E227" s="233">
        <v>21.75</v>
      </c>
      <c r="F227" s="234"/>
      <c r="G227" s="235">
        <f>ROUND(E227*F227,2)</f>
        <v>0</v>
      </c>
      <c r="H227" s="234"/>
      <c r="I227" s="235">
        <f>ROUND(E227*H227,2)</f>
        <v>0</v>
      </c>
      <c r="J227" s="234"/>
      <c r="K227" s="235">
        <f>ROUND(E227*J227,2)</f>
        <v>0</v>
      </c>
      <c r="L227" s="235">
        <v>21</v>
      </c>
      <c r="M227" s="235">
        <f>G227*(1+L227/100)</f>
        <v>0</v>
      </c>
      <c r="N227" s="235">
        <v>0</v>
      </c>
      <c r="O227" s="235">
        <f>ROUND(E227*N227,2)</f>
        <v>0</v>
      </c>
      <c r="P227" s="235">
        <v>0.44</v>
      </c>
      <c r="Q227" s="235">
        <f>ROUND(E227*P227,2)</f>
        <v>9.57</v>
      </c>
      <c r="R227" s="235" t="s">
        <v>240</v>
      </c>
      <c r="S227" s="235" t="s">
        <v>105</v>
      </c>
      <c r="T227" s="236" t="s">
        <v>105</v>
      </c>
      <c r="U227" s="218">
        <v>0.63200000000000001</v>
      </c>
      <c r="V227" s="218">
        <f>ROUND(E227*U227,2)</f>
        <v>13.75</v>
      </c>
      <c r="W227" s="218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106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>
      <c r="A228" s="216"/>
      <c r="B228" s="217"/>
      <c r="C228" s="253" t="s">
        <v>132</v>
      </c>
      <c r="D228" s="239"/>
      <c r="E228" s="239"/>
      <c r="F228" s="239"/>
      <c r="G228" s="239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122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>
      <c r="A229" s="216"/>
      <c r="B229" s="217"/>
      <c r="C229" s="252" t="s">
        <v>246</v>
      </c>
      <c r="D229" s="219"/>
      <c r="E229" s="220">
        <v>12.75</v>
      </c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110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>
      <c r="A230" s="216"/>
      <c r="B230" s="217"/>
      <c r="C230" s="252" t="s">
        <v>247</v>
      </c>
      <c r="D230" s="219"/>
      <c r="E230" s="220">
        <v>9</v>
      </c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110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ht="22.5" outlineLevel="1">
      <c r="A231" s="230">
        <v>35</v>
      </c>
      <c r="B231" s="231" t="s">
        <v>250</v>
      </c>
      <c r="C231" s="250" t="s">
        <v>251</v>
      </c>
      <c r="D231" s="232" t="s">
        <v>176</v>
      </c>
      <c r="E231" s="233">
        <v>12.75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35">
        <v>0</v>
      </c>
      <c r="O231" s="235">
        <f>ROUND(E231*N231,2)</f>
        <v>0</v>
      </c>
      <c r="P231" s="235">
        <v>0.33</v>
      </c>
      <c r="Q231" s="235">
        <f>ROUND(E231*P231,2)</f>
        <v>4.21</v>
      </c>
      <c r="R231" s="235" t="s">
        <v>240</v>
      </c>
      <c r="S231" s="235" t="s">
        <v>105</v>
      </c>
      <c r="T231" s="236" t="s">
        <v>105</v>
      </c>
      <c r="U231" s="218">
        <v>0.625</v>
      </c>
      <c r="V231" s="218">
        <f>ROUND(E231*U231,2)</f>
        <v>7.97</v>
      </c>
      <c r="W231" s="218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106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>
      <c r="A232" s="216"/>
      <c r="B232" s="217"/>
      <c r="C232" s="253" t="s">
        <v>252</v>
      </c>
      <c r="D232" s="239"/>
      <c r="E232" s="239"/>
      <c r="F232" s="239"/>
      <c r="G232" s="239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122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>
      <c r="A233" s="216"/>
      <c r="B233" s="217"/>
      <c r="C233" s="255" t="s">
        <v>132</v>
      </c>
      <c r="D233" s="247"/>
      <c r="E233" s="247"/>
      <c r="F233" s="247"/>
      <c r="G233" s="247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122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>
      <c r="A234" s="216"/>
      <c r="B234" s="217"/>
      <c r="C234" s="252" t="s">
        <v>246</v>
      </c>
      <c r="D234" s="219"/>
      <c r="E234" s="220">
        <v>12.75</v>
      </c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110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22.5" outlineLevel="1">
      <c r="A235" s="230">
        <v>36</v>
      </c>
      <c r="B235" s="231" t="s">
        <v>253</v>
      </c>
      <c r="C235" s="250" t="s">
        <v>254</v>
      </c>
      <c r="D235" s="232" t="s">
        <v>176</v>
      </c>
      <c r="E235" s="233">
        <v>9</v>
      </c>
      <c r="F235" s="234"/>
      <c r="G235" s="235">
        <f>ROUND(E235*F235,2)</f>
        <v>0</v>
      </c>
      <c r="H235" s="234"/>
      <c r="I235" s="235">
        <f>ROUND(E235*H235,2)</f>
        <v>0</v>
      </c>
      <c r="J235" s="234"/>
      <c r="K235" s="235">
        <f>ROUND(E235*J235,2)</f>
        <v>0</v>
      </c>
      <c r="L235" s="235">
        <v>21</v>
      </c>
      <c r="M235" s="235">
        <f>G235*(1+L235/100)</f>
        <v>0</v>
      </c>
      <c r="N235" s="235">
        <v>0</v>
      </c>
      <c r="O235" s="235">
        <f>ROUND(E235*N235,2)</f>
        <v>0</v>
      </c>
      <c r="P235" s="235">
        <v>0.24199999999999999</v>
      </c>
      <c r="Q235" s="235">
        <f>ROUND(E235*P235,2)</f>
        <v>2.1800000000000002</v>
      </c>
      <c r="R235" s="235" t="s">
        <v>240</v>
      </c>
      <c r="S235" s="235" t="s">
        <v>105</v>
      </c>
      <c r="T235" s="236" t="s">
        <v>105</v>
      </c>
      <c r="U235" s="218">
        <v>7.8399999999999997E-2</v>
      </c>
      <c r="V235" s="218">
        <f>ROUND(E235*U235,2)</f>
        <v>0.71</v>
      </c>
      <c r="W235" s="218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106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>
      <c r="A236" s="216"/>
      <c r="B236" s="217"/>
      <c r="C236" s="253" t="s">
        <v>132</v>
      </c>
      <c r="D236" s="239"/>
      <c r="E236" s="239"/>
      <c r="F236" s="239"/>
      <c r="G236" s="239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122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>
      <c r="A237" s="216"/>
      <c r="B237" s="217"/>
      <c r="C237" s="252" t="s">
        <v>247</v>
      </c>
      <c r="D237" s="219"/>
      <c r="E237" s="220">
        <v>9</v>
      </c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110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>
      <c r="A238" s="230">
        <v>37</v>
      </c>
      <c r="B238" s="231" t="s">
        <v>255</v>
      </c>
      <c r="C238" s="250" t="s">
        <v>256</v>
      </c>
      <c r="D238" s="232" t="s">
        <v>117</v>
      </c>
      <c r="E238" s="233">
        <v>34</v>
      </c>
      <c r="F238" s="234"/>
      <c r="G238" s="235">
        <f>ROUND(E238*F238,2)</f>
        <v>0</v>
      </c>
      <c r="H238" s="234"/>
      <c r="I238" s="235">
        <f>ROUND(E238*H238,2)</f>
        <v>0</v>
      </c>
      <c r="J238" s="234"/>
      <c r="K238" s="235">
        <f>ROUND(E238*J238,2)</f>
        <v>0</v>
      </c>
      <c r="L238" s="235">
        <v>21</v>
      </c>
      <c r="M238" s="235">
        <f>G238*(1+L238/100)</f>
        <v>0</v>
      </c>
      <c r="N238" s="235">
        <v>0</v>
      </c>
      <c r="O238" s="235">
        <f>ROUND(E238*N238,2)</f>
        <v>0</v>
      </c>
      <c r="P238" s="235">
        <v>0.27</v>
      </c>
      <c r="Q238" s="235">
        <f>ROUND(E238*P238,2)</f>
        <v>9.18</v>
      </c>
      <c r="R238" s="235" t="s">
        <v>240</v>
      </c>
      <c r="S238" s="235" t="s">
        <v>105</v>
      </c>
      <c r="T238" s="236" t="s">
        <v>105</v>
      </c>
      <c r="U238" s="218">
        <v>0.123</v>
      </c>
      <c r="V238" s="218">
        <f>ROUND(E238*U238,2)</f>
        <v>4.18</v>
      </c>
      <c r="W238" s="218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106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>
      <c r="A239" s="216"/>
      <c r="B239" s="217"/>
      <c r="C239" s="251" t="s">
        <v>257</v>
      </c>
      <c r="D239" s="238"/>
      <c r="E239" s="238"/>
      <c r="F239" s="238"/>
      <c r="G239" s="23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108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>
      <c r="A240" s="216"/>
      <c r="B240" s="217"/>
      <c r="C240" s="255" t="s">
        <v>132</v>
      </c>
      <c r="D240" s="247"/>
      <c r="E240" s="247"/>
      <c r="F240" s="247"/>
      <c r="G240" s="247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122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>
      <c r="A241" s="216"/>
      <c r="B241" s="217"/>
      <c r="C241" s="252" t="s">
        <v>258</v>
      </c>
      <c r="D241" s="219"/>
      <c r="E241" s="220">
        <v>34</v>
      </c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110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>
      <c r="A242" s="230">
        <v>38</v>
      </c>
      <c r="B242" s="231" t="s">
        <v>259</v>
      </c>
      <c r="C242" s="250" t="s">
        <v>260</v>
      </c>
      <c r="D242" s="232" t="s">
        <v>176</v>
      </c>
      <c r="E242" s="233">
        <v>51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35">
        <v>0</v>
      </c>
      <c r="O242" s="235">
        <f>ROUND(E242*N242,2)</f>
        <v>0</v>
      </c>
      <c r="P242" s="235">
        <v>0</v>
      </c>
      <c r="Q242" s="235">
        <f>ROUND(E242*P242,2)</f>
        <v>0</v>
      </c>
      <c r="R242" s="235"/>
      <c r="S242" s="235" t="s">
        <v>118</v>
      </c>
      <c r="T242" s="236" t="s">
        <v>119</v>
      </c>
      <c r="U242" s="218">
        <v>0</v>
      </c>
      <c r="V242" s="218">
        <f>ROUND(E242*U242,2)</f>
        <v>0</v>
      </c>
      <c r="W242" s="218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106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>
      <c r="A243" s="216"/>
      <c r="B243" s="217"/>
      <c r="C243" s="253" t="s">
        <v>261</v>
      </c>
      <c r="D243" s="239"/>
      <c r="E243" s="239"/>
      <c r="F243" s="239"/>
      <c r="G243" s="239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122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>
      <c r="A244" s="216"/>
      <c r="B244" s="217"/>
      <c r="C244" s="255" t="s">
        <v>132</v>
      </c>
      <c r="D244" s="247"/>
      <c r="E244" s="247"/>
      <c r="F244" s="247"/>
      <c r="G244" s="247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122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>
      <c r="A245" s="216"/>
      <c r="B245" s="217"/>
      <c r="C245" s="252" t="s">
        <v>242</v>
      </c>
      <c r="D245" s="219"/>
      <c r="E245" s="220">
        <v>51</v>
      </c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110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>
      <c r="A246" s="224" t="s">
        <v>99</v>
      </c>
      <c r="B246" s="225" t="s">
        <v>59</v>
      </c>
      <c r="C246" s="249" t="s">
        <v>60</v>
      </c>
      <c r="D246" s="226"/>
      <c r="E246" s="227"/>
      <c r="F246" s="228"/>
      <c r="G246" s="228">
        <f>SUMIF(AG247:AG276,"&lt;&gt;NOR",G247:G276)</f>
        <v>0</v>
      </c>
      <c r="H246" s="228"/>
      <c r="I246" s="228">
        <f>SUM(I247:I276)</f>
        <v>0</v>
      </c>
      <c r="J246" s="228"/>
      <c r="K246" s="228">
        <f>SUM(K247:K276)</f>
        <v>0</v>
      </c>
      <c r="L246" s="228"/>
      <c r="M246" s="228">
        <f>SUM(M247:M276)</f>
        <v>0</v>
      </c>
      <c r="N246" s="228"/>
      <c r="O246" s="228">
        <f>SUM(O247:O276)</f>
        <v>0.02</v>
      </c>
      <c r="P246" s="228"/>
      <c r="Q246" s="228">
        <f>SUM(Q247:Q276)</f>
        <v>0</v>
      </c>
      <c r="R246" s="228"/>
      <c r="S246" s="228"/>
      <c r="T246" s="229"/>
      <c r="U246" s="223"/>
      <c r="V246" s="223">
        <f>SUM(V247:V276)</f>
        <v>41.09</v>
      </c>
      <c r="W246" s="223"/>
      <c r="AG246" t="s">
        <v>100</v>
      </c>
    </row>
    <row r="247" spans="1:60" outlineLevel="1">
      <c r="A247" s="230">
        <v>39</v>
      </c>
      <c r="B247" s="231" t="s">
        <v>262</v>
      </c>
      <c r="C247" s="250" t="s">
        <v>263</v>
      </c>
      <c r="D247" s="232" t="s">
        <v>176</v>
      </c>
      <c r="E247" s="233">
        <v>180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0</v>
      </c>
      <c r="O247" s="235">
        <f>ROUND(E247*N247,2)</f>
        <v>0</v>
      </c>
      <c r="P247" s="235">
        <v>0</v>
      </c>
      <c r="Q247" s="235">
        <f>ROUND(E247*P247,2)</f>
        <v>0</v>
      </c>
      <c r="R247" s="235" t="s">
        <v>199</v>
      </c>
      <c r="S247" s="235" t="s">
        <v>105</v>
      </c>
      <c r="T247" s="236" t="s">
        <v>105</v>
      </c>
      <c r="U247" s="218">
        <v>0.06</v>
      </c>
      <c r="V247" s="218">
        <f>ROUND(E247*U247,2)</f>
        <v>10.8</v>
      </c>
      <c r="W247" s="218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106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>
      <c r="A248" s="216"/>
      <c r="B248" s="217"/>
      <c r="C248" s="251" t="s">
        <v>264</v>
      </c>
      <c r="D248" s="238"/>
      <c r="E248" s="238"/>
      <c r="F248" s="238"/>
      <c r="G248" s="23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108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>
      <c r="A249" s="216"/>
      <c r="B249" s="217"/>
      <c r="C249" s="255" t="s">
        <v>132</v>
      </c>
      <c r="D249" s="247"/>
      <c r="E249" s="247"/>
      <c r="F249" s="247"/>
      <c r="G249" s="247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122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>
      <c r="A250" s="216"/>
      <c r="B250" s="217"/>
      <c r="C250" s="252" t="s">
        <v>265</v>
      </c>
      <c r="D250" s="219"/>
      <c r="E250" s="220">
        <v>180</v>
      </c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110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>
      <c r="A251" s="230">
        <v>40</v>
      </c>
      <c r="B251" s="231" t="s">
        <v>229</v>
      </c>
      <c r="C251" s="250" t="s">
        <v>230</v>
      </c>
      <c r="D251" s="232" t="s">
        <v>176</v>
      </c>
      <c r="E251" s="233">
        <v>180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0</v>
      </c>
      <c r="O251" s="235">
        <f>ROUND(E251*N251,2)</f>
        <v>0</v>
      </c>
      <c r="P251" s="235">
        <v>0</v>
      </c>
      <c r="Q251" s="235">
        <f>ROUND(E251*P251,2)</f>
        <v>0</v>
      </c>
      <c r="R251" s="235" t="s">
        <v>104</v>
      </c>
      <c r="S251" s="235" t="s">
        <v>105</v>
      </c>
      <c r="T251" s="236" t="s">
        <v>105</v>
      </c>
      <c r="U251" s="218">
        <v>1.7999999999999999E-2</v>
      </c>
      <c r="V251" s="218">
        <f>ROUND(E251*U251,2)</f>
        <v>3.24</v>
      </c>
      <c r="W251" s="218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106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>
      <c r="A252" s="216"/>
      <c r="B252" s="217"/>
      <c r="C252" s="251" t="s">
        <v>231</v>
      </c>
      <c r="D252" s="238"/>
      <c r="E252" s="238"/>
      <c r="F252" s="238"/>
      <c r="G252" s="23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108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>
      <c r="A253" s="216"/>
      <c r="B253" s="217"/>
      <c r="C253" s="255" t="s">
        <v>132</v>
      </c>
      <c r="D253" s="247"/>
      <c r="E253" s="247"/>
      <c r="F253" s="247"/>
      <c r="G253" s="247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122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>
      <c r="A254" s="216"/>
      <c r="B254" s="217"/>
      <c r="C254" s="252" t="s">
        <v>265</v>
      </c>
      <c r="D254" s="219"/>
      <c r="E254" s="220">
        <v>180</v>
      </c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110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>
      <c r="A255" s="230">
        <v>41</v>
      </c>
      <c r="B255" s="231" t="s">
        <v>266</v>
      </c>
      <c r="C255" s="250" t="s">
        <v>267</v>
      </c>
      <c r="D255" s="232" t="s">
        <v>176</v>
      </c>
      <c r="E255" s="233">
        <v>72.75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0</v>
      </c>
      <c r="O255" s="235">
        <f>ROUND(E255*N255,2)</f>
        <v>0</v>
      </c>
      <c r="P255" s="235">
        <v>0</v>
      </c>
      <c r="Q255" s="235">
        <f>ROUND(E255*P255,2)</f>
        <v>0</v>
      </c>
      <c r="R255" s="235" t="s">
        <v>104</v>
      </c>
      <c r="S255" s="235" t="s">
        <v>105</v>
      </c>
      <c r="T255" s="236" t="s">
        <v>105</v>
      </c>
      <c r="U255" s="218">
        <v>1.7999999999999999E-2</v>
      </c>
      <c r="V255" s="218">
        <f>ROUND(E255*U255,2)</f>
        <v>1.31</v>
      </c>
      <c r="W255" s="218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106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>
      <c r="A256" s="216"/>
      <c r="B256" s="217"/>
      <c r="C256" s="251" t="s">
        <v>268</v>
      </c>
      <c r="D256" s="238"/>
      <c r="E256" s="238"/>
      <c r="F256" s="238"/>
      <c r="G256" s="23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108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>
      <c r="A257" s="216"/>
      <c r="B257" s="217"/>
      <c r="C257" s="255" t="s">
        <v>132</v>
      </c>
      <c r="D257" s="247"/>
      <c r="E257" s="247"/>
      <c r="F257" s="247"/>
      <c r="G257" s="247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122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>
      <c r="A258" s="216"/>
      <c r="B258" s="217"/>
      <c r="C258" s="252" t="s">
        <v>269</v>
      </c>
      <c r="D258" s="219"/>
      <c r="E258" s="220">
        <v>9</v>
      </c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110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>
      <c r="A259" s="216"/>
      <c r="B259" s="217"/>
      <c r="C259" s="252" t="s">
        <v>270</v>
      </c>
      <c r="D259" s="219"/>
      <c r="E259" s="220">
        <v>12.75</v>
      </c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110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>
      <c r="A260" s="216"/>
      <c r="B260" s="217"/>
      <c r="C260" s="252" t="s">
        <v>271</v>
      </c>
      <c r="D260" s="219"/>
      <c r="E260" s="220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110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>
      <c r="A261" s="216"/>
      <c r="B261" s="217"/>
      <c r="C261" s="252" t="s">
        <v>245</v>
      </c>
      <c r="D261" s="219"/>
      <c r="E261" s="220">
        <v>51</v>
      </c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110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>
      <c r="A262" s="216"/>
      <c r="B262" s="217"/>
      <c r="C262" s="252" t="s">
        <v>272</v>
      </c>
      <c r="D262" s="219"/>
      <c r="E262" s="220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110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>
      <c r="A263" s="230">
        <v>42</v>
      </c>
      <c r="B263" s="231" t="s">
        <v>273</v>
      </c>
      <c r="C263" s="250" t="s">
        <v>274</v>
      </c>
      <c r="D263" s="232" t="s">
        <v>176</v>
      </c>
      <c r="E263" s="233">
        <v>180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0</v>
      </c>
      <c r="O263" s="235">
        <f>ROUND(E263*N263,2)</f>
        <v>0</v>
      </c>
      <c r="P263" s="235">
        <v>0</v>
      </c>
      <c r="Q263" s="235">
        <f>ROUND(E263*P263,2)</f>
        <v>0</v>
      </c>
      <c r="R263" s="235" t="s">
        <v>104</v>
      </c>
      <c r="S263" s="235" t="s">
        <v>105</v>
      </c>
      <c r="T263" s="236" t="s">
        <v>105</v>
      </c>
      <c r="U263" s="218">
        <v>0.128</v>
      </c>
      <c r="V263" s="218">
        <f>ROUND(E263*U263,2)</f>
        <v>23.04</v>
      </c>
      <c r="W263" s="218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106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>
      <c r="A264" s="216"/>
      <c r="B264" s="217"/>
      <c r="C264" s="251" t="s">
        <v>275</v>
      </c>
      <c r="D264" s="238"/>
      <c r="E264" s="238"/>
      <c r="F264" s="238"/>
      <c r="G264" s="23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108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>
      <c r="A265" s="216"/>
      <c r="B265" s="217"/>
      <c r="C265" s="255" t="s">
        <v>541</v>
      </c>
      <c r="D265" s="247"/>
      <c r="E265" s="247"/>
      <c r="F265" s="247"/>
      <c r="G265" s="247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122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>
      <c r="A266" s="216"/>
      <c r="B266" s="217"/>
      <c r="C266" s="255" t="s">
        <v>132</v>
      </c>
      <c r="D266" s="247"/>
      <c r="E266" s="247"/>
      <c r="F266" s="247"/>
      <c r="G266" s="247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122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>
      <c r="A267" s="216"/>
      <c r="B267" s="217"/>
      <c r="C267" s="252" t="s">
        <v>265</v>
      </c>
      <c r="D267" s="219"/>
      <c r="E267" s="220">
        <v>180</v>
      </c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110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>
      <c r="A268" s="230">
        <v>43</v>
      </c>
      <c r="B268" s="231" t="s">
        <v>276</v>
      </c>
      <c r="C268" s="250" t="s">
        <v>277</v>
      </c>
      <c r="D268" s="232" t="s">
        <v>176</v>
      </c>
      <c r="E268" s="233">
        <v>180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0</v>
      </c>
      <c r="O268" s="235">
        <f>ROUND(E268*N268,2)</f>
        <v>0</v>
      </c>
      <c r="P268" s="235">
        <v>0</v>
      </c>
      <c r="Q268" s="235">
        <f>ROUND(E268*P268,2)</f>
        <v>0</v>
      </c>
      <c r="R268" s="235" t="s">
        <v>199</v>
      </c>
      <c r="S268" s="235" t="s">
        <v>105</v>
      </c>
      <c r="T268" s="236" t="s">
        <v>105</v>
      </c>
      <c r="U268" s="218">
        <v>1.4999999999999999E-2</v>
      </c>
      <c r="V268" s="218">
        <f>ROUND(E268*U268,2)</f>
        <v>2.7</v>
      </c>
      <c r="W268" s="218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106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>
      <c r="A269" s="216"/>
      <c r="B269" s="217"/>
      <c r="C269" s="253" t="s">
        <v>132</v>
      </c>
      <c r="D269" s="239"/>
      <c r="E269" s="239"/>
      <c r="F269" s="239"/>
      <c r="G269" s="239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122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>
      <c r="A270" s="216"/>
      <c r="B270" s="217"/>
      <c r="C270" s="252" t="s">
        <v>265</v>
      </c>
      <c r="D270" s="219"/>
      <c r="E270" s="220">
        <v>180</v>
      </c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110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>
      <c r="A271" s="230">
        <v>44</v>
      </c>
      <c r="B271" s="231" t="s">
        <v>278</v>
      </c>
      <c r="C271" s="250" t="s">
        <v>279</v>
      </c>
      <c r="D271" s="232" t="s">
        <v>280</v>
      </c>
      <c r="E271" s="233">
        <v>18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5">
        <v>1E-3</v>
      </c>
      <c r="O271" s="235">
        <f>ROUND(E271*N271,2)</f>
        <v>0.02</v>
      </c>
      <c r="P271" s="235">
        <v>0</v>
      </c>
      <c r="Q271" s="235">
        <f>ROUND(E271*P271,2)</f>
        <v>0</v>
      </c>
      <c r="R271" s="235" t="s">
        <v>220</v>
      </c>
      <c r="S271" s="235" t="s">
        <v>105</v>
      </c>
      <c r="T271" s="236" t="s">
        <v>105</v>
      </c>
      <c r="U271" s="218">
        <v>0</v>
      </c>
      <c r="V271" s="218">
        <f>ROUND(E271*U271,2)</f>
        <v>0</v>
      </c>
      <c r="W271" s="218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281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>
      <c r="A272" s="216"/>
      <c r="B272" s="217"/>
      <c r="C272" s="253" t="s">
        <v>132</v>
      </c>
      <c r="D272" s="239"/>
      <c r="E272" s="239"/>
      <c r="F272" s="239"/>
      <c r="G272" s="239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122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>
      <c r="A273" s="216"/>
      <c r="B273" s="217"/>
      <c r="C273" s="252" t="s">
        <v>282</v>
      </c>
      <c r="D273" s="219"/>
      <c r="E273" s="220">
        <v>18</v>
      </c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110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>
      <c r="A274" s="230">
        <v>45</v>
      </c>
      <c r="B274" s="231" t="s">
        <v>283</v>
      </c>
      <c r="C274" s="250" t="s">
        <v>284</v>
      </c>
      <c r="D274" s="232" t="s">
        <v>285</v>
      </c>
      <c r="E274" s="233">
        <v>0.9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1E-3</v>
      </c>
      <c r="O274" s="235">
        <f>ROUND(E274*N274,2)</f>
        <v>0</v>
      </c>
      <c r="P274" s="235">
        <v>0</v>
      </c>
      <c r="Q274" s="235">
        <f>ROUND(E274*P274,2)</f>
        <v>0</v>
      </c>
      <c r="R274" s="235"/>
      <c r="S274" s="235" t="s">
        <v>118</v>
      </c>
      <c r="T274" s="236" t="s">
        <v>119</v>
      </c>
      <c r="U274" s="218">
        <v>0</v>
      </c>
      <c r="V274" s="218">
        <f>ROUND(E274*U274,2)</f>
        <v>0</v>
      </c>
      <c r="W274" s="218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281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>
      <c r="A275" s="216"/>
      <c r="B275" s="217"/>
      <c r="C275" s="253" t="s">
        <v>132</v>
      </c>
      <c r="D275" s="239"/>
      <c r="E275" s="239"/>
      <c r="F275" s="239"/>
      <c r="G275" s="239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122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>
      <c r="A276" s="216"/>
      <c r="B276" s="217"/>
      <c r="C276" s="252" t="s">
        <v>286</v>
      </c>
      <c r="D276" s="219"/>
      <c r="E276" s="220">
        <v>0.9</v>
      </c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110</v>
      </c>
      <c r="AH276" s="209">
        <v>0</v>
      </c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>
      <c r="A277" s="224" t="s">
        <v>99</v>
      </c>
      <c r="B277" s="225" t="s">
        <v>61</v>
      </c>
      <c r="C277" s="249" t="s">
        <v>62</v>
      </c>
      <c r="D277" s="226"/>
      <c r="E277" s="227"/>
      <c r="F277" s="228"/>
      <c r="G277" s="228">
        <f>SUMIF(AG278:AG283,"&lt;&gt;NOR",G278:G283)</f>
        <v>0</v>
      </c>
      <c r="H277" s="228"/>
      <c r="I277" s="228">
        <f>SUM(I278:I283)</f>
        <v>0</v>
      </c>
      <c r="J277" s="228"/>
      <c r="K277" s="228">
        <f>SUM(K278:K283)</f>
        <v>0</v>
      </c>
      <c r="L277" s="228"/>
      <c r="M277" s="228">
        <f>SUM(M278:M283)</f>
        <v>0</v>
      </c>
      <c r="N277" s="228"/>
      <c r="O277" s="228">
        <f>SUM(O278:O283)</f>
        <v>0.02</v>
      </c>
      <c r="P277" s="228"/>
      <c r="Q277" s="228">
        <f>SUM(Q278:Q283)</f>
        <v>0</v>
      </c>
      <c r="R277" s="228"/>
      <c r="S277" s="228"/>
      <c r="T277" s="229"/>
      <c r="U277" s="223"/>
      <c r="V277" s="223">
        <f>SUM(V278:V283)</f>
        <v>25.7</v>
      </c>
      <c r="W277" s="223"/>
      <c r="AG277" t="s">
        <v>100</v>
      </c>
    </row>
    <row r="278" spans="1:60" outlineLevel="1">
      <c r="A278" s="230">
        <v>46</v>
      </c>
      <c r="B278" s="231" t="s">
        <v>287</v>
      </c>
      <c r="C278" s="250" t="s">
        <v>288</v>
      </c>
      <c r="D278" s="232" t="s">
        <v>117</v>
      </c>
      <c r="E278" s="233">
        <v>84</v>
      </c>
      <c r="F278" s="234"/>
      <c r="G278" s="235">
        <f>ROUND(E278*F278,2)</f>
        <v>0</v>
      </c>
      <c r="H278" s="234"/>
      <c r="I278" s="235">
        <f>ROUND(E278*H278,2)</f>
        <v>0</v>
      </c>
      <c r="J278" s="234"/>
      <c r="K278" s="235">
        <f>ROUND(E278*J278,2)</f>
        <v>0</v>
      </c>
      <c r="L278" s="235">
        <v>21</v>
      </c>
      <c r="M278" s="235">
        <f>G278*(1+L278/100)</f>
        <v>0</v>
      </c>
      <c r="N278" s="235">
        <v>0</v>
      </c>
      <c r="O278" s="235">
        <f>ROUND(E278*N278,2)</f>
        <v>0</v>
      </c>
      <c r="P278" s="235">
        <v>0</v>
      </c>
      <c r="Q278" s="235">
        <f>ROUND(E278*P278,2)</f>
        <v>0</v>
      </c>
      <c r="R278" s="235" t="s">
        <v>289</v>
      </c>
      <c r="S278" s="235" t="s">
        <v>105</v>
      </c>
      <c r="T278" s="236" t="s">
        <v>105</v>
      </c>
      <c r="U278" s="218">
        <v>0.216</v>
      </c>
      <c r="V278" s="218">
        <f>ROUND(E278*U278,2)</f>
        <v>18.14</v>
      </c>
      <c r="W278" s="218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106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>
      <c r="A279" s="216"/>
      <c r="B279" s="217"/>
      <c r="C279" s="251" t="s">
        <v>290</v>
      </c>
      <c r="D279" s="238"/>
      <c r="E279" s="238"/>
      <c r="F279" s="238"/>
      <c r="G279" s="23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108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>
      <c r="A280" s="216"/>
      <c r="B280" s="217"/>
      <c r="C280" s="252" t="s">
        <v>291</v>
      </c>
      <c r="D280" s="219"/>
      <c r="E280" s="220">
        <v>84</v>
      </c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110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>
      <c r="A281" s="230">
        <v>47</v>
      </c>
      <c r="B281" s="231" t="s">
        <v>292</v>
      </c>
      <c r="C281" s="250" t="s">
        <v>293</v>
      </c>
      <c r="D281" s="232" t="s">
        <v>176</v>
      </c>
      <c r="E281" s="233">
        <v>100.8</v>
      </c>
      <c r="F281" s="234"/>
      <c r="G281" s="235">
        <f>ROUND(E281*F281,2)</f>
        <v>0</v>
      </c>
      <c r="H281" s="234"/>
      <c r="I281" s="235">
        <f>ROUND(E281*H281,2)</f>
        <v>0</v>
      </c>
      <c r="J281" s="234"/>
      <c r="K281" s="235">
        <f>ROUND(E281*J281,2)</f>
        <v>0</v>
      </c>
      <c r="L281" s="235">
        <v>21</v>
      </c>
      <c r="M281" s="235">
        <f>G281*(1+L281/100)</f>
        <v>0</v>
      </c>
      <c r="N281" s="235">
        <v>1.8000000000000001E-4</v>
      </c>
      <c r="O281" s="235">
        <f>ROUND(E281*N281,2)</f>
        <v>0.02</v>
      </c>
      <c r="P281" s="235">
        <v>0</v>
      </c>
      <c r="Q281" s="235">
        <f>ROUND(E281*P281,2)</f>
        <v>0</v>
      </c>
      <c r="R281" s="235" t="s">
        <v>294</v>
      </c>
      <c r="S281" s="235" t="s">
        <v>105</v>
      </c>
      <c r="T281" s="236" t="s">
        <v>105</v>
      </c>
      <c r="U281" s="218">
        <v>7.4999999999999997E-2</v>
      </c>
      <c r="V281" s="218">
        <f>ROUND(E281*U281,2)</f>
        <v>7.56</v>
      </c>
      <c r="W281" s="218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106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>
      <c r="A282" s="216"/>
      <c r="B282" s="217"/>
      <c r="C282" s="251" t="s">
        <v>295</v>
      </c>
      <c r="D282" s="238"/>
      <c r="E282" s="238"/>
      <c r="F282" s="238"/>
      <c r="G282" s="23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108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>
      <c r="A283" s="216"/>
      <c r="B283" s="217"/>
      <c r="C283" s="252" t="s">
        <v>296</v>
      </c>
      <c r="D283" s="219"/>
      <c r="E283" s="220">
        <v>100.8</v>
      </c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110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>
      <c r="A284" s="224" t="s">
        <v>99</v>
      </c>
      <c r="B284" s="225" t="s">
        <v>63</v>
      </c>
      <c r="C284" s="249" t="s">
        <v>64</v>
      </c>
      <c r="D284" s="226"/>
      <c r="E284" s="227"/>
      <c r="F284" s="228"/>
      <c r="G284" s="228">
        <f>SUMIF(AG285:AG341,"&lt;&gt;NOR",G285:G341)</f>
        <v>0</v>
      </c>
      <c r="H284" s="228"/>
      <c r="I284" s="228">
        <f>SUM(I285:I341)</f>
        <v>0</v>
      </c>
      <c r="J284" s="228"/>
      <c r="K284" s="228">
        <f>SUM(K285:K341)</f>
        <v>0</v>
      </c>
      <c r="L284" s="228"/>
      <c r="M284" s="228">
        <f>SUM(M285:M341)</f>
        <v>0</v>
      </c>
      <c r="N284" s="228"/>
      <c r="O284" s="228">
        <f>SUM(O285:O341)</f>
        <v>87.85</v>
      </c>
      <c r="P284" s="228"/>
      <c r="Q284" s="228">
        <f>SUM(Q285:Q341)</f>
        <v>0</v>
      </c>
      <c r="R284" s="228"/>
      <c r="S284" s="228"/>
      <c r="T284" s="229"/>
      <c r="U284" s="223"/>
      <c r="V284" s="223">
        <f>SUM(V285:V341)</f>
        <v>61.49</v>
      </c>
      <c r="W284" s="223"/>
      <c r="AG284" t="s">
        <v>100</v>
      </c>
    </row>
    <row r="285" spans="1:60" outlineLevel="1">
      <c r="A285" s="230">
        <v>48</v>
      </c>
      <c r="B285" s="231" t="s">
        <v>297</v>
      </c>
      <c r="C285" s="250" t="s">
        <v>298</v>
      </c>
      <c r="D285" s="232" t="s">
        <v>176</v>
      </c>
      <c r="E285" s="233">
        <v>21.75</v>
      </c>
      <c r="F285" s="234"/>
      <c r="G285" s="235">
        <f>ROUND(E285*F285,2)</f>
        <v>0</v>
      </c>
      <c r="H285" s="234"/>
      <c r="I285" s="235">
        <f>ROUND(E285*H285,2)</f>
        <v>0</v>
      </c>
      <c r="J285" s="234"/>
      <c r="K285" s="235">
        <f>ROUND(E285*J285,2)</f>
        <v>0</v>
      </c>
      <c r="L285" s="235">
        <v>21</v>
      </c>
      <c r="M285" s="235">
        <f>G285*(1+L285/100)</f>
        <v>0</v>
      </c>
      <c r="N285" s="235">
        <v>0.19694999999999999</v>
      </c>
      <c r="O285" s="235">
        <f>ROUND(E285*N285,2)</f>
        <v>4.28</v>
      </c>
      <c r="P285" s="235">
        <v>0</v>
      </c>
      <c r="Q285" s="235">
        <f>ROUND(E285*P285,2)</f>
        <v>0</v>
      </c>
      <c r="R285" s="235"/>
      <c r="S285" s="235" t="s">
        <v>118</v>
      </c>
      <c r="T285" s="236" t="s">
        <v>119</v>
      </c>
      <c r="U285" s="218">
        <v>0</v>
      </c>
      <c r="V285" s="218">
        <f>ROUND(E285*U285,2)</f>
        <v>0</v>
      </c>
      <c r="W285" s="218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106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>
      <c r="A286" s="216"/>
      <c r="B286" s="217"/>
      <c r="C286" s="253" t="s">
        <v>299</v>
      </c>
      <c r="D286" s="239"/>
      <c r="E286" s="239"/>
      <c r="F286" s="239"/>
      <c r="G286" s="239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122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>
      <c r="A287" s="216"/>
      <c r="B287" s="217"/>
      <c r="C287" s="255" t="s">
        <v>132</v>
      </c>
      <c r="D287" s="247"/>
      <c r="E287" s="247"/>
      <c r="F287" s="247"/>
      <c r="G287" s="247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122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>
      <c r="A288" s="216"/>
      <c r="B288" s="217"/>
      <c r="C288" s="252" t="s">
        <v>246</v>
      </c>
      <c r="D288" s="219"/>
      <c r="E288" s="220">
        <v>12.75</v>
      </c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110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>
      <c r="A289" s="216"/>
      <c r="B289" s="217"/>
      <c r="C289" s="252" t="s">
        <v>247</v>
      </c>
      <c r="D289" s="219"/>
      <c r="E289" s="220">
        <v>9</v>
      </c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110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>
      <c r="A290" s="230">
        <v>49</v>
      </c>
      <c r="B290" s="231" t="s">
        <v>300</v>
      </c>
      <c r="C290" s="250" t="s">
        <v>301</v>
      </c>
      <c r="D290" s="232" t="s">
        <v>176</v>
      </c>
      <c r="E290" s="233">
        <v>21.75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0.25094</v>
      </c>
      <c r="O290" s="235">
        <f>ROUND(E290*N290,2)</f>
        <v>5.46</v>
      </c>
      <c r="P290" s="235">
        <v>0</v>
      </c>
      <c r="Q290" s="235">
        <f>ROUND(E290*P290,2)</f>
        <v>0</v>
      </c>
      <c r="R290" s="235" t="s">
        <v>240</v>
      </c>
      <c r="S290" s="235" t="s">
        <v>105</v>
      </c>
      <c r="T290" s="236" t="s">
        <v>105</v>
      </c>
      <c r="U290" s="218">
        <v>5.0999999999999997E-2</v>
      </c>
      <c r="V290" s="218">
        <f>ROUND(E290*U290,2)</f>
        <v>1.1100000000000001</v>
      </c>
      <c r="W290" s="218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106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>
      <c r="A291" s="216"/>
      <c r="B291" s="217"/>
      <c r="C291" s="251" t="s">
        <v>302</v>
      </c>
      <c r="D291" s="238"/>
      <c r="E291" s="238"/>
      <c r="F291" s="238"/>
      <c r="G291" s="23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108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>
      <c r="A292" s="216"/>
      <c r="B292" s="217"/>
      <c r="C292" s="255" t="s">
        <v>132</v>
      </c>
      <c r="D292" s="247"/>
      <c r="E292" s="247"/>
      <c r="F292" s="247"/>
      <c r="G292" s="247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122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>
      <c r="A293" s="216"/>
      <c r="B293" s="217"/>
      <c r="C293" s="252" t="s">
        <v>246</v>
      </c>
      <c r="D293" s="219"/>
      <c r="E293" s="220">
        <v>12.75</v>
      </c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110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>
      <c r="A294" s="216"/>
      <c r="B294" s="217"/>
      <c r="C294" s="252" t="s">
        <v>247</v>
      </c>
      <c r="D294" s="219"/>
      <c r="E294" s="220">
        <v>9</v>
      </c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 t="s">
        <v>110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>
      <c r="A295" s="230">
        <v>50</v>
      </c>
      <c r="B295" s="231" t="s">
        <v>303</v>
      </c>
      <c r="C295" s="250" t="s">
        <v>304</v>
      </c>
      <c r="D295" s="232" t="s">
        <v>176</v>
      </c>
      <c r="E295" s="233">
        <v>9</v>
      </c>
      <c r="F295" s="234"/>
      <c r="G295" s="235">
        <f>ROUND(E295*F295,2)</f>
        <v>0</v>
      </c>
      <c r="H295" s="234"/>
      <c r="I295" s="235">
        <f>ROUND(E295*H295,2)</f>
        <v>0</v>
      </c>
      <c r="J295" s="234"/>
      <c r="K295" s="235">
        <f>ROUND(E295*J295,2)</f>
        <v>0</v>
      </c>
      <c r="L295" s="235">
        <v>21</v>
      </c>
      <c r="M295" s="235">
        <f>G295*(1+L295/100)</f>
        <v>0</v>
      </c>
      <c r="N295" s="235">
        <v>0.27994000000000002</v>
      </c>
      <c r="O295" s="235">
        <f>ROUND(E295*N295,2)</f>
        <v>2.52</v>
      </c>
      <c r="P295" s="235">
        <v>0</v>
      </c>
      <c r="Q295" s="235">
        <f>ROUND(E295*P295,2)</f>
        <v>0</v>
      </c>
      <c r="R295" s="235"/>
      <c r="S295" s="235" t="s">
        <v>118</v>
      </c>
      <c r="T295" s="236" t="s">
        <v>119</v>
      </c>
      <c r="U295" s="218">
        <v>0</v>
      </c>
      <c r="V295" s="218">
        <f>ROUND(E295*U295,2)</f>
        <v>0</v>
      </c>
      <c r="W295" s="218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106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>
      <c r="A296" s="216"/>
      <c r="B296" s="217"/>
      <c r="C296" s="253" t="s">
        <v>305</v>
      </c>
      <c r="D296" s="239"/>
      <c r="E296" s="239"/>
      <c r="F296" s="239"/>
      <c r="G296" s="239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122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>
      <c r="A297" s="216"/>
      <c r="B297" s="217"/>
      <c r="C297" s="255" t="s">
        <v>132</v>
      </c>
      <c r="D297" s="247"/>
      <c r="E297" s="247"/>
      <c r="F297" s="247"/>
      <c r="G297" s="247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122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>
      <c r="A298" s="216"/>
      <c r="B298" s="217"/>
      <c r="C298" s="252" t="s">
        <v>247</v>
      </c>
      <c r="D298" s="219"/>
      <c r="E298" s="220">
        <v>9</v>
      </c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110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>
      <c r="A299" s="230">
        <v>51</v>
      </c>
      <c r="B299" s="231" t="s">
        <v>306</v>
      </c>
      <c r="C299" s="250" t="s">
        <v>307</v>
      </c>
      <c r="D299" s="232" t="s">
        <v>176</v>
      </c>
      <c r="E299" s="233">
        <v>12.75</v>
      </c>
      <c r="F299" s="234"/>
      <c r="G299" s="235">
        <f>ROUND(E299*F299,2)</f>
        <v>0</v>
      </c>
      <c r="H299" s="234"/>
      <c r="I299" s="235">
        <f>ROUND(E299*H299,2)</f>
        <v>0</v>
      </c>
      <c r="J299" s="234"/>
      <c r="K299" s="235">
        <f>ROUND(E299*J299,2)</f>
        <v>0</v>
      </c>
      <c r="L299" s="235">
        <v>21</v>
      </c>
      <c r="M299" s="235">
        <f>G299*(1+L299/100)</f>
        <v>0</v>
      </c>
      <c r="N299" s="235">
        <v>0.37080000000000002</v>
      </c>
      <c r="O299" s="235">
        <f>ROUND(E299*N299,2)</f>
        <v>4.7300000000000004</v>
      </c>
      <c r="P299" s="235">
        <v>0</v>
      </c>
      <c r="Q299" s="235">
        <f>ROUND(E299*P299,2)</f>
        <v>0</v>
      </c>
      <c r="R299" s="235"/>
      <c r="S299" s="235" t="s">
        <v>118</v>
      </c>
      <c r="T299" s="236" t="s">
        <v>119</v>
      </c>
      <c r="U299" s="218">
        <v>0</v>
      </c>
      <c r="V299" s="218">
        <f>ROUND(E299*U299,2)</f>
        <v>0</v>
      </c>
      <c r="W299" s="218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106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>
      <c r="A300" s="216"/>
      <c r="B300" s="217"/>
      <c r="C300" s="253" t="s">
        <v>305</v>
      </c>
      <c r="D300" s="239"/>
      <c r="E300" s="239"/>
      <c r="F300" s="239"/>
      <c r="G300" s="239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122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>
      <c r="A301" s="216"/>
      <c r="B301" s="217"/>
      <c r="C301" s="255" t="s">
        <v>132</v>
      </c>
      <c r="D301" s="247"/>
      <c r="E301" s="247"/>
      <c r="F301" s="247"/>
      <c r="G301" s="247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122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>
      <c r="A302" s="216"/>
      <c r="B302" s="217"/>
      <c r="C302" s="252" t="s">
        <v>246</v>
      </c>
      <c r="D302" s="219"/>
      <c r="E302" s="220">
        <v>12.75</v>
      </c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110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ht="22.5" outlineLevel="1">
      <c r="A303" s="230">
        <v>52</v>
      </c>
      <c r="B303" s="231" t="s">
        <v>308</v>
      </c>
      <c r="C303" s="250" t="s">
        <v>309</v>
      </c>
      <c r="D303" s="232" t="s">
        <v>176</v>
      </c>
      <c r="E303" s="233">
        <v>21.75</v>
      </c>
      <c r="F303" s="234"/>
      <c r="G303" s="235">
        <f>ROUND(E303*F303,2)</f>
        <v>0</v>
      </c>
      <c r="H303" s="234"/>
      <c r="I303" s="235">
        <f>ROUND(E303*H303,2)</f>
        <v>0</v>
      </c>
      <c r="J303" s="234"/>
      <c r="K303" s="235">
        <f>ROUND(E303*J303,2)</f>
        <v>0</v>
      </c>
      <c r="L303" s="235">
        <v>21</v>
      </c>
      <c r="M303" s="235">
        <f>G303*(1+L303/100)</f>
        <v>0</v>
      </c>
      <c r="N303" s="235">
        <v>0.37080000000000002</v>
      </c>
      <c r="O303" s="235">
        <f>ROUND(E303*N303,2)</f>
        <v>8.06</v>
      </c>
      <c r="P303" s="235">
        <v>0</v>
      </c>
      <c r="Q303" s="235">
        <f>ROUND(E303*P303,2)</f>
        <v>0</v>
      </c>
      <c r="R303" s="235" t="s">
        <v>240</v>
      </c>
      <c r="S303" s="235" t="s">
        <v>105</v>
      </c>
      <c r="T303" s="236" t="s">
        <v>105</v>
      </c>
      <c r="U303" s="218">
        <v>2.9000000000000001E-2</v>
      </c>
      <c r="V303" s="218">
        <f>ROUND(E303*U303,2)</f>
        <v>0.63</v>
      </c>
      <c r="W303" s="218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106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>
      <c r="A304" s="216"/>
      <c r="B304" s="217"/>
      <c r="C304" s="253" t="s">
        <v>310</v>
      </c>
      <c r="D304" s="239"/>
      <c r="E304" s="239"/>
      <c r="F304" s="239"/>
      <c r="G304" s="239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 t="s">
        <v>122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>
      <c r="A305" s="216"/>
      <c r="B305" s="217"/>
      <c r="C305" s="255" t="s">
        <v>132</v>
      </c>
      <c r="D305" s="247"/>
      <c r="E305" s="247"/>
      <c r="F305" s="247"/>
      <c r="G305" s="247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122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>
      <c r="A306" s="216"/>
      <c r="B306" s="217"/>
      <c r="C306" s="252" t="s">
        <v>246</v>
      </c>
      <c r="D306" s="219"/>
      <c r="E306" s="220">
        <v>12.75</v>
      </c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110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>
      <c r="A307" s="216"/>
      <c r="B307" s="217"/>
      <c r="C307" s="252" t="s">
        <v>247</v>
      </c>
      <c r="D307" s="219"/>
      <c r="E307" s="220">
        <v>9</v>
      </c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110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>
      <c r="A308" s="230">
        <v>53</v>
      </c>
      <c r="B308" s="231" t="s">
        <v>311</v>
      </c>
      <c r="C308" s="250" t="s">
        <v>312</v>
      </c>
      <c r="D308" s="232" t="s">
        <v>176</v>
      </c>
      <c r="E308" s="233">
        <v>21.75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0</v>
      </c>
      <c r="O308" s="235">
        <f>ROUND(E308*N308,2)</f>
        <v>0</v>
      </c>
      <c r="P308" s="235">
        <v>0</v>
      </c>
      <c r="Q308" s="235">
        <f>ROUND(E308*P308,2)</f>
        <v>0</v>
      </c>
      <c r="R308" s="235" t="s">
        <v>240</v>
      </c>
      <c r="S308" s="235" t="s">
        <v>105</v>
      </c>
      <c r="T308" s="236" t="s">
        <v>105</v>
      </c>
      <c r="U308" s="218">
        <v>8.0000000000000002E-3</v>
      </c>
      <c r="V308" s="218">
        <f>ROUND(E308*U308,2)</f>
        <v>0.17</v>
      </c>
      <c r="W308" s="218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106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>
      <c r="A309" s="216"/>
      <c r="B309" s="217"/>
      <c r="C309" s="253" t="s">
        <v>542</v>
      </c>
      <c r="D309" s="239"/>
      <c r="E309" s="239"/>
      <c r="F309" s="239"/>
      <c r="G309" s="239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122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>
      <c r="A310" s="216"/>
      <c r="B310" s="217"/>
      <c r="C310" s="255" t="s">
        <v>132</v>
      </c>
      <c r="D310" s="247"/>
      <c r="E310" s="247"/>
      <c r="F310" s="247"/>
      <c r="G310" s="247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122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>
      <c r="A311" s="216"/>
      <c r="B311" s="217"/>
      <c r="C311" s="252" t="s">
        <v>246</v>
      </c>
      <c r="D311" s="219"/>
      <c r="E311" s="220">
        <v>12.75</v>
      </c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110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>
      <c r="A312" s="216"/>
      <c r="B312" s="217"/>
      <c r="C312" s="252" t="s">
        <v>247</v>
      </c>
      <c r="D312" s="219"/>
      <c r="E312" s="220">
        <v>9</v>
      </c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0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110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ht="22.5" outlineLevel="1">
      <c r="A313" s="230">
        <v>54</v>
      </c>
      <c r="B313" s="231" t="s">
        <v>313</v>
      </c>
      <c r="C313" s="250" t="s">
        <v>314</v>
      </c>
      <c r="D313" s="232" t="s">
        <v>176</v>
      </c>
      <c r="E313" s="233">
        <v>34.5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5">
        <v>0</v>
      </c>
      <c r="O313" s="235">
        <f>ROUND(E313*N313,2)</f>
        <v>0</v>
      </c>
      <c r="P313" s="235">
        <v>0</v>
      </c>
      <c r="Q313" s="235">
        <f>ROUND(E313*P313,2)</f>
        <v>0</v>
      </c>
      <c r="R313" s="235" t="s">
        <v>240</v>
      </c>
      <c r="S313" s="235" t="s">
        <v>105</v>
      </c>
      <c r="T313" s="236" t="s">
        <v>105</v>
      </c>
      <c r="U313" s="218">
        <v>2E-3</v>
      </c>
      <c r="V313" s="218">
        <f>ROUND(E313*U313,2)</f>
        <v>7.0000000000000007E-2</v>
      </c>
      <c r="W313" s="218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106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>
      <c r="A314" s="216"/>
      <c r="B314" s="217"/>
      <c r="C314" s="253" t="s">
        <v>543</v>
      </c>
      <c r="D314" s="239"/>
      <c r="E314" s="239"/>
      <c r="F314" s="239"/>
      <c r="G314" s="239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122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>
      <c r="A315" s="216"/>
      <c r="B315" s="217"/>
      <c r="C315" s="255" t="s">
        <v>132</v>
      </c>
      <c r="D315" s="247"/>
      <c r="E315" s="247"/>
      <c r="F315" s="247"/>
      <c r="G315" s="247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122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>
      <c r="A316" s="216"/>
      <c r="B316" s="217"/>
      <c r="C316" s="252" t="s">
        <v>315</v>
      </c>
      <c r="D316" s="219"/>
      <c r="E316" s="220">
        <v>25.5</v>
      </c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110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>
      <c r="A317" s="216"/>
      <c r="B317" s="217"/>
      <c r="C317" s="252" t="s">
        <v>247</v>
      </c>
      <c r="D317" s="219"/>
      <c r="E317" s="220">
        <v>9</v>
      </c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110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ht="22.5" outlineLevel="1">
      <c r="A318" s="230">
        <v>55</v>
      </c>
      <c r="B318" s="231" t="s">
        <v>316</v>
      </c>
      <c r="C318" s="250" t="s">
        <v>317</v>
      </c>
      <c r="D318" s="232" t="s">
        <v>176</v>
      </c>
      <c r="E318" s="233">
        <v>34.5</v>
      </c>
      <c r="F318" s="234"/>
      <c r="G318" s="235">
        <f>ROUND(E318*F318,2)</f>
        <v>0</v>
      </c>
      <c r="H318" s="234"/>
      <c r="I318" s="235">
        <f>ROUND(E318*H318,2)</f>
        <v>0</v>
      </c>
      <c r="J318" s="234"/>
      <c r="K318" s="235">
        <f>ROUND(E318*J318,2)</f>
        <v>0</v>
      </c>
      <c r="L318" s="235">
        <v>21</v>
      </c>
      <c r="M318" s="235">
        <f>G318*(1+L318/100)</f>
        <v>0</v>
      </c>
      <c r="N318" s="235">
        <v>0.12966</v>
      </c>
      <c r="O318" s="235">
        <f>ROUND(E318*N318,2)</f>
        <v>4.47</v>
      </c>
      <c r="P318" s="235">
        <v>0</v>
      </c>
      <c r="Q318" s="235">
        <f>ROUND(E318*P318,2)</f>
        <v>0</v>
      </c>
      <c r="R318" s="235" t="s">
        <v>240</v>
      </c>
      <c r="S318" s="235" t="s">
        <v>105</v>
      </c>
      <c r="T318" s="236" t="s">
        <v>105</v>
      </c>
      <c r="U318" s="218">
        <v>0.02</v>
      </c>
      <c r="V318" s="218">
        <f>ROUND(E318*U318,2)</f>
        <v>0.69</v>
      </c>
      <c r="W318" s="218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106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>
      <c r="A319" s="216"/>
      <c r="B319" s="217"/>
      <c r="C319" s="253" t="s">
        <v>132</v>
      </c>
      <c r="D319" s="239"/>
      <c r="E319" s="239"/>
      <c r="F319" s="239"/>
      <c r="G319" s="239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122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>
      <c r="A320" s="216"/>
      <c r="B320" s="217"/>
      <c r="C320" s="252" t="s">
        <v>315</v>
      </c>
      <c r="D320" s="219"/>
      <c r="E320" s="220">
        <v>25.5</v>
      </c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110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>
      <c r="A321" s="216"/>
      <c r="B321" s="217"/>
      <c r="C321" s="252" t="s">
        <v>247</v>
      </c>
      <c r="D321" s="219"/>
      <c r="E321" s="220">
        <v>9</v>
      </c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110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ht="22.5" outlineLevel="1">
      <c r="A322" s="230">
        <v>56</v>
      </c>
      <c r="B322" s="231" t="s">
        <v>318</v>
      </c>
      <c r="C322" s="250" t="s">
        <v>319</v>
      </c>
      <c r="D322" s="232" t="s">
        <v>176</v>
      </c>
      <c r="E322" s="233">
        <v>21.75</v>
      </c>
      <c r="F322" s="234"/>
      <c r="G322" s="235">
        <f>ROUND(E322*F322,2)</f>
        <v>0</v>
      </c>
      <c r="H322" s="234"/>
      <c r="I322" s="235">
        <f>ROUND(E322*H322,2)</f>
        <v>0</v>
      </c>
      <c r="J322" s="234"/>
      <c r="K322" s="235">
        <f>ROUND(E322*J322,2)</f>
        <v>0</v>
      </c>
      <c r="L322" s="235">
        <v>21</v>
      </c>
      <c r="M322" s="235">
        <f>G322*(1+L322/100)</f>
        <v>0</v>
      </c>
      <c r="N322" s="235">
        <v>0.15559000000000001</v>
      </c>
      <c r="O322" s="235">
        <f>ROUND(E322*N322,2)</f>
        <v>3.38</v>
      </c>
      <c r="P322" s="235">
        <v>0</v>
      </c>
      <c r="Q322" s="235">
        <f>ROUND(E322*P322,2)</f>
        <v>0</v>
      </c>
      <c r="R322" s="235" t="s">
        <v>240</v>
      </c>
      <c r="S322" s="235" t="s">
        <v>105</v>
      </c>
      <c r="T322" s="236" t="s">
        <v>105</v>
      </c>
      <c r="U322" s="218">
        <v>2.1999999999999999E-2</v>
      </c>
      <c r="V322" s="218">
        <f>ROUND(E322*U322,2)</f>
        <v>0.48</v>
      </c>
      <c r="W322" s="218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106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>
      <c r="A323" s="216"/>
      <c r="B323" s="217"/>
      <c r="C323" s="253" t="s">
        <v>132</v>
      </c>
      <c r="D323" s="239"/>
      <c r="E323" s="239"/>
      <c r="F323" s="239"/>
      <c r="G323" s="239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122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>
      <c r="A324" s="216"/>
      <c r="B324" s="217"/>
      <c r="C324" s="252" t="s">
        <v>246</v>
      </c>
      <c r="D324" s="219"/>
      <c r="E324" s="220">
        <v>12.75</v>
      </c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110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>
      <c r="A325" s="216"/>
      <c r="B325" s="217"/>
      <c r="C325" s="252" t="s">
        <v>247</v>
      </c>
      <c r="D325" s="219"/>
      <c r="E325" s="220">
        <v>9</v>
      </c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110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>
      <c r="A326" s="230">
        <v>57</v>
      </c>
      <c r="B326" s="231" t="s">
        <v>320</v>
      </c>
      <c r="C326" s="250" t="s">
        <v>321</v>
      </c>
      <c r="D326" s="232" t="s">
        <v>176</v>
      </c>
      <c r="E326" s="233">
        <v>51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0.30131999999999998</v>
      </c>
      <c r="O326" s="235">
        <f>ROUND(E326*N326,2)</f>
        <v>15.37</v>
      </c>
      <c r="P326" s="235">
        <v>0</v>
      </c>
      <c r="Q326" s="235">
        <f>ROUND(E326*P326,2)</f>
        <v>0</v>
      </c>
      <c r="R326" s="235" t="s">
        <v>240</v>
      </c>
      <c r="S326" s="235" t="s">
        <v>105</v>
      </c>
      <c r="T326" s="236" t="s">
        <v>105</v>
      </c>
      <c r="U326" s="218">
        <v>1.1439999999999999</v>
      </c>
      <c r="V326" s="218">
        <f>ROUND(E326*U326,2)</f>
        <v>58.34</v>
      </c>
      <c r="W326" s="218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106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>
      <c r="A327" s="216"/>
      <c r="B327" s="217"/>
      <c r="C327" s="251" t="s">
        <v>322</v>
      </c>
      <c r="D327" s="238"/>
      <c r="E327" s="238"/>
      <c r="F327" s="238"/>
      <c r="G327" s="23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108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>
      <c r="A328" s="216"/>
      <c r="B328" s="217"/>
      <c r="C328" s="255" t="s">
        <v>323</v>
      </c>
      <c r="D328" s="247"/>
      <c r="E328" s="247"/>
      <c r="F328" s="247"/>
      <c r="G328" s="247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 t="s">
        <v>122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>
      <c r="A329" s="216"/>
      <c r="B329" s="217"/>
      <c r="C329" s="255" t="s">
        <v>132</v>
      </c>
      <c r="D329" s="247"/>
      <c r="E329" s="247"/>
      <c r="F329" s="247"/>
      <c r="G329" s="247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122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>
      <c r="A330" s="216"/>
      <c r="B330" s="217"/>
      <c r="C330" s="252" t="s">
        <v>242</v>
      </c>
      <c r="D330" s="219"/>
      <c r="E330" s="220">
        <v>51</v>
      </c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 t="s">
        <v>110</v>
      </c>
      <c r="AH330" s="209">
        <v>0</v>
      </c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>
      <c r="A331" s="230">
        <v>58</v>
      </c>
      <c r="B331" s="231" t="s">
        <v>324</v>
      </c>
      <c r="C331" s="250" t="s">
        <v>325</v>
      </c>
      <c r="D331" s="232" t="s">
        <v>176</v>
      </c>
      <c r="E331" s="233">
        <v>51</v>
      </c>
      <c r="F331" s="234"/>
      <c r="G331" s="235">
        <f>ROUND(E331*F331,2)</f>
        <v>0</v>
      </c>
      <c r="H331" s="234"/>
      <c r="I331" s="235">
        <f>ROUND(E331*H331,2)</f>
        <v>0</v>
      </c>
      <c r="J331" s="234"/>
      <c r="K331" s="235">
        <f>ROUND(E331*J331,2)</f>
        <v>0</v>
      </c>
      <c r="L331" s="235">
        <v>21</v>
      </c>
      <c r="M331" s="235">
        <f>G331*(1+L331/100)</f>
        <v>0</v>
      </c>
      <c r="N331" s="235">
        <v>0.32250000000000001</v>
      </c>
      <c r="O331" s="235">
        <f>ROUND(E331*N331,2)</f>
        <v>16.45</v>
      </c>
      <c r="P331" s="235">
        <v>0</v>
      </c>
      <c r="Q331" s="235">
        <f>ROUND(E331*P331,2)</f>
        <v>0</v>
      </c>
      <c r="R331" s="235"/>
      <c r="S331" s="235" t="s">
        <v>118</v>
      </c>
      <c r="T331" s="236" t="s">
        <v>119</v>
      </c>
      <c r="U331" s="218">
        <v>0</v>
      </c>
      <c r="V331" s="218">
        <f>ROUND(E331*U331,2)</f>
        <v>0</v>
      </c>
      <c r="W331" s="218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106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>
      <c r="A332" s="216"/>
      <c r="B332" s="217"/>
      <c r="C332" s="253" t="s">
        <v>132</v>
      </c>
      <c r="D332" s="239"/>
      <c r="E332" s="239"/>
      <c r="F332" s="239"/>
      <c r="G332" s="239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122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>
      <c r="A333" s="216"/>
      <c r="B333" s="217"/>
      <c r="C333" s="252" t="s">
        <v>245</v>
      </c>
      <c r="D333" s="219"/>
      <c r="E333" s="220">
        <v>51</v>
      </c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110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>
      <c r="A334" s="230">
        <v>59</v>
      </c>
      <c r="B334" s="231" t="s">
        <v>326</v>
      </c>
      <c r="C334" s="250" t="s">
        <v>327</v>
      </c>
      <c r="D334" s="232" t="s">
        <v>176</v>
      </c>
      <c r="E334" s="233">
        <v>51</v>
      </c>
      <c r="F334" s="234"/>
      <c r="G334" s="235">
        <f>ROUND(E334*F334,2)</f>
        <v>0</v>
      </c>
      <c r="H334" s="234"/>
      <c r="I334" s="235">
        <f>ROUND(E334*H334,2)</f>
        <v>0</v>
      </c>
      <c r="J334" s="234"/>
      <c r="K334" s="235">
        <f>ROUND(E334*J334,2)</f>
        <v>0</v>
      </c>
      <c r="L334" s="235">
        <v>21</v>
      </c>
      <c r="M334" s="235">
        <f>G334*(1+L334/100)</f>
        <v>0</v>
      </c>
      <c r="N334" s="235">
        <v>0.4536</v>
      </c>
      <c r="O334" s="235">
        <f>ROUND(E334*N334,2)</f>
        <v>23.13</v>
      </c>
      <c r="P334" s="235">
        <v>0</v>
      </c>
      <c r="Q334" s="235">
        <f>ROUND(E334*P334,2)</f>
        <v>0</v>
      </c>
      <c r="R334" s="235"/>
      <c r="S334" s="235" t="s">
        <v>118</v>
      </c>
      <c r="T334" s="236" t="s">
        <v>119</v>
      </c>
      <c r="U334" s="218">
        <v>0</v>
      </c>
      <c r="V334" s="218">
        <f>ROUND(E334*U334,2)</f>
        <v>0</v>
      </c>
      <c r="W334" s="218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106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>
      <c r="A335" s="216"/>
      <c r="B335" s="217"/>
      <c r="C335" s="253" t="s">
        <v>328</v>
      </c>
      <c r="D335" s="239"/>
      <c r="E335" s="239"/>
      <c r="F335" s="239"/>
      <c r="G335" s="239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122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>
      <c r="A336" s="216"/>
      <c r="B336" s="217"/>
      <c r="C336" s="255" t="s">
        <v>132</v>
      </c>
      <c r="D336" s="247"/>
      <c r="E336" s="247"/>
      <c r="F336" s="247"/>
      <c r="G336" s="247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122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>
      <c r="A337" s="216"/>
      <c r="B337" s="217"/>
      <c r="C337" s="252" t="s">
        <v>245</v>
      </c>
      <c r="D337" s="219"/>
      <c r="E337" s="220">
        <v>51</v>
      </c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110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>
      <c r="A338" s="230">
        <v>60</v>
      </c>
      <c r="B338" s="231" t="s">
        <v>329</v>
      </c>
      <c r="C338" s="250" t="s">
        <v>330</v>
      </c>
      <c r="D338" s="232" t="s">
        <v>117</v>
      </c>
      <c r="E338" s="233">
        <v>29</v>
      </c>
      <c r="F338" s="234"/>
      <c r="G338" s="235">
        <f>ROUND(E338*F338,2)</f>
        <v>0</v>
      </c>
      <c r="H338" s="234"/>
      <c r="I338" s="235">
        <f>ROUND(E338*H338,2)</f>
        <v>0</v>
      </c>
      <c r="J338" s="234"/>
      <c r="K338" s="235">
        <f>ROUND(E338*J338,2)</f>
        <v>0</v>
      </c>
      <c r="L338" s="235">
        <v>21</v>
      </c>
      <c r="M338" s="235">
        <f>G338*(1+L338/100)</f>
        <v>0</v>
      </c>
      <c r="N338" s="235">
        <v>0</v>
      </c>
      <c r="O338" s="235">
        <f>ROUND(E338*N338,2)</f>
        <v>0</v>
      </c>
      <c r="P338" s="235">
        <v>0</v>
      </c>
      <c r="Q338" s="235">
        <f>ROUND(E338*P338,2)</f>
        <v>0</v>
      </c>
      <c r="R338" s="235"/>
      <c r="S338" s="235" t="s">
        <v>118</v>
      </c>
      <c r="T338" s="236" t="s">
        <v>119</v>
      </c>
      <c r="U338" s="218">
        <v>0</v>
      </c>
      <c r="V338" s="218">
        <f>ROUND(E338*U338,2)</f>
        <v>0</v>
      </c>
      <c r="W338" s="218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106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>
      <c r="A339" s="216"/>
      <c r="B339" s="217"/>
      <c r="C339" s="253" t="s">
        <v>132</v>
      </c>
      <c r="D339" s="239"/>
      <c r="E339" s="239"/>
      <c r="F339" s="239"/>
      <c r="G339" s="239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122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>
      <c r="A340" s="216"/>
      <c r="B340" s="217"/>
      <c r="C340" s="252" t="s">
        <v>331</v>
      </c>
      <c r="D340" s="219"/>
      <c r="E340" s="220">
        <v>12</v>
      </c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110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>
      <c r="A341" s="216"/>
      <c r="B341" s="217"/>
      <c r="C341" s="252" t="s">
        <v>332</v>
      </c>
      <c r="D341" s="219"/>
      <c r="E341" s="220">
        <v>17</v>
      </c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110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>
      <c r="A342" s="224" t="s">
        <v>99</v>
      </c>
      <c r="B342" s="225" t="s">
        <v>65</v>
      </c>
      <c r="C342" s="249" t="s">
        <v>66</v>
      </c>
      <c r="D342" s="226"/>
      <c r="E342" s="227"/>
      <c r="F342" s="228"/>
      <c r="G342" s="228">
        <f>SUMIF(AG343:AG422,"&lt;&gt;NOR",G343:G422)</f>
        <v>0</v>
      </c>
      <c r="H342" s="228"/>
      <c r="I342" s="228">
        <f>SUM(I343:I422)</f>
        <v>0</v>
      </c>
      <c r="J342" s="228"/>
      <c r="K342" s="228">
        <f>SUM(K343:K422)</f>
        <v>0</v>
      </c>
      <c r="L342" s="228"/>
      <c r="M342" s="228">
        <f>SUM(M343:M422)</f>
        <v>0</v>
      </c>
      <c r="N342" s="228"/>
      <c r="O342" s="228">
        <f>SUM(O343:O422)</f>
        <v>24.18</v>
      </c>
      <c r="P342" s="228"/>
      <c r="Q342" s="228">
        <f>SUM(Q343:Q422)</f>
        <v>0</v>
      </c>
      <c r="R342" s="228"/>
      <c r="S342" s="228"/>
      <c r="T342" s="229"/>
      <c r="U342" s="223"/>
      <c r="V342" s="223">
        <f>SUM(V343:V422)</f>
        <v>214.20999999999995</v>
      </c>
      <c r="W342" s="223"/>
      <c r="AG342" t="s">
        <v>100</v>
      </c>
    </row>
    <row r="343" spans="1:60" outlineLevel="1">
      <c r="A343" s="230">
        <v>61</v>
      </c>
      <c r="B343" s="231" t="s">
        <v>333</v>
      </c>
      <c r="C343" s="250" t="s">
        <v>334</v>
      </c>
      <c r="D343" s="232" t="s">
        <v>117</v>
      </c>
      <c r="E343" s="233">
        <v>84</v>
      </c>
      <c r="F343" s="234"/>
      <c r="G343" s="235">
        <f>ROUND(E343*F343,2)</f>
        <v>0</v>
      </c>
      <c r="H343" s="234"/>
      <c r="I343" s="235">
        <f>ROUND(E343*H343,2)</f>
        <v>0</v>
      </c>
      <c r="J343" s="234"/>
      <c r="K343" s="235">
        <f>ROUND(E343*J343,2)</f>
        <v>0</v>
      </c>
      <c r="L343" s="235">
        <v>21</v>
      </c>
      <c r="M343" s="235">
        <f>G343*(1+L343/100)</f>
        <v>0</v>
      </c>
      <c r="N343" s="235">
        <v>2.0000000000000002E-5</v>
      </c>
      <c r="O343" s="235">
        <f>ROUND(E343*N343,2)</f>
        <v>0</v>
      </c>
      <c r="P343" s="235">
        <v>0</v>
      </c>
      <c r="Q343" s="235">
        <f>ROUND(E343*P343,2)</f>
        <v>0</v>
      </c>
      <c r="R343" s="235" t="s">
        <v>289</v>
      </c>
      <c r="S343" s="235" t="s">
        <v>335</v>
      </c>
      <c r="T343" s="236" t="s">
        <v>119</v>
      </c>
      <c r="U343" s="218">
        <v>0.34644999999999998</v>
      </c>
      <c r="V343" s="218">
        <f>ROUND(E343*U343,2)</f>
        <v>29.1</v>
      </c>
      <c r="W343" s="218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106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>
      <c r="A344" s="216"/>
      <c r="B344" s="217"/>
      <c r="C344" s="252" t="s">
        <v>291</v>
      </c>
      <c r="D344" s="219"/>
      <c r="E344" s="220">
        <v>84</v>
      </c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110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>
      <c r="A345" s="240">
        <v>62</v>
      </c>
      <c r="B345" s="241" t="s">
        <v>336</v>
      </c>
      <c r="C345" s="254" t="s">
        <v>337</v>
      </c>
      <c r="D345" s="242" t="s">
        <v>117</v>
      </c>
      <c r="E345" s="243">
        <v>64</v>
      </c>
      <c r="F345" s="244"/>
      <c r="G345" s="245">
        <f>ROUND(E345*F345,2)</f>
        <v>0</v>
      </c>
      <c r="H345" s="244"/>
      <c r="I345" s="245">
        <f>ROUND(E345*H345,2)</f>
        <v>0</v>
      </c>
      <c r="J345" s="244"/>
      <c r="K345" s="245">
        <f>ROUND(E345*J345,2)</f>
        <v>0</v>
      </c>
      <c r="L345" s="245">
        <v>21</v>
      </c>
      <c r="M345" s="245">
        <f>G345*(1+L345/100)</f>
        <v>0</v>
      </c>
      <c r="N345" s="245">
        <v>1.0000000000000001E-5</v>
      </c>
      <c r="O345" s="245">
        <f>ROUND(E345*N345,2)</f>
        <v>0</v>
      </c>
      <c r="P345" s="245">
        <v>0</v>
      </c>
      <c r="Q345" s="245">
        <f>ROUND(E345*P345,2)</f>
        <v>0</v>
      </c>
      <c r="R345" s="245" t="s">
        <v>289</v>
      </c>
      <c r="S345" s="245" t="s">
        <v>335</v>
      </c>
      <c r="T345" s="246" t="s">
        <v>335</v>
      </c>
      <c r="U345" s="218">
        <v>0.29399999999999998</v>
      </c>
      <c r="V345" s="218">
        <f>ROUND(E345*U345,2)</f>
        <v>18.82</v>
      </c>
      <c r="W345" s="218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106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ht="22.5" outlineLevel="1">
      <c r="A346" s="230">
        <v>63</v>
      </c>
      <c r="B346" s="231" t="s">
        <v>338</v>
      </c>
      <c r="C346" s="250" t="s">
        <v>339</v>
      </c>
      <c r="D346" s="232" t="s">
        <v>126</v>
      </c>
      <c r="E346" s="233">
        <v>6</v>
      </c>
      <c r="F346" s="234"/>
      <c r="G346" s="235">
        <f>ROUND(E346*F346,2)</f>
        <v>0</v>
      </c>
      <c r="H346" s="234"/>
      <c r="I346" s="235">
        <f>ROUND(E346*H346,2)</f>
        <v>0</v>
      </c>
      <c r="J346" s="234"/>
      <c r="K346" s="235">
        <f>ROUND(E346*J346,2)</f>
        <v>0</v>
      </c>
      <c r="L346" s="235">
        <v>21</v>
      </c>
      <c r="M346" s="235">
        <f>G346*(1+L346/100)</f>
        <v>0</v>
      </c>
      <c r="N346" s="235">
        <v>3.0000000000000001E-5</v>
      </c>
      <c r="O346" s="235">
        <f>ROUND(E346*N346,2)</f>
        <v>0</v>
      </c>
      <c r="P346" s="235">
        <v>0</v>
      </c>
      <c r="Q346" s="235">
        <f>ROUND(E346*P346,2)</f>
        <v>0</v>
      </c>
      <c r="R346" s="235" t="s">
        <v>289</v>
      </c>
      <c r="S346" s="235" t="s">
        <v>105</v>
      </c>
      <c r="T346" s="236" t="s">
        <v>105</v>
      </c>
      <c r="U346" s="218">
        <v>0.33</v>
      </c>
      <c r="V346" s="218">
        <f>ROUND(E346*U346,2)</f>
        <v>1.98</v>
      </c>
      <c r="W346" s="218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106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>
      <c r="A347" s="216"/>
      <c r="B347" s="217"/>
      <c r="C347" s="251" t="s">
        <v>340</v>
      </c>
      <c r="D347" s="238"/>
      <c r="E347" s="238"/>
      <c r="F347" s="238"/>
      <c r="G347" s="23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0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108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ht="22.5" outlineLevel="1">
      <c r="A348" s="230">
        <v>64</v>
      </c>
      <c r="B348" s="231" t="s">
        <v>341</v>
      </c>
      <c r="C348" s="250" t="s">
        <v>342</v>
      </c>
      <c r="D348" s="232" t="s">
        <v>126</v>
      </c>
      <c r="E348" s="233">
        <v>12</v>
      </c>
      <c r="F348" s="234"/>
      <c r="G348" s="235">
        <f>ROUND(E348*F348,2)</f>
        <v>0</v>
      </c>
      <c r="H348" s="234"/>
      <c r="I348" s="235">
        <f>ROUND(E348*H348,2)</f>
        <v>0</v>
      </c>
      <c r="J348" s="234"/>
      <c r="K348" s="235">
        <f>ROUND(E348*J348,2)</f>
        <v>0</v>
      </c>
      <c r="L348" s="235">
        <v>21</v>
      </c>
      <c r="M348" s="235">
        <f>G348*(1+L348/100)</f>
        <v>0</v>
      </c>
      <c r="N348" s="235">
        <v>2.0000000000000002E-5</v>
      </c>
      <c r="O348" s="235">
        <f>ROUND(E348*N348,2)</f>
        <v>0</v>
      </c>
      <c r="P348" s="235">
        <v>0</v>
      </c>
      <c r="Q348" s="235">
        <f>ROUND(E348*P348,2)</f>
        <v>0</v>
      </c>
      <c r="R348" s="235" t="s">
        <v>289</v>
      </c>
      <c r="S348" s="235" t="s">
        <v>105</v>
      </c>
      <c r="T348" s="236" t="s">
        <v>105</v>
      </c>
      <c r="U348" s="218">
        <v>0.20599999999999999</v>
      </c>
      <c r="V348" s="218">
        <f>ROUND(E348*U348,2)</f>
        <v>2.4700000000000002</v>
      </c>
      <c r="W348" s="218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106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>
      <c r="A349" s="216"/>
      <c r="B349" s="217"/>
      <c r="C349" s="251" t="s">
        <v>340</v>
      </c>
      <c r="D349" s="238"/>
      <c r="E349" s="238"/>
      <c r="F349" s="238"/>
      <c r="G349" s="23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108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>
      <c r="A350" s="230">
        <v>65</v>
      </c>
      <c r="B350" s="231" t="s">
        <v>343</v>
      </c>
      <c r="C350" s="250" t="s">
        <v>344</v>
      </c>
      <c r="D350" s="232" t="s">
        <v>126</v>
      </c>
      <c r="E350" s="233">
        <v>36.799999999999997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4.3600000000000002E-3</v>
      </c>
      <c r="O350" s="235">
        <f>ROUND(E350*N350,2)</f>
        <v>0.16</v>
      </c>
      <c r="P350" s="235">
        <v>0</v>
      </c>
      <c r="Q350" s="235">
        <f>ROUND(E350*P350,2)</f>
        <v>0</v>
      </c>
      <c r="R350" s="235"/>
      <c r="S350" s="235" t="s">
        <v>118</v>
      </c>
      <c r="T350" s="236" t="s">
        <v>119</v>
      </c>
      <c r="U350" s="218">
        <v>0</v>
      </c>
      <c r="V350" s="218">
        <f>ROUND(E350*U350,2)</f>
        <v>0</v>
      </c>
      <c r="W350" s="218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 t="s">
        <v>281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>
      <c r="A351" s="216"/>
      <c r="B351" s="217"/>
      <c r="C351" s="253" t="s">
        <v>132</v>
      </c>
      <c r="D351" s="239"/>
      <c r="E351" s="239"/>
      <c r="F351" s="239"/>
      <c r="G351" s="239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122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>
      <c r="A352" s="216"/>
      <c r="B352" s="217"/>
      <c r="C352" s="252" t="s">
        <v>345</v>
      </c>
      <c r="D352" s="219"/>
      <c r="E352" s="220">
        <v>36.799999999999997</v>
      </c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110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>
      <c r="A353" s="240">
        <v>66</v>
      </c>
      <c r="B353" s="241" t="s">
        <v>346</v>
      </c>
      <c r="C353" s="254" t="s">
        <v>347</v>
      </c>
      <c r="D353" s="242" t="s">
        <v>126</v>
      </c>
      <c r="E353" s="243">
        <v>6</v>
      </c>
      <c r="F353" s="244"/>
      <c r="G353" s="245">
        <f>ROUND(E353*F353,2)</f>
        <v>0</v>
      </c>
      <c r="H353" s="244"/>
      <c r="I353" s="245">
        <f>ROUND(E353*H353,2)</f>
        <v>0</v>
      </c>
      <c r="J353" s="244"/>
      <c r="K353" s="245">
        <f>ROUND(E353*J353,2)</f>
        <v>0</v>
      </c>
      <c r="L353" s="245">
        <v>21</v>
      </c>
      <c r="M353" s="245">
        <f>G353*(1+L353/100)</f>
        <v>0</v>
      </c>
      <c r="N353" s="245">
        <v>3.8E-3</v>
      </c>
      <c r="O353" s="245">
        <f>ROUND(E353*N353,2)</f>
        <v>0.02</v>
      </c>
      <c r="P353" s="245">
        <v>0</v>
      </c>
      <c r="Q353" s="245">
        <f>ROUND(E353*P353,2)</f>
        <v>0</v>
      </c>
      <c r="R353" s="245"/>
      <c r="S353" s="245" t="s">
        <v>118</v>
      </c>
      <c r="T353" s="246" t="s">
        <v>119</v>
      </c>
      <c r="U353" s="218">
        <v>0</v>
      </c>
      <c r="V353" s="218">
        <f>ROUND(E353*U353,2)</f>
        <v>0</v>
      </c>
      <c r="W353" s="218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281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>
      <c r="A354" s="230">
        <v>67</v>
      </c>
      <c r="B354" s="231" t="s">
        <v>348</v>
      </c>
      <c r="C354" s="250" t="s">
        <v>349</v>
      </c>
      <c r="D354" s="232" t="s">
        <v>126</v>
      </c>
      <c r="E354" s="233">
        <v>6</v>
      </c>
      <c r="F354" s="234"/>
      <c r="G354" s="235">
        <f>ROUND(E354*F354,2)</f>
        <v>0</v>
      </c>
      <c r="H354" s="234"/>
      <c r="I354" s="235">
        <f>ROUND(E354*H354,2)</f>
        <v>0</v>
      </c>
      <c r="J354" s="234"/>
      <c r="K354" s="235">
        <f>ROUND(E354*J354,2)</f>
        <v>0</v>
      </c>
      <c r="L354" s="235">
        <v>21</v>
      </c>
      <c r="M354" s="235">
        <f>G354*(1+L354/100)</f>
        <v>0</v>
      </c>
      <c r="N354" s="235">
        <v>5.6999999999999998E-4</v>
      </c>
      <c r="O354" s="235">
        <f>ROUND(E354*N354,2)</f>
        <v>0</v>
      </c>
      <c r="P354" s="235">
        <v>0</v>
      </c>
      <c r="Q354" s="235">
        <f>ROUND(E354*P354,2)</f>
        <v>0</v>
      </c>
      <c r="R354" s="235"/>
      <c r="S354" s="235" t="s">
        <v>118</v>
      </c>
      <c r="T354" s="236" t="s">
        <v>119</v>
      </c>
      <c r="U354" s="218">
        <v>0</v>
      </c>
      <c r="V354" s="218">
        <f>ROUND(E354*U354,2)</f>
        <v>0</v>
      </c>
      <c r="W354" s="218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 t="s">
        <v>281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>
      <c r="A355" s="216"/>
      <c r="B355" s="217"/>
      <c r="C355" s="253" t="s">
        <v>350</v>
      </c>
      <c r="D355" s="239"/>
      <c r="E355" s="239"/>
      <c r="F355" s="239"/>
      <c r="G355" s="239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122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>
      <c r="A356" s="240">
        <v>68</v>
      </c>
      <c r="B356" s="241" t="s">
        <v>351</v>
      </c>
      <c r="C356" s="254" t="s">
        <v>352</v>
      </c>
      <c r="D356" s="242" t="s">
        <v>126</v>
      </c>
      <c r="E356" s="243">
        <v>6</v>
      </c>
      <c r="F356" s="244"/>
      <c r="G356" s="245">
        <f>ROUND(E356*F356,2)</f>
        <v>0</v>
      </c>
      <c r="H356" s="244"/>
      <c r="I356" s="245">
        <f>ROUND(E356*H356,2)</f>
        <v>0</v>
      </c>
      <c r="J356" s="244"/>
      <c r="K356" s="245">
        <f>ROUND(E356*J356,2)</f>
        <v>0</v>
      </c>
      <c r="L356" s="245">
        <v>21</v>
      </c>
      <c r="M356" s="245">
        <f>G356*(1+L356/100)</f>
        <v>0</v>
      </c>
      <c r="N356" s="245">
        <v>6.2E-4</v>
      </c>
      <c r="O356" s="245">
        <f>ROUND(E356*N356,2)</f>
        <v>0</v>
      </c>
      <c r="P356" s="245">
        <v>0</v>
      </c>
      <c r="Q356" s="245">
        <f>ROUND(E356*P356,2)</f>
        <v>0</v>
      </c>
      <c r="R356" s="245"/>
      <c r="S356" s="245" t="s">
        <v>118</v>
      </c>
      <c r="T356" s="246" t="s">
        <v>119</v>
      </c>
      <c r="U356" s="218">
        <v>0</v>
      </c>
      <c r="V356" s="218">
        <f>ROUND(E356*U356,2)</f>
        <v>0</v>
      </c>
      <c r="W356" s="218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281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ht="22.5" outlineLevel="1">
      <c r="A357" s="240">
        <v>69</v>
      </c>
      <c r="B357" s="241" t="s">
        <v>353</v>
      </c>
      <c r="C357" s="254" t="s">
        <v>354</v>
      </c>
      <c r="D357" s="242" t="s">
        <v>126</v>
      </c>
      <c r="E357" s="243">
        <v>6</v>
      </c>
      <c r="F357" s="244"/>
      <c r="G357" s="245">
        <f>ROUND(E357*F357,2)</f>
        <v>0</v>
      </c>
      <c r="H357" s="244"/>
      <c r="I357" s="245">
        <f>ROUND(E357*H357,2)</f>
        <v>0</v>
      </c>
      <c r="J357" s="244"/>
      <c r="K357" s="245">
        <f>ROUND(E357*J357,2)</f>
        <v>0</v>
      </c>
      <c r="L357" s="245">
        <v>21</v>
      </c>
      <c r="M357" s="245">
        <f>G357*(1+L357/100)</f>
        <v>0</v>
      </c>
      <c r="N357" s="245">
        <v>2.1000000000000001E-2</v>
      </c>
      <c r="O357" s="245">
        <f>ROUND(E357*N357,2)</f>
        <v>0.13</v>
      </c>
      <c r="P357" s="245">
        <v>0</v>
      </c>
      <c r="Q357" s="245">
        <f>ROUND(E357*P357,2)</f>
        <v>0</v>
      </c>
      <c r="R357" s="245" t="s">
        <v>220</v>
      </c>
      <c r="S357" s="245" t="s">
        <v>105</v>
      </c>
      <c r="T357" s="246" t="s">
        <v>105</v>
      </c>
      <c r="U357" s="218">
        <v>0</v>
      </c>
      <c r="V357" s="218">
        <f>ROUND(E357*U357,2)</f>
        <v>0</v>
      </c>
      <c r="W357" s="218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221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>
      <c r="A358" s="240">
        <v>70</v>
      </c>
      <c r="B358" s="241" t="s">
        <v>355</v>
      </c>
      <c r="C358" s="254" t="s">
        <v>356</v>
      </c>
      <c r="D358" s="242" t="s">
        <v>126</v>
      </c>
      <c r="E358" s="243">
        <v>6</v>
      </c>
      <c r="F358" s="244"/>
      <c r="G358" s="245">
        <f>ROUND(E358*F358,2)</f>
        <v>0</v>
      </c>
      <c r="H358" s="244"/>
      <c r="I358" s="245">
        <f>ROUND(E358*H358,2)</f>
        <v>0</v>
      </c>
      <c r="J358" s="244"/>
      <c r="K358" s="245">
        <f>ROUND(E358*J358,2)</f>
        <v>0</v>
      </c>
      <c r="L358" s="245">
        <v>21</v>
      </c>
      <c r="M358" s="245">
        <f>G358*(1+L358/100)</f>
        <v>0</v>
      </c>
      <c r="N358" s="245">
        <v>2.6200000000000001E-2</v>
      </c>
      <c r="O358" s="245">
        <f>ROUND(E358*N358,2)</f>
        <v>0.16</v>
      </c>
      <c r="P358" s="245">
        <v>0</v>
      </c>
      <c r="Q358" s="245">
        <f>ROUND(E358*P358,2)</f>
        <v>0</v>
      </c>
      <c r="R358" s="245" t="s">
        <v>220</v>
      </c>
      <c r="S358" s="245" t="s">
        <v>105</v>
      </c>
      <c r="T358" s="246" t="s">
        <v>105</v>
      </c>
      <c r="U358" s="218">
        <v>0</v>
      </c>
      <c r="V358" s="218">
        <f>ROUND(E358*U358,2)</f>
        <v>0</v>
      </c>
      <c r="W358" s="218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 t="s">
        <v>221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>
      <c r="A359" s="240">
        <v>71</v>
      </c>
      <c r="B359" s="241" t="s">
        <v>357</v>
      </c>
      <c r="C359" s="254" t="s">
        <v>358</v>
      </c>
      <c r="D359" s="242" t="s">
        <v>126</v>
      </c>
      <c r="E359" s="243">
        <v>6</v>
      </c>
      <c r="F359" s="244"/>
      <c r="G359" s="245">
        <f>ROUND(E359*F359,2)</f>
        <v>0</v>
      </c>
      <c r="H359" s="244"/>
      <c r="I359" s="245">
        <f>ROUND(E359*H359,2)</f>
        <v>0</v>
      </c>
      <c r="J359" s="244"/>
      <c r="K359" s="245">
        <f>ROUND(E359*J359,2)</f>
        <v>0</v>
      </c>
      <c r="L359" s="245">
        <v>21</v>
      </c>
      <c r="M359" s="245">
        <f>G359*(1+L359/100)</f>
        <v>0</v>
      </c>
      <c r="N359" s="245">
        <v>1.5E-3</v>
      </c>
      <c r="O359" s="245">
        <f>ROUND(E359*N359,2)</f>
        <v>0.01</v>
      </c>
      <c r="P359" s="245">
        <v>0</v>
      </c>
      <c r="Q359" s="245">
        <f>ROUND(E359*P359,2)</f>
        <v>0</v>
      </c>
      <c r="R359" s="245" t="s">
        <v>220</v>
      </c>
      <c r="S359" s="245" t="s">
        <v>105</v>
      </c>
      <c r="T359" s="246" t="s">
        <v>105</v>
      </c>
      <c r="U359" s="218">
        <v>0</v>
      </c>
      <c r="V359" s="218">
        <f>ROUND(E359*U359,2)</f>
        <v>0</v>
      </c>
      <c r="W359" s="218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221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ht="22.5" outlineLevel="1">
      <c r="A360" s="240">
        <v>72</v>
      </c>
      <c r="B360" s="241" t="s">
        <v>359</v>
      </c>
      <c r="C360" s="254" t="s">
        <v>360</v>
      </c>
      <c r="D360" s="242" t="s">
        <v>126</v>
      </c>
      <c r="E360" s="243">
        <v>6</v>
      </c>
      <c r="F360" s="244"/>
      <c r="G360" s="245">
        <f>ROUND(E360*F360,2)</f>
        <v>0</v>
      </c>
      <c r="H360" s="244"/>
      <c r="I360" s="245">
        <f>ROUND(E360*H360,2)</f>
        <v>0</v>
      </c>
      <c r="J360" s="244"/>
      <c r="K360" s="245">
        <f>ROUND(E360*J360,2)</f>
        <v>0</v>
      </c>
      <c r="L360" s="245">
        <v>21</v>
      </c>
      <c r="M360" s="245">
        <f>G360*(1+L360/100)</f>
        <v>0</v>
      </c>
      <c r="N360" s="245">
        <v>1.2E-2</v>
      </c>
      <c r="O360" s="245">
        <f>ROUND(E360*N360,2)</f>
        <v>7.0000000000000007E-2</v>
      </c>
      <c r="P360" s="245">
        <v>0</v>
      </c>
      <c r="Q360" s="245">
        <f>ROUND(E360*P360,2)</f>
        <v>0</v>
      </c>
      <c r="R360" s="245" t="s">
        <v>220</v>
      </c>
      <c r="S360" s="245" t="s">
        <v>105</v>
      </c>
      <c r="T360" s="246" t="s">
        <v>105</v>
      </c>
      <c r="U360" s="218">
        <v>0</v>
      </c>
      <c r="V360" s="218">
        <f>ROUND(E360*U360,2)</f>
        <v>0</v>
      </c>
      <c r="W360" s="218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221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>
      <c r="A361" s="240">
        <v>73</v>
      </c>
      <c r="B361" s="241" t="s">
        <v>361</v>
      </c>
      <c r="C361" s="254" t="s">
        <v>362</v>
      </c>
      <c r="D361" s="242" t="s">
        <v>126</v>
      </c>
      <c r="E361" s="243">
        <v>6</v>
      </c>
      <c r="F361" s="244"/>
      <c r="G361" s="245">
        <f>ROUND(E361*F361,2)</f>
        <v>0</v>
      </c>
      <c r="H361" s="244"/>
      <c r="I361" s="245">
        <f>ROUND(E361*H361,2)</f>
        <v>0</v>
      </c>
      <c r="J361" s="244"/>
      <c r="K361" s="245">
        <f>ROUND(E361*J361,2)</f>
        <v>0</v>
      </c>
      <c r="L361" s="245">
        <v>21</v>
      </c>
      <c r="M361" s="245">
        <f>G361*(1+L361/100)</f>
        <v>0</v>
      </c>
      <c r="N361" s="245">
        <v>0.16900000000000001</v>
      </c>
      <c r="O361" s="245">
        <f>ROUND(E361*N361,2)</f>
        <v>1.01</v>
      </c>
      <c r="P361" s="245">
        <v>0</v>
      </c>
      <c r="Q361" s="245">
        <f>ROUND(E361*P361,2)</f>
        <v>0</v>
      </c>
      <c r="R361" s="245" t="s">
        <v>220</v>
      </c>
      <c r="S361" s="245" t="s">
        <v>105</v>
      </c>
      <c r="T361" s="246" t="s">
        <v>105</v>
      </c>
      <c r="U361" s="218">
        <v>0</v>
      </c>
      <c r="V361" s="218">
        <f>ROUND(E361*U361,2)</f>
        <v>0</v>
      </c>
      <c r="W361" s="218"/>
      <c r="X361" s="20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221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>
      <c r="A362" s="240">
        <v>74</v>
      </c>
      <c r="B362" s="241" t="s">
        <v>363</v>
      </c>
      <c r="C362" s="254" t="s">
        <v>364</v>
      </c>
      <c r="D362" s="242" t="s">
        <v>126</v>
      </c>
      <c r="E362" s="243">
        <v>6</v>
      </c>
      <c r="F362" s="244"/>
      <c r="G362" s="245">
        <f>ROUND(E362*F362,2)</f>
        <v>0</v>
      </c>
      <c r="H362" s="244"/>
      <c r="I362" s="245">
        <f>ROUND(E362*H362,2)</f>
        <v>0</v>
      </c>
      <c r="J362" s="244"/>
      <c r="K362" s="245">
        <f>ROUND(E362*J362,2)</f>
        <v>0</v>
      </c>
      <c r="L362" s="245">
        <v>21</v>
      </c>
      <c r="M362" s="245">
        <f>G362*(1+L362/100)</f>
        <v>0</v>
      </c>
      <c r="N362" s="245">
        <v>0.10299999999999999</v>
      </c>
      <c r="O362" s="245">
        <f>ROUND(E362*N362,2)</f>
        <v>0.62</v>
      </c>
      <c r="P362" s="245">
        <v>0</v>
      </c>
      <c r="Q362" s="245">
        <f>ROUND(E362*P362,2)</f>
        <v>0</v>
      </c>
      <c r="R362" s="245" t="s">
        <v>220</v>
      </c>
      <c r="S362" s="245" t="s">
        <v>105</v>
      </c>
      <c r="T362" s="246" t="s">
        <v>105</v>
      </c>
      <c r="U362" s="218">
        <v>0</v>
      </c>
      <c r="V362" s="218">
        <f>ROUND(E362*U362,2)</f>
        <v>0</v>
      </c>
      <c r="W362" s="218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221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ht="22.5" outlineLevel="1">
      <c r="A363" s="230">
        <v>75</v>
      </c>
      <c r="B363" s="231" t="s">
        <v>365</v>
      </c>
      <c r="C363" s="250" t="s">
        <v>366</v>
      </c>
      <c r="D363" s="232" t="s">
        <v>126</v>
      </c>
      <c r="E363" s="233">
        <v>6</v>
      </c>
      <c r="F363" s="234"/>
      <c r="G363" s="235">
        <f>ROUND(E363*F363,2)</f>
        <v>0</v>
      </c>
      <c r="H363" s="234"/>
      <c r="I363" s="235">
        <f>ROUND(E363*H363,2)</f>
        <v>0</v>
      </c>
      <c r="J363" s="234"/>
      <c r="K363" s="235">
        <f>ROUND(E363*J363,2)</f>
        <v>0</v>
      </c>
      <c r="L363" s="235">
        <v>21</v>
      </c>
      <c r="M363" s="235">
        <f>G363*(1+L363/100)</f>
        <v>0</v>
      </c>
      <c r="N363" s="235">
        <v>0</v>
      </c>
      <c r="O363" s="235">
        <f>ROUND(E363*N363,2)</f>
        <v>0</v>
      </c>
      <c r="P363" s="235">
        <v>0</v>
      </c>
      <c r="Q363" s="235">
        <f>ROUND(E363*P363,2)</f>
        <v>0</v>
      </c>
      <c r="R363" s="235" t="s">
        <v>289</v>
      </c>
      <c r="S363" s="235" t="s">
        <v>105</v>
      </c>
      <c r="T363" s="236" t="s">
        <v>105</v>
      </c>
      <c r="U363" s="218">
        <v>1.56</v>
      </c>
      <c r="V363" s="218">
        <f>ROUND(E363*U363,2)</f>
        <v>9.36</v>
      </c>
      <c r="W363" s="218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106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>
      <c r="A364" s="216"/>
      <c r="B364" s="217"/>
      <c r="C364" s="251" t="s">
        <v>367</v>
      </c>
      <c r="D364" s="238"/>
      <c r="E364" s="238"/>
      <c r="F364" s="238"/>
      <c r="G364" s="23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0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108</v>
      </c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>
      <c r="A365" s="216"/>
      <c r="B365" s="217"/>
      <c r="C365" s="255" t="s">
        <v>368</v>
      </c>
      <c r="D365" s="247"/>
      <c r="E365" s="247"/>
      <c r="F365" s="247"/>
      <c r="G365" s="247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0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122</v>
      </c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ht="33.75" outlineLevel="1">
      <c r="A366" s="230">
        <v>76</v>
      </c>
      <c r="B366" s="231" t="s">
        <v>369</v>
      </c>
      <c r="C366" s="250" t="s">
        <v>370</v>
      </c>
      <c r="D366" s="232" t="s">
        <v>371</v>
      </c>
      <c r="E366" s="233">
        <v>5</v>
      </c>
      <c r="F366" s="234"/>
      <c r="G366" s="235">
        <f>ROUND(E366*F366,2)</f>
        <v>0</v>
      </c>
      <c r="H366" s="234"/>
      <c r="I366" s="235">
        <f>ROUND(E366*H366,2)</f>
        <v>0</v>
      </c>
      <c r="J366" s="234"/>
      <c r="K366" s="235">
        <f>ROUND(E366*J366,2)</f>
        <v>0</v>
      </c>
      <c r="L366" s="235">
        <v>21</v>
      </c>
      <c r="M366" s="235">
        <f>G366*(1+L366/100)</f>
        <v>0</v>
      </c>
      <c r="N366" s="235">
        <v>1.2999999999999999E-4</v>
      </c>
      <c r="O366" s="235">
        <f>ROUND(E366*N366,2)</f>
        <v>0</v>
      </c>
      <c r="P366" s="235">
        <v>0</v>
      </c>
      <c r="Q366" s="235">
        <f>ROUND(E366*P366,2)</f>
        <v>0</v>
      </c>
      <c r="R366" s="235" t="s">
        <v>289</v>
      </c>
      <c r="S366" s="235" t="s">
        <v>105</v>
      </c>
      <c r="T366" s="236" t="s">
        <v>105</v>
      </c>
      <c r="U366" s="218">
        <v>7.5</v>
      </c>
      <c r="V366" s="218">
        <f>ROUND(E366*U366,2)</f>
        <v>37.5</v>
      </c>
      <c r="W366" s="218"/>
      <c r="X366" s="20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106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>
      <c r="A367" s="216"/>
      <c r="B367" s="217"/>
      <c r="C367" s="251" t="s">
        <v>372</v>
      </c>
      <c r="D367" s="238"/>
      <c r="E367" s="238"/>
      <c r="F367" s="238"/>
      <c r="G367" s="23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108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>
      <c r="A368" s="216"/>
      <c r="B368" s="217"/>
      <c r="C368" s="255" t="s">
        <v>373</v>
      </c>
      <c r="D368" s="247"/>
      <c r="E368" s="247"/>
      <c r="F368" s="247"/>
      <c r="G368" s="247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 t="s">
        <v>122</v>
      </c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>
      <c r="A369" s="216"/>
      <c r="B369" s="217"/>
      <c r="C369" s="252" t="s">
        <v>63</v>
      </c>
      <c r="D369" s="219"/>
      <c r="E369" s="220">
        <v>5</v>
      </c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110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>
      <c r="A370" s="230">
        <v>77</v>
      </c>
      <c r="B370" s="231" t="s">
        <v>374</v>
      </c>
      <c r="C370" s="250" t="s">
        <v>375</v>
      </c>
      <c r="D370" s="232" t="s">
        <v>117</v>
      </c>
      <c r="E370" s="233">
        <v>97.75</v>
      </c>
      <c r="F370" s="234"/>
      <c r="G370" s="235">
        <f>ROUND(E370*F370,2)</f>
        <v>0</v>
      </c>
      <c r="H370" s="234"/>
      <c r="I370" s="235">
        <f>ROUND(E370*H370,2)</f>
        <v>0</v>
      </c>
      <c r="J370" s="234"/>
      <c r="K370" s="235">
        <f>ROUND(E370*J370,2)</f>
        <v>0</v>
      </c>
      <c r="L370" s="235">
        <v>21</v>
      </c>
      <c r="M370" s="235">
        <f>G370*(1+L370/100)</f>
        <v>0</v>
      </c>
      <c r="N370" s="235">
        <v>0</v>
      </c>
      <c r="O370" s="235">
        <f>ROUND(E370*N370,2)</f>
        <v>0</v>
      </c>
      <c r="P370" s="235">
        <v>0</v>
      </c>
      <c r="Q370" s="235">
        <f>ROUND(E370*P370,2)</f>
        <v>0</v>
      </c>
      <c r="R370" s="235" t="s">
        <v>289</v>
      </c>
      <c r="S370" s="235" t="s">
        <v>105</v>
      </c>
      <c r="T370" s="236" t="s">
        <v>105</v>
      </c>
      <c r="U370" s="218">
        <v>5.0999999999999997E-2</v>
      </c>
      <c r="V370" s="218">
        <f>ROUND(E370*U370,2)</f>
        <v>4.99</v>
      </c>
      <c r="W370" s="218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106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>
      <c r="A371" s="216"/>
      <c r="B371" s="217"/>
      <c r="C371" s="252" t="s">
        <v>376</v>
      </c>
      <c r="D371" s="219"/>
      <c r="E371" s="220">
        <v>97.75</v>
      </c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110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ht="22.5" outlineLevel="1">
      <c r="A372" s="230">
        <v>78</v>
      </c>
      <c r="B372" s="231" t="s">
        <v>377</v>
      </c>
      <c r="C372" s="250" t="s">
        <v>378</v>
      </c>
      <c r="D372" s="232" t="s">
        <v>126</v>
      </c>
      <c r="E372" s="233">
        <v>9</v>
      </c>
      <c r="F372" s="234"/>
      <c r="G372" s="235">
        <f>ROUND(E372*F372,2)</f>
        <v>0</v>
      </c>
      <c r="H372" s="234"/>
      <c r="I372" s="235">
        <f>ROUND(E372*H372,2)</f>
        <v>0</v>
      </c>
      <c r="J372" s="234"/>
      <c r="K372" s="235">
        <f>ROUND(E372*J372,2)</f>
        <v>0</v>
      </c>
      <c r="L372" s="235">
        <v>21</v>
      </c>
      <c r="M372" s="235">
        <f>G372*(1+L372/100)</f>
        <v>0</v>
      </c>
      <c r="N372" s="235">
        <v>0</v>
      </c>
      <c r="O372" s="235">
        <f>ROUND(E372*N372,2)</f>
        <v>0</v>
      </c>
      <c r="P372" s="235">
        <v>0</v>
      </c>
      <c r="Q372" s="235">
        <f>ROUND(E372*P372,2)</f>
        <v>0</v>
      </c>
      <c r="R372" s="235" t="s">
        <v>289</v>
      </c>
      <c r="S372" s="235" t="s">
        <v>105</v>
      </c>
      <c r="T372" s="236" t="s">
        <v>105</v>
      </c>
      <c r="U372" s="218">
        <v>0.9</v>
      </c>
      <c r="V372" s="218">
        <f>ROUND(E372*U372,2)</f>
        <v>8.1</v>
      </c>
      <c r="W372" s="218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 t="s">
        <v>106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>
      <c r="A373" s="216"/>
      <c r="B373" s="217"/>
      <c r="C373" s="251" t="s">
        <v>379</v>
      </c>
      <c r="D373" s="238"/>
      <c r="E373" s="238"/>
      <c r="F373" s="238"/>
      <c r="G373" s="23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 t="s">
        <v>108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>
      <c r="A374" s="216"/>
      <c r="B374" s="217"/>
      <c r="C374" s="252" t="s">
        <v>380</v>
      </c>
      <c r="D374" s="219"/>
      <c r="E374" s="220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110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>
      <c r="A375" s="216"/>
      <c r="B375" s="217"/>
      <c r="C375" s="252" t="s">
        <v>381</v>
      </c>
      <c r="D375" s="219"/>
      <c r="E375" s="220">
        <v>9</v>
      </c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 t="s">
        <v>110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>
      <c r="A376" s="240">
        <v>79</v>
      </c>
      <c r="B376" s="241" t="s">
        <v>382</v>
      </c>
      <c r="C376" s="254" t="s">
        <v>383</v>
      </c>
      <c r="D376" s="242" t="s">
        <v>126</v>
      </c>
      <c r="E376" s="243">
        <v>6</v>
      </c>
      <c r="F376" s="244"/>
      <c r="G376" s="245">
        <f>ROUND(E376*F376,2)</f>
        <v>0</v>
      </c>
      <c r="H376" s="244"/>
      <c r="I376" s="245">
        <f>ROUND(E376*H376,2)</f>
        <v>0</v>
      </c>
      <c r="J376" s="244"/>
      <c r="K376" s="245">
        <f>ROUND(E376*J376,2)</f>
        <v>0</v>
      </c>
      <c r="L376" s="245">
        <v>21</v>
      </c>
      <c r="M376" s="245">
        <f>G376*(1+L376/100)</f>
        <v>0</v>
      </c>
      <c r="N376" s="245">
        <v>0</v>
      </c>
      <c r="O376" s="245">
        <f>ROUND(E376*N376,2)</f>
        <v>0</v>
      </c>
      <c r="P376" s="245">
        <v>0</v>
      </c>
      <c r="Q376" s="245">
        <f>ROUND(E376*P376,2)</f>
        <v>0</v>
      </c>
      <c r="R376" s="245" t="s">
        <v>289</v>
      </c>
      <c r="S376" s="245" t="s">
        <v>105</v>
      </c>
      <c r="T376" s="246" t="s">
        <v>105</v>
      </c>
      <c r="U376" s="218">
        <v>1.25</v>
      </c>
      <c r="V376" s="218">
        <f>ROUND(E376*U376,2)</f>
        <v>7.5</v>
      </c>
      <c r="W376" s="218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 t="s">
        <v>106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>
      <c r="A377" s="230">
        <v>80</v>
      </c>
      <c r="B377" s="231" t="s">
        <v>384</v>
      </c>
      <c r="C377" s="250" t="s">
        <v>385</v>
      </c>
      <c r="D377" s="232" t="s">
        <v>126</v>
      </c>
      <c r="E377" s="233">
        <v>13</v>
      </c>
      <c r="F377" s="234"/>
      <c r="G377" s="235">
        <f>ROUND(E377*F377,2)</f>
        <v>0</v>
      </c>
      <c r="H377" s="234"/>
      <c r="I377" s="235">
        <f>ROUND(E377*H377,2)</f>
        <v>0</v>
      </c>
      <c r="J377" s="234"/>
      <c r="K377" s="235">
        <f>ROUND(E377*J377,2)</f>
        <v>0</v>
      </c>
      <c r="L377" s="235">
        <v>21</v>
      </c>
      <c r="M377" s="235">
        <f>G377*(1+L377/100)</f>
        <v>0</v>
      </c>
      <c r="N377" s="235">
        <v>0</v>
      </c>
      <c r="O377" s="235">
        <f>ROUND(E377*N377,2)</f>
        <v>0</v>
      </c>
      <c r="P377" s="235">
        <v>0</v>
      </c>
      <c r="Q377" s="235">
        <f>ROUND(E377*P377,2)</f>
        <v>0</v>
      </c>
      <c r="R377" s="235" t="s">
        <v>289</v>
      </c>
      <c r="S377" s="235" t="s">
        <v>105</v>
      </c>
      <c r="T377" s="236" t="s">
        <v>105</v>
      </c>
      <c r="U377" s="218">
        <v>0.94599999999999995</v>
      </c>
      <c r="V377" s="218">
        <f>ROUND(E377*U377,2)</f>
        <v>12.3</v>
      </c>
      <c r="W377" s="218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106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>
      <c r="A378" s="216"/>
      <c r="B378" s="217"/>
      <c r="C378" s="251" t="s">
        <v>379</v>
      </c>
      <c r="D378" s="238"/>
      <c r="E378" s="238"/>
      <c r="F378" s="238"/>
      <c r="G378" s="23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108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>
      <c r="A379" s="216"/>
      <c r="B379" s="217"/>
      <c r="C379" s="252" t="s">
        <v>386</v>
      </c>
      <c r="D379" s="219"/>
      <c r="E379" s="220">
        <v>13</v>
      </c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110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2.5" outlineLevel="1">
      <c r="A380" s="230">
        <v>81</v>
      </c>
      <c r="B380" s="231" t="s">
        <v>387</v>
      </c>
      <c r="C380" s="250" t="s">
        <v>378</v>
      </c>
      <c r="D380" s="232" t="s">
        <v>126</v>
      </c>
      <c r="E380" s="233">
        <v>5</v>
      </c>
      <c r="F380" s="234"/>
      <c r="G380" s="235">
        <f>ROUND(E380*F380,2)</f>
        <v>0</v>
      </c>
      <c r="H380" s="234"/>
      <c r="I380" s="235">
        <f>ROUND(E380*H380,2)</f>
        <v>0</v>
      </c>
      <c r="J380" s="234"/>
      <c r="K380" s="235">
        <f>ROUND(E380*J380,2)</f>
        <v>0</v>
      </c>
      <c r="L380" s="235">
        <v>21</v>
      </c>
      <c r="M380" s="235">
        <f>G380*(1+L380/100)</f>
        <v>0</v>
      </c>
      <c r="N380" s="235">
        <v>0</v>
      </c>
      <c r="O380" s="235">
        <f>ROUND(E380*N380,2)</f>
        <v>0</v>
      </c>
      <c r="P380" s="235">
        <v>0</v>
      </c>
      <c r="Q380" s="235">
        <f>ROUND(E380*P380,2)</f>
        <v>0</v>
      </c>
      <c r="R380" s="235" t="s">
        <v>289</v>
      </c>
      <c r="S380" s="235" t="s">
        <v>105</v>
      </c>
      <c r="T380" s="236" t="s">
        <v>105</v>
      </c>
      <c r="U380" s="218">
        <v>0.9</v>
      </c>
      <c r="V380" s="218">
        <f>ROUND(E380*U380,2)</f>
        <v>4.5</v>
      </c>
      <c r="W380" s="218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106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>
      <c r="A381" s="216"/>
      <c r="B381" s="217"/>
      <c r="C381" s="251" t="s">
        <v>379</v>
      </c>
      <c r="D381" s="238"/>
      <c r="E381" s="238"/>
      <c r="F381" s="238"/>
      <c r="G381" s="23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108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22.5" outlineLevel="1">
      <c r="A382" s="230">
        <v>82</v>
      </c>
      <c r="B382" s="231" t="s">
        <v>388</v>
      </c>
      <c r="C382" s="250" t="s">
        <v>389</v>
      </c>
      <c r="D382" s="232" t="s">
        <v>126</v>
      </c>
      <c r="E382" s="233">
        <v>5</v>
      </c>
      <c r="F382" s="234"/>
      <c r="G382" s="235">
        <f>ROUND(E382*F382,2)</f>
        <v>0</v>
      </c>
      <c r="H382" s="234"/>
      <c r="I382" s="235">
        <f>ROUND(E382*H382,2)</f>
        <v>0</v>
      </c>
      <c r="J382" s="234"/>
      <c r="K382" s="235">
        <f>ROUND(E382*J382,2)</f>
        <v>0</v>
      </c>
      <c r="L382" s="235">
        <v>21</v>
      </c>
      <c r="M382" s="235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5" t="s">
        <v>289</v>
      </c>
      <c r="S382" s="235" t="s">
        <v>105</v>
      </c>
      <c r="T382" s="236" t="s">
        <v>105</v>
      </c>
      <c r="U382" s="218">
        <v>1.752</v>
      </c>
      <c r="V382" s="218">
        <f>ROUND(E382*U382,2)</f>
        <v>8.76</v>
      </c>
      <c r="W382" s="218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 t="s">
        <v>106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>
      <c r="A383" s="216"/>
      <c r="B383" s="217"/>
      <c r="C383" s="251" t="s">
        <v>379</v>
      </c>
      <c r="D383" s="238"/>
      <c r="E383" s="238"/>
      <c r="F383" s="238"/>
      <c r="G383" s="23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0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108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>
      <c r="A384" s="240">
        <v>83</v>
      </c>
      <c r="B384" s="241" t="s">
        <v>390</v>
      </c>
      <c r="C384" s="254" t="s">
        <v>391</v>
      </c>
      <c r="D384" s="242" t="s">
        <v>126</v>
      </c>
      <c r="E384" s="243">
        <v>11</v>
      </c>
      <c r="F384" s="244"/>
      <c r="G384" s="245">
        <f>ROUND(E384*F384,2)</f>
        <v>0</v>
      </c>
      <c r="H384" s="244"/>
      <c r="I384" s="245">
        <f>ROUND(E384*H384,2)</f>
        <v>0</v>
      </c>
      <c r="J384" s="244"/>
      <c r="K384" s="245">
        <f>ROUND(E384*J384,2)</f>
        <v>0</v>
      </c>
      <c r="L384" s="245">
        <v>21</v>
      </c>
      <c r="M384" s="245">
        <f>G384*(1+L384/100)</f>
        <v>0</v>
      </c>
      <c r="N384" s="245">
        <v>0</v>
      </c>
      <c r="O384" s="245">
        <f>ROUND(E384*N384,2)</f>
        <v>0</v>
      </c>
      <c r="P384" s="245">
        <v>0</v>
      </c>
      <c r="Q384" s="245">
        <f>ROUND(E384*P384,2)</f>
        <v>0</v>
      </c>
      <c r="R384" s="245" t="s">
        <v>289</v>
      </c>
      <c r="S384" s="245" t="s">
        <v>105</v>
      </c>
      <c r="T384" s="246" t="s">
        <v>105</v>
      </c>
      <c r="U384" s="218">
        <v>1.3140000000000001</v>
      </c>
      <c r="V384" s="218">
        <f>ROUND(E384*U384,2)</f>
        <v>14.45</v>
      </c>
      <c r="W384" s="218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106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>
      <c r="A385" s="240">
        <v>84</v>
      </c>
      <c r="B385" s="241" t="s">
        <v>392</v>
      </c>
      <c r="C385" s="254" t="s">
        <v>393</v>
      </c>
      <c r="D385" s="242" t="s">
        <v>394</v>
      </c>
      <c r="E385" s="243">
        <v>8</v>
      </c>
      <c r="F385" s="244"/>
      <c r="G385" s="245">
        <f>ROUND(E385*F385,2)</f>
        <v>0</v>
      </c>
      <c r="H385" s="244"/>
      <c r="I385" s="245">
        <f>ROUND(E385*H385,2)</f>
        <v>0</v>
      </c>
      <c r="J385" s="244"/>
      <c r="K385" s="245">
        <f>ROUND(E385*J385,2)</f>
        <v>0</v>
      </c>
      <c r="L385" s="245">
        <v>21</v>
      </c>
      <c r="M385" s="245">
        <f>G385*(1+L385/100)</f>
        <v>0</v>
      </c>
      <c r="N385" s="245">
        <v>0</v>
      </c>
      <c r="O385" s="245">
        <f>ROUND(E385*N385,2)</f>
        <v>0</v>
      </c>
      <c r="P385" s="245">
        <v>0</v>
      </c>
      <c r="Q385" s="245">
        <f>ROUND(E385*P385,2)</f>
        <v>0</v>
      </c>
      <c r="R385" s="245"/>
      <c r="S385" s="245" t="s">
        <v>118</v>
      </c>
      <c r="T385" s="246" t="s">
        <v>119</v>
      </c>
      <c r="U385" s="218">
        <v>0</v>
      </c>
      <c r="V385" s="218">
        <f>ROUND(E385*U385,2)</f>
        <v>0</v>
      </c>
      <c r="W385" s="218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106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>
      <c r="A386" s="230">
        <v>85</v>
      </c>
      <c r="B386" s="231" t="s">
        <v>395</v>
      </c>
      <c r="C386" s="250" t="s">
        <v>396</v>
      </c>
      <c r="D386" s="232" t="s">
        <v>126</v>
      </c>
      <c r="E386" s="233">
        <v>5</v>
      </c>
      <c r="F386" s="234"/>
      <c r="G386" s="235">
        <f>ROUND(E386*F386,2)</f>
        <v>0</v>
      </c>
      <c r="H386" s="234"/>
      <c r="I386" s="235">
        <f>ROUND(E386*H386,2)</f>
        <v>0</v>
      </c>
      <c r="J386" s="234"/>
      <c r="K386" s="235">
        <f>ROUND(E386*J386,2)</f>
        <v>0</v>
      </c>
      <c r="L386" s="235">
        <v>21</v>
      </c>
      <c r="M386" s="235">
        <f>G386*(1+L386/100)</f>
        <v>0</v>
      </c>
      <c r="N386" s="235">
        <v>0</v>
      </c>
      <c r="O386" s="235">
        <f>ROUND(E386*N386,2)</f>
        <v>0</v>
      </c>
      <c r="P386" s="235">
        <v>0</v>
      </c>
      <c r="Q386" s="235">
        <f>ROUND(E386*P386,2)</f>
        <v>0</v>
      </c>
      <c r="R386" s="235"/>
      <c r="S386" s="235" t="s">
        <v>118</v>
      </c>
      <c r="T386" s="236" t="s">
        <v>119</v>
      </c>
      <c r="U386" s="218">
        <v>0</v>
      </c>
      <c r="V386" s="218">
        <f>ROUND(E386*U386,2)</f>
        <v>0</v>
      </c>
      <c r="W386" s="218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 t="s">
        <v>106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>
      <c r="A387" s="216"/>
      <c r="B387" s="217"/>
      <c r="C387" s="253" t="s">
        <v>544</v>
      </c>
      <c r="D387" s="239"/>
      <c r="E387" s="239"/>
      <c r="F387" s="239"/>
      <c r="G387" s="239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122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>
      <c r="A388" s="216"/>
      <c r="B388" s="217"/>
      <c r="C388" s="255" t="s">
        <v>397</v>
      </c>
      <c r="D388" s="247"/>
      <c r="E388" s="247"/>
      <c r="F388" s="247"/>
      <c r="G388" s="247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 t="s">
        <v>122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>
      <c r="A389" s="216"/>
      <c r="B389" s="217"/>
      <c r="C389" s="255" t="s">
        <v>398</v>
      </c>
      <c r="D389" s="247"/>
      <c r="E389" s="247"/>
      <c r="F389" s="247"/>
      <c r="G389" s="247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122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>
      <c r="A390" s="230">
        <v>86</v>
      </c>
      <c r="B390" s="231" t="s">
        <v>399</v>
      </c>
      <c r="C390" s="250" t="s">
        <v>400</v>
      </c>
      <c r="D390" s="232" t="s">
        <v>126</v>
      </c>
      <c r="E390" s="233">
        <v>19.55</v>
      </c>
      <c r="F390" s="234"/>
      <c r="G390" s="235">
        <f>ROUND(E390*F390,2)</f>
        <v>0</v>
      </c>
      <c r="H390" s="234"/>
      <c r="I390" s="235">
        <f>ROUND(E390*H390,2)</f>
        <v>0</v>
      </c>
      <c r="J390" s="234"/>
      <c r="K390" s="235">
        <f>ROUND(E390*J390,2)</f>
        <v>0</v>
      </c>
      <c r="L390" s="235">
        <v>21</v>
      </c>
      <c r="M390" s="235">
        <f>G390*(1+L390/100)</f>
        <v>0</v>
      </c>
      <c r="N390" s="235">
        <v>2.4649999999999998E-2</v>
      </c>
      <c r="O390" s="235">
        <f>ROUND(E390*N390,2)</f>
        <v>0.48</v>
      </c>
      <c r="P390" s="235">
        <v>0</v>
      </c>
      <c r="Q390" s="235">
        <f>ROUND(E390*P390,2)</f>
        <v>0</v>
      </c>
      <c r="R390" s="235"/>
      <c r="S390" s="235" t="s">
        <v>118</v>
      </c>
      <c r="T390" s="236" t="s">
        <v>119</v>
      </c>
      <c r="U390" s="218">
        <v>0</v>
      </c>
      <c r="V390" s="218">
        <f>ROUND(E390*U390,2)</f>
        <v>0</v>
      </c>
      <c r="W390" s="218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 t="s">
        <v>281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>
      <c r="A391" s="216"/>
      <c r="B391" s="217"/>
      <c r="C391" s="252" t="s">
        <v>401</v>
      </c>
      <c r="D391" s="219"/>
      <c r="E391" s="220">
        <v>19.55</v>
      </c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110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ht="22.5" outlineLevel="1">
      <c r="A392" s="230">
        <v>87</v>
      </c>
      <c r="B392" s="231" t="s">
        <v>402</v>
      </c>
      <c r="C392" s="250" t="s">
        <v>403</v>
      </c>
      <c r="D392" s="232" t="s">
        <v>126</v>
      </c>
      <c r="E392" s="233">
        <v>5</v>
      </c>
      <c r="F392" s="234"/>
      <c r="G392" s="235">
        <f>ROUND(E392*F392,2)</f>
        <v>0</v>
      </c>
      <c r="H392" s="234"/>
      <c r="I392" s="235">
        <f>ROUND(E392*H392,2)</f>
        <v>0</v>
      </c>
      <c r="J392" s="234"/>
      <c r="K392" s="235">
        <f>ROUND(E392*J392,2)</f>
        <v>0</v>
      </c>
      <c r="L392" s="235">
        <v>21</v>
      </c>
      <c r="M392" s="235">
        <f>G392*(1+L392/100)</f>
        <v>0</v>
      </c>
      <c r="N392" s="235">
        <v>0.25800000000000001</v>
      </c>
      <c r="O392" s="235">
        <f>ROUND(E392*N392,2)</f>
        <v>1.29</v>
      </c>
      <c r="P392" s="235">
        <v>0</v>
      </c>
      <c r="Q392" s="235">
        <f>ROUND(E392*P392,2)</f>
        <v>0</v>
      </c>
      <c r="R392" s="235" t="s">
        <v>220</v>
      </c>
      <c r="S392" s="235" t="s">
        <v>105</v>
      </c>
      <c r="T392" s="236" t="s">
        <v>105</v>
      </c>
      <c r="U392" s="218">
        <v>0</v>
      </c>
      <c r="V392" s="218">
        <f>ROUND(E392*U392,2)</f>
        <v>0</v>
      </c>
      <c r="W392" s="218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 t="s">
        <v>281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>
      <c r="A393" s="216"/>
      <c r="B393" s="217"/>
      <c r="C393" s="253" t="s">
        <v>404</v>
      </c>
      <c r="D393" s="239"/>
      <c r="E393" s="239"/>
      <c r="F393" s="239"/>
      <c r="G393" s="239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 t="s">
        <v>122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>
      <c r="A394" s="230">
        <v>88</v>
      </c>
      <c r="B394" s="231" t="s">
        <v>405</v>
      </c>
      <c r="C394" s="250" t="s">
        <v>406</v>
      </c>
      <c r="D394" s="232" t="s">
        <v>126</v>
      </c>
      <c r="E394" s="233">
        <v>5</v>
      </c>
      <c r="F394" s="234"/>
      <c r="G394" s="235">
        <f>ROUND(E394*F394,2)</f>
        <v>0</v>
      </c>
      <c r="H394" s="234"/>
      <c r="I394" s="235">
        <f>ROUND(E394*H394,2)</f>
        <v>0</v>
      </c>
      <c r="J394" s="234"/>
      <c r="K394" s="235">
        <f>ROUND(E394*J394,2)</f>
        <v>0</v>
      </c>
      <c r="L394" s="235">
        <v>21</v>
      </c>
      <c r="M394" s="235">
        <f>G394*(1+L394/100)</f>
        <v>0</v>
      </c>
      <c r="N394" s="235">
        <v>0.56999999999999995</v>
      </c>
      <c r="O394" s="235">
        <f>ROUND(E394*N394,2)</f>
        <v>2.85</v>
      </c>
      <c r="P394" s="235">
        <v>0</v>
      </c>
      <c r="Q394" s="235">
        <f>ROUND(E394*P394,2)</f>
        <v>0</v>
      </c>
      <c r="R394" s="235"/>
      <c r="S394" s="235" t="s">
        <v>118</v>
      </c>
      <c r="T394" s="236" t="s">
        <v>119</v>
      </c>
      <c r="U394" s="218">
        <v>0</v>
      </c>
      <c r="V394" s="218">
        <f>ROUND(E394*U394,2)</f>
        <v>0</v>
      </c>
      <c r="W394" s="218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 t="s">
        <v>281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>
      <c r="A395" s="216"/>
      <c r="B395" s="217"/>
      <c r="C395" s="253" t="s">
        <v>404</v>
      </c>
      <c r="D395" s="239"/>
      <c r="E395" s="239"/>
      <c r="F395" s="239"/>
      <c r="G395" s="239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122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>
      <c r="A396" s="230">
        <v>89</v>
      </c>
      <c r="B396" s="231" t="s">
        <v>407</v>
      </c>
      <c r="C396" s="250" t="s">
        <v>408</v>
      </c>
      <c r="D396" s="232" t="s">
        <v>126</v>
      </c>
      <c r="E396" s="233">
        <v>1</v>
      </c>
      <c r="F396" s="234"/>
      <c r="G396" s="235">
        <f>ROUND(E396*F396,2)</f>
        <v>0</v>
      </c>
      <c r="H396" s="234"/>
      <c r="I396" s="235">
        <f>ROUND(E396*H396,2)</f>
        <v>0</v>
      </c>
      <c r="J396" s="234"/>
      <c r="K396" s="235">
        <f>ROUND(E396*J396,2)</f>
        <v>0</v>
      </c>
      <c r="L396" s="235">
        <v>21</v>
      </c>
      <c r="M396" s="235">
        <f>G396*(1+L396/100)</f>
        <v>0</v>
      </c>
      <c r="N396" s="235">
        <v>2.4E-2</v>
      </c>
      <c r="O396" s="235">
        <f>ROUND(E396*N396,2)</f>
        <v>0.02</v>
      </c>
      <c r="P396" s="235">
        <v>0</v>
      </c>
      <c r="Q396" s="235">
        <f>ROUND(E396*P396,2)</f>
        <v>0</v>
      </c>
      <c r="R396" s="235"/>
      <c r="S396" s="235" t="s">
        <v>118</v>
      </c>
      <c r="T396" s="236" t="s">
        <v>119</v>
      </c>
      <c r="U396" s="218">
        <v>0</v>
      </c>
      <c r="V396" s="218">
        <f>ROUND(E396*U396,2)</f>
        <v>0</v>
      </c>
      <c r="W396" s="218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281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>
      <c r="A397" s="216"/>
      <c r="B397" s="217"/>
      <c r="C397" s="253" t="s">
        <v>404</v>
      </c>
      <c r="D397" s="239"/>
      <c r="E397" s="239"/>
      <c r="F397" s="239"/>
      <c r="G397" s="239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 t="s">
        <v>122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>
      <c r="A398" s="230">
        <v>90</v>
      </c>
      <c r="B398" s="231" t="s">
        <v>409</v>
      </c>
      <c r="C398" s="250" t="s">
        <v>410</v>
      </c>
      <c r="D398" s="232" t="s">
        <v>126</v>
      </c>
      <c r="E398" s="233">
        <v>2</v>
      </c>
      <c r="F398" s="234"/>
      <c r="G398" s="235">
        <f>ROUND(E398*F398,2)</f>
        <v>0</v>
      </c>
      <c r="H398" s="234"/>
      <c r="I398" s="235">
        <f>ROUND(E398*H398,2)</f>
        <v>0</v>
      </c>
      <c r="J398" s="234"/>
      <c r="K398" s="235">
        <f>ROUND(E398*J398,2)</f>
        <v>0</v>
      </c>
      <c r="L398" s="235">
        <v>21</v>
      </c>
      <c r="M398" s="235">
        <f>G398*(1+L398/100)</f>
        <v>0</v>
      </c>
      <c r="N398" s="235">
        <v>3.9E-2</v>
      </c>
      <c r="O398" s="235">
        <f>ROUND(E398*N398,2)</f>
        <v>0.08</v>
      </c>
      <c r="P398" s="235">
        <v>0</v>
      </c>
      <c r="Q398" s="235">
        <f>ROUND(E398*P398,2)</f>
        <v>0</v>
      </c>
      <c r="R398" s="235"/>
      <c r="S398" s="235" t="s">
        <v>118</v>
      </c>
      <c r="T398" s="236" t="s">
        <v>119</v>
      </c>
      <c r="U398" s="218">
        <v>0</v>
      </c>
      <c r="V398" s="218">
        <f>ROUND(E398*U398,2)</f>
        <v>0</v>
      </c>
      <c r="W398" s="218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 t="s">
        <v>281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>
      <c r="A399" s="216"/>
      <c r="B399" s="217"/>
      <c r="C399" s="253" t="s">
        <v>404</v>
      </c>
      <c r="D399" s="239"/>
      <c r="E399" s="239"/>
      <c r="F399" s="239"/>
      <c r="G399" s="239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 t="s">
        <v>122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>
      <c r="A400" s="230">
        <v>91</v>
      </c>
      <c r="B400" s="231" t="s">
        <v>411</v>
      </c>
      <c r="C400" s="250" t="s">
        <v>412</v>
      </c>
      <c r="D400" s="232" t="s">
        <v>126</v>
      </c>
      <c r="E400" s="233">
        <v>2</v>
      </c>
      <c r="F400" s="234"/>
      <c r="G400" s="235">
        <f>ROUND(E400*F400,2)</f>
        <v>0</v>
      </c>
      <c r="H400" s="234"/>
      <c r="I400" s="235">
        <f>ROUND(E400*H400,2)</f>
        <v>0</v>
      </c>
      <c r="J400" s="234"/>
      <c r="K400" s="235">
        <f>ROUND(E400*J400,2)</f>
        <v>0</v>
      </c>
      <c r="L400" s="235">
        <v>21</v>
      </c>
      <c r="M400" s="235">
        <f>G400*(1+L400/100)</f>
        <v>0</v>
      </c>
      <c r="N400" s="235">
        <v>5.0999999999999997E-2</v>
      </c>
      <c r="O400" s="235">
        <f>ROUND(E400*N400,2)</f>
        <v>0.1</v>
      </c>
      <c r="P400" s="235">
        <v>0</v>
      </c>
      <c r="Q400" s="235">
        <f>ROUND(E400*P400,2)</f>
        <v>0</v>
      </c>
      <c r="R400" s="235"/>
      <c r="S400" s="235" t="s">
        <v>118</v>
      </c>
      <c r="T400" s="236" t="s">
        <v>119</v>
      </c>
      <c r="U400" s="218">
        <v>0</v>
      </c>
      <c r="V400" s="218">
        <f>ROUND(E400*U400,2)</f>
        <v>0</v>
      </c>
      <c r="W400" s="218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281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>
      <c r="A401" s="216"/>
      <c r="B401" s="217"/>
      <c r="C401" s="253" t="s">
        <v>404</v>
      </c>
      <c r="D401" s="239"/>
      <c r="E401" s="239"/>
      <c r="F401" s="239"/>
      <c r="G401" s="239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 t="s">
        <v>122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>
      <c r="A402" s="230">
        <v>92</v>
      </c>
      <c r="B402" s="231" t="s">
        <v>413</v>
      </c>
      <c r="C402" s="250" t="s">
        <v>414</v>
      </c>
      <c r="D402" s="232" t="s">
        <v>126</v>
      </c>
      <c r="E402" s="233">
        <v>1</v>
      </c>
      <c r="F402" s="234"/>
      <c r="G402" s="235">
        <f>ROUND(E402*F402,2)</f>
        <v>0</v>
      </c>
      <c r="H402" s="234"/>
      <c r="I402" s="235">
        <f>ROUND(E402*H402,2)</f>
        <v>0</v>
      </c>
      <c r="J402" s="234"/>
      <c r="K402" s="235">
        <f>ROUND(E402*J402,2)</f>
        <v>0</v>
      </c>
      <c r="L402" s="235">
        <v>21</v>
      </c>
      <c r="M402" s="235">
        <f>G402*(1+L402/100)</f>
        <v>0</v>
      </c>
      <c r="N402" s="235">
        <v>6.8000000000000005E-2</v>
      </c>
      <c r="O402" s="235">
        <f>ROUND(E402*N402,2)</f>
        <v>7.0000000000000007E-2</v>
      </c>
      <c r="P402" s="235">
        <v>0</v>
      </c>
      <c r="Q402" s="235">
        <f>ROUND(E402*P402,2)</f>
        <v>0</v>
      </c>
      <c r="R402" s="235"/>
      <c r="S402" s="235" t="s">
        <v>118</v>
      </c>
      <c r="T402" s="236" t="s">
        <v>119</v>
      </c>
      <c r="U402" s="218">
        <v>0</v>
      </c>
      <c r="V402" s="218">
        <f>ROUND(E402*U402,2)</f>
        <v>0</v>
      </c>
      <c r="W402" s="218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 t="s">
        <v>281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>
      <c r="A403" s="216"/>
      <c r="B403" s="217"/>
      <c r="C403" s="253" t="s">
        <v>404</v>
      </c>
      <c r="D403" s="239"/>
      <c r="E403" s="239"/>
      <c r="F403" s="239"/>
      <c r="G403" s="239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 t="s">
        <v>122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>
      <c r="A404" s="230">
        <v>93</v>
      </c>
      <c r="B404" s="231" t="s">
        <v>415</v>
      </c>
      <c r="C404" s="250" t="s">
        <v>416</v>
      </c>
      <c r="D404" s="232" t="s">
        <v>126</v>
      </c>
      <c r="E404" s="233">
        <v>3</v>
      </c>
      <c r="F404" s="234"/>
      <c r="G404" s="235">
        <f>ROUND(E404*F404,2)</f>
        <v>0</v>
      </c>
      <c r="H404" s="234"/>
      <c r="I404" s="235">
        <f>ROUND(E404*H404,2)</f>
        <v>0</v>
      </c>
      <c r="J404" s="234"/>
      <c r="K404" s="235">
        <f>ROUND(E404*J404,2)</f>
        <v>0</v>
      </c>
      <c r="L404" s="235">
        <v>21</v>
      </c>
      <c r="M404" s="235">
        <f>G404*(1+L404/100)</f>
        <v>0</v>
      </c>
      <c r="N404" s="235">
        <v>0.08</v>
      </c>
      <c r="O404" s="235">
        <f>ROUND(E404*N404,2)</f>
        <v>0.24</v>
      </c>
      <c r="P404" s="235">
        <v>0</v>
      </c>
      <c r="Q404" s="235">
        <f>ROUND(E404*P404,2)</f>
        <v>0</v>
      </c>
      <c r="R404" s="235"/>
      <c r="S404" s="235" t="s">
        <v>118</v>
      </c>
      <c r="T404" s="236" t="s">
        <v>119</v>
      </c>
      <c r="U404" s="218">
        <v>0</v>
      </c>
      <c r="V404" s="218">
        <f>ROUND(E404*U404,2)</f>
        <v>0</v>
      </c>
      <c r="W404" s="218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 t="s">
        <v>281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>
      <c r="A405" s="216"/>
      <c r="B405" s="217"/>
      <c r="C405" s="253" t="s">
        <v>404</v>
      </c>
      <c r="D405" s="239"/>
      <c r="E405" s="239"/>
      <c r="F405" s="239"/>
      <c r="G405" s="239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 t="s">
        <v>122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>
      <c r="A406" s="230">
        <v>94</v>
      </c>
      <c r="B406" s="231" t="s">
        <v>417</v>
      </c>
      <c r="C406" s="250" t="s">
        <v>418</v>
      </c>
      <c r="D406" s="232" t="s">
        <v>126</v>
      </c>
      <c r="E406" s="233">
        <v>4</v>
      </c>
      <c r="F406" s="234"/>
      <c r="G406" s="235">
        <f>ROUND(E406*F406,2)</f>
        <v>0</v>
      </c>
      <c r="H406" s="234"/>
      <c r="I406" s="235">
        <f>ROUND(E406*H406,2)</f>
        <v>0</v>
      </c>
      <c r="J406" s="234"/>
      <c r="K406" s="235">
        <f>ROUND(E406*J406,2)</f>
        <v>0</v>
      </c>
      <c r="L406" s="235">
        <v>21</v>
      </c>
      <c r="M406" s="235">
        <f>G406*(1+L406/100)</f>
        <v>0</v>
      </c>
      <c r="N406" s="235">
        <v>0.25</v>
      </c>
      <c r="O406" s="235">
        <f>ROUND(E406*N406,2)</f>
        <v>1</v>
      </c>
      <c r="P406" s="235">
        <v>0</v>
      </c>
      <c r="Q406" s="235">
        <f>ROUND(E406*P406,2)</f>
        <v>0</v>
      </c>
      <c r="R406" s="235"/>
      <c r="S406" s="235" t="s">
        <v>118</v>
      </c>
      <c r="T406" s="236" t="s">
        <v>119</v>
      </c>
      <c r="U406" s="218">
        <v>0</v>
      </c>
      <c r="V406" s="218">
        <f>ROUND(E406*U406,2)</f>
        <v>0</v>
      </c>
      <c r="W406" s="218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 t="s">
        <v>281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>
      <c r="A407" s="216"/>
      <c r="B407" s="217"/>
      <c r="C407" s="253" t="s">
        <v>404</v>
      </c>
      <c r="D407" s="239"/>
      <c r="E407" s="239"/>
      <c r="F407" s="239"/>
      <c r="G407" s="239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 t="s">
        <v>122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>
      <c r="A408" s="230">
        <v>95</v>
      </c>
      <c r="B408" s="231" t="s">
        <v>419</v>
      </c>
      <c r="C408" s="250" t="s">
        <v>420</v>
      </c>
      <c r="D408" s="232" t="s">
        <v>126</v>
      </c>
      <c r="E408" s="233">
        <v>5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5">
        <v>0.5</v>
      </c>
      <c r="O408" s="235">
        <f>ROUND(E408*N408,2)</f>
        <v>2.5</v>
      </c>
      <c r="P408" s="235">
        <v>0</v>
      </c>
      <c r="Q408" s="235">
        <f>ROUND(E408*P408,2)</f>
        <v>0</v>
      </c>
      <c r="R408" s="235"/>
      <c r="S408" s="235" t="s">
        <v>118</v>
      </c>
      <c r="T408" s="236" t="s">
        <v>119</v>
      </c>
      <c r="U408" s="218">
        <v>0</v>
      </c>
      <c r="V408" s="218">
        <f>ROUND(E408*U408,2)</f>
        <v>0</v>
      </c>
      <c r="W408" s="218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 t="s">
        <v>281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>
      <c r="A409" s="216"/>
      <c r="B409" s="217"/>
      <c r="C409" s="253" t="s">
        <v>404</v>
      </c>
      <c r="D409" s="239"/>
      <c r="E409" s="239"/>
      <c r="F409" s="239"/>
      <c r="G409" s="239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 t="s">
        <v>122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ht="22.5" outlineLevel="1">
      <c r="A410" s="230">
        <v>96</v>
      </c>
      <c r="B410" s="231" t="s">
        <v>421</v>
      </c>
      <c r="C410" s="250" t="s">
        <v>422</v>
      </c>
      <c r="D410" s="232" t="s">
        <v>126</v>
      </c>
      <c r="E410" s="233">
        <v>4</v>
      </c>
      <c r="F410" s="234"/>
      <c r="G410" s="235">
        <f>ROUND(E410*F410,2)</f>
        <v>0</v>
      </c>
      <c r="H410" s="234"/>
      <c r="I410" s="235">
        <f>ROUND(E410*H410,2)</f>
        <v>0</v>
      </c>
      <c r="J410" s="234"/>
      <c r="K410" s="235">
        <f>ROUND(E410*J410,2)</f>
        <v>0</v>
      </c>
      <c r="L410" s="235">
        <v>21</v>
      </c>
      <c r="M410" s="235">
        <f>G410*(1+L410/100)</f>
        <v>0</v>
      </c>
      <c r="N410" s="235">
        <v>1</v>
      </c>
      <c r="O410" s="235">
        <f>ROUND(E410*N410,2)</f>
        <v>4</v>
      </c>
      <c r="P410" s="235">
        <v>0</v>
      </c>
      <c r="Q410" s="235">
        <f>ROUND(E410*P410,2)</f>
        <v>0</v>
      </c>
      <c r="R410" s="235" t="s">
        <v>220</v>
      </c>
      <c r="S410" s="235" t="s">
        <v>105</v>
      </c>
      <c r="T410" s="236" t="s">
        <v>105</v>
      </c>
      <c r="U410" s="218">
        <v>0</v>
      </c>
      <c r="V410" s="218">
        <f>ROUND(E410*U410,2)</f>
        <v>0</v>
      </c>
      <c r="W410" s="218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 t="s">
        <v>281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>
      <c r="A411" s="216"/>
      <c r="B411" s="217"/>
      <c r="C411" s="253" t="s">
        <v>404</v>
      </c>
      <c r="D411" s="239"/>
      <c r="E411" s="239"/>
      <c r="F411" s="239"/>
      <c r="G411" s="239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 t="s">
        <v>122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ht="22.5" outlineLevel="1">
      <c r="A412" s="230">
        <v>97</v>
      </c>
      <c r="B412" s="231" t="s">
        <v>423</v>
      </c>
      <c r="C412" s="250" t="s">
        <v>424</v>
      </c>
      <c r="D412" s="232" t="s">
        <v>126</v>
      </c>
      <c r="E412" s="233">
        <v>5</v>
      </c>
      <c r="F412" s="234"/>
      <c r="G412" s="235">
        <f>ROUND(E412*F412,2)</f>
        <v>0</v>
      </c>
      <c r="H412" s="234"/>
      <c r="I412" s="235">
        <f>ROUND(E412*H412,2)</f>
        <v>0</v>
      </c>
      <c r="J412" s="234"/>
      <c r="K412" s="235">
        <f>ROUND(E412*J412,2)</f>
        <v>0</v>
      </c>
      <c r="L412" s="235">
        <v>21</v>
      </c>
      <c r="M412" s="235">
        <f>G412*(1+L412/100)</f>
        <v>0</v>
      </c>
      <c r="N412" s="235">
        <v>1.87</v>
      </c>
      <c r="O412" s="235">
        <f>ROUND(E412*N412,2)</f>
        <v>9.35</v>
      </c>
      <c r="P412" s="235">
        <v>0</v>
      </c>
      <c r="Q412" s="235">
        <f>ROUND(E412*P412,2)</f>
        <v>0</v>
      </c>
      <c r="R412" s="235" t="s">
        <v>220</v>
      </c>
      <c r="S412" s="235" t="s">
        <v>105</v>
      </c>
      <c r="T412" s="236" t="s">
        <v>105</v>
      </c>
      <c r="U412" s="218">
        <v>0</v>
      </c>
      <c r="V412" s="218">
        <f>ROUND(E412*U412,2)</f>
        <v>0</v>
      </c>
      <c r="W412" s="218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 t="s">
        <v>281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>
      <c r="A413" s="216"/>
      <c r="B413" s="217"/>
      <c r="C413" s="253" t="s">
        <v>404</v>
      </c>
      <c r="D413" s="239"/>
      <c r="E413" s="239"/>
      <c r="F413" s="239"/>
      <c r="G413" s="239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 t="s">
        <v>122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ht="22.5" outlineLevel="1">
      <c r="A414" s="230">
        <v>98</v>
      </c>
      <c r="B414" s="231" t="s">
        <v>425</v>
      </c>
      <c r="C414" s="250" t="s">
        <v>426</v>
      </c>
      <c r="D414" s="232" t="s">
        <v>427</v>
      </c>
      <c r="E414" s="233">
        <v>10</v>
      </c>
      <c r="F414" s="234"/>
      <c r="G414" s="235">
        <f>ROUND(E414*F414,2)</f>
        <v>0</v>
      </c>
      <c r="H414" s="234"/>
      <c r="I414" s="235">
        <f>ROUND(E414*H414,2)</f>
        <v>0</v>
      </c>
      <c r="J414" s="234"/>
      <c r="K414" s="235">
        <f>ROUND(E414*J414,2)</f>
        <v>0</v>
      </c>
      <c r="L414" s="235">
        <v>21</v>
      </c>
      <c r="M414" s="235">
        <f>G414*(1+L414/100)</f>
        <v>0</v>
      </c>
      <c r="N414" s="235">
        <v>2E-3</v>
      </c>
      <c r="O414" s="235">
        <f>ROUND(E414*N414,2)</f>
        <v>0.02</v>
      </c>
      <c r="P414" s="235">
        <v>0</v>
      </c>
      <c r="Q414" s="235">
        <f>ROUND(E414*P414,2)</f>
        <v>0</v>
      </c>
      <c r="R414" s="235" t="s">
        <v>220</v>
      </c>
      <c r="S414" s="235" t="s">
        <v>105</v>
      </c>
      <c r="T414" s="236" t="s">
        <v>105</v>
      </c>
      <c r="U414" s="218">
        <v>0</v>
      </c>
      <c r="V414" s="218">
        <f>ROUND(E414*U414,2)</f>
        <v>0</v>
      </c>
      <c r="W414" s="218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 t="s">
        <v>221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>
      <c r="A415" s="216"/>
      <c r="B415" s="217"/>
      <c r="C415" s="253" t="s">
        <v>428</v>
      </c>
      <c r="D415" s="239"/>
      <c r="E415" s="239"/>
      <c r="F415" s="239"/>
      <c r="G415" s="239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 t="s">
        <v>122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>
      <c r="A416" s="216"/>
      <c r="B416" s="217"/>
      <c r="C416" s="255" t="s">
        <v>404</v>
      </c>
      <c r="D416" s="247"/>
      <c r="E416" s="247"/>
      <c r="F416" s="247"/>
      <c r="G416" s="247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 t="s">
        <v>122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ht="22.5" outlineLevel="1">
      <c r="A417" s="230">
        <v>99</v>
      </c>
      <c r="B417" s="231" t="s">
        <v>429</v>
      </c>
      <c r="C417" s="250" t="s">
        <v>430</v>
      </c>
      <c r="D417" s="232" t="s">
        <v>219</v>
      </c>
      <c r="E417" s="233">
        <v>257.10194000000001</v>
      </c>
      <c r="F417" s="234"/>
      <c r="G417" s="235">
        <f>ROUND(E417*F417,2)</f>
        <v>0</v>
      </c>
      <c r="H417" s="234"/>
      <c r="I417" s="235">
        <f>ROUND(E417*H417,2)</f>
        <v>0</v>
      </c>
      <c r="J417" s="234"/>
      <c r="K417" s="235">
        <f>ROUND(E417*J417,2)</f>
        <v>0</v>
      </c>
      <c r="L417" s="235">
        <v>21</v>
      </c>
      <c r="M417" s="235">
        <f>G417*(1+L417/100)</f>
        <v>0</v>
      </c>
      <c r="N417" s="235">
        <v>0</v>
      </c>
      <c r="O417" s="235">
        <f>ROUND(E417*N417,2)</f>
        <v>0</v>
      </c>
      <c r="P417" s="235">
        <v>0</v>
      </c>
      <c r="Q417" s="235">
        <f>ROUND(E417*P417,2)</f>
        <v>0</v>
      </c>
      <c r="R417" s="235" t="s">
        <v>289</v>
      </c>
      <c r="S417" s="235" t="s">
        <v>105</v>
      </c>
      <c r="T417" s="236" t="s">
        <v>105</v>
      </c>
      <c r="U417" s="218">
        <v>0.21149999999999999</v>
      </c>
      <c r="V417" s="218">
        <f>ROUND(E417*U417,2)</f>
        <v>54.38</v>
      </c>
      <c r="W417" s="218"/>
      <c r="X417" s="209"/>
      <c r="Y417" s="209"/>
      <c r="Z417" s="209"/>
      <c r="AA417" s="209"/>
      <c r="AB417" s="209"/>
      <c r="AC417" s="209"/>
      <c r="AD417" s="209"/>
      <c r="AE417" s="209"/>
      <c r="AF417" s="209"/>
      <c r="AG417" s="209" t="s">
        <v>431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>
      <c r="A418" s="216"/>
      <c r="B418" s="217"/>
      <c r="C418" s="251" t="s">
        <v>432</v>
      </c>
      <c r="D418" s="238"/>
      <c r="E418" s="238"/>
      <c r="F418" s="238"/>
      <c r="G418" s="23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09"/>
      <c r="Y418" s="209"/>
      <c r="Z418" s="209"/>
      <c r="AA418" s="209"/>
      <c r="AB418" s="209"/>
      <c r="AC418" s="209"/>
      <c r="AD418" s="209"/>
      <c r="AE418" s="209"/>
      <c r="AF418" s="209"/>
      <c r="AG418" s="209" t="s">
        <v>108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>
      <c r="A419" s="216"/>
      <c r="B419" s="217"/>
      <c r="C419" s="252" t="s">
        <v>433</v>
      </c>
      <c r="D419" s="219"/>
      <c r="E419" s="220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09"/>
      <c r="Y419" s="209"/>
      <c r="Z419" s="209"/>
      <c r="AA419" s="209"/>
      <c r="AB419" s="209"/>
      <c r="AC419" s="209"/>
      <c r="AD419" s="209"/>
      <c r="AE419" s="209"/>
      <c r="AF419" s="209"/>
      <c r="AG419" s="209" t="s">
        <v>110</v>
      </c>
      <c r="AH419" s="209">
        <v>0</v>
      </c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ht="22.5" outlineLevel="1">
      <c r="A420" s="216"/>
      <c r="B420" s="217"/>
      <c r="C420" s="252" t="s">
        <v>434</v>
      </c>
      <c r="D420" s="219"/>
      <c r="E420" s="220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09"/>
      <c r="Y420" s="209"/>
      <c r="Z420" s="209"/>
      <c r="AA420" s="209"/>
      <c r="AB420" s="209"/>
      <c r="AC420" s="209"/>
      <c r="AD420" s="209"/>
      <c r="AE420" s="209"/>
      <c r="AF420" s="209"/>
      <c r="AG420" s="209" t="s">
        <v>110</v>
      </c>
      <c r="AH420" s="209">
        <v>0</v>
      </c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>
      <c r="A421" s="216"/>
      <c r="B421" s="217"/>
      <c r="C421" s="252" t="s">
        <v>435</v>
      </c>
      <c r="D421" s="219"/>
      <c r="E421" s="220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09"/>
      <c r="Y421" s="209"/>
      <c r="Z421" s="209"/>
      <c r="AA421" s="209"/>
      <c r="AB421" s="209"/>
      <c r="AC421" s="209"/>
      <c r="AD421" s="209"/>
      <c r="AE421" s="209"/>
      <c r="AF421" s="209"/>
      <c r="AG421" s="209" t="s">
        <v>110</v>
      </c>
      <c r="AH421" s="209">
        <v>0</v>
      </c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>
      <c r="A422" s="216"/>
      <c r="B422" s="217"/>
      <c r="C422" s="252" t="s">
        <v>436</v>
      </c>
      <c r="D422" s="219"/>
      <c r="E422" s="220">
        <v>257.10194000000001</v>
      </c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09"/>
      <c r="Y422" s="209"/>
      <c r="Z422" s="209"/>
      <c r="AA422" s="209"/>
      <c r="AB422" s="209"/>
      <c r="AC422" s="209"/>
      <c r="AD422" s="209"/>
      <c r="AE422" s="209"/>
      <c r="AF422" s="209"/>
      <c r="AG422" s="209" t="s">
        <v>110</v>
      </c>
      <c r="AH422" s="209">
        <v>0</v>
      </c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>
      <c r="A423" s="224" t="s">
        <v>99</v>
      </c>
      <c r="B423" s="225" t="s">
        <v>67</v>
      </c>
      <c r="C423" s="249" t="s">
        <v>68</v>
      </c>
      <c r="D423" s="226"/>
      <c r="E423" s="227"/>
      <c r="F423" s="228"/>
      <c r="G423" s="228">
        <f>SUMIF(AG424:AG432,"&lt;&gt;NOR",G424:G432)</f>
        <v>0</v>
      </c>
      <c r="H423" s="228"/>
      <c r="I423" s="228">
        <f>SUM(I424:I432)</f>
        <v>0</v>
      </c>
      <c r="J423" s="228"/>
      <c r="K423" s="228">
        <f>SUM(K424:K432)</f>
        <v>0</v>
      </c>
      <c r="L423" s="228"/>
      <c r="M423" s="228">
        <f>SUM(M424:M432)</f>
        <v>0</v>
      </c>
      <c r="N423" s="228"/>
      <c r="O423" s="228">
        <f>SUM(O424:O432)</f>
        <v>12.5</v>
      </c>
      <c r="P423" s="228"/>
      <c r="Q423" s="228">
        <f>SUM(Q424:Q432)</f>
        <v>0</v>
      </c>
      <c r="R423" s="228"/>
      <c r="S423" s="228"/>
      <c r="T423" s="229"/>
      <c r="U423" s="223"/>
      <c r="V423" s="223">
        <f>SUM(V424:V432)</f>
        <v>18.650000000000002</v>
      </c>
      <c r="W423" s="223"/>
      <c r="AG423" t="s">
        <v>100</v>
      </c>
    </row>
    <row r="424" spans="1:60" outlineLevel="1">
      <c r="A424" s="230">
        <v>100</v>
      </c>
      <c r="B424" s="231" t="s">
        <v>437</v>
      </c>
      <c r="C424" s="250" t="s">
        <v>438</v>
      </c>
      <c r="D424" s="232" t="s">
        <v>117</v>
      </c>
      <c r="E424" s="233">
        <v>29</v>
      </c>
      <c r="F424" s="234"/>
      <c r="G424" s="235">
        <f>ROUND(E424*F424,2)</f>
        <v>0</v>
      </c>
      <c r="H424" s="234"/>
      <c r="I424" s="235">
        <f>ROUND(E424*H424,2)</f>
        <v>0</v>
      </c>
      <c r="J424" s="234"/>
      <c r="K424" s="235">
        <f>ROUND(E424*J424,2)</f>
        <v>0</v>
      </c>
      <c r="L424" s="235">
        <v>21</v>
      </c>
      <c r="M424" s="235">
        <f>G424*(1+L424/100)</f>
        <v>0</v>
      </c>
      <c r="N424" s="235">
        <v>0</v>
      </c>
      <c r="O424" s="235">
        <f>ROUND(E424*N424,2)</f>
        <v>0</v>
      </c>
      <c r="P424" s="235">
        <v>0</v>
      </c>
      <c r="Q424" s="235">
        <f>ROUND(E424*P424,2)</f>
        <v>0</v>
      </c>
      <c r="R424" s="235"/>
      <c r="S424" s="235" t="s">
        <v>105</v>
      </c>
      <c r="T424" s="236" t="s">
        <v>105</v>
      </c>
      <c r="U424" s="218">
        <v>0.14499999999999999</v>
      </c>
      <c r="V424" s="218">
        <f>ROUND(E424*U424,2)</f>
        <v>4.21</v>
      </c>
      <c r="W424" s="218"/>
      <c r="X424" s="209"/>
      <c r="Y424" s="209"/>
      <c r="Z424" s="209"/>
      <c r="AA424" s="209"/>
      <c r="AB424" s="209"/>
      <c r="AC424" s="209"/>
      <c r="AD424" s="209"/>
      <c r="AE424" s="209"/>
      <c r="AF424" s="209"/>
      <c r="AG424" s="209" t="s">
        <v>106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1">
      <c r="A425" s="216"/>
      <c r="B425" s="217"/>
      <c r="C425" s="252" t="s">
        <v>331</v>
      </c>
      <c r="D425" s="219"/>
      <c r="E425" s="220">
        <v>12</v>
      </c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 t="s">
        <v>110</v>
      </c>
      <c r="AH425" s="209">
        <v>0</v>
      </c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>
      <c r="A426" s="216"/>
      <c r="B426" s="217"/>
      <c r="C426" s="252" t="s">
        <v>332</v>
      </c>
      <c r="D426" s="219"/>
      <c r="E426" s="220">
        <v>17</v>
      </c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 t="s">
        <v>110</v>
      </c>
      <c r="AH426" s="209">
        <v>0</v>
      </c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ht="22.5" outlineLevel="1">
      <c r="A427" s="230">
        <v>101</v>
      </c>
      <c r="B427" s="231" t="s">
        <v>439</v>
      </c>
      <c r="C427" s="250" t="s">
        <v>440</v>
      </c>
      <c r="D427" s="232" t="s">
        <v>117</v>
      </c>
      <c r="E427" s="233">
        <v>34</v>
      </c>
      <c r="F427" s="234"/>
      <c r="G427" s="235">
        <f>ROUND(E427*F427,2)</f>
        <v>0</v>
      </c>
      <c r="H427" s="234"/>
      <c r="I427" s="235">
        <f>ROUND(E427*H427,2)</f>
        <v>0</v>
      </c>
      <c r="J427" s="234"/>
      <c r="K427" s="235">
        <f>ROUND(E427*J427,2)</f>
        <v>0</v>
      </c>
      <c r="L427" s="235">
        <v>21</v>
      </c>
      <c r="M427" s="235">
        <f>G427*(1+L427/100)</f>
        <v>0</v>
      </c>
      <c r="N427" s="235">
        <v>0.21615000000000001</v>
      </c>
      <c r="O427" s="235">
        <f>ROUND(E427*N427,2)</f>
        <v>7.35</v>
      </c>
      <c r="P427" s="235">
        <v>0</v>
      </c>
      <c r="Q427" s="235">
        <f>ROUND(E427*P427,2)</f>
        <v>0</v>
      </c>
      <c r="R427" s="235" t="s">
        <v>240</v>
      </c>
      <c r="S427" s="235" t="s">
        <v>105</v>
      </c>
      <c r="T427" s="236" t="s">
        <v>119</v>
      </c>
      <c r="U427" s="218">
        <v>0.33834999999999998</v>
      </c>
      <c r="V427" s="218">
        <f>ROUND(E427*U427,2)</f>
        <v>11.5</v>
      </c>
      <c r="W427" s="218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 t="s">
        <v>106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1">
      <c r="A428" s="216"/>
      <c r="B428" s="217"/>
      <c r="C428" s="251" t="s">
        <v>441</v>
      </c>
      <c r="D428" s="238"/>
      <c r="E428" s="238"/>
      <c r="F428" s="238"/>
      <c r="G428" s="23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 t="s">
        <v>108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1">
      <c r="A429" s="216"/>
      <c r="B429" s="217"/>
      <c r="C429" s="255" t="s">
        <v>442</v>
      </c>
      <c r="D429" s="247"/>
      <c r="E429" s="247"/>
      <c r="F429" s="247"/>
      <c r="G429" s="247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 t="s">
        <v>122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>
      <c r="A430" s="230">
        <v>102</v>
      </c>
      <c r="B430" s="231" t="s">
        <v>443</v>
      </c>
      <c r="C430" s="250" t="s">
        <v>444</v>
      </c>
      <c r="D430" s="232" t="s">
        <v>142</v>
      </c>
      <c r="E430" s="233">
        <v>2.04</v>
      </c>
      <c r="F430" s="234"/>
      <c r="G430" s="235">
        <f>ROUND(E430*F430,2)</f>
        <v>0</v>
      </c>
      <c r="H430" s="234"/>
      <c r="I430" s="235">
        <f>ROUND(E430*H430,2)</f>
        <v>0</v>
      </c>
      <c r="J430" s="234"/>
      <c r="K430" s="235">
        <f>ROUND(E430*J430,2)</f>
        <v>0</v>
      </c>
      <c r="L430" s="235">
        <v>21</v>
      </c>
      <c r="M430" s="235">
        <f>G430*(1+L430/100)</f>
        <v>0</v>
      </c>
      <c r="N430" s="235">
        <v>2.5249999999999999</v>
      </c>
      <c r="O430" s="235">
        <f>ROUND(E430*N430,2)</f>
        <v>5.15</v>
      </c>
      <c r="P430" s="235">
        <v>0</v>
      </c>
      <c r="Q430" s="235">
        <f>ROUND(E430*P430,2)</f>
        <v>0</v>
      </c>
      <c r="R430" s="235" t="s">
        <v>240</v>
      </c>
      <c r="S430" s="235" t="s">
        <v>105</v>
      </c>
      <c r="T430" s="236" t="s">
        <v>105</v>
      </c>
      <c r="U430" s="218">
        <v>1.4419999999999999</v>
      </c>
      <c r="V430" s="218">
        <f>ROUND(E430*U430,2)</f>
        <v>2.94</v>
      </c>
      <c r="W430" s="218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 t="s">
        <v>106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>
      <c r="A431" s="216"/>
      <c r="B431" s="217"/>
      <c r="C431" s="251" t="s">
        <v>445</v>
      </c>
      <c r="D431" s="238"/>
      <c r="E431" s="238"/>
      <c r="F431" s="238"/>
      <c r="G431" s="23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09"/>
      <c r="Y431" s="209"/>
      <c r="Z431" s="209"/>
      <c r="AA431" s="209"/>
      <c r="AB431" s="209"/>
      <c r="AC431" s="209"/>
      <c r="AD431" s="209"/>
      <c r="AE431" s="209"/>
      <c r="AF431" s="209"/>
      <c r="AG431" s="209" t="s">
        <v>108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>
      <c r="A432" s="216"/>
      <c r="B432" s="217"/>
      <c r="C432" s="252" t="s">
        <v>446</v>
      </c>
      <c r="D432" s="219"/>
      <c r="E432" s="220">
        <v>2.04</v>
      </c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09"/>
      <c r="Y432" s="209"/>
      <c r="Z432" s="209"/>
      <c r="AA432" s="209"/>
      <c r="AB432" s="209"/>
      <c r="AC432" s="209"/>
      <c r="AD432" s="209"/>
      <c r="AE432" s="209"/>
      <c r="AF432" s="209"/>
      <c r="AG432" s="209" t="s">
        <v>110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>
      <c r="A433" s="224" t="s">
        <v>99</v>
      </c>
      <c r="B433" s="225" t="s">
        <v>69</v>
      </c>
      <c r="C433" s="249" t="s">
        <v>70</v>
      </c>
      <c r="D433" s="226"/>
      <c r="E433" s="227"/>
      <c r="F433" s="228"/>
      <c r="G433" s="228">
        <f>SUMIF(AG434:AG461,"&lt;&gt;NOR",G434:G461)</f>
        <v>0</v>
      </c>
      <c r="H433" s="228"/>
      <c r="I433" s="228">
        <f>SUM(I434:I461)</f>
        <v>0</v>
      </c>
      <c r="J433" s="228"/>
      <c r="K433" s="228">
        <f>SUM(K434:K461)</f>
        <v>0</v>
      </c>
      <c r="L433" s="228"/>
      <c r="M433" s="228">
        <f>SUM(M434:M461)</f>
        <v>0</v>
      </c>
      <c r="N433" s="228"/>
      <c r="O433" s="228">
        <f>SUM(O434:O461)</f>
        <v>0</v>
      </c>
      <c r="P433" s="228"/>
      <c r="Q433" s="228">
        <f>SUM(Q434:Q461)</f>
        <v>0</v>
      </c>
      <c r="R433" s="228"/>
      <c r="S433" s="228"/>
      <c r="T433" s="229"/>
      <c r="U433" s="223"/>
      <c r="V433" s="223">
        <f>SUM(V434:V461)</f>
        <v>84.03</v>
      </c>
      <c r="W433" s="223"/>
      <c r="AG433" t="s">
        <v>100</v>
      </c>
    </row>
    <row r="434" spans="1:60" outlineLevel="1">
      <c r="A434" s="230">
        <v>103</v>
      </c>
      <c r="B434" s="231" t="s">
        <v>447</v>
      </c>
      <c r="C434" s="250" t="s">
        <v>448</v>
      </c>
      <c r="D434" s="232" t="s">
        <v>219</v>
      </c>
      <c r="E434" s="233">
        <v>85.390500000000003</v>
      </c>
      <c r="F434" s="234"/>
      <c r="G434" s="235">
        <f>ROUND(E434*F434,2)</f>
        <v>0</v>
      </c>
      <c r="H434" s="234"/>
      <c r="I434" s="235">
        <f>ROUND(E434*H434,2)</f>
        <v>0</v>
      </c>
      <c r="J434" s="234"/>
      <c r="K434" s="235">
        <f>ROUND(E434*J434,2)</f>
        <v>0</v>
      </c>
      <c r="L434" s="235">
        <v>21</v>
      </c>
      <c r="M434" s="235">
        <f>G434*(1+L434/100)</f>
        <v>0</v>
      </c>
      <c r="N434" s="235">
        <v>0</v>
      </c>
      <c r="O434" s="235">
        <f>ROUND(E434*N434,2)</f>
        <v>0</v>
      </c>
      <c r="P434" s="235">
        <v>0</v>
      </c>
      <c r="Q434" s="235">
        <f>ROUND(E434*P434,2)</f>
        <v>0</v>
      </c>
      <c r="R434" s="235"/>
      <c r="S434" s="235" t="s">
        <v>105</v>
      </c>
      <c r="T434" s="236" t="s">
        <v>449</v>
      </c>
      <c r="U434" s="218">
        <v>0</v>
      </c>
      <c r="V434" s="218">
        <f>ROUND(E434*U434,2)</f>
        <v>0</v>
      </c>
      <c r="W434" s="218"/>
      <c r="X434" s="209"/>
      <c r="Y434" s="209"/>
      <c r="Z434" s="209"/>
      <c r="AA434" s="209"/>
      <c r="AB434" s="209"/>
      <c r="AC434" s="209"/>
      <c r="AD434" s="209"/>
      <c r="AE434" s="209"/>
      <c r="AF434" s="209"/>
      <c r="AG434" s="209" t="s">
        <v>450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>
      <c r="A435" s="216"/>
      <c r="B435" s="217"/>
      <c r="C435" s="252" t="s">
        <v>451</v>
      </c>
      <c r="D435" s="219"/>
      <c r="E435" s="220">
        <v>12.24</v>
      </c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09"/>
      <c r="Y435" s="209"/>
      <c r="Z435" s="209"/>
      <c r="AA435" s="209"/>
      <c r="AB435" s="209"/>
      <c r="AC435" s="209"/>
      <c r="AD435" s="209"/>
      <c r="AE435" s="209"/>
      <c r="AF435" s="209"/>
      <c r="AG435" s="209" t="s">
        <v>110</v>
      </c>
      <c r="AH435" s="209">
        <v>7</v>
      </c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1">
      <c r="A436" s="216"/>
      <c r="B436" s="217"/>
      <c r="C436" s="252" t="s">
        <v>452</v>
      </c>
      <c r="D436" s="219"/>
      <c r="E436" s="220">
        <v>33.659999999999997</v>
      </c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09"/>
      <c r="Y436" s="209"/>
      <c r="Z436" s="209"/>
      <c r="AA436" s="209"/>
      <c r="AB436" s="209"/>
      <c r="AC436" s="209"/>
      <c r="AD436" s="209"/>
      <c r="AE436" s="209"/>
      <c r="AF436" s="209"/>
      <c r="AG436" s="209" t="s">
        <v>110</v>
      </c>
      <c r="AH436" s="209">
        <v>7</v>
      </c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1">
      <c r="A437" s="216"/>
      <c r="B437" s="217"/>
      <c r="C437" s="252" t="s">
        <v>453</v>
      </c>
      <c r="D437" s="219"/>
      <c r="E437" s="220">
        <v>14.355</v>
      </c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 t="s">
        <v>110</v>
      </c>
      <c r="AH437" s="209">
        <v>7</v>
      </c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1">
      <c r="A438" s="216"/>
      <c r="B438" s="217"/>
      <c r="C438" s="252" t="s">
        <v>454</v>
      </c>
      <c r="D438" s="219"/>
      <c r="E438" s="220">
        <v>9.57</v>
      </c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09"/>
      <c r="Y438" s="209"/>
      <c r="Z438" s="209"/>
      <c r="AA438" s="209"/>
      <c r="AB438" s="209"/>
      <c r="AC438" s="209"/>
      <c r="AD438" s="209"/>
      <c r="AE438" s="209"/>
      <c r="AF438" s="209"/>
      <c r="AG438" s="209" t="s">
        <v>110</v>
      </c>
      <c r="AH438" s="209">
        <v>7</v>
      </c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1">
      <c r="A439" s="216"/>
      <c r="B439" s="217"/>
      <c r="C439" s="252" t="s">
        <v>455</v>
      </c>
      <c r="D439" s="219"/>
      <c r="E439" s="220">
        <v>4.2074999999999996</v>
      </c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09"/>
      <c r="Y439" s="209"/>
      <c r="Z439" s="209"/>
      <c r="AA439" s="209"/>
      <c r="AB439" s="209"/>
      <c r="AC439" s="209"/>
      <c r="AD439" s="209"/>
      <c r="AE439" s="209"/>
      <c r="AF439" s="209"/>
      <c r="AG439" s="209" t="s">
        <v>110</v>
      </c>
      <c r="AH439" s="209">
        <v>7</v>
      </c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>
      <c r="A440" s="216"/>
      <c r="B440" s="217"/>
      <c r="C440" s="252" t="s">
        <v>456</v>
      </c>
      <c r="D440" s="219"/>
      <c r="E440" s="220">
        <v>2.1779999999999999</v>
      </c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 t="s">
        <v>110</v>
      </c>
      <c r="AH440" s="209">
        <v>7</v>
      </c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1">
      <c r="A441" s="216"/>
      <c r="B441" s="217"/>
      <c r="C441" s="252" t="s">
        <v>457</v>
      </c>
      <c r="D441" s="219"/>
      <c r="E441" s="220">
        <v>9.18</v>
      </c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 t="s">
        <v>110</v>
      </c>
      <c r="AH441" s="209">
        <v>7</v>
      </c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1">
      <c r="A442" s="216"/>
      <c r="B442" s="217"/>
      <c r="C442" s="252" t="s">
        <v>458</v>
      </c>
      <c r="D442" s="219"/>
      <c r="E442" s="220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 t="s">
        <v>110</v>
      </c>
      <c r="AH442" s="209">
        <v>7</v>
      </c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1">
      <c r="A443" s="230">
        <v>104</v>
      </c>
      <c r="B443" s="231" t="s">
        <v>459</v>
      </c>
      <c r="C443" s="250" t="s">
        <v>460</v>
      </c>
      <c r="D443" s="232" t="s">
        <v>219</v>
      </c>
      <c r="E443" s="233">
        <v>85.390500000000003</v>
      </c>
      <c r="F443" s="234"/>
      <c r="G443" s="235">
        <f>ROUND(E443*F443,2)</f>
        <v>0</v>
      </c>
      <c r="H443" s="234"/>
      <c r="I443" s="235">
        <f>ROUND(E443*H443,2)</f>
        <v>0</v>
      </c>
      <c r="J443" s="234"/>
      <c r="K443" s="235">
        <f>ROUND(E443*J443,2)</f>
        <v>0</v>
      </c>
      <c r="L443" s="235">
        <v>21</v>
      </c>
      <c r="M443" s="235">
        <f>G443*(1+L443/100)</f>
        <v>0</v>
      </c>
      <c r="N443" s="235">
        <v>0</v>
      </c>
      <c r="O443" s="235">
        <f>ROUND(E443*N443,2)</f>
        <v>0</v>
      </c>
      <c r="P443" s="235">
        <v>0</v>
      </c>
      <c r="Q443" s="235">
        <f>ROUND(E443*P443,2)</f>
        <v>0</v>
      </c>
      <c r="R443" s="235" t="s">
        <v>461</v>
      </c>
      <c r="S443" s="235" t="s">
        <v>105</v>
      </c>
      <c r="T443" s="236" t="s">
        <v>449</v>
      </c>
      <c r="U443" s="218">
        <v>0.94199999999999995</v>
      </c>
      <c r="V443" s="218">
        <f>ROUND(E443*U443,2)</f>
        <v>80.44</v>
      </c>
      <c r="W443" s="218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 t="s">
        <v>462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>
      <c r="A444" s="216"/>
      <c r="B444" s="217"/>
      <c r="C444" s="252" t="s">
        <v>463</v>
      </c>
      <c r="D444" s="219"/>
      <c r="E444" s="220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 t="s">
        <v>110</v>
      </c>
      <c r="AH444" s="209">
        <v>0</v>
      </c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1">
      <c r="A445" s="216"/>
      <c r="B445" s="217"/>
      <c r="C445" s="252" t="s">
        <v>464</v>
      </c>
      <c r="D445" s="219"/>
      <c r="E445" s="220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09"/>
      <c r="Y445" s="209"/>
      <c r="Z445" s="209"/>
      <c r="AA445" s="209"/>
      <c r="AB445" s="209"/>
      <c r="AC445" s="209"/>
      <c r="AD445" s="209"/>
      <c r="AE445" s="209"/>
      <c r="AF445" s="209"/>
      <c r="AG445" s="209" t="s">
        <v>110</v>
      </c>
      <c r="AH445" s="209">
        <v>0</v>
      </c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1">
      <c r="A446" s="216"/>
      <c r="B446" s="217"/>
      <c r="C446" s="252" t="s">
        <v>465</v>
      </c>
      <c r="D446" s="219"/>
      <c r="E446" s="220">
        <v>85.390500000000003</v>
      </c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09"/>
      <c r="Y446" s="209"/>
      <c r="Z446" s="209"/>
      <c r="AA446" s="209"/>
      <c r="AB446" s="209"/>
      <c r="AC446" s="209"/>
      <c r="AD446" s="209"/>
      <c r="AE446" s="209"/>
      <c r="AF446" s="209"/>
      <c r="AG446" s="209" t="s">
        <v>110</v>
      </c>
      <c r="AH446" s="209">
        <v>0</v>
      </c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1">
      <c r="A447" s="230">
        <v>105</v>
      </c>
      <c r="B447" s="231" t="s">
        <v>466</v>
      </c>
      <c r="C447" s="250" t="s">
        <v>467</v>
      </c>
      <c r="D447" s="232" t="s">
        <v>219</v>
      </c>
      <c r="E447" s="233">
        <v>85.390500000000003</v>
      </c>
      <c r="F447" s="234"/>
      <c r="G447" s="235">
        <f>ROUND(E447*F447,2)</f>
        <v>0</v>
      </c>
      <c r="H447" s="234"/>
      <c r="I447" s="235">
        <f>ROUND(E447*H447,2)</f>
        <v>0</v>
      </c>
      <c r="J447" s="234"/>
      <c r="K447" s="235">
        <f>ROUND(E447*J447,2)</f>
        <v>0</v>
      </c>
      <c r="L447" s="235">
        <v>21</v>
      </c>
      <c r="M447" s="235">
        <f>G447*(1+L447/100)</f>
        <v>0</v>
      </c>
      <c r="N447" s="235">
        <v>0</v>
      </c>
      <c r="O447" s="235">
        <f>ROUND(E447*N447,2)</f>
        <v>0</v>
      </c>
      <c r="P447" s="235">
        <v>0</v>
      </c>
      <c r="Q447" s="235">
        <f>ROUND(E447*P447,2)</f>
        <v>0</v>
      </c>
      <c r="R447" s="235"/>
      <c r="S447" s="235" t="s">
        <v>105</v>
      </c>
      <c r="T447" s="236" t="s">
        <v>449</v>
      </c>
      <c r="U447" s="218">
        <v>4.2000000000000003E-2</v>
      </c>
      <c r="V447" s="218">
        <f>ROUND(E447*U447,2)</f>
        <v>3.59</v>
      </c>
      <c r="W447" s="218"/>
      <c r="X447" s="209"/>
      <c r="Y447" s="209"/>
      <c r="Z447" s="209"/>
      <c r="AA447" s="209"/>
      <c r="AB447" s="209"/>
      <c r="AC447" s="209"/>
      <c r="AD447" s="209"/>
      <c r="AE447" s="209"/>
      <c r="AF447" s="209"/>
      <c r="AG447" s="209" t="s">
        <v>462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1">
      <c r="A448" s="216"/>
      <c r="B448" s="217"/>
      <c r="C448" s="252" t="s">
        <v>463</v>
      </c>
      <c r="D448" s="219"/>
      <c r="E448" s="220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09"/>
      <c r="Y448" s="209"/>
      <c r="Z448" s="209"/>
      <c r="AA448" s="209"/>
      <c r="AB448" s="209"/>
      <c r="AC448" s="209"/>
      <c r="AD448" s="209"/>
      <c r="AE448" s="209"/>
      <c r="AF448" s="209"/>
      <c r="AG448" s="209" t="s">
        <v>110</v>
      </c>
      <c r="AH448" s="209">
        <v>0</v>
      </c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1">
      <c r="A449" s="216"/>
      <c r="B449" s="217"/>
      <c r="C449" s="252" t="s">
        <v>464</v>
      </c>
      <c r="D449" s="219"/>
      <c r="E449" s="220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09"/>
      <c r="Y449" s="209"/>
      <c r="Z449" s="209"/>
      <c r="AA449" s="209"/>
      <c r="AB449" s="209"/>
      <c r="AC449" s="209"/>
      <c r="AD449" s="209"/>
      <c r="AE449" s="209"/>
      <c r="AF449" s="209"/>
      <c r="AG449" s="209" t="s">
        <v>110</v>
      </c>
      <c r="AH449" s="209">
        <v>0</v>
      </c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>
      <c r="A450" s="216"/>
      <c r="B450" s="217"/>
      <c r="C450" s="252" t="s">
        <v>465</v>
      </c>
      <c r="D450" s="219"/>
      <c r="E450" s="220">
        <v>85.390500000000003</v>
      </c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09"/>
      <c r="Y450" s="209"/>
      <c r="Z450" s="209"/>
      <c r="AA450" s="209"/>
      <c r="AB450" s="209"/>
      <c r="AC450" s="209"/>
      <c r="AD450" s="209"/>
      <c r="AE450" s="209"/>
      <c r="AF450" s="209"/>
      <c r="AG450" s="209" t="s">
        <v>110</v>
      </c>
      <c r="AH450" s="209">
        <v>0</v>
      </c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>
      <c r="A451" s="230">
        <v>106</v>
      </c>
      <c r="B451" s="231" t="s">
        <v>468</v>
      </c>
      <c r="C451" s="250" t="s">
        <v>469</v>
      </c>
      <c r="D451" s="232" t="s">
        <v>219</v>
      </c>
      <c r="E451" s="233">
        <v>1366.248</v>
      </c>
      <c r="F451" s="234"/>
      <c r="G451" s="235">
        <f>ROUND(E451*F451,2)</f>
        <v>0</v>
      </c>
      <c r="H451" s="234"/>
      <c r="I451" s="235">
        <f>ROUND(E451*H451,2)</f>
        <v>0</v>
      </c>
      <c r="J451" s="234"/>
      <c r="K451" s="235">
        <f>ROUND(E451*J451,2)</f>
        <v>0</v>
      </c>
      <c r="L451" s="235">
        <v>21</v>
      </c>
      <c r="M451" s="235">
        <f>G451*(1+L451/100)</f>
        <v>0</v>
      </c>
      <c r="N451" s="235">
        <v>0</v>
      </c>
      <c r="O451" s="235">
        <f>ROUND(E451*N451,2)</f>
        <v>0</v>
      </c>
      <c r="P451" s="235">
        <v>0</v>
      </c>
      <c r="Q451" s="235">
        <f>ROUND(E451*P451,2)</f>
        <v>0</v>
      </c>
      <c r="R451" s="235"/>
      <c r="S451" s="235" t="s">
        <v>105</v>
      </c>
      <c r="T451" s="236" t="s">
        <v>449</v>
      </c>
      <c r="U451" s="218">
        <v>0</v>
      </c>
      <c r="V451" s="218">
        <f>ROUND(E451*U451,2)</f>
        <v>0</v>
      </c>
      <c r="W451" s="218"/>
      <c r="X451" s="209"/>
      <c r="Y451" s="209"/>
      <c r="Z451" s="209"/>
      <c r="AA451" s="209"/>
      <c r="AB451" s="209"/>
      <c r="AC451" s="209"/>
      <c r="AD451" s="209"/>
      <c r="AE451" s="209"/>
      <c r="AF451" s="209"/>
      <c r="AG451" s="209" t="s">
        <v>462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1">
      <c r="A452" s="216"/>
      <c r="B452" s="217"/>
      <c r="C452" s="252" t="s">
        <v>463</v>
      </c>
      <c r="D452" s="219"/>
      <c r="E452" s="220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09"/>
      <c r="Y452" s="209"/>
      <c r="Z452" s="209"/>
      <c r="AA452" s="209"/>
      <c r="AB452" s="209"/>
      <c r="AC452" s="209"/>
      <c r="AD452" s="209"/>
      <c r="AE452" s="209"/>
      <c r="AF452" s="209"/>
      <c r="AG452" s="209" t="s">
        <v>110</v>
      </c>
      <c r="AH452" s="209">
        <v>0</v>
      </c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1">
      <c r="A453" s="216"/>
      <c r="B453" s="217"/>
      <c r="C453" s="252" t="s">
        <v>464</v>
      </c>
      <c r="D453" s="219"/>
      <c r="E453" s="220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09"/>
      <c r="Y453" s="209"/>
      <c r="Z453" s="209"/>
      <c r="AA453" s="209"/>
      <c r="AB453" s="209"/>
      <c r="AC453" s="209"/>
      <c r="AD453" s="209"/>
      <c r="AE453" s="209"/>
      <c r="AF453" s="209"/>
      <c r="AG453" s="209" t="s">
        <v>110</v>
      </c>
      <c r="AH453" s="209">
        <v>0</v>
      </c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>
      <c r="A454" s="216"/>
      <c r="B454" s="217"/>
      <c r="C454" s="252" t="s">
        <v>470</v>
      </c>
      <c r="D454" s="219"/>
      <c r="E454" s="220">
        <v>1366.248</v>
      </c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 t="s">
        <v>110</v>
      </c>
      <c r="AH454" s="209">
        <v>0</v>
      </c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1">
      <c r="A455" s="230">
        <v>107</v>
      </c>
      <c r="B455" s="231" t="s">
        <v>471</v>
      </c>
      <c r="C455" s="250" t="s">
        <v>472</v>
      </c>
      <c r="D455" s="232" t="s">
        <v>219</v>
      </c>
      <c r="E455" s="233">
        <v>85.390500000000003</v>
      </c>
      <c r="F455" s="234"/>
      <c r="G455" s="235">
        <f>ROUND(E455*F455,2)</f>
        <v>0</v>
      </c>
      <c r="H455" s="234"/>
      <c r="I455" s="235">
        <f>ROUND(E455*H455,2)</f>
        <v>0</v>
      </c>
      <c r="J455" s="234"/>
      <c r="K455" s="235">
        <f>ROUND(E455*J455,2)</f>
        <v>0</v>
      </c>
      <c r="L455" s="235">
        <v>21</v>
      </c>
      <c r="M455" s="235">
        <f>G455*(1+L455/100)</f>
        <v>0</v>
      </c>
      <c r="N455" s="235">
        <v>0</v>
      </c>
      <c r="O455" s="235">
        <f>ROUND(E455*N455,2)</f>
        <v>0</v>
      </c>
      <c r="P455" s="235">
        <v>0</v>
      </c>
      <c r="Q455" s="235">
        <f>ROUND(E455*P455,2)</f>
        <v>0</v>
      </c>
      <c r="R455" s="235" t="s">
        <v>461</v>
      </c>
      <c r="S455" s="235" t="s">
        <v>105</v>
      </c>
      <c r="T455" s="236" t="s">
        <v>449</v>
      </c>
      <c r="U455" s="218">
        <v>0</v>
      </c>
      <c r="V455" s="218">
        <f>ROUND(E455*U455,2)</f>
        <v>0</v>
      </c>
      <c r="W455" s="218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 t="s">
        <v>462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>
      <c r="A456" s="216"/>
      <c r="B456" s="217"/>
      <c r="C456" s="252" t="s">
        <v>463</v>
      </c>
      <c r="D456" s="219"/>
      <c r="E456" s="220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 t="s">
        <v>110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>
      <c r="A457" s="216"/>
      <c r="B457" s="217"/>
      <c r="C457" s="252" t="s">
        <v>464</v>
      </c>
      <c r="D457" s="219"/>
      <c r="E457" s="220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 t="s">
        <v>110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>
      <c r="A458" s="216"/>
      <c r="B458" s="217"/>
      <c r="C458" s="252" t="s">
        <v>465</v>
      </c>
      <c r="D458" s="219"/>
      <c r="E458" s="220">
        <v>85.390500000000003</v>
      </c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 t="s">
        <v>110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1">
      <c r="A459" s="230">
        <v>108</v>
      </c>
      <c r="B459" s="231" t="s">
        <v>473</v>
      </c>
      <c r="C459" s="250" t="s">
        <v>474</v>
      </c>
      <c r="D459" s="232" t="s">
        <v>219</v>
      </c>
      <c r="E459" s="233">
        <v>6.3855000000000004</v>
      </c>
      <c r="F459" s="234"/>
      <c r="G459" s="235">
        <f>ROUND(E459*F459,2)</f>
        <v>0</v>
      </c>
      <c r="H459" s="234"/>
      <c r="I459" s="235">
        <f>ROUND(E459*H459,2)</f>
        <v>0</v>
      </c>
      <c r="J459" s="234"/>
      <c r="K459" s="235">
        <f>ROUND(E459*J459,2)</f>
        <v>0</v>
      </c>
      <c r="L459" s="235">
        <v>21</v>
      </c>
      <c r="M459" s="235">
        <f>G459*(1+L459/100)</f>
        <v>0</v>
      </c>
      <c r="N459" s="235">
        <v>0</v>
      </c>
      <c r="O459" s="235">
        <f>ROUND(E459*N459,2)</f>
        <v>0</v>
      </c>
      <c r="P459" s="235">
        <v>0</v>
      </c>
      <c r="Q459" s="235">
        <f>ROUND(E459*P459,2)</f>
        <v>0</v>
      </c>
      <c r="R459" s="235" t="s">
        <v>461</v>
      </c>
      <c r="S459" s="235" t="s">
        <v>105</v>
      </c>
      <c r="T459" s="236" t="s">
        <v>105</v>
      </c>
      <c r="U459" s="218">
        <v>0</v>
      </c>
      <c r="V459" s="218">
        <f>ROUND(E459*U459,2)</f>
        <v>0</v>
      </c>
      <c r="W459" s="218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 t="s">
        <v>120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>
      <c r="A460" s="216"/>
      <c r="B460" s="217"/>
      <c r="C460" s="252" t="s">
        <v>455</v>
      </c>
      <c r="D460" s="219"/>
      <c r="E460" s="220">
        <v>4.2074999999999996</v>
      </c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 t="s">
        <v>110</v>
      </c>
      <c r="AH460" s="209">
        <v>7</v>
      </c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>
      <c r="A461" s="216"/>
      <c r="B461" s="217"/>
      <c r="C461" s="252" t="s">
        <v>456</v>
      </c>
      <c r="D461" s="219"/>
      <c r="E461" s="220">
        <v>2.1779999999999999</v>
      </c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 t="s">
        <v>110</v>
      </c>
      <c r="AH461" s="209">
        <v>7</v>
      </c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>
      <c r="A462" s="224" t="s">
        <v>99</v>
      </c>
      <c r="B462" s="225" t="s">
        <v>73</v>
      </c>
      <c r="C462" s="249" t="s">
        <v>28</v>
      </c>
      <c r="D462" s="226"/>
      <c r="E462" s="227"/>
      <c r="F462" s="228"/>
      <c r="G462" s="228">
        <f>SUMIF(AG463:AG475,"&lt;&gt;NOR",G463:G475)</f>
        <v>0</v>
      </c>
      <c r="H462" s="228"/>
      <c r="I462" s="228">
        <f>SUM(I463:I475)</f>
        <v>0</v>
      </c>
      <c r="J462" s="228"/>
      <c r="K462" s="228">
        <f>SUM(K463:K475)</f>
        <v>0</v>
      </c>
      <c r="L462" s="228"/>
      <c r="M462" s="228">
        <f>SUM(M463:M475)</f>
        <v>0</v>
      </c>
      <c r="N462" s="228"/>
      <c r="O462" s="228">
        <f>SUM(O463:O475)</f>
        <v>0</v>
      </c>
      <c r="P462" s="228"/>
      <c r="Q462" s="228">
        <f>SUM(Q463:Q475)</f>
        <v>0</v>
      </c>
      <c r="R462" s="228"/>
      <c r="S462" s="228"/>
      <c r="T462" s="229"/>
      <c r="U462" s="223"/>
      <c r="V462" s="223">
        <f>SUM(V463:V475)</f>
        <v>0</v>
      </c>
      <c r="W462" s="223"/>
      <c r="AG462" t="s">
        <v>100</v>
      </c>
    </row>
    <row r="463" spans="1:60" outlineLevel="1">
      <c r="A463" s="230">
        <v>109</v>
      </c>
      <c r="B463" s="231" t="s">
        <v>475</v>
      </c>
      <c r="C463" s="250" t="s">
        <v>476</v>
      </c>
      <c r="D463" s="232" t="s">
        <v>477</v>
      </c>
      <c r="E463" s="233">
        <v>1</v>
      </c>
      <c r="F463" s="234"/>
      <c r="G463" s="235">
        <f>ROUND(E463*F463,2)</f>
        <v>0</v>
      </c>
      <c r="H463" s="234"/>
      <c r="I463" s="235">
        <f>ROUND(E463*H463,2)</f>
        <v>0</v>
      </c>
      <c r="J463" s="234"/>
      <c r="K463" s="235">
        <f>ROUND(E463*J463,2)</f>
        <v>0</v>
      </c>
      <c r="L463" s="235">
        <v>21</v>
      </c>
      <c r="M463" s="235">
        <f>G463*(1+L463/100)</f>
        <v>0</v>
      </c>
      <c r="N463" s="235">
        <v>0</v>
      </c>
      <c r="O463" s="235">
        <f>ROUND(E463*N463,2)</f>
        <v>0</v>
      </c>
      <c r="P463" s="235">
        <v>0</v>
      </c>
      <c r="Q463" s="235">
        <f>ROUND(E463*P463,2)</f>
        <v>0</v>
      </c>
      <c r="R463" s="235"/>
      <c r="S463" s="235" t="s">
        <v>118</v>
      </c>
      <c r="T463" s="236" t="s">
        <v>119</v>
      </c>
      <c r="U463" s="218">
        <v>0</v>
      </c>
      <c r="V463" s="218">
        <f>ROUND(E463*U463,2)</f>
        <v>0</v>
      </c>
      <c r="W463" s="218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 t="s">
        <v>120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ht="33.75" outlineLevel="1">
      <c r="A464" s="216"/>
      <c r="B464" s="217"/>
      <c r="C464" s="253" t="s">
        <v>478</v>
      </c>
      <c r="D464" s="239"/>
      <c r="E464" s="239"/>
      <c r="F464" s="239"/>
      <c r="G464" s="239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 t="s">
        <v>122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37" t="str">
        <f>C464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TDI.</v>
      </c>
      <c r="BB464" s="209"/>
      <c r="BC464" s="209"/>
      <c r="BD464" s="209"/>
      <c r="BE464" s="209"/>
      <c r="BF464" s="209"/>
      <c r="BG464" s="209"/>
      <c r="BH464" s="209"/>
    </row>
    <row r="465" spans="1:60" outlineLevel="1">
      <c r="A465" s="230">
        <v>110</v>
      </c>
      <c r="B465" s="231" t="s">
        <v>479</v>
      </c>
      <c r="C465" s="250" t="s">
        <v>480</v>
      </c>
      <c r="D465" s="232" t="s">
        <v>477</v>
      </c>
      <c r="E465" s="233">
        <v>1</v>
      </c>
      <c r="F465" s="234"/>
      <c r="G465" s="235">
        <f>ROUND(E465*F465,2)</f>
        <v>0</v>
      </c>
      <c r="H465" s="234"/>
      <c r="I465" s="235">
        <f>ROUND(E465*H465,2)</f>
        <v>0</v>
      </c>
      <c r="J465" s="234"/>
      <c r="K465" s="235">
        <f>ROUND(E465*J465,2)</f>
        <v>0</v>
      </c>
      <c r="L465" s="235">
        <v>21</v>
      </c>
      <c r="M465" s="235">
        <f>G465*(1+L465/100)</f>
        <v>0</v>
      </c>
      <c r="N465" s="235">
        <v>1E-3</v>
      </c>
      <c r="O465" s="235">
        <f>ROUND(E465*N465,2)</f>
        <v>0</v>
      </c>
      <c r="P465" s="235">
        <v>0</v>
      </c>
      <c r="Q465" s="235">
        <f>ROUND(E465*P465,2)</f>
        <v>0</v>
      </c>
      <c r="R465" s="235"/>
      <c r="S465" s="235" t="s">
        <v>118</v>
      </c>
      <c r="T465" s="236" t="s">
        <v>119</v>
      </c>
      <c r="U465" s="218">
        <v>0</v>
      </c>
      <c r="V465" s="218">
        <f>ROUND(E465*U465,2)</f>
        <v>0</v>
      </c>
      <c r="W465" s="218"/>
      <c r="X465" s="209"/>
      <c r="Y465" s="209"/>
      <c r="Z465" s="209"/>
      <c r="AA465" s="209"/>
      <c r="AB465" s="209"/>
      <c r="AC465" s="209"/>
      <c r="AD465" s="209"/>
      <c r="AE465" s="209"/>
      <c r="AF465" s="209"/>
      <c r="AG465" s="209" t="s">
        <v>106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>
      <c r="A466" s="216"/>
      <c r="B466" s="217"/>
      <c r="C466" s="253" t="s">
        <v>481</v>
      </c>
      <c r="D466" s="239"/>
      <c r="E466" s="239"/>
      <c r="F466" s="239"/>
      <c r="G466" s="239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09"/>
      <c r="Y466" s="209"/>
      <c r="Z466" s="209"/>
      <c r="AA466" s="209"/>
      <c r="AB466" s="209"/>
      <c r="AC466" s="209"/>
      <c r="AD466" s="209"/>
      <c r="AE466" s="209"/>
      <c r="AF466" s="209"/>
      <c r="AG466" s="209" t="s">
        <v>122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1">
      <c r="A467" s="240">
        <v>111</v>
      </c>
      <c r="B467" s="241" t="s">
        <v>482</v>
      </c>
      <c r="C467" s="254" t="s">
        <v>483</v>
      </c>
      <c r="D467" s="242" t="s">
        <v>477</v>
      </c>
      <c r="E467" s="243">
        <v>1</v>
      </c>
      <c r="F467" s="244"/>
      <c r="G467" s="245">
        <f>ROUND(E467*F467,2)</f>
        <v>0</v>
      </c>
      <c r="H467" s="244"/>
      <c r="I467" s="245">
        <f>ROUND(E467*H467,2)</f>
        <v>0</v>
      </c>
      <c r="J467" s="244"/>
      <c r="K467" s="245">
        <f>ROUND(E467*J467,2)</f>
        <v>0</v>
      </c>
      <c r="L467" s="245">
        <v>21</v>
      </c>
      <c r="M467" s="245">
        <f>G467*(1+L467/100)</f>
        <v>0</v>
      </c>
      <c r="N467" s="245">
        <v>0</v>
      </c>
      <c r="O467" s="245">
        <f>ROUND(E467*N467,2)</f>
        <v>0</v>
      </c>
      <c r="P467" s="245">
        <v>0</v>
      </c>
      <c r="Q467" s="245">
        <f>ROUND(E467*P467,2)</f>
        <v>0</v>
      </c>
      <c r="R467" s="245"/>
      <c r="S467" s="245" t="s">
        <v>118</v>
      </c>
      <c r="T467" s="246" t="s">
        <v>119</v>
      </c>
      <c r="U467" s="218">
        <v>0</v>
      </c>
      <c r="V467" s="218">
        <f>ROUND(E467*U467,2)</f>
        <v>0</v>
      </c>
      <c r="W467" s="218"/>
      <c r="X467" s="209"/>
      <c r="Y467" s="209"/>
      <c r="Z467" s="209"/>
      <c r="AA467" s="209"/>
      <c r="AB467" s="209"/>
      <c r="AC467" s="209"/>
      <c r="AD467" s="209"/>
      <c r="AE467" s="209"/>
      <c r="AF467" s="209"/>
      <c r="AG467" s="209" t="s">
        <v>484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1">
      <c r="A468" s="240">
        <v>112</v>
      </c>
      <c r="B468" s="241" t="s">
        <v>485</v>
      </c>
      <c r="C468" s="254" t="s">
        <v>486</v>
      </c>
      <c r="D468" s="242" t="s">
        <v>487</v>
      </c>
      <c r="E468" s="243">
        <v>1</v>
      </c>
      <c r="F468" s="244"/>
      <c r="G468" s="245">
        <f>ROUND(E468*F468,2)</f>
        <v>0</v>
      </c>
      <c r="H468" s="244"/>
      <c r="I468" s="245">
        <f>ROUND(E468*H468,2)</f>
        <v>0</v>
      </c>
      <c r="J468" s="244"/>
      <c r="K468" s="245">
        <f>ROUND(E468*J468,2)</f>
        <v>0</v>
      </c>
      <c r="L468" s="245">
        <v>21</v>
      </c>
      <c r="M468" s="245">
        <f>G468*(1+L468/100)</f>
        <v>0</v>
      </c>
      <c r="N468" s="245">
        <v>0</v>
      </c>
      <c r="O468" s="245">
        <f>ROUND(E468*N468,2)</f>
        <v>0</v>
      </c>
      <c r="P468" s="245">
        <v>0</v>
      </c>
      <c r="Q468" s="245">
        <f>ROUND(E468*P468,2)</f>
        <v>0</v>
      </c>
      <c r="R468" s="245"/>
      <c r="S468" s="245" t="s">
        <v>105</v>
      </c>
      <c r="T468" s="246" t="s">
        <v>119</v>
      </c>
      <c r="U468" s="218">
        <v>0</v>
      </c>
      <c r="V468" s="218">
        <f>ROUND(E468*U468,2)</f>
        <v>0</v>
      </c>
      <c r="W468" s="218"/>
      <c r="X468" s="209"/>
      <c r="Y468" s="209"/>
      <c r="Z468" s="209"/>
      <c r="AA468" s="209"/>
      <c r="AB468" s="209"/>
      <c r="AC468" s="209"/>
      <c r="AD468" s="209"/>
      <c r="AE468" s="209"/>
      <c r="AF468" s="209"/>
      <c r="AG468" s="209" t="s">
        <v>488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>
      <c r="A469" s="230">
        <v>113</v>
      </c>
      <c r="B469" s="231" t="s">
        <v>489</v>
      </c>
      <c r="C469" s="250" t="s">
        <v>490</v>
      </c>
      <c r="D469" s="232" t="s">
        <v>487</v>
      </c>
      <c r="E469" s="233">
        <v>1</v>
      </c>
      <c r="F469" s="234"/>
      <c r="G469" s="235">
        <f>ROUND(E469*F469,2)</f>
        <v>0</v>
      </c>
      <c r="H469" s="234"/>
      <c r="I469" s="235">
        <f>ROUND(E469*H469,2)</f>
        <v>0</v>
      </c>
      <c r="J469" s="234"/>
      <c r="K469" s="235">
        <f>ROUND(E469*J469,2)</f>
        <v>0</v>
      </c>
      <c r="L469" s="235">
        <v>21</v>
      </c>
      <c r="M469" s="235">
        <f>G469*(1+L469/100)</f>
        <v>0</v>
      </c>
      <c r="N469" s="235">
        <v>0</v>
      </c>
      <c r="O469" s="235">
        <f>ROUND(E469*N469,2)</f>
        <v>0</v>
      </c>
      <c r="P469" s="235">
        <v>0</v>
      </c>
      <c r="Q469" s="235">
        <f>ROUND(E469*P469,2)</f>
        <v>0</v>
      </c>
      <c r="R469" s="235"/>
      <c r="S469" s="235" t="s">
        <v>105</v>
      </c>
      <c r="T469" s="236" t="s">
        <v>119</v>
      </c>
      <c r="U469" s="218">
        <v>0</v>
      </c>
      <c r="V469" s="218">
        <f>ROUND(E469*U469,2)</f>
        <v>0</v>
      </c>
      <c r="W469" s="218"/>
      <c r="X469" s="209"/>
      <c r="Y469" s="209"/>
      <c r="Z469" s="209"/>
      <c r="AA469" s="209"/>
      <c r="AB469" s="209"/>
      <c r="AC469" s="209"/>
      <c r="AD469" s="209"/>
      <c r="AE469" s="209"/>
      <c r="AF469" s="209"/>
      <c r="AG469" s="209" t="s">
        <v>484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>
      <c r="A470" s="216"/>
      <c r="B470" s="217"/>
      <c r="C470" s="253" t="s">
        <v>491</v>
      </c>
      <c r="D470" s="239"/>
      <c r="E470" s="239"/>
      <c r="F470" s="239"/>
      <c r="G470" s="239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09"/>
      <c r="Y470" s="209"/>
      <c r="Z470" s="209"/>
      <c r="AA470" s="209"/>
      <c r="AB470" s="209"/>
      <c r="AC470" s="209"/>
      <c r="AD470" s="209"/>
      <c r="AE470" s="209"/>
      <c r="AF470" s="209"/>
      <c r="AG470" s="209" t="s">
        <v>122</v>
      </c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1">
      <c r="A471" s="216"/>
      <c r="B471" s="217"/>
      <c r="C471" s="255" t="s">
        <v>492</v>
      </c>
      <c r="D471" s="247"/>
      <c r="E471" s="247"/>
      <c r="F471" s="247"/>
      <c r="G471" s="247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09"/>
      <c r="Y471" s="209"/>
      <c r="Z471" s="209"/>
      <c r="AA471" s="209"/>
      <c r="AB471" s="209"/>
      <c r="AC471" s="209"/>
      <c r="AD471" s="209"/>
      <c r="AE471" s="209"/>
      <c r="AF471" s="209"/>
      <c r="AG471" s="209" t="s">
        <v>122</v>
      </c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>
      <c r="A472" s="216"/>
      <c r="B472" s="217"/>
      <c r="C472" s="255" t="s">
        <v>493</v>
      </c>
      <c r="D472" s="247"/>
      <c r="E472" s="247"/>
      <c r="F472" s="247"/>
      <c r="G472" s="247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09"/>
      <c r="Y472" s="209"/>
      <c r="Z472" s="209"/>
      <c r="AA472" s="209"/>
      <c r="AB472" s="209"/>
      <c r="AC472" s="209"/>
      <c r="AD472" s="209"/>
      <c r="AE472" s="209"/>
      <c r="AF472" s="209"/>
      <c r="AG472" s="209" t="s">
        <v>122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1">
      <c r="A473" s="216"/>
      <c r="B473" s="217"/>
      <c r="C473" s="255" t="s">
        <v>494</v>
      </c>
      <c r="D473" s="247"/>
      <c r="E473" s="247"/>
      <c r="F473" s="247"/>
      <c r="G473" s="247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09"/>
      <c r="Y473" s="209"/>
      <c r="Z473" s="209"/>
      <c r="AA473" s="209"/>
      <c r="AB473" s="209"/>
      <c r="AC473" s="209"/>
      <c r="AD473" s="209"/>
      <c r="AE473" s="209"/>
      <c r="AF473" s="209"/>
      <c r="AG473" s="209" t="s">
        <v>122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>
      <c r="A474" s="240">
        <v>114</v>
      </c>
      <c r="B474" s="241" t="s">
        <v>495</v>
      </c>
      <c r="C474" s="254" t="s">
        <v>496</v>
      </c>
      <c r="D474" s="242" t="s">
        <v>487</v>
      </c>
      <c r="E474" s="243">
        <v>1</v>
      </c>
      <c r="F474" s="244"/>
      <c r="G474" s="245">
        <f>ROUND(E474*F474,2)</f>
        <v>0</v>
      </c>
      <c r="H474" s="244"/>
      <c r="I474" s="245">
        <f>ROUND(E474*H474,2)</f>
        <v>0</v>
      </c>
      <c r="J474" s="244"/>
      <c r="K474" s="245">
        <f>ROUND(E474*J474,2)</f>
        <v>0</v>
      </c>
      <c r="L474" s="245">
        <v>21</v>
      </c>
      <c r="M474" s="245">
        <f>G474*(1+L474/100)</f>
        <v>0</v>
      </c>
      <c r="N474" s="245">
        <v>0</v>
      </c>
      <c r="O474" s="245">
        <f>ROUND(E474*N474,2)</f>
        <v>0</v>
      </c>
      <c r="P474" s="245">
        <v>0</v>
      </c>
      <c r="Q474" s="245">
        <f>ROUND(E474*P474,2)</f>
        <v>0</v>
      </c>
      <c r="R474" s="245"/>
      <c r="S474" s="245" t="s">
        <v>105</v>
      </c>
      <c r="T474" s="246" t="s">
        <v>119</v>
      </c>
      <c r="U474" s="218">
        <v>0</v>
      </c>
      <c r="V474" s="218">
        <f>ROUND(E474*U474,2)</f>
        <v>0</v>
      </c>
      <c r="W474" s="218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 t="s">
        <v>488</v>
      </c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>
      <c r="A475" s="240">
        <v>115</v>
      </c>
      <c r="B475" s="241" t="s">
        <v>497</v>
      </c>
      <c r="C475" s="254" t="s">
        <v>498</v>
      </c>
      <c r="D475" s="242" t="s">
        <v>487</v>
      </c>
      <c r="E475" s="243">
        <v>1</v>
      </c>
      <c r="F475" s="244"/>
      <c r="G475" s="245">
        <f>ROUND(E475*F475,2)</f>
        <v>0</v>
      </c>
      <c r="H475" s="244"/>
      <c r="I475" s="245">
        <f>ROUND(E475*H475,2)</f>
        <v>0</v>
      </c>
      <c r="J475" s="244"/>
      <c r="K475" s="245">
        <f>ROUND(E475*J475,2)</f>
        <v>0</v>
      </c>
      <c r="L475" s="245">
        <v>21</v>
      </c>
      <c r="M475" s="245">
        <f>G475*(1+L475/100)</f>
        <v>0</v>
      </c>
      <c r="N475" s="245">
        <v>0</v>
      </c>
      <c r="O475" s="245">
        <f>ROUND(E475*N475,2)</f>
        <v>0</v>
      </c>
      <c r="P475" s="245">
        <v>0</v>
      </c>
      <c r="Q475" s="245">
        <f>ROUND(E475*P475,2)</f>
        <v>0</v>
      </c>
      <c r="R475" s="245"/>
      <c r="S475" s="245" t="s">
        <v>105</v>
      </c>
      <c r="T475" s="246" t="s">
        <v>119</v>
      </c>
      <c r="U475" s="218">
        <v>0</v>
      </c>
      <c r="V475" s="218">
        <f>ROUND(E475*U475,2)</f>
        <v>0</v>
      </c>
      <c r="W475" s="218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 t="s">
        <v>484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>
      <c r="A476" s="224" t="s">
        <v>99</v>
      </c>
      <c r="B476" s="225" t="s">
        <v>72</v>
      </c>
      <c r="C476" s="249" t="s">
        <v>27</v>
      </c>
      <c r="D476" s="226"/>
      <c r="E476" s="227"/>
      <c r="F476" s="228"/>
      <c r="G476" s="228">
        <f>SUMIF(AG477:AG504,"&lt;&gt;NOR",G477:G504)</f>
        <v>0</v>
      </c>
      <c r="H476" s="228"/>
      <c r="I476" s="228">
        <f>SUM(I477:I504)</f>
        <v>0</v>
      </c>
      <c r="J476" s="228"/>
      <c r="K476" s="228">
        <f>SUM(K477:K504)</f>
        <v>0</v>
      </c>
      <c r="L476" s="228"/>
      <c r="M476" s="228">
        <f>SUM(M477:M504)</f>
        <v>0</v>
      </c>
      <c r="N476" s="228"/>
      <c r="O476" s="228">
        <f>SUM(O477:O504)</f>
        <v>0</v>
      </c>
      <c r="P476" s="228"/>
      <c r="Q476" s="228">
        <f>SUM(Q477:Q504)</f>
        <v>0</v>
      </c>
      <c r="R476" s="228"/>
      <c r="S476" s="228"/>
      <c r="T476" s="229"/>
      <c r="U476" s="223"/>
      <c r="V476" s="223">
        <f>SUM(V477:V504)</f>
        <v>0</v>
      </c>
      <c r="W476" s="223"/>
      <c r="AG476" t="s">
        <v>100</v>
      </c>
    </row>
    <row r="477" spans="1:60" outlineLevel="1">
      <c r="A477" s="240">
        <v>116</v>
      </c>
      <c r="B477" s="241" t="s">
        <v>499</v>
      </c>
      <c r="C477" s="254" t="s">
        <v>500</v>
      </c>
      <c r="D477" s="242" t="s">
        <v>487</v>
      </c>
      <c r="E477" s="243">
        <v>1</v>
      </c>
      <c r="F477" s="244"/>
      <c r="G477" s="245">
        <f>ROUND(E477*F477,2)</f>
        <v>0</v>
      </c>
      <c r="H477" s="244"/>
      <c r="I477" s="245">
        <f>ROUND(E477*H477,2)</f>
        <v>0</v>
      </c>
      <c r="J477" s="244"/>
      <c r="K477" s="245">
        <f>ROUND(E477*J477,2)</f>
        <v>0</v>
      </c>
      <c r="L477" s="245">
        <v>21</v>
      </c>
      <c r="M477" s="245">
        <f>G477*(1+L477/100)</f>
        <v>0</v>
      </c>
      <c r="N477" s="245">
        <v>0</v>
      </c>
      <c r="O477" s="245">
        <f>ROUND(E477*N477,2)</f>
        <v>0</v>
      </c>
      <c r="P477" s="245">
        <v>0</v>
      </c>
      <c r="Q477" s="245">
        <f>ROUND(E477*P477,2)</f>
        <v>0</v>
      </c>
      <c r="R477" s="245"/>
      <c r="S477" s="245" t="s">
        <v>105</v>
      </c>
      <c r="T477" s="246" t="s">
        <v>119</v>
      </c>
      <c r="U477" s="218">
        <v>0</v>
      </c>
      <c r="V477" s="218">
        <f>ROUND(E477*U477,2)</f>
        <v>0</v>
      </c>
      <c r="W477" s="218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 t="s">
        <v>484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1">
      <c r="A478" s="230">
        <v>117</v>
      </c>
      <c r="B478" s="231" t="s">
        <v>501</v>
      </c>
      <c r="C478" s="250" t="s">
        <v>502</v>
      </c>
      <c r="D478" s="232" t="s">
        <v>487</v>
      </c>
      <c r="E478" s="233">
        <v>1</v>
      </c>
      <c r="F478" s="234"/>
      <c r="G478" s="235">
        <f>ROUND(E478*F478,2)</f>
        <v>0</v>
      </c>
      <c r="H478" s="234"/>
      <c r="I478" s="235">
        <f>ROUND(E478*H478,2)</f>
        <v>0</v>
      </c>
      <c r="J478" s="234"/>
      <c r="K478" s="235">
        <f>ROUND(E478*J478,2)</f>
        <v>0</v>
      </c>
      <c r="L478" s="235">
        <v>21</v>
      </c>
      <c r="M478" s="235">
        <f>G478*(1+L478/100)</f>
        <v>0</v>
      </c>
      <c r="N478" s="235">
        <v>0</v>
      </c>
      <c r="O478" s="235">
        <f>ROUND(E478*N478,2)</f>
        <v>0</v>
      </c>
      <c r="P478" s="235">
        <v>0</v>
      </c>
      <c r="Q478" s="235">
        <f>ROUND(E478*P478,2)</f>
        <v>0</v>
      </c>
      <c r="R478" s="235"/>
      <c r="S478" s="235" t="s">
        <v>105</v>
      </c>
      <c r="T478" s="236" t="s">
        <v>119</v>
      </c>
      <c r="U478" s="218">
        <v>0</v>
      </c>
      <c r="V478" s="218">
        <f>ROUND(E478*U478,2)</f>
        <v>0</v>
      </c>
      <c r="W478" s="218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 t="s">
        <v>488</v>
      </c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1">
      <c r="A479" s="216"/>
      <c r="B479" s="217"/>
      <c r="C479" s="253" t="s">
        <v>132</v>
      </c>
      <c r="D479" s="239"/>
      <c r="E479" s="239"/>
      <c r="F479" s="239"/>
      <c r="G479" s="239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 t="s">
        <v>122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>
      <c r="A480" s="230">
        <v>118</v>
      </c>
      <c r="B480" s="231" t="s">
        <v>503</v>
      </c>
      <c r="C480" s="250" t="s">
        <v>504</v>
      </c>
      <c r="D480" s="232" t="s">
        <v>487</v>
      </c>
      <c r="E480" s="233">
        <v>1</v>
      </c>
      <c r="F480" s="234"/>
      <c r="G480" s="235">
        <f>ROUND(E480*F480,2)</f>
        <v>0</v>
      </c>
      <c r="H480" s="234"/>
      <c r="I480" s="235">
        <f>ROUND(E480*H480,2)</f>
        <v>0</v>
      </c>
      <c r="J480" s="234"/>
      <c r="K480" s="235">
        <f>ROUND(E480*J480,2)</f>
        <v>0</v>
      </c>
      <c r="L480" s="235">
        <v>21</v>
      </c>
      <c r="M480" s="235">
        <f>G480*(1+L480/100)</f>
        <v>0</v>
      </c>
      <c r="N480" s="235">
        <v>0</v>
      </c>
      <c r="O480" s="235">
        <f>ROUND(E480*N480,2)</f>
        <v>0</v>
      </c>
      <c r="P480" s="235">
        <v>0</v>
      </c>
      <c r="Q480" s="235">
        <f>ROUND(E480*P480,2)</f>
        <v>0</v>
      </c>
      <c r="R480" s="235"/>
      <c r="S480" s="235" t="s">
        <v>105</v>
      </c>
      <c r="T480" s="236" t="s">
        <v>119</v>
      </c>
      <c r="U480" s="218">
        <v>0</v>
      </c>
      <c r="V480" s="218">
        <f>ROUND(E480*U480,2)</f>
        <v>0</v>
      </c>
      <c r="W480" s="218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 t="s">
        <v>484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1">
      <c r="A481" s="216"/>
      <c r="B481" s="217"/>
      <c r="C481" s="253" t="s">
        <v>132</v>
      </c>
      <c r="D481" s="239"/>
      <c r="E481" s="239"/>
      <c r="F481" s="239"/>
      <c r="G481" s="239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 t="s">
        <v>122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>
      <c r="A482" s="230">
        <v>119</v>
      </c>
      <c r="B482" s="231" t="s">
        <v>505</v>
      </c>
      <c r="C482" s="250" t="s">
        <v>506</v>
      </c>
      <c r="D482" s="232" t="s">
        <v>487</v>
      </c>
      <c r="E482" s="233">
        <v>1</v>
      </c>
      <c r="F482" s="234"/>
      <c r="G482" s="235">
        <f>ROUND(E482*F482,2)</f>
        <v>0</v>
      </c>
      <c r="H482" s="234"/>
      <c r="I482" s="235">
        <f>ROUND(E482*H482,2)</f>
        <v>0</v>
      </c>
      <c r="J482" s="234"/>
      <c r="K482" s="235">
        <f>ROUND(E482*J482,2)</f>
        <v>0</v>
      </c>
      <c r="L482" s="235">
        <v>21</v>
      </c>
      <c r="M482" s="235">
        <f>G482*(1+L482/100)</f>
        <v>0</v>
      </c>
      <c r="N482" s="235">
        <v>0</v>
      </c>
      <c r="O482" s="235">
        <f>ROUND(E482*N482,2)</f>
        <v>0</v>
      </c>
      <c r="P482" s="235">
        <v>0</v>
      </c>
      <c r="Q482" s="235">
        <f>ROUND(E482*P482,2)</f>
        <v>0</v>
      </c>
      <c r="R482" s="235"/>
      <c r="S482" s="235" t="s">
        <v>105</v>
      </c>
      <c r="T482" s="236" t="s">
        <v>119</v>
      </c>
      <c r="U482" s="218">
        <v>0</v>
      </c>
      <c r="V482" s="218">
        <f>ROUND(E482*U482,2)</f>
        <v>0</v>
      </c>
      <c r="W482" s="218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 t="s">
        <v>488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1">
      <c r="A483" s="216"/>
      <c r="B483" s="217"/>
      <c r="C483" s="253" t="s">
        <v>121</v>
      </c>
      <c r="D483" s="239"/>
      <c r="E483" s="239"/>
      <c r="F483" s="239"/>
      <c r="G483" s="239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 t="s">
        <v>122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>
      <c r="A484" s="230">
        <v>120</v>
      </c>
      <c r="B484" s="231" t="s">
        <v>507</v>
      </c>
      <c r="C484" s="250" t="s">
        <v>508</v>
      </c>
      <c r="D484" s="232" t="s">
        <v>487</v>
      </c>
      <c r="E484" s="233">
        <v>1</v>
      </c>
      <c r="F484" s="234"/>
      <c r="G484" s="235">
        <f>ROUND(E484*F484,2)</f>
        <v>0</v>
      </c>
      <c r="H484" s="234"/>
      <c r="I484" s="235">
        <f>ROUND(E484*H484,2)</f>
        <v>0</v>
      </c>
      <c r="J484" s="234"/>
      <c r="K484" s="235">
        <f>ROUND(E484*J484,2)</f>
        <v>0</v>
      </c>
      <c r="L484" s="235">
        <v>21</v>
      </c>
      <c r="M484" s="235">
        <f>G484*(1+L484/100)</f>
        <v>0</v>
      </c>
      <c r="N484" s="235">
        <v>0</v>
      </c>
      <c r="O484" s="235">
        <f>ROUND(E484*N484,2)</f>
        <v>0</v>
      </c>
      <c r="P484" s="235">
        <v>0</v>
      </c>
      <c r="Q484" s="235">
        <f>ROUND(E484*P484,2)</f>
        <v>0</v>
      </c>
      <c r="R484" s="235"/>
      <c r="S484" s="235" t="s">
        <v>105</v>
      </c>
      <c r="T484" s="236" t="s">
        <v>119</v>
      </c>
      <c r="U484" s="218">
        <v>0</v>
      </c>
      <c r="V484" s="218">
        <f>ROUND(E484*U484,2)</f>
        <v>0</v>
      </c>
      <c r="W484" s="218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 t="s">
        <v>484</v>
      </c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1">
      <c r="A485" s="216"/>
      <c r="B485" s="217"/>
      <c r="C485" s="253" t="s">
        <v>121</v>
      </c>
      <c r="D485" s="239"/>
      <c r="E485" s="239"/>
      <c r="F485" s="239"/>
      <c r="G485" s="239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 t="s">
        <v>122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>
      <c r="A486" s="230">
        <v>121</v>
      </c>
      <c r="B486" s="231" t="s">
        <v>509</v>
      </c>
      <c r="C486" s="250" t="s">
        <v>510</v>
      </c>
      <c r="D486" s="232" t="s">
        <v>487</v>
      </c>
      <c r="E486" s="233">
        <v>1</v>
      </c>
      <c r="F486" s="234"/>
      <c r="G486" s="235">
        <f>ROUND(E486*F486,2)</f>
        <v>0</v>
      </c>
      <c r="H486" s="234"/>
      <c r="I486" s="235">
        <f>ROUND(E486*H486,2)</f>
        <v>0</v>
      </c>
      <c r="J486" s="234"/>
      <c r="K486" s="235">
        <f>ROUND(E486*J486,2)</f>
        <v>0</v>
      </c>
      <c r="L486" s="235">
        <v>21</v>
      </c>
      <c r="M486" s="235">
        <f>G486*(1+L486/100)</f>
        <v>0</v>
      </c>
      <c r="N486" s="235">
        <v>0</v>
      </c>
      <c r="O486" s="235">
        <f>ROUND(E486*N486,2)</f>
        <v>0</v>
      </c>
      <c r="P486" s="235">
        <v>0</v>
      </c>
      <c r="Q486" s="235">
        <f>ROUND(E486*P486,2)</f>
        <v>0</v>
      </c>
      <c r="R486" s="235"/>
      <c r="S486" s="235" t="s">
        <v>105</v>
      </c>
      <c r="T486" s="236" t="s">
        <v>119</v>
      </c>
      <c r="U486" s="218">
        <v>0</v>
      </c>
      <c r="V486" s="218">
        <f>ROUND(E486*U486,2)</f>
        <v>0</v>
      </c>
      <c r="W486" s="218"/>
      <c r="X486" s="209"/>
      <c r="Y486" s="209"/>
      <c r="Z486" s="209"/>
      <c r="AA486" s="209"/>
      <c r="AB486" s="209"/>
      <c r="AC486" s="209"/>
      <c r="AD486" s="209"/>
      <c r="AE486" s="209"/>
      <c r="AF486" s="209"/>
      <c r="AG486" s="209" t="s">
        <v>488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ht="33.75" outlineLevel="1">
      <c r="A487" s="216"/>
      <c r="B487" s="217"/>
      <c r="C487" s="253" t="s">
        <v>511</v>
      </c>
      <c r="D487" s="239"/>
      <c r="E487" s="239"/>
      <c r="F487" s="239"/>
      <c r="G487" s="239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09"/>
      <c r="Y487" s="209"/>
      <c r="Z487" s="209"/>
      <c r="AA487" s="209"/>
      <c r="AB487" s="209"/>
      <c r="AC487" s="209"/>
      <c r="AD487" s="209"/>
      <c r="AE487" s="209"/>
      <c r="AF487" s="209"/>
      <c r="AG487" s="209" t="s">
        <v>122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37" t="str">
        <f>C487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87" s="209"/>
      <c r="BC487" s="209"/>
      <c r="BD487" s="209"/>
      <c r="BE487" s="209"/>
      <c r="BF487" s="209"/>
      <c r="BG487" s="209"/>
      <c r="BH487" s="209"/>
    </row>
    <row r="488" spans="1:60" outlineLevel="1">
      <c r="A488" s="240">
        <v>122</v>
      </c>
      <c r="B488" s="241" t="s">
        <v>512</v>
      </c>
      <c r="C488" s="254" t="s">
        <v>513</v>
      </c>
      <c r="D488" s="242" t="s">
        <v>487</v>
      </c>
      <c r="E488" s="243">
        <v>1</v>
      </c>
      <c r="F488" s="244"/>
      <c r="G488" s="245">
        <f>ROUND(E488*F488,2)</f>
        <v>0</v>
      </c>
      <c r="H488" s="244"/>
      <c r="I488" s="245">
        <f>ROUND(E488*H488,2)</f>
        <v>0</v>
      </c>
      <c r="J488" s="244"/>
      <c r="K488" s="245">
        <f>ROUND(E488*J488,2)</f>
        <v>0</v>
      </c>
      <c r="L488" s="245">
        <v>21</v>
      </c>
      <c r="M488" s="245">
        <f>G488*(1+L488/100)</f>
        <v>0</v>
      </c>
      <c r="N488" s="245">
        <v>0</v>
      </c>
      <c r="O488" s="245">
        <f>ROUND(E488*N488,2)</f>
        <v>0</v>
      </c>
      <c r="P488" s="245">
        <v>0</v>
      </c>
      <c r="Q488" s="245">
        <f>ROUND(E488*P488,2)</f>
        <v>0</v>
      </c>
      <c r="R488" s="245"/>
      <c r="S488" s="245" t="s">
        <v>105</v>
      </c>
      <c r="T488" s="246" t="s">
        <v>119</v>
      </c>
      <c r="U488" s="218">
        <v>0</v>
      </c>
      <c r="V488" s="218">
        <f>ROUND(E488*U488,2)</f>
        <v>0</v>
      </c>
      <c r="W488" s="218"/>
      <c r="X488" s="209"/>
      <c r="Y488" s="209"/>
      <c r="Z488" s="209"/>
      <c r="AA488" s="209"/>
      <c r="AB488" s="209"/>
      <c r="AC488" s="209"/>
      <c r="AD488" s="209"/>
      <c r="AE488" s="209"/>
      <c r="AF488" s="209"/>
      <c r="AG488" s="209" t="s">
        <v>488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1">
      <c r="A489" s="230">
        <v>123</v>
      </c>
      <c r="B489" s="231" t="s">
        <v>514</v>
      </c>
      <c r="C489" s="250" t="s">
        <v>515</v>
      </c>
      <c r="D489" s="232" t="s">
        <v>487</v>
      </c>
      <c r="E489" s="233">
        <v>1</v>
      </c>
      <c r="F489" s="234"/>
      <c r="G489" s="235">
        <f>ROUND(E489*F489,2)</f>
        <v>0</v>
      </c>
      <c r="H489" s="234"/>
      <c r="I489" s="235">
        <f>ROUND(E489*H489,2)</f>
        <v>0</v>
      </c>
      <c r="J489" s="234"/>
      <c r="K489" s="235">
        <f>ROUND(E489*J489,2)</f>
        <v>0</v>
      </c>
      <c r="L489" s="235">
        <v>21</v>
      </c>
      <c r="M489" s="235">
        <f>G489*(1+L489/100)</f>
        <v>0</v>
      </c>
      <c r="N489" s="235">
        <v>0</v>
      </c>
      <c r="O489" s="235">
        <f>ROUND(E489*N489,2)</f>
        <v>0</v>
      </c>
      <c r="P489" s="235">
        <v>0</v>
      </c>
      <c r="Q489" s="235">
        <f>ROUND(E489*P489,2)</f>
        <v>0</v>
      </c>
      <c r="R489" s="235"/>
      <c r="S489" s="235" t="s">
        <v>105</v>
      </c>
      <c r="T489" s="236" t="s">
        <v>119</v>
      </c>
      <c r="U489" s="218">
        <v>0</v>
      </c>
      <c r="V489" s="218">
        <f>ROUND(E489*U489,2)</f>
        <v>0</v>
      </c>
      <c r="W489" s="218"/>
      <c r="X489" s="209"/>
      <c r="Y489" s="209"/>
      <c r="Z489" s="209"/>
      <c r="AA489" s="209"/>
      <c r="AB489" s="209"/>
      <c r="AC489" s="209"/>
      <c r="AD489" s="209"/>
      <c r="AE489" s="209"/>
      <c r="AF489" s="209"/>
      <c r="AG489" s="209" t="s">
        <v>488</v>
      </c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ht="22.5" outlineLevel="1">
      <c r="A490" s="216"/>
      <c r="B490" s="217"/>
      <c r="C490" s="253" t="s">
        <v>516</v>
      </c>
      <c r="D490" s="239"/>
      <c r="E490" s="239"/>
      <c r="F490" s="239"/>
      <c r="G490" s="239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09"/>
      <c r="Y490" s="209"/>
      <c r="Z490" s="209"/>
      <c r="AA490" s="209"/>
      <c r="AB490" s="209"/>
      <c r="AC490" s="209"/>
      <c r="AD490" s="209"/>
      <c r="AE490" s="209"/>
      <c r="AF490" s="209"/>
      <c r="AG490" s="209" t="s">
        <v>122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37" t="str">
        <f>C490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490" s="209"/>
      <c r="BC490" s="209"/>
      <c r="BD490" s="209"/>
      <c r="BE490" s="209"/>
      <c r="BF490" s="209"/>
      <c r="BG490" s="209"/>
      <c r="BH490" s="209"/>
    </row>
    <row r="491" spans="1:60" outlineLevel="1">
      <c r="A491" s="230">
        <v>124</v>
      </c>
      <c r="B491" s="231" t="s">
        <v>517</v>
      </c>
      <c r="C491" s="250" t="s">
        <v>518</v>
      </c>
      <c r="D491" s="232" t="s">
        <v>487</v>
      </c>
      <c r="E491" s="233">
        <v>1</v>
      </c>
      <c r="F491" s="234"/>
      <c r="G491" s="235">
        <f>ROUND(E491*F491,2)</f>
        <v>0</v>
      </c>
      <c r="H491" s="234"/>
      <c r="I491" s="235">
        <f>ROUND(E491*H491,2)</f>
        <v>0</v>
      </c>
      <c r="J491" s="234"/>
      <c r="K491" s="235">
        <f>ROUND(E491*J491,2)</f>
        <v>0</v>
      </c>
      <c r="L491" s="235">
        <v>21</v>
      </c>
      <c r="M491" s="235">
        <f>G491*(1+L491/100)</f>
        <v>0</v>
      </c>
      <c r="N491" s="235">
        <v>0</v>
      </c>
      <c r="O491" s="235">
        <f>ROUND(E491*N491,2)</f>
        <v>0</v>
      </c>
      <c r="P491" s="235">
        <v>0</v>
      </c>
      <c r="Q491" s="235">
        <f>ROUND(E491*P491,2)</f>
        <v>0</v>
      </c>
      <c r="R491" s="235"/>
      <c r="S491" s="235" t="s">
        <v>105</v>
      </c>
      <c r="T491" s="236" t="s">
        <v>119</v>
      </c>
      <c r="U491" s="218">
        <v>0</v>
      </c>
      <c r="V491" s="218">
        <f>ROUND(E491*U491,2)</f>
        <v>0</v>
      </c>
      <c r="W491" s="218"/>
      <c r="X491" s="209"/>
      <c r="Y491" s="209"/>
      <c r="Z491" s="209"/>
      <c r="AA491" s="209"/>
      <c r="AB491" s="209"/>
      <c r="AC491" s="209"/>
      <c r="AD491" s="209"/>
      <c r="AE491" s="209"/>
      <c r="AF491" s="209"/>
      <c r="AG491" s="209" t="s">
        <v>484</v>
      </c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ht="22.5" outlineLevel="1">
      <c r="A492" s="216"/>
      <c r="B492" s="217"/>
      <c r="C492" s="253" t="s">
        <v>519</v>
      </c>
      <c r="D492" s="239"/>
      <c r="E492" s="239"/>
      <c r="F492" s="239"/>
      <c r="G492" s="239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09"/>
      <c r="Y492" s="209"/>
      <c r="Z492" s="209"/>
      <c r="AA492" s="209"/>
      <c r="AB492" s="209"/>
      <c r="AC492" s="209"/>
      <c r="AD492" s="209"/>
      <c r="AE492" s="209"/>
      <c r="AF492" s="209"/>
      <c r="AG492" s="209" t="s">
        <v>122</v>
      </c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37" t="str">
        <f>C492</f>
        <v>včetně koordinační činnosti se subdodavateli, ostatními zhotoviteli, objednatelem a uživatelem stavby. Zhotovitel bude koordinovat stavbu se zhotovitelem jednotlivých přípojek, které nejsou součástí této stavby, pouze jejich koordinace.</v>
      </c>
      <c r="BB492" s="209"/>
      <c r="BC492" s="209"/>
      <c r="BD492" s="209"/>
      <c r="BE492" s="209"/>
      <c r="BF492" s="209"/>
      <c r="BG492" s="209"/>
      <c r="BH492" s="209"/>
    </row>
    <row r="493" spans="1:60" outlineLevel="1">
      <c r="A493" s="240">
        <v>125</v>
      </c>
      <c r="B493" s="241" t="s">
        <v>520</v>
      </c>
      <c r="C493" s="254" t="s">
        <v>521</v>
      </c>
      <c r="D493" s="242" t="s">
        <v>487</v>
      </c>
      <c r="E493" s="243">
        <v>1</v>
      </c>
      <c r="F493" s="244"/>
      <c r="G493" s="245">
        <f>ROUND(E493*F493,2)</f>
        <v>0</v>
      </c>
      <c r="H493" s="244"/>
      <c r="I493" s="245">
        <f>ROUND(E493*H493,2)</f>
        <v>0</v>
      </c>
      <c r="J493" s="244"/>
      <c r="K493" s="245">
        <f>ROUND(E493*J493,2)</f>
        <v>0</v>
      </c>
      <c r="L493" s="245">
        <v>21</v>
      </c>
      <c r="M493" s="245">
        <f>G493*(1+L493/100)</f>
        <v>0</v>
      </c>
      <c r="N493" s="245">
        <v>0</v>
      </c>
      <c r="O493" s="245">
        <f>ROUND(E493*N493,2)</f>
        <v>0</v>
      </c>
      <c r="P493" s="245">
        <v>0</v>
      </c>
      <c r="Q493" s="245">
        <f>ROUND(E493*P493,2)</f>
        <v>0</v>
      </c>
      <c r="R493" s="245"/>
      <c r="S493" s="245" t="s">
        <v>105</v>
      </c>
      <c r="T493" s="246" t="s">
        <v>119</v>
      </c>
      <c r="U493" s="218">
        <v>0</v>
      </c>
      <c r="V493" s="218">
        <f>ROUND(E493*U493,2)</f>
        <v>0</v>
      </c>
      <c r="W493" s="218"/>
      <c r="X493" s="209"/>
      <c r="Y493" s="209"/>
      <c r="Z493" s="209"/>
      <c r="AA493" s="209"/>
      <c r="AB493" s="209"/>
      <c r="AC493" s="209"/>
      <c r="AD493" s="209"/>
      <c r="AE493" s="209"/>
      <c r="AF493" s="209"/>
      <c r="AG493" s="209" t="s">
        <v>484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outlineLevel="1">
      <c r="A494" s="240">
        <v>126</v>
      </c>
      <c r="B494" s="241" t="s">
        <v>522</v>
      </c>
      <c r="C494" s="254" t="s">
        <v>523</v>
      </c>
      <c r="D494" s="242" t="s">
        <v>487</v>
      </c>
      <c r="E494" s="243">
        <v>1</v>
      </c>
      <c r="F494" s="244"/>
      <c r="G494" s="245">
        <f>ROUND(E494*F494,2)</f>
        <v>0</v>
      </c>
      <c r="H494" s="244"/>
      <c r="I494" s="245">
        <f>ROUND(E494*H494,2)</f>
        <v>0</v>
      </c>
      <c r="J494" s="244"/>
      <c r="K494" s="245">
        <f>ROUND(E494*J494,2)</f>
        <v>0</v>
      </c>
      <c r="L494" s="245">
        <v>21</v>
      </c>
      <c r="M494" s="245">
        <f>G494*(1+L494/100)</f>
        <v>0</v>
      </c>
      <c r="N494" s="245">
        <v>0</v>
      </c>
      <c r="O494" s="245">
        <f>ROUND(E494*N494,2)</f>
        <v>0</v>
      </c>
      <c r="P494" s="245">
        <v>0</v>
      </c>
      <c r="Q494" s="245">
        <f>ROUND(E494*P494,2)</f>
        <v>0</v>
      </c>
      <c r="R494" s="245"/>
      <c r="S494" s="245" t="s">
        <v>105</v>
      </c>
      <c r="T494" s="246" t="s">
        <v>119</v>
      </c>
      <c r="U494" s="218">
        <v>0</v>
      </c>
      <c r="V494" s="218">
        <f>ROUND(E494*U494,2)</f>
        <v>0</v>
      </c>
      <c r="W494" s="218"/>
      <c r="X494" s="209"/>
      <c r="Y494" s="209"/>
      <c r="Z494" s="209"/>
      <c r="AA494" s="209"/>
      <c r="AB494" s="209"/>
      <c r="AC494" s="209"/>
      <c r="AD494" s="209"/>
      <c r="AE494" s="209"/>
      <c r="AF494" s="209"/>
      <c r="AG494" s="209" t="s">
        <v>484</v>
      </c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1">
      <c r="A495" s="230">
        <v>127</v>
      </c>
      <c r="B495" s="231" t="s">
        <v>524</v>
      </c>
      <c r="C495" s="250" t="s">
        <v>525</v>
      </c>
      <c r="D495" s="232" t="s">
        <v>487</v>
      </c>
      <c r="E495" s="233">
        <v>1</v>
      </c>
      <c r="F495" s="234"/>
      <c r="G495" s="235">
        <f>ROUND(E495*F495,2)</f>
        <v>0</v>
      </c>
      <c r="H495" s="234"/>
      <c r="I495" s="235">
        <f>ROUND(E495*H495,2)</f>
        <v>0</v>
      </c>
      <c r="J495" s="234"/>
      <c r="K495" s="235">
        <f>ROUND(E495*J495,2)</f>
        <v>0</v>
      </c>
      <c r="L495" s="235">
        <v>21</v>
      </c>
      <c r="M495" s="235">
        <f>G495*(1+L495/100)</f>
        <v>0</v>
      </c>
      <c r="N495" s="235">
        <v>0</v>
      </c>
      <c r="O495" s="235">
        <f>ROUND(E495*N495,2)</f>
        <v>0</v>
      </c>
      <c r="P495" s="235">
        <v>0</v>
      </c>
      <c r="Q495" s="235">
        <f>ROUND(E495*P495,2)</f>
        <v>0</v>
      </c>
      <c r="R495" s="235"/>
      <c r="S495" s="235" t="s">
        <v>105</v>
      </c>
      <c r="T495" s="236" t="s">
        <v>119</v>
      </c>
      <c r="U495" s="218">
        <v>0</v>
      </c>
      <c r="V495" s="218">
        <f>ROUND(E495*U495,2)</f>
        <v>0</v>
      </c>
      <c r="W495" s="218"/>
      <c r="X495" s="209"/>
      <c r="Y495" s="209"/>
      <c r="Z495" s="209"/>
      <c r="AA495" s="209"/>
      <c r="AB495" s="209"/>
      <c r="AC495" s="209"/>
      <c r="AD495" s="209"/>
      <c r="AE495" s="209"/>
      <c r="AF495" s="209"/>
      <c r="AG495" s="209" t="s">
        <v>450</v>
      </c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>
      <c r="A496" s="216"/>
      <c r="B496" s="217"/>
      <c r="C496" s="253" t="s">
        <v>526</v>
      </c>
      <c r="D496" s="239"/>
      <c r="E496" s="239"/>
      <c r="F496" s="239"/>
      <c r="G496" s="239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 t="s">
        <v>122</v>
      </c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1">
      <c r="A497" s="216"/>
      <c r="B497" s="217"/>
      <c r="C497" s="255" t="s">
        <v>527</v>
      </c>
      <c r="D497" s="247"/>
      <c r="E497" s="247"/>
      <c r="F497" s="247"/>
      <c r="G497" s="247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 t="s">
        <v>122</v>
      </c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outlineLevel="1">
      <c r="A498" s="216"/>
      <c r="B498" s="217"/>
      <c r="C498" s="255" t="s">
        <v>528</v>
      </c>
      <c r="D498" s="247"/>
      <c r="E498" s="247"/>
      <c r="F498" s="247"/>
      <c r="G498" s="247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 t="s">
        <v>122</v>
      </c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1">
      <c r="A499" s="240">
        <v>128</v>
      </c>
      <c r="B499" s="241" t="s">
        <v>529</v>
      </c>
      <c r="C499" s="254" t="s">
        <v>530</v>
      </c>
      <c r="D499" s="242" t="s">
        <v>487</v>
      </c>
      <c r="E499" s="243">
        <v>1</v>
      </c>
      <c r="F499" s="244"/>
      <c r="G499" s="245">
        <f>ROUND(E499*F499,2)</f>
        <v>0</v>
      </c>
      <c r="H499" s="244"/>
      <c r="I499" s="245">
        <f>ROUND(E499*H499,2)</f>
        <v>0</v>
      </c>
      <c r="J499" s="244"/>
      <c r="K499" s="245">
        <f>ROUND(E499*J499,2)</f>
        <v>0</v>
      </c>
      <c r="L499" s="245">
        <v>21</v>
      </c>
      <c r="M499" s="245">
        <f>G499*(1+L499/100)</f>
        <v>0</v>
      </c>
      <c r="N499" s="245">
        <v>0</v>
      </c>
      <c r="O499" s="245">
        <f>ROUND(E499*N499,2)</f>
        <v>0</v>
      </c>
      <c r="P499" s="245">
        <v>0</v>
      </c>
      <c r="Q499" s="245">
        <f>ROUND(E499*P499,2)</f>
        <v>0</v>
      </c>
      <c r="R499" s="245"/>
      <c r="S499" s="245" t="s">
        <v>105</v>
      </c>
      <c r="T499" s="246" t="s">
        <v>119</v>
      </c>
      <c r="U499" s="218">
        <v>0</v>
      </c>
      <c r="V499" s="218">
        <f>ROUND(E499*U499,2)</f>
        <v>0</v>
      </c>
      <c r="W499" s="218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 t="s">
        <v>484</v>
      </c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outlineLevel="1">
      <c r="A500" s="240">
        <v>129</v>
      </c>
      <c r="B500" s="241" t="s">
        <v>531</v>
      </c>
      <c r="C500" s="254" t="s">
        <v>532</v>
      </c>
      <c r="D500" s="242" t="s">
        <v>487</v>
      </c>
      <c r="E500" s="243">
        <v>1</v>
      </c>
      <c r="F500" s="244"/>
      <c r="G500" s="245">
        <f>ROUND(E500*F500,2)</f>
        <v>0</v>
      </c>
      <c r="H500" s="244"/>
      <c r="I500" s="245">
        <f>ROUND(E500*H500,2)</f>
        <v>0</v>
      </c>
      <c r="J500" s="244"/>
      <c r="K500" s="245">
        <f>ROUND(E500*J500,2)</f>
        <v>0</v>
      </c>
      <c r="L500" s="245">
        <v>21</v>
      </c>
      <c r="M500" s="245">
        <f>G500*(1+L500/100)</f>
        <v>0</v>
      </c>
      <c r="N500" s="245">
        <v>0</v>
      </c>
      <c r="O500" s="245">
        <f>ROUND(E500*N500,2)</f>
        <v>0</v>
      </c>
      <c r="P500" s="245">
        <v>0</v>
      </c>
      <c r="Q500" s="245">
        <f>ROUND(E500*P500,2)</f>
        <v>0</v>
      </c>
      <c r="R500" s="245"/>
      <c r="S500" s="245" t="s">
        <v>105</v>
      </c>
      <c r="T500" s="246" t="s">
        <v>119</v>
      </c>
      <c r="U500" s="218">
        <v>0</v>
      </c>
      <c r="V500" s="218">
        <f>ROUND(E500*U500,2)</f>
        <v>0</v>
      </c>
      <c r="W500" s="218"/>
      <c r="X500" s="209"/>
      <c r="Y500" s="209"/>
      <c r="Z500" s="209"/>
      <c r="AA500" s="209"/>
      <c r="AB500" s="209"/>
      <c r="AC500" s="209"/>
      <c r="AD500" s="209"/>
      <c r="AE500" s="209"/>
      <c r="AF500" s="209"/>
      <c r="AG500" s="209" t="s">
        <v>484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1">
      <c r="A501" s="240">
        <v>130</v>
      </c>
      <c r="B501" s="241" t="s">
        <v>533</v>
      </c>
      <c r="C501" s="254" t="s">
        <v>534</v>
      </c>
      <c r="D501" s="242" t="s">
        <v>487</v>
      </c>
      <c r="E501" s="243">
        <v>1</v>
      </c>
      <c r="F501" s="244"/>
      <c r="G501" s="245">
        <f>ROUND(E501*F501,2)</f>
        <v>0</v>
      </c>
      <c r="H501" s="244"/>
      <c r="I501" s="245">
        <f>ROUND(E501*H501,2)</f>
        <v>0</v>
      </c>
      <c r="J501" s="244"/>
      <c r="K501" s="245">
        <f>ROUND(E501*J501,2)</f>
        <v>0</v>
      </c>
      <c r="L501" s="245">
        <v>21</v>
      </c>
      <c r="M501" s="245">
        <f>G501*(1+L501/100)</f>
        <v>0</v>
      </c>
      <c r="N501" s="245">
        <v>0</v>
      </c>
      <c r="O501" s="245">
        <f>ROUND(E501*N501,2)</f>
        <v>0</v>
      </c>
      <c r="P501" s="245">
        <v>0</v>
      </c>
      <c r="Q501" s="245">
        <f>ROUND(E501*P501,2)</f>
        <v>0</v>
      </c>
      <c r="R501" s="245"/>
      <c r="S501" s="245" t="s">
        <v>105</v>
      </c>
      <c r="T501" s="246" t="s">
        <v>119</v>
      </c>
      <c r="U501" s="218">
        <v>0</v>
      </c>
      <c r="V501" s="218">
        <f>ROUND(E501*U501,2)</f>
        <v>0</v>
      </c>
      <c r="W501" s="218"/>
      <c r="X501" s="209"/>
      <c r="Y501" s="209"/>
      <c r="Z501" s="209"/>
      <c r="AA501" s="209"/>
      <c r="AB501" s="209"/>
      <c r="AC501" s="209"/>
      <c r="AD501" s="209"/>
      <c r="AE501" s="209"/>
      <c r="AF501" s="209"/>
      <c r="AG501" s="209" t="s">
        <v>484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1">
      <c r="A502" s="230">
        <v>131</v>
      </c>
      <c r="B502" s="231" t="s">
        <v>535</v>
      </c>
      <c r="C502" s="250" t="s">
        <v>536</v>
      </c>
      <c r="D502" s="232" t="s">
        <v>487</v>
      </c>
      <c r="E502" s="233">
        <v>1</v>
      </c>
      <c r="F502" s="234"/>
      <c r="G502" s="235">
        <f>ROUND(E502*F502,2)</f>
        <v>0</v>
      </c>
      <c r="H502" s="234"/>
      <c r="I502" s="235">
        <f>ROUND(E502*H502,2)</f>
        <v>0</v>
      </c>
      <c r="J502" s="234"/>
      <c r="K502" s="235">
        <f>ROUND(E502*J502,2)</f>
        <v>0</v>
      </c>
      <c r="L502" s="235">
        <v>21</v>
      </c>
      <c r="M502" s="235">
        <f>G502*(1+L502/100)</f>
        <v>0</v>
      </c>
      <c r="N502" s="235">
        <v>0</v>
      </c>
      <c r="O502" s="235">
        <f>ROUND(E502*N502,2)</f>
        <v>0</v>
      </c>
      <c r="P502" s="235">
        <v>0</v>
      </c>
      <c r="Q502" s="235">
        <f>ROUND(E502*P502,2)</f>
        <v>0</v>
      </c>
      <c r="R502" s="235"/>
      <c r="S502" s="235" t="s">
        <v>105</v>
      </c>
      <c r="T502" s="236" t="s">
        <v>119</v>
      </c>
      <c r="U502" s="218">
        <v>0</v>
      </c>
      <c r="V502" s="218">
        <f>ROUND(E502*U502,2)</f>
        <v>0</v>
      </c>
      <c r="W502" s="218"/>
      <c r="X502" s="209"/>
      <c r="Y502" s="209"/>
      <c r="Z502" s="209"/>
      <c r="AA502" s="209"/>
      <c r="AB502" s="209"/>
      <c r="AC502" s="209"/>
      <c r="AD502" s="209"/>
      <c r="AE502" s="209"/>
      <c r="AF502" s="209"/>
      <c r="AG502" s="209" t="s">
        <v>484</v>
      </c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1">
      <c r="A503" s="216"/>
      <c r="B503" s="217"/>
      <c r="C503" s="253" t="s">
        <v>537</v>
      </c>
      <c r="D503" s="239"/>
      <c r="E503" s="239"/>
      <c r="F503" s="239"/>
      <c r="G503" s="239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09"/>
      <c r="Y503" s="209"/>
      <c r="Z503" s="209"/>
      <c r="AA503" s="209"/>
      <c r="AB503" s="209"/>
      <c r="AC503" s="209"/>
      <c r="AD503" s="209"/>
      <c r="AE503" s="209"/>
      <c r="AF503" s="209"/>
      <c r="AG503" s="209" t="s">
        <v>122</v>
      </c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1">
      <c r="A504" s="230">
        <v>132</v>
      </c>
      <c r="B504" s="231" t="s">
        <v>538</v>
      </c>
      <c r="C504" s="250" t="s">
        <v>539</v>
      </c>
      <c r="D504" s="232" t="s">
        <v>487</v>
      </c>
      <c r="E504" s="233">
        <v>1</v>
      </c>
      <c r="F504" s="234"/>
      <c r="G504" s="235">
        <f>ROUND(E504*F504,2)</f>
        <v>0</v>
      </c>
      <c r="H504" s="234"/>
      <c r="I504" s="235">
        <f>ROUND(E504*H504,2)</f>
        <v>0</v>
      </c>
      <c r="J504" s="234"/>
      <c r="K504" s="235">
        <f>ROUND(E504*J504,2)</f>
        <v>0</v>
      </c>
      <c r="L504" s="235">
        <v>21</v>
      </c>
      <c r="M504" s="235">
        <f>G504*(1+L504/100)</f>
        <v>0</v>
      </c>
      <c r="N504" s="235">
        <v>0</v>
      </c>
      <c r="O504" s="235">
        <f>ROUND(E504*N504,2)</f>
        <v>0</v>
      </c>
      <c r="P504" s="235">
        <v>0</v>
      </c>
      <c r="Q504" s="235">
        <f>ROUND(E504*P504,2)</f>
        <v>0</v>
      </c>
      <c r="R504" s="235"/>
      <c r="S504" s="235" t="s">
        <v>105</v>
      </c>
      <c r="T504" s="236" t="s">
        <v>119</v>
      </c>
      <c r="U504" s="218">
        <v>0</v>
      </c>
      <c r="V504" s="218">
        <f>ROUND(E504*U504,2)</f>
        <v>0</v>
      </c>
      <c r="W504" s="218"/>
      <c r="X504" s="209"/>
      <c r="Y504" s="209"/>
      <c r="Z504" s="209"/>
      <c r="AA504" s="209"/>
      <c r="AB504" s="209"/>
      <c r="AC504" s="209"/>
      <c r="AD504" s="209"/>
      <c r="AE504" s="209"/>
      <c r="AF504" s="209"/>
      <c r="AG504" s="209" t="s">
        <v>488</v>
      </c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>
      <c r="A505" s="5"/>
      <c r="B505" s="6"/>
      <c r="C505" s="258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AE505">
        <v>15</v>
      </c>
      <c r="AF505">
        <v>21</v>
      </c>
    </row>
    <row r="506" spans="1:60">
      <c r="A506" s="212"/>
      <c r="B506" s="213" t="s">
        <v>29</v>
      </c>
      <c r="C506" s="259"/>
      <c r="D506" s="214"/>
      <c r="E506" s="215"/>
      <c r="F506" s="215"/>
      <c r="G506" s="248">
        <f>G8+G14+G20+G215+G246+G277+G284+G342+G423+G433+G462+G476</f>
        <v>0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AE506">
        <f>SUMIF(L7:L504,AE505,G7:G504)</f>
        <v>0</v>
      </c>
      <c r="AF506">
        <f>SUMIF(L7:L504,AF505,G7:G504)</f>
        <v>0</v>
      </c>
      <c r="AG506" t="s">
        <v>540</v>
      </c>
    </row>
    <row r="507" spans="1:60">
      <c r="C507" s="260"/>
      <c r="D507" s="193"/>
      <c r="AG507" t="s">
        <v>545</v>
      </c>
    </row>
    <row r="508" spans="1:60">
      <c r="D508" s="193"/>
    </row>
    <row r="509" spans="1:60">
      <c r="D509" s="193"/>
    </row>
    <row r="510" spans="1:60">
      <c r="D510" s="193"/>
    </row>
    <row r="511" spans="1:60">
      <c r="D511" s="193"/>
    </row>
    <row r="512" spans="1:60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sheetProtection password="E93A" sheet="1"/>
  <mergeCells count="151">
    <mergeCell ref="C503:G503"/>
    <mergeCell ref="C487:G487"/>
    <mergeCell ref="C490:G490"/>
    <mergeCell ref="C492:G492"/>
    <mergeCell ref="C496:G496"/>
    <mergeCell ref="C497:G497"/>
    <mergeCell ref="C498:G498"/>
    <mergeCell ref="C472:G472"/>
    <mergeCell ref="C473:G473"/>
    <mergeCell ref="C479:G479"/>
    <mergeCell ref="C481:G481"/>
    <mergeCell ref="C483:G483"/>
    <mergeCell ref="C485:G485"/>
    <mergeCell ref="C429:G429"/>
    <mergeCell ref="C431:G431"/>
    <mergeCell ref="C464:G464"/>
    <mergeCell ref="C466:G466"/>
    <mergeCell ref="C470:G470"/>
    <mergeCell ref="C471:G471"/>
    <mergeCell ref="C411:G411"/>
    <mergeCell ref="C413:G413"/>
    <mergeCell ref="C415:G415"/>
    <mergeCell ref="C416:G416"/>
    <mergeCell ref="C418:G418"/>
    <mergeCell ref="C428:G428"/>
    <mergeCell ref="C399:G399"/>
    <mergeCell ref="C401:G401"/>
    <mergeCell ref="C403:G403"/>
    <mergeCell ref="C405:G405"/>
    <mergeCell ref="C407:G407"/>
    <mergeCell ref="C409:G409"/>
    <mergeCell ref="C387:G387"/>
    <mergeCell ref="C388:G388"/>
    <mergeCell ref="C389:G389"/>
    <mergeCell ref="C393:G393"/>
    <mergeCell ref="C395:G395"/>
    <mergeCell ref="C397:G397"/>
    <mergeCell ref="C367:G367"/>
    <mergeCell ref="C368:G368"/>
    <mergeCell ref="C373:G373"/>
    <mergeCell ref="C378:G378"/>
    <mergeCell ref="C381:G381"/>
    <mergeCell ref="C383:G383"/>
    <mergeCell ref="C347:G347"/>
    <mergeCell ref="C349:G349"/>
    <mergeCell ref="C351:G351"/>
    <mergeCell ref="C355:G355"/>
    <mergeCell ref="C364:G364"/>
    <mergeCell ref="C365:G365"/>
    <mergeCell ref="C328:G328"/>
    <mergeCell ref="C329:G329"/>
    <mergeCell ref="C332:G332"/>
    <mergeCell ref="C335:G335"/>
    <mergeCell ref="C336:G336"/>
    <mergeCell ref="C339:G339"/>
    <mergeCell ref="C310:G310"/>
    <mergeCell ref="C314:G314"/>
    <mergeCell ref="C315:G315"/>
    <mergeCell ref="C319:G319"/>
    <mergeCell ref="C323:G323"/>
    <mergeCell ref="C327:G327"/>
    <mergeCell ref="C297:G297"/>
    <mergeCell ref="C300:G300"/>
    <mergeCell ref="C301:G301"/>
    <mergeCell ref="C304:G304"/>
    <mergeCell ref="C305:G305"/>
    <mergeCell ref="C309:G309"/>
    <mergeCell ref="C282:G282"/>
    <mergeCell ref="C286:G286"/>
    <mergeCell ref="C287:G287"/>
    <mergeCell ref="C291:G291"/>
    <mergeCell ref="C292:G292"/>
    <mergeCell ref="C296:G296"/>
    <mergeCell ref="C265:G265"/>
    <mergeCell ref="C266:G266"/>
    <mergeCell ref="C269:G269"/>
    <mergeCell ref="C272:G272"/>
    <mergeCell ref="C275:G275"/>
    <mergeCell ref="C279:G279"/>
    <mergeCell ref="C249:G249"/>
    <mergeCell ref="C252:G252"/>
    <mergeCell ref="C253:G253"/>
    <mergeCell ref="C256:G256"/>
    <mergeCell ref="C257:G257"/>
    <mergeCell ref="C264:G264"/>
    <mergeCell ref="C236:G236"/>
    <mergeCell ref="C239:G239"/>
    <mergeCell ref="C240:G240"/>
    <mergeCell ref="C243:G243"/>
    <mergeCell ref="C244:G244"/>
    <mergeCell ref="C248:G248"/>
    <mergeCell ref="C218:G218"/>
    <mergeCell ref="C221:G221"/>
    <mergeCell ref="C224:G224"/>
    <mergeCell ref="C228:G228"/>
    <mergeCell ref="C232:G232"/>
    <mergeCell ref="C233:G233"/>
    <mergeCell ref="C204:G204"/>
    <mergeCell ref="C207:G207"/>
    <mergeCell ref="C208:G208"/>
    <mergeCell ref="C211:G211"/>
    <mergeCell ref="C212:G212"/>
    <mergeCell ref="C217:G217"/>
    <mergeCell ref="C188:G188"/>
    <mergeCell ref="C189:G189"/>
    <mergeCell ref="C195:G195"/>
    <mergeCell ref="C196:G196"/>
    <mergeCell ref="C199:G199"/>
    <mergeCell ref="C203:G203"/>
    <mergeCell ref="C166:G166"/>
    <mergeCell ref="C171:G171"/>
    <mergeCell ref="C172:G172"/>
    <mergeCell ref="C177:G177"/>
    <mergeCell ref="C182:G182"/>
    <mergeCell ref="C187:G187"/>
    <mergeCell ref="C136:G136"/>
    <mergeCell ref="C139:G139"/>
    <mergeCell ref="C140:G140"/>
    <mergeCell ref="C143:G143"/>
    <mergeCell ref="C144:G144"/>
    <mergeCell ref="C165:G165"/>
    <mergeCell ref="C107:G107"/>
    <mergeCell ref="C127:G127"/>
    <mergeCell ref="C128:G128"/>
    <mergeCell ref="C131:G131"/>
    <mergeCell ref="C132:G132"/>
    <mergeCell ref="C135:G135"/>
    <mergeCell ref="C44:G44"/>
    <mergeCell ref="C63:G63"/>
    <mergeCell ref="C64:G64"/>
    <mergeCell ref="C84:G84"/>
    <mergeCell ref="C85:G85"/>
    <mergeCell ref="C106:G106"/>
    <mergeCell ref="C31:G31"/>
    <mergeCell ref="C34:G34"/>
    <mergeCell ref="C35:G35"/>
    <mergeCell ref="C39:G39"/>
    <mergeCell ref="C40:G40"/>
    <mergeCell ref="C43:G43"/>
    <mergeCell ref="C16:G16"/>
    <mergeCell ref="C22:G22"/>
    <mergeCell ref="C23:G23"/>
    <mergeCell ref="C26:G26"/>
    <mergeCell ref="C27:G27"/>
    <mergeCell ref="C30:G3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v4fce2+PDkjf3eYbLEfws7YNQ3I=</ds:DigestValue>
    </ds:Reference>
  </ds:SignedInfo>
  <ds:SignatureValue>wxpdsUWpSe11Lhp9YBprZvPOJjTiKVn3lPfPuKrwHtKGUEtwpNaVFTDfK/wr7w+tZDmPxiFXy+pIr5qfO1Q8NYqLt4XrbGvhvYgTswC0PEkKRoaWDOuhISjdD0vz7XnomBm+bS0tEBa3kMJ/LdFWD9vf/iAF3nSAB9WSKlpnbUrJw5Cxq+MZQeX6rYMR+gZdIyrOcwWS8l4GmoKsJ3JnrXM2ySX2hrRTdS1RJ0CYKWq2IW8+gq1MQoLHZYrF3OXjIxNzIHps58ueOByqFA/N4uirMoSIwKhELm+2LvGLvYSFaPt9Mhf6vwyYSo38qBWudHkNKc61j1G1XyYgReB9vg==</ds:SignatureValue>
  <ds:KeyInfo>
    <ds:KeyValue>
      <ds:RSAKeyValue>
        <ds:Modulus>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==</ds:Modulus>
        <ds:Exponent>AQAB</ds:Exponent>
      </ds:RSAKeyValue>
    </ds:KeyValue>
    <ds:X509Data>
      <ds:X509Certificate>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OwP+HWwmVWrndjYUfYQGjKlgGUkwDQYJKoZIhvcNAQELBQADggEBAE+sRkd4LcPEvEMutafM5xr6UScP/WC7CE9hARlIeswMa+z0Uo7/J3xSLIBuoxp5KX5BMhmlYbkETG3eLlf8u/F/pSS2t0vzO9z3fUurAZc+/zd1MIPc3MtHmZjFxW+UVOMEGk4rdrSMYV0YRM5uZh26zdVJnv6v9u0JE4qQYxq0/pkRrhKeREz9v21kqvKIIZBcPwYG8jLj/4guqsCGtU2ZK70QJ/PjAUUZ4wWC48kFu9cJn8Zc8kaHjRhRgGb9Jrt8LXj2rG/ojjNiuxdlx3FB3DTT/DVMfQyDCYopGEQWy/mSzaCt0gnt4gEycXy7tHnnhgaun5I8n0w1g9fu74w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ONeT/4Vb0yFm3NtX/5xUMVtTxnM=</ds:DigestValue>
      </ds:Reference>
      <ds:Reference URI="/xl/workbook.xml?ContentType=application/vnd.openxmlformats-officedocument.spreadsheetml.sheet.main+xml">
        <ds:DigestMethod Algorithm="http://www.w3.org/2000/09/xmldsig#sha1"/>
        <ds:DigestValue>m5A2NrC3WTGswev1XqEQwZ7Jsps=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4ujzgB7xtqyxsbboRfLYSDHvLiA=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pfU2CWNcrFgAf38vbzcM9Az48sE=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rX4EmeXObiduolxL+2A8djH2VI0=</ds:DigestValue>
      </ds:Reference>
      <ds:Reference URI="/xl/styles.xml?ContentType=application/vnd.openxmlformats-officedocument.spreadsheetml.styles+xml">
        <ds:DigestMethod Algorithm="http://www.w3.org/2000/09/xmldsig#sha1"/>
        <ds:DigestValue>ThXRkaGPgDmxFtkoyKlwDYG/jeg=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LsULd2ixx7jXDv3QBpMWFbwYnkY=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y4kIkJF4SnM4qlOIUPV4khNhGFw=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uodYhiffNCdIgruyRDefn0QmVYg=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Lw2R5DGQaIpMdxBCQ65LlNBairM=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vBzgNTVpV6lreq9P71Ga7BXuZ2c=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Gq/XHSN6mFwXTQVA+sFL12bsSpc=</ds:DigestValue>
      </ds:Reference>
      <ds:Reference URI="/xl/calcChain.xml?ContentType=application/vnd.openxmlformats-officedocument.spreadsheetml.calcChain+xml">
        <ds:DigestMethod Algorithm="http://www.w3.org/2000/09/xmldsig#sha1"/>
        <ds:DigestValue>pBVlmylQvq0kToYFMD9jlktJAn4=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drawings/vmlDrawing1.vml?ContentType=application/vnd.openxmlformats-officedocument.vmlDrawing">
        <ds:DigestMethod Algorithm="http://www.w3.org/2000/09/xmldsig#sha1"/>
        <ds:DigestValue>nw4E33DkmRnYrCQR44RO4DM62ek=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AVzXbuBJdgcWpqsNi5nAZtjuEhY=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prPT9Kgslf0/W1mqFWIh6DZzhG4=</ds:DigestValue>
      </ds:Reference>
      <ds:Reference URI="/xl/comments1.xml?ContentType=application/vnd.openxmlformats-officedocument.spreadsheetml.comments+xml">
        <ds:DigestMethod Algorithm="http://www.w3.org/2000/09/xmldsig#sha1"/>
        <ds:DigestValue>4WtziOakQW7qo4s40jouy20VgS8=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n5+TOBy9d9JLkkSVv5VdAu/SbsE=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Ua5iYRN1OLmagWmuB/YgDVv6u4s=</ds:DigestValue>
      </ds:Reference>
      <ds:Reference URI="/docProps/core.xml?ContentType=application/vnd.openxmlformats-package.core-properties+xml">
        <ds:DigestMethod Algorithm="http://www.w3.org/2000/09/xmldsig#sha1"/>
        <ds:DigestValue>zLTyEFixfqQVlkRqBeXndQHpoF0=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2018-06-05T07:43:45.9Z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kudlac</dc:creator>
  <cp:lastModifiedBy>kudlac</cp:lastModifiedBy>
  <cp:lastPrinted>2014-02-28T09:52:57Z</cp:lastPrinted>
  <dcterms:created xsi:type="dcterms:W3CDTF">2009-04-08T07:15:50Z</dcterms:created>
  <dcterms:modified xsi:type="dcterms:W3CDTF">2018-05-28T10:28:54Z</dcterms:modified>
</cp:coreProperties>
</file>