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avel\ROZDĚLANÉ ZAKÁZKY\216014-10_Náměšť nad Oslavou - Vícenice\08_Rozpočty +VM\"/>
    </mc:Choice>
  </mc:AlternateContent>
  <bookViews>
    <workbookView xWindow="0" yWindow="0" windowWidth="28800" windowHeight="12435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IO01" sheetId="11" r:id="rId5"/>
    <sheet name="IO01 01 Pol" sheetId="12" r:id="rId6"/>
    <sheet name="IO01 02 Pol" sheetId="13" r:id="rId7"/>
    <sheet name="Rekapitulace Objekt IO02" sheetId="14" r:id="rId8"/>
    <sheet name="IO02 01 Pol" sheetId="15" r:id="rId9"/>
    <sheet name="Rekapitulace Objekt SO01" sheetId="16" r:id="rId10"/>
    <sheet name="SO01 01 Pol" sheetId="17" r:id="rId11"/>
    <sheet name="SO01 02 Pol" sheetId="18" r:id="rId12"/>
    <sheet name="Rekapitulace Objekt SO02" sheetId="19" r:id="rId13"/>
    <sheet name="SO02 01 Pol" sheetId="20" r:id="rId14"/>
    <sheet name="SO02 02 Pol" sheetId="21" r:id="rId15"/>
    <sheet name="SO02 03 Pol" sheetId="22" r:id="rId16"/>
    <sheet name="SO02 04 Pol" sheetId="23" r:id="rId17"/>
    <sheet name="Rekapitulace Objekt SO03" sheetId="24" r:id="rId18"/>
    <sheet name="SO03 01 Pol" sheetId="25" r:id="rId19"/>
    <sheet name="SO03 02 Pol" sheetId="26" r:id="rId20"/>
    <sheet name="SO03 03 Pol" sheetId="27" r:id="rId21"/>
    <sheet name="SO03 04 Pol" sheetId="28" r:id="rId22"/>
    <sheet name="Rekapitulace Objekt SO04" sheetId="29" r:id="rId23"/>
    <sheet name="SO04 01 Pol" sheetId="30" r:id="rId24"/>
    <sheet name="SO04 02 Pol" sheetId="31" r:id="rId25"/>
    <sheet name="SO04 03 Pol" sheetId="32" r:id="rId26"/>
    <sheet name="SO04 04 Pol" sheetId="33" r:id="rId27"/>
    <sheet name="Rekapitulace Objekt SO05" sheetId="34" r:id="rId28"/>
    <sheet name="SO05 01 Pol" sheetId="35" r:id="rId29"/>
    <sheet name="SO05 02 Pol" sheetId="36" r:id="rId30"/>
    <sheet name="SO05 03 Pol" sheetId="37" r:id="rId31"/>
    <sheet name="SO05 04 Pol" sheetId="38" r:id="rId32"/>
    <sheet name="Rekapitulace Objekt SO06" sheetId="39" r:id="rId33"/>
    <sheet name="SO06 01 Pol" sheetId="40" r:id="rId34"/>
    <sheet name="SO06 02 Pol" sheetId="41" r:id="rId35"/>
  </sheets>
  <externalReferences>
    <externalReference r:id="rId36"/>
  </externalReferences>
  <definedNames>
    <definedName name="CelkemObjekty" localSheetId="1">Stavba!$I$31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'IO01 01 Pol'!$A$1:$I$123</definedName>
    <definedName name="_xlnm.Print_Area" localSheetId="6">'IO01 02 Pol'!$A$1:$I$54</definedName>
    <definedName name="_xlnm.Print_Area" localSheetId="8">'IO02 01 Pol'!$A$1:$I$31</definedName>
    <definedName name="_xlnm.Print_Area" localSheetId="4">'Rekapitulace Objekt IO01'!$A$1:$H$42</definedName>
    <definedName name="_xlnm.Print_Area" localSheetId="7">'Rekapitulace Objekt IO02'!$A$1:$H$26</definedName>
    <definedName name="_xlnm.Print_Area" localSheetId="9">'Rekapitulace Objekt SO01'!$A$1:$H$39</definedName>
    <definedName name="_xlnm.Print_Area" localSheetId="12">'Rekapitulace Objekt SO02'!$A$1:$H$74</definedName>
    <definedName name="_xlnm.Print_Area" localSheetId="17">'Rekapitulace Objekt SO03'!$A$1:$H$74</definedName>
    <definedName name="_xlnm.Print_Area" localSheetId="22">'Rekapitulace Objekt SO04'!$A$1:$H$74</definedName>
    <definedName name="_xlnm.Print_Area" localSheetId="27">'Rekapitulace Objekt SO05'!$A$1:$H$74</definedName>
    <definedName name="_xlnm.Print_Area" localSheetId="32">'Rekapitulace Objekt SO06'!$A$1:$H$39</definedName>
    <definedName name="_xlnm.Print_Area" localSheetId="10">'SO01 01 Pol'!$A$1:$I$139</definedName>
    <definedName name="_xlnm.Print_Area" localSheetId="11">'SO01 02 Pol'!$A$1:$I$45</definedName>
    <definedName name="_xlnm.Print_Area" localSheetId="13">'SO02 01 Pol'!$A$1:$I$128</definedName>
    <definedName name="_xlnm.Print_Area" localSheetId="14">'SO02 02 Pol'!$A$1:$I$266</definedName>
    <definedName name="_xlnm.Print_Area" localSheetId="15">'SO02 03 Pol'!$A$1:$I$101</definedName>
    <definedName name="_xlnm.Print_Area" localSheetId="16">'SO02 04 Pol'!$A$1:$I$53</definedName>
    <definedName name="_xlnm.Print_Area" localSheetId="18">'SO03 01 Pol'!$A$1:$I$139</definedName>
    <definedName name="_xlnm.Print_Area" localSheetId="19">'SO03 02 Pol'!$A$1:$I$260</definedName>
    <definedName name="_xlnm.Print_Area" localSheetId="20">'SO03 03 Pol'!$A$1:$I$101</definedName>
    <definedName name="_xlnm.Print_Area" localSheetId="21">'SO03 04 Pol'!$A$1:$I$53</definedName>
    <definedName name="_xlnm.Print_Area" localSheetId="23">'SO04 01 Pol'!$A$1:$I$137</definedName>
    <definedName name="_xlnm.Print_Area" localSheetId="24">'SO04 02 Pol'!$A$1:$I$260</definedName>
    <definedName name="_xlnm.Print_Area" localSheetId="25">'SO04 03 Pol'!$A$1:$I$101</definedName>
    <definedName name="_xlnm.Print_Area" localSheetId="26">'SO04 04 Pol'!$A$1:$I$53</definedName>
    <definedName name="_xlnm.Print_Area" localSheetId="28">'SO05 01 Pol'!$A$1:$I$139</definedName>
    <definedName name="_xlnm.Print_Area" localSheetId="29">'SO05 02 Pol'!$A$1:$I$260</definedName>
    <definedName name="_xlnm.Print_Area" localSheetId="30">'SO05 03 Pol'!$A$1:$I$101</definedName>
    <definedName name="_xlnm.Print_Area" localSheetId="31">'SO05 04 Pol'!$A$1:$I$53</definedName>
    <definedName name="_xlnm.Print_Area" localSheetId="33">'SO06 01 Pol'!$A$1:$I$83</definedName>
    <definedName name="_xlnm.Print_Area" localSheetId="34">'SO06 02 Pol'!$A$1:$I$44</definedName>
    <definedName name="_xlnm.Print_Area" localSheetId="1">Stavba!$A$1:$J$82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5251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D39" i="39" l="1"/>
  <c r="BC33" i="39"/>
  <c r="AN6" i="41"/>
  <c r="O19" i="39" s="1"/>
  <c r="G9" i="41"/>
  <c r="G10" i="41"/>
  <c r="G11" i="41"/>
  <c r="G12" i="41"/>
  <c r="G13" i="41"/>
  <c r="G14" i="41"/>
  <c r="G15" i="41"/>
  <c r="G16" i="41"/>
  <c r="G17" i="41"/>
  <c r="G18" i="41"/>
  <c r="G19" i="41"/>
  <c r="G20" i="41"/>
  <c r="G21" i="41"/>
  <c r="G22" i="41"/>
  <c r="G24" i="41"/>
  <c r="G25" i="41"/>
  <c r="G26" i="41"/>
  <c r="G27" i="41"/>
  <c r="G28" i="41"/>
  <c r="G29" i="41"/>
  <c r="G30" i="41"/>
  <c r="G32" i="41"/>
  <c r="G33" i="41"/>
  <c r="G35" i="41"/>
  <c r="G36" i="41"/>
  <c r="G37" i="41"/>
  <c r="G38" i="41"/>
  <c r="G39" i="41"/>
  <c r="G40" i="41"/>
  <c r="G41" i="41"/>
  <c r="D31" i="39"/>
  <c r="BC22" i="39"/>
  <c r="AN6" i="40"/>
  <c r="O18" i="39" s="1"/>
  <c r="BA42" i="40"/>
  <c r="BA38" i="40"/>
  <c r="G9" i="40"/>
  <c r="G10" i="40"/>
  <c r="G13" i="40"/>
  <c r="G15" i="40"/>
  <c r="G17" i="40"/>
  <c r="G20" i="40"/>
  <c r="G22" i="40"/>
  <c r="G25" i="40"/>
  <c r="G28" i="40"/>
  <c r="G30" i="40"/>
  <c r="G32" i="40"/>
  <c r="G34" i="40"/>
  <c r="G37" i="40"/>
  <c r="G41" i="40"/>
  <c r="G43" i="40"/>
  <c r="G44" i="40"/>
  <c r="G45" i="40"/>
  <c r="G47" i="40"/>
  <c r="G49" i="40"/>
  <c r="G53" i="40"/>
  <c r="G55" i="40"/>
  <c r="G58" i="40"/>
  <c r="G61" i="40"/>
  <c r="G64" i="40"/>
  <c r="G66" i="40"/>
  <c r="G68" i="40"/>
  <c r="G72" i="40"/>
  <c r="F69" i="40" s="1"/>
  <c r="H29" i="39" s="1"/>
  <c r="G74" i="40"/>
  <c r="G75" i="40"/>
  <c r="G76" i="40"/>
  <c r="G77" i="40"/>
  <c r="G78" i="40"/>
  <c r="G79" i="40"/>
  <c r="G80" i="40"/>
  <c r="D20" i="39"/>
  <c r="B7" i="39"/>
  <c r="B6" i="39"/>
  <c r="C1" i="39"/>
  <c r="B1" i="39"/>
  <c r="O21" i="34"/>
  <c r="O18" i="34"/>
  <c r="D74" i="34"/>
  <c r="H72" i="34"/>
  <c r="BC68" i="34"/>
  <c r="AN6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30" i="38"/>
  <c r="G31" i="38"/>
  <c r="G32" i="38"/>
  <c r="G33" i="38"/>
  <c r="G34" i="38"/>
  <c r="G35" i="38"/>
  <c r="G36" i="38"/>
  <c r="G37" i="38"/>
  <c r="G38" i="38"/>
  <c r="G39" i="38"/>
  <c r="G41" i="38"/>
  <c r="F40" i="38" s="1"/>
  <c r="G42" i="38"/>
  <c r="G44" i="38"/>
  <c r="G45" i="38"/>
  <c r="G46" i="38"/>
  <c r="G47" i="38"/>
  <c r="G48" i="38"/>
  <c r="G49" i="38"/>
  <c r="G50" i="38"/>
  <c r="D66" i="34"/>
  <c r="BC61" i="34"/>
  <c r="AN6" i="37"/>
  <c r="O20" i="34" s="1"/>
  <c r="BA72" i="37"/>
  <c r="BA69" i="37"/>
  <c r="BA51" i="37"/>
  <c r="BA47" i="37"/>
  <c r="BA43" i="37"/>
  <c r="BA39" i="37"/>
  <c r="BA35" i="37"/>
  <c r="BA31" i="37"/>
  <c r="BA30" i="37"/>
  <c r="BA28" i="37"/>
  <c r="BA27" i="37"/>
  <c r="BA25" i="37"/>
  <c r="BA24" i="37"/>
  <c r="BA13" i="37"/>
  <c r="BA11" i="37"/>
  <c r="G10" i="37"/>
  <c r="G12" i="37"/>
  <c r="G14" i="37"/>
  <c r="G15" i="37"/>
  <c r="G18" i="37"/>
  <c r="G20" i="37"/>
  <c r="G23" i="37"/>
  <c r="G26" i="37"/>
  <c r="G29" i="37"/>
  <c r="G34" i="37"/>
  <c r="G38" i="37"/>
  <c r="G42" i="37"/>
  <c r="G46" i="37"/>
  <c r="G50" i="37"/>
  <c r="G53" i="37"/>
  <c r="G55" i="37"/>
  <c r="G56" i="37"/>
  <c r="G57" i="37"/>
  <c r="G58" i="37"/>
  <c r="G59" i="37"/>
  <c r="G60" i="37"/>
  <c r="G63" i="37"/>
  <c r="G66" i="37"/>
  <c r="G68" i="37"/>
  <c r="G71" i="37"/>
  <c r="G73" i="37"/>
  <c r="G74" i="37"/>
  <c r="G75" i="37"/>
  <c r="G76" i="37"/>
  <c r="G77" i="37"/>
  <c r="G78" i="37"/>
  <c r="G79" i="37"/>
  <c r="G80" i="37"/>
  <c r="G83" i="37"/>
  <c r="G85" i="37"/>
  <c r="G87" i="37"/>
  <c r="G88" i="37"/>
  <c r="G89" i="37"/>
  <c r="G90" i="37"/>
  <c r="G91" i="37"/>
  <c r="G92" i="37"/>
  <c r="G93" i="37"/>
  <c r="G94" i="37"/>
  <c r="G96" i="37"/>
  <c r="G98" i="37"/>
  <c r="D59" i="34"/>
  <c r="BC47" i="34"/>
  <c r="AN6" i="36"/>
  <c r="O19" i="34" s="1"/>
  <c r="BA133" i="36"/>
  <c r="BA127" i="36"/>
  <c r="BA125" i="36"/>
  <c r="BA123" i="36"/>
  <c r="BA121" i="36"/>
  <c r="BA119" i="36"/>
  <c r="BA81" i="36"/>
  <c r="BA60" i="36"/>
  <c r="BA59" i="36"/>
  <c r="BA53" i="36"/>
  <c r="BA29" i="36"/>
  <c r="BA19" i="36"/>
  <c r="BA17" i="36"/>
  <c r="BA13" i="36"/>
  <c r="G12" i="36"/>
  <c r="G16" i="36"/>
  <c r="G18" i="36"/>
  <c r="G20" i="36"/>
  <c r="G21" i="36"/>
  <c r="G22" i="36"/>
  <c r="G23" i="36"/>
  <c r="G24" i="36"/>
  <c r="G25" i="36"/>
  <c r="G26" i="36"/>
  <c r="G27" i="36"/>
  <c r="G28" i="36"/>
  <c r="G30" i="36"/>
  <c r="G33" i="36"/>
  <c r="G35" i="36"/>
  <c r="G38" i="36"/>
  <c r="G41" i="36"/>
  <c r="G44" i="36"/>
  <c r="G47" i="36"/>
  <c r="G50" i="36"/>
  <c r="G51" i="36"/>
  <c r="G52" i="36"/>
  <c r="G54" i="36"/>
  <c r="G55" i="36"/>
  <c r="G56" i="36"/>
  <c r="G57" i="36"/>
  <c r="G58" i="36"/>
  <c r="G61" i="36"/>
  <c r="G62" i="36"/>
  <c r="G63" i="36"/>
  <c r="G64" i="36"/>
  <c r="G65" i="36"/>
  <c r="G66" i="36"/>
  <c r="G67" i="36"/>
  <c r="G68" i="36"/>
  <c r="G69" i="36"/>
  <c r="G70" i="36"/>
  <c r="G71" i="36"/>
  <c r="G74" i="36"/>
  <c r="G76" i="36"/>
  <c r="G80" i="36"/>
  <c r="G84" i="36"/>
  <c r="G87" i="36"/>
  <c r="G90" i="36"/>
  <c r="G92" i="36"/>
  <c r="G94" i="36"/>
  <c r="G97" i="36"/>
  <c r="G100" i="36"/>
  <c r="G102" i="36"/>
  <c r="G103" i="36"/>
  <c r="G104" i="36"/>
  <c r="G105" i="36"/>
  <c r="G106" i="36"/>
  <c r="G107" i="36"/>
  <c r="G108" i="36"/>
  <c r="G109" i="36"/>
  <c r="G110" i="36"/>
  <c r="G111" i="36"/>
  <c r="G113" i="36"/>
  <c r="G115" i="36"/>
  <c r="G118" i="36"/>
  <c r="G120" i="36"/>
  <c r="G122" i="36"/>
  <c r="G124" i="36"/>
  <c r="G126" i="36"/>
  <c r="G129" i="36"/>
  <c r="G132" i="36"/>
  <c r="G134" i="36"/>
  <c r="G135" i="36"/>
  <c r="G136" i="36"/>
  <c r="G137" i="36"/>
  <c r="G138" i="36"/>
  <c r="G139" i="36"/>
  <c r="G140" i="36"/>
  <c r="G141" i="36"/>
  <c r="G143" i="36"/>
  <c r="G145" i="36"/>
  <c r="G149" i="36"/>
  <c r="G152" i="36"/>
  <c r="G155" i="36"/>
  <c r="G158" i="36"/>
  <c r="G161" i="36"/>
  <c r="G164" i="36"/>
  <c r="G167" i="36"/>
  <c r="G170" i="36"/>
  <c r="G173" i="36"/>
  <c r="G177" i="36"/>
  <c r="G180" i="36"/>
  <c r="G183" i="36"/>
  <c r="G186" i="36"/>
  <c r="G189" i="36"/>
  <c r="G192" i="36"/>
  <c r="G195" i="36"/>
  <c r="G198" i="36"/>
  <c r="G200" i="36"/>
  <c r="G203" i="36"/>
  <c r="G206" i="36"/>
  <c r="G209" i="36"/>
  <c r="G211" i="36"/>
  <c r="G212" i="36"/>
  <c r="G213" i="36"/>
  <c r="G214" i="36"/>
  <c r="G216" i="36"/>
  <c r="G218" i="36"/>
  <c r="G221" i="36"/>
  <c r="G222" i="36"/>
  <c r="G223" i="36"/>
  <c r="G224" i="36"/>
  <c r="G225" i="36"/>
  <c r="G227" i="36"/>
  <c r="G230" i="36"/>
  <c r="F231" i="36"/>
  <c r="H56" i="34" s="1"/>
  <c r="G234" i="36"/>
  <c r="G236" i="36"/>
  <c r="F235" i="36" s="1"/>
  <c r="H57" i="34" s="1"/>
  <c r="G238" i="36"/>
  <c r="G239" i="36"/>
  <c r="G240" i="36"/>
  <c r="G241" i="36"/>
  <c r="G242" i="36"/>
  <c r="G243" i="36"/>
  <c r="G244" i="36"/>
  <c r="G245" i="36"/>
  <c r="G246" i="36"/>
  <c r="G247" i="36"/>
  <c r="G248" i="36"/>
  <c r="G249" i="36"/>
  <c r="G250" i="36"/>
  <c r="G251" i="36"/>
  <c r="G252" i="36"/>
  <c r="G253" i="36"/>
  <c r="G254" i="36"/>
  <c r="G255" i="36"/>
  <c r="G256" i="36"/>
  <c r="G257" i="36"/>
  <c r="D45" i="34"/>
  <c r="H35" i="34"/>
  <c r="H30" i="34"/>
  <c r="H26" i="34"/>
  <c r="BC24" i="34"/>
  <c r="AN6" i="35"/>
  <c r="BA133" i="35"/>
  <c r="BA129" i="35"/>
  <c r="BA96" i="35"/>
  <c r="AZ57" i="35"/>
  <c r="BA54" i="35"/>
  <c r="G11" i="35"/>
  <c r="F8" i="35" s="1"/>
  <c r="G13" i="35"/>
  <c r="G14" i="35"/>
  <c r="G17" i="35"/>
  <c r="G20" i="35"/>
  <c r="G24" i="35"/>
  <c r="G25" i="35"/>
  <c r="G26" i="35"/>
  <c r="G27" i="35"/>
  <c r="G31" i="35"/>
  <c r="G34" i="35"/>
  <c r="G36" i="35"/>
  <c r="F35" i="35" s="1"/>
  <c r="F37" i="35"/>
  <c r="H31" i="34" s="1"/>
  <c r="G40" i="35"/>
  <c r="G41" i="35"/>
  <c r="G45" i="35"/>
  <c r="G46" i="35"/>
  <c r="G48" i="35"/>
  <c r="G53" i="35"/>
  <c r="F49" i="35" s="1"/>
  <c r="H33" i="34" s="1"/>
  <c r="G58" i="35"/>
  <c r="G59" i="35"/>
  <c r="G60" i="35"/>
  <c r="G63" i="35"/>
  <c r="F61" i="35" s="1"/>
  <c r="G68" i="35"/>
  <c r="G69" i="35"/>
  <c r="G72" i="35"/>
  <c r="G75" i="35"/>
  <c r="G78" i="35"/>
  <c r="G81" i="35"/>
  <c r="G82" i="35"/>
  <c r="G86" i="35"/>
  <c r="G89" i="35"/>
  <c r="G92" i="35"/>
  <c r="G95" i="35"/>
  <c r="F93" i="35" s="1"/>
  <c r="H39" i="34" s="1"/>
  <c r="G99" i="35"/>
  <c r="G102" i="35"/>
  <c r="G105" i="35"/>
  <c r="G106" i="35"/>
  <c r="G109" i="35"/>
  <c r="F107" i="35" s="1"/>
  <c r="H41" i="34" s="1"/>
  <c r="F110" i="35"/>
  <c r="H42" i="34" s="1"/>
  <c r="G113" i="35"/>
  <c r="G116" i="35"/>
  <c r="F114" i="35" s="1"/>
  <c r="H43" i="34" s="1"/>
  <c r="G119" i="35"/>
  <c r="G122" i="35"/>
  <c r="G124" i="35"/>
  <c r="G125" i="35"/>
  <c r="G128" i="35"/>
  <c r="G130" i="35"/>
  <c r="G132" i="35"/>
  <c r="G134" i="35"/>
  <c r="G136" i="35"/>
  <c r="D22" i="34"/>
  <c r="B7" i="34"/>
  <c r="B6" i="34"/>
  <c r="C1" i="34"/>
  <c r="B1" i="34"/>
  <c r="O21" i="29"/>
  <c r="O18" i="29"/>
  <c r="D74" i="29"/>
  <c r="BC68" i="29"/>
  <c r="AN6" i="33"/>
  <c r="G9" i="33"/>
  <c r="G10" i="33"/>
  <c r="G11" i="33"/>
  <c r="G12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7" i="33"/>
  <c r="G28" i="33"/>
  <c r="G30" i="33"/>
  <c r="G31" i="33"/>
  <c r="G32" i="33"/>
  <c r="G33" i="33"/>
  <c r="G34" i="33"/>
  <c r="G35" i="33"/>
  <c r="G36" i="33"/>
  <c r="G37" i="33"/>
  <c r="G38" i="33"/>
  <c r="G39" i="33"/>
  <c r="G41" i="33"/>
  <c r="G42" i="33"/>
  <c r="G44" i="33"/>
  <c r="G45" i="33"/>
  <c r="G46" i="33"/>
  <c r="G47" i="33"/>
  <c r="G48" i="33"/>
  <c r="G49" i="33"/>
  <c r="G50" i="33"/>
  <c r="D66" i="29"/>
  <c r="BC61" i="29"/>
  <c r="AN6" i="32"/>
  <c r="O20" i="29" s="1"/>
  <c r="BA72" i="32"/>
  <c r="BA69" i="32"/>
  <c r="BA51" i="32"/>
  <c r="BA47" i="32"/>
  <c r="BA43" i="32"/>
  <c r="BA39" i="32"/>
  <c r="BA35" i="32"/>
  <c r="BA31" i="32"/>
  <c r="BA30" i="32"/>
  <c r="BA28" i="32"/>
  <c r="BA27" i="32"/>
  <c r="BA25" i="32"/>
  <c r="BA24" i="32"/>
  <c r="BA13" i="32"/>
  <c r="BA11" i="32"/>
  <c r="G10" i="32"/>
  <c r="G12" i="32"/>
  <c r="G14" i="32"/>
  <c r="G15" i="32"/>
  <c r="G18" i="32"/>
  <c r="G20" i="32"/>
  <c r="G23" i="32"/>
  <c r="G26" i="32"/>
  <c r="G29" i="32"/>
  <c r="G34" i="32"/>
  <c r="G38" i="32"/>
  <c r="G42" i="32"/>
  <c r="G46" i="32"/>
  <c r="G50" i="32"/>
  <c r="G53" i="32"/>
  <c r="G55" i="32"/>
  <c r="G56" i="32"/>
  <c r="G57" i="32"/>
  <c r="G58" i="32"/>
  <c r="G59" i="32"/>
  <c r="G60" i="32"/>
  <c r="G63" i="32"/>
  <c r="G66" i="32"/>
  <c r="G68" i="32"/>
  <c r="G71" i="32"/>
  <c r="G73" i="32"/>
  <c r="G74" i="32"/>
  <c r="G75" i="32"/>
  <c r="G76" i="32"/>
  <c r="G77" i="32"/>
  <c r="G78" i="32"/>
  <c r="G79" i="32"/>
  <c r="G80" i="32"/>
  <c r="G83" i="32"/>
  <c r="G85" i="32"/>
  <c r="G87" i="32"/>
  <c r="G88" i="32"/>
  <c r="G89" i="32"/>
  <c r="G90" i="32"/>
  <c r="G91" i="32"/>
  <c r="G92" i="32"/>
  <c r="G93" i="32"/>
  <c r="G94" i="32"/>
  <c r="G96" i="32"/>
  <c r="G98" i="32"/>
  <c r="D59" i="29"/>
  <c r="H56" i="29"/>
  <c r="BC47" i="29"/>
  <c r="AN6" i="31"/>
  <c r="O19" i="29" s="1"/>
  <c r="BA133" i="31"/>
  <c r="BA127" i="31"/>
  <c r="BA125" i="31"/>
  <c r="BA123" i="31"/>
  <c r="BA121" i="31"/>
  <c r="BA119" i="31"/>
  <c r="BA81" i="31"/>
  <c r="BA60" i="31"/>
  <c r="BA59" i="31"/>
  <c r="BA53" i="31"/>
  <c r="BA29" i="31"/>
  <c r="BA19" i="31"/>
  <c r="BA17" i="31"/>
  <c r="BA13" i="31"/>
  <c r="G12" i="31"/>
  <c r="G16" i="31"/>
  <c r="G18" i="31"/>
  <c r="G20" i="31"/>
  <c r="G21" i="31"/>
  <c r="G22" i="31"/>
  <c r="G23" i="31"/>
  <c r="G24" i="31"/>
  <c r="G25" i="31"/>
  <c r="G26" i="31"/>
  <c r="G27" i="31"/>
  <c r="G28" i="31"/>
  <c r="G30" i="31"/>
  <c r="G33" i="31"/>
  <c r="G35" i="31"/>
  <c r="G38" i="31"/>
  <c r="G41" i="31"/>
  <c r="G44" i="31"/>
  <c r="G47" i="31"/>
  <c r="G50" i="31"/>
  <c r="G51" i="31"/>
  <c r="G52" i="31"/>
  <c r="G54" i="31"/>
  <c r="G55" i="31"/>
  <c r="G56" i="31"/>
  <c r="G57" i="31"/>
  <c r="G58" i="31"/>
  <c r="G61" i="31"/>
  <c r="G62" i="31"/>
  <c r="G63" i="31"/>
  <c r="G64" i="31"/>
  <c r="G65" i="31"/>
  <c r="G66" i="31"/>
  <c r="G67" i="31"/>
  <c r="G68" i="31"/>
  <c r="G69" i="31"/>
  <c r="G70" i="31"/>
  <c r="G71" i="31"/>
  <c r="G74" i="31"/>
  <c r="G76" i="31"/>
  <c r="G80" i="31"/>
  <c r="G84" i="31"/>
  <c r="G87" i="31"/>
  <c r="G90" i="31"/>
  <c r="G92" i="31"/>
  <c r="G94" i="31"/>
  <c r="G97" i="31"/>
  <c r="G100" i="31"/>
  <c r="G102" i="31"/>
  <c r="G103" i="31"/>
  <c r="G104" i="31"/>
  <c r="G105" i="31"/>
  <c r="G106" i="31"/>
  <c r="G107" i="31"/>
  <c r="G108" i="31"/>
  <c r="G109" i="31"/>
  <c r="G110" i="31"/>
  <c r="G111" i="31"/>
  <c r="G113" i="31"/>
  <c r="G115" i="31"/>
  <c r="G118" i="31"/>
  <c r="G120" i="31"/>
  <c r="G122" i="31"/>
  <c r="G124" i="31"/>
  <c r="G126" i="31"/>
  <c r="G129" i="31"/>
  <c r="G132" i="31"/>
  <c r="G134" i="31"/>
  <c r="G135" i="31"/>
  <c r="G136" i="31"/>
  <c r="G137" i="31"/>
  <c r="G138" i="31"/>
  <c r="G139" i="31"/>
  <c r="G140" i="31"/>
  <c r="G141" i="31"/>
  <c r="G143" i="31"/>
  <c r="G145" i="31"/>
  <c r="G149" i="31"/>
  <c r="G152" i="31"/>
  <c r="G155" i="31"/>
  <c r="G158" i="31"/>
  <c r="G161" i="31"/>
  <c r="G164" i="31"/>
  <c r="G167" i="31"/>
  <c r="G170" i="31"/>
  <c r="G173" i="31"/>
  <c r="G177" i="31"/>
  <c r="G180" i="31"/>
  <c r="G183" i="31"/>
  <c r="G186" i="31"/>
  <c r="G189" i="31"/>
  <c r="G192" i="31"/>
  <c r="G195" i="31"/>
  <c r="G198" i="31"/>
  <c r="G200" i="31"/>
  <c r="G203" i="31"/>
  <c r="G206" i="31"/>
  <c r="G209" i="31"/>
  <c r="G211" i="31"/>
  <c r="G212" i="31"/>
  <c r="G213" i="31"/>
  <c r="G214" i="31"/>
  <c r="G216" i="31"/>
  <c r="G218" i="31"/>
  <c r="G221" i="31"/>
  <c r="G222" i="31"/>
  <c r="G223" i="31"/>
  <c r="G224" i="31"/>
  <c r="G225" i="31"/>
  <c r="G227" i="31"/>
  <c r="G230" i="31"/>
  <c r="F231" i="31"/>
  <c r="G234" i="31"/>
  <c r="F235" i="31"/>
  <c r="H57" i="29" s="1"/>
  <c r="G236" i="31"/>
  <c r="G238" i="31"/>
  <c r="G239" i="31"/>
  <c r="G240" i="31"/>
  <c r="G241" i="31"/>
  <c r="F237" i="31" s="1"/>
  <c r="H58" i="29" s="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D45" i="29"/>
  <c r="H36" i="29"/>
  <c r="H31" i="29"/>
  <c r="H30" i="29"/>
  <c r="BC24" i="29"/>
  <c r="AN6" i="30"/>
  <c r="BA131" i="30"/>
  <c r="BA127" i="30"/>
  <c r="BA94" i="30"/>
  <c r="AZ57" i="30"/>
  <c r="BA54" i="30"/>
  <c r="G11" i="30"/>
  <c r="F8" i="30" s="1"/>
  <c r="H26" i="29" s="1"/>
  <c r="F12" i="30"/>
  <c r="H27" i="29" s="1"/>
  <c r="G13" i="30"/>
  <c r="G14" i="30"/>
  <c r="G17" i="30"/>
  <c r="F15" i="30" s="1"/>
  <c r="H28" i="29" s="1"/>
  <c r="G20" i="30"/>
  <c r="G24" i="30"/>
  <c r="G25" i="30"/>
  <c r="G26" i="30"/>
  <c r="G27" i="30"/>
  <c r="G31" i="30"/>
  <c r="F28" i="30" s="1"/>
  <c r="H29" i="29" s="1"/>
  <c r="G34" i="30"/>
  <c r="G36" i="30"/>
  <c r="F35" i="30" s="1"/>
  <c r="F37" i="30"/>
  <c r="G40" i="30"/>
  <c r="G41" i="30"/>
  <c r="G45" i="30"/>
  <c r="G46" i="30"/>
  <c r="G48" i="30"/>
  <c r="G53" i="30"/>
  <c r="F49" i="30" s="1"/>
  <c r="H33" i="29" s="1"/>
  <c r="G58" i="30"/>
  <c r="G59" i="30"/>
  <c r="G60" i="30"/>
  <c r="G63" i="30"/>
  <c r="F61" i="30" s="1"/>
  <c r="H35" i="29" s="1"/>
  <c r="G68" i="30"/>
  <c r="F64" i="30" s="1"/>
  <c r="G69" i="30"/>
  <c r="G73" i="30"/>
  <c r="G76" i="30"/>
  <c r="G79" i="30"/>
  <c r="G80" i="30"/>
  <c r="G84" i="30"/>
  <c r="G87" i="30"/>
  <c r="G90" i="30"/>
  <c r="G93" i="30"/>
  <c r="G97" i="30"/>
  <c r="G100" i="30"/>
  <c r="G103" i="30"/>
  <c r="F101" i="30" s="1"/>
  <c r="H40" i="29" s="1"/>
  <c r="G104" i="30"/>
  <c r="G107" i="30"/>
  <c r="F105" i="30" s="1"/>
  <c r="H41" i="29" s="1"/>
  <c r="G111" i="30"/>
  <c r="F108" i="30" s="1"/>
  <c r="H42" i="29" s="1"/>
  <c r="G114" i="30"/>
  <c r="F112" i="30" s="1"/>
  <c r="H43" i="29" s="1"/>
  <c r="G117" i="30"/>
  <c r="G120" i="30"/>
  <c r="G122" i="30"/>
  <c r="G123" i="30"/>
  <c r="G126" i="30"/>
  <c r="G128" i="30"/>
  <c r="G130" i="30"/>
  <c r="G132" i="30"/>
  <c r="F124" i="30" s="1"/>
  <c r="H44" i="29" s="1"/>
  <c r="G134" i="30"/>
  <c r="D22" i="29"/>
  <c r="B7" i="29"/>
  <c r="B6" i="29"/>
  <c r="C1" i="29"/>
  <c r="B1" i="29"/>
  <c r="O20" i="24"/>
  <c r="O18" i="24"/>
  <c r="D74" i="24"/>
  <c r="BC68" i="24"/>
  <c r="AN6" i="28"/>
  <c r="O21" i="24" s="1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30" i="28"/>
  <c r="G31" i="28"/>
  <c r="G32" i="28"/>
  <c r="G33" i="28"/>
  <c r="G34" i="28"/>
  <c r="G35" i="28"/>
  <c r="G36" i="28"/>
  <c r="G37" i="28"/>
  <c r="G38" i="28"/>
  <c r="G39" i="28"/>
  <c r="G41" i="28"/>
  <c r="G42" i="28"/>
  <c r="G44" i="28"/>
  <c r="G45" i="28"/>
  <c r="G46" i="28"/>
  <c r="G47" i="28"/>
  <c r="G48" i="28"/>
  <c r="G49" i="28"/>
  <c r="G50" i="28"/>
  <c r="D66" i="24"/>
  <c r="BC61" i="24"/>
  <c r="AN6" i="27"/>
  <c r="BA72" i="27"/>
  <c r="BA69" i="27"/>
  <c r="BA51" i="27"/>
  <c r="BA47" i="27"/>
  <c r="BA43" i="27"/>
  <c r="BA39" i="27"/>
  <c r="BA35" i="27"/>
  <c r="BA31" i="27"/>
  <c r="BA30" i="27"/>
  <c r="BA28" i="27"/>
  <c r="BA27" i="27"/>
  <c r="BA25" i="27"/>
  <c r="BA24" i="27"/>
  <c r="BA13" i="27"/>
  <c r="BA11" i="27"/>
  <c r="G10" i="27"/>
  <c r="G12" i="27"/>
  <c r="G14" i="27"/>
  <c r="G15" i="27"/>
  <c r="G18" i="27"/>
  <c r="G20" i="27"/>
  <c r="G23" i="27"/>
  <c r="G26" i="27"/>
  <c r="G29" i="27"/>
  <c r="G34" i="27"/>
  <c r="G38" i="27"/>
  <c r="G42" i="27"/>
  <c r="G46" i="27"/>
  <c r="G50" i="27"/>
  <c r="G53" i="27"/>
  <c r="G55" i="27"/>
  <c r="G56" i="27"/>
  <c r="G57" i="27"/>
  <c r="G58" i="27"/>
  <c r="G59" i="27"/>
  <c r="G60" i="27"/>
  <c r="G63" i="27"/>
  <c r="G66" i="27"/>
  <c r="G68" i="27"/>
  <c r="G71" i="27"/>
  <c r="G73" i="27"/>
  <c r="G74" i="27"/>
  <c r="G75" i="27"/>
  <c r="G76" i="27"/>
  <c r="G77" i="27"/>
  <c r="G78" i="27"/>
  <c r="G79" i="27"/>
  <c r="G80" i="27"/>
  <c r="G83" i="27"/>
  <c r="G85" i="27"/>
  <c r="G87" i="27"/>
  <c r="G88" i="27"/>
  <c r="G89" i="27"/>
  <c r="G90" i="27"/>
  <c r="G91" i="27"/>
  <c r="G92" i="27"/>
  <c r="G93" i="27"/>
  <c r="G94" i="27"/>
  <c r="G96" i="27"/>
  <c r="G98" i="27"/>
  <c r="D59" i="24"/>
  <c r="BC47" i="24"/>
  <c r="AN6" i="26"/>
  <c r="O19" i="24" s="1"/>
  <c r="BA133" i="26"/>
  <c r="BA127" i="26"/>
  <c r="BA125" i="26"/>
  <c r="BA123" i="26"/>
  <c r="BA121" i="26"/>
  <c r="BA119" i="26"/>
  <c r="BA81" i="26"/>
  <c r="BA60" i="26"/>
  <c r="BA59" i="26"/>
  <c r="BA53" i="26"/>
  <c r="BA29" i="26"/>
  <c r="BA19" i="26"/>
  <c r="BA17" i="26"/>
  <c r="BA13" i="26"/>
  <c r="G12" i="26"/>
  <c r="AO6" i="26" s="1"/>
  <c r="P19" i="24" s="1"/>
  <c r="G16" i="26"/>
  <c r="G18" i="26"/>
  <c r="G20" i="26"/>
  <c r="G21" i="26"/>
  <c r="G22" i="26"/>
  <c r="G23" i="26"/>
  <c r="G24" i="26"/>
  <c r="G25" i="26"/>
  <c r="G26" i="26"/>
  <c r="G27" i="26"/>
  <c r="G28" i="26"/>
  <c r="G30" i="26"/>
  <c r="G33" i="26"/>
  <c r="G35" i="26"/>
  <c r="G38" i="26"/>
  <c r="G41" i="26"/>
  <c r="G44" i="26"/>
  <c r="G47" i="26"/>
  <c r="F45" i="26" s="1"/>
  <c r="H51" i="24" s="1"/>
  <c r="G50" i="26"/>
  <c r="G51" i="26"/>
  <c r="G52" i="26"/>
  <c r="G54" i="26"/>
  <c r="G55" i="26"/>
  <c r="G56" i="26"/>
  <c r="G57" i="26"/>
  <c r="G58" i="26"/>
  <c r="G61" i="26"/>
  <c r="G62" i="26"/>
  <c r="G63" i="26"/>
  <c r="G64" i="26"/>
  <c r="G65" i="26"/>
  <c r="G66" i="26"/>
  <c r="G67" i="26"/>
  <c r="G68" i="26"/>
  <c r="G69" i="26"/>
  <c r="G70" i="26"/>
  <c r="G71" i="26"/>
  <c r="G74" i="26"/>
  <c r="G76" i="26"/>
  <c r="G80" i="26"/>
  <c r="G84" i="26"/>
  <c r="G87" i="26"/>
  <c r="G90" i="26"/>
  <c r="G92" i="26"/>
  <c r="G94" i="26"/>
  <c r="G97" i="26"/>
  <c r="G100" i="26"/>
  <c r="G102" i="26"/>
  <c r="G103" i="26"/>
  <c r="G104" i="26"/>
  <c r="G105" i="26"/>
  <c r="G106" i="26"/>
  <c r="G107" i="26"/>
  <c r="G108" i="26"/>
  <c r="G109" i="26"/>
  <c r="G110" i="26"/>
  <c r="G111" i="26"/>
  <c r="G113" i="26"/>
  <c r="G115" i="26"/>
  <c r="G118" i="26"/>
  <c r="G120" i="26"/>
  <c r="G122" i="26"/>
  <c r="G124" i="26"/>
  <c r="G126" i="26"/>
  <c r="G129" i="26"/>
  <c r="G132" i="26"/>
  <c r="G134" i="26"/>
  <c r="G135" i="26"/>
  <c r="G136" i="26"/>
  <c r="G137" i="26"/>
  <c r="G138" i="26"/>
  <c r="G139" i="26"/>
  <c r="G140" i="26"/>
  <c r="G141" i="26"/>
  <c r="G143" i="26"/>
  <c r="G145" i="26"/>
  <c r="G149" i="26"/>
  <c r="G152" i="26"/>
  <c r="G155" i="26"/>
  <c r="G158" i="26"/>
  <c r="G161" i="26"/>
  <c r="G164" i="26"/>
  <c r="G167" i="26"/>
  <c r="G170" i="26"/>
  <c r="G173" i="26"/>
  <c r="G177" i="26"/>
  <c r="G180" i="26"/>
  <c r="G183" i="26"/>
  <c r="G186" i="26"/>
  <c r="G189" i="26"/>
  <c r="G192" i="26"/>
  <c r="G195" i="26"/>
  <c r="G198" i="26"/>
  <c r="G200" i="26"/>
  <c r="G203" i="26"/>
  <c r="G206" i="26"/>
  <c r="G209" i="26"/>
  <c r="G211" i="26"/>
  <c r="G212" i="26"/>
  <c r="G213" i="26"/>
  <c r="G214" i="26"/>
  <c r="G216" i="26"/>
  <c r="G218" i="26"/>
  <c r="G221" i="26"/>
  <c r="G222" i="26"/>
  <c r="G223" i="26"/>
  <c r="G224" i="26"/>
  <c r="G225" i="26"/>
  <c r="G227" i="26"/>
  <c r="G230" i="26"/>
  <c r="G234" i="26"/>
  <c r="F231" i="26" s="1"/>
  <c r="H56" i="24" s="1"/>
  <c r="G236" i="26"/>
  <c r="F235" i="26" s="1"/>
  <c r="H57" i="24" s="1"/>
  <c r="G238" i="26"/>
  <c r="G239" i="26"/>
  <c r="G240" i="26"/>
  <c r="G241" i="26"/>
  <c r="G242" i="26"/>
  <c r="G243" i="26"/>
  <c r="G244" i="26"/>
  <c r="G245" i="26"/>
  <c r="G246" i="26"/>
  <c r="G247" i="26"/>
  <c r="G248" i="26"/>
  <c r="G249" i="26"/>
  <c r="G250" i="26"/>
  <c r="G251" i="26"/>
  <c r="G252" i="26"/>
  <c r="G253" i="26"/>
  <c r="G254" i="26"/>
  <c r="G255" i="26"/>
  <c r="G256" i="26"/>
  <c r="G257" i="26"/>
  <c r="D45" i="24"/>
  <c r="H42" i="24"/>
  <c r="H41" i="24"/>
  <c r="H35" i="24"/>
  <c r="H26" i="24"/>
  <c r="BC24" i="24"/>
  <c r="AN6" i="25"/>
  <c r="BA133" i="25"/>
  <c r="BA129" i="25"/>
  <c r="BA96" i="25"/>
  <c r="BA89" i="25"/>
  <c r="AZ54" i="25"/>
  <c r="BA51" i="25"/>
  <c r="G11" i="25"/>
  <c r="F8" i="25" s="1"/>
  <c r="G13" i="25"/>
  <c r="G14" i="25"/>
  <c r="G17" i="25"/>
  <c r="G20" i="25"/>
  <c r="G24" i="25"/>
  <c r="G25" i="25"/>
  <c r="G26" i="25"/>
  <c r="G27" i="25"/>
  <c r="G31" i="25"/>
  <c r="F28" i="25" s="1"/>
  <c r="H29" i="24" s="1"/>
  <c r="F32" i="25"/>
  <c r="H30" i="24" s="1"/>
  <c r="G33" i="25"/>
  <c r="G37" i="25"/>
  <c r="G38" i="25"/>
  <c r="G42" i="25"/>
  <c r="G43" i="25"/>
  <c r="G45" i="25"/>
  <c r="G50" i="25"/>
  <c r="F46" i="25" s="1"/>
  <c r="H33" i="24" s="1"/>
  <c r="G55" i="25"/>
  <c r="G56" i="25"/>
  <c r="G57" i="25"/>
  <c r="G60" i="25"/>
  <c r="F58" i="25" s="1"/>
  <c r="G65" i="25"/>
  <c r="G66" i="25"/>
  <c r="G70" i="25"/>
  <c r="G73" i="25"/>
  <c r="G76" i="25"/>
  <c r="G77" i="25"/>
  <c r="G81" i="25"/>
  <c r="F78" i="25" s="1"/>
  <c r="H38" i="24" s="1"/>
  <c r="G84" i="25"/>
  <c r="G88" i="25"/>
  <c r="G92" i="25"/>
  <c r="G95" i="25"/>
  <c r="G99" i="25"/>
  <c r="G102" i="25"/>
  <c r="G105" i="25"/>
  <c r="G106" i="25"/>
  <c r="G109" i="25"/>
  <c r="F107" i="25" s="1"/>
  <c r="G113" i="25"/>
  <c r="F110" i="25" s="1"/>
  <c r="G116" i="25"/>
  <c r="G119" i="25"/>
  <c r="G122" i="25"/>
  <c r="G124" i="25"/>
  <c r="G125" i="25"/>
  <c r="G128" i="25"/>
  <c r="G130" i="25"/>
  <c r="G132" i="25"/>
  <c r="G134" i="25"/>
  <c r="G136" i="25"/>
  <c r="D22" i="24"/>
  <c r="B7" i="24"/>
  <c r="B6" i="24"/>
  <c r="C1" i="24"/>
  <c r="B1" i="24"/>
  <c r="O20" i="19"/>
  <c r="O19" i="19"/>
  <c r="O18" i="19"/>
  <c r="D74" i="19"/>
  <c r="BC68" i="19"/>
  <c r="AN6" i="23"/>
  <c r="O21" i="19" s="1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30" i="23"/>
  <c r="G31" i="23"/>
  <c r="G32" i="23"/>
  <c r="G33" i="23"/>
  <c r="F29" i="23" s="1"/>
  <c r="H71" i="19" s="1"/>
  <c r="G34" i="23"/>
  <c r="G35" i="23"/>
  <c r="G36" i="23"/>
  <c r="G37" i="23"/>
  <c r="G38" i="23"/>
  <c r="G39" i="23"/>
  <c r="G41" i="23"/>
  <c r="G42" i="23"/>
  <c r="G44" i="23"/>
  <c r="G45" i="23"/>
  <c r="G46" i="23"/>
  <c r="G47" i="23"/>
  <c r="G48" i="23"/>
  <c r="G49" i="23"/>
  <c r="G50" i="23"/>
  <c r="D66" i="19"/>
  <c r="BC61" i="19"/>
  <c r="AN6" i="22"/>
  <c r="BA72" i="22"/>
  <c r="BA69" i="22"/>
  <c r="BA51" i="22"/>
  <c r="BA47" i="22"/>
  <c r="BA43" i="22"/>
  <c r="BA39" i="22"/>
  <c r="BA35" i="22"/>
  <c r="BA31" i="22"/>
  <c r="BA30" i="22"/>
  <c r="BA28" i="22"/>
  <c r="BA27" i="22"/>
  <c r="BA25" i="22"/>
  <c r="BA24" i="22"/>
  <c r="BA13" i="22"/>
  <c r="BA11" i="22"/>
  <c r="G10" i="22"/>
  <c r="G12" i="22"/>
  <c r="G14" i="22"/>
  <c r="G15" i="22"/>
  <c r="G18" i="22"/>
  <c r="G20" i="22"/>
  <c r="G23" i="22"/>
  <c r="G26" i="22"/>
  <c r="G29" i="22"/>
  <c r="G34" i="22"/>
  <c r="G38" i="22"/>
  <c r="G42" i="22"/>
  <c r="G46" i="22"/>
  <c r="G50" i="22"/>
  <c r="G53" i="22"/>
  <c r="G55" i="22"/>
  <c r="G56" i="22"/>
  <c r="G57" i="22"/>
  <c r="G58" i="22"/>
  <c r="G59" i="22"/>
  <c r="G60" i="22"/>
  <c r="G63" i="22"/>
  <c r="G66" i="22"/>
  <c r="G68" i="22"/>
  <c r="G71" i="22"/>
  <c r="G73" i="22"/>
  <c r="G74" i="22"/>
  <c r="G75" i="22"/>
  <c r="G76" i="22"/>
  <c r="G77" i="22"/>
  <c r="G78" i="22"/>
  <c r="G79" i="22"/>
  <c r="G80" i="22"/>
  <c r="G83" i="22"/>
  <c r="G85" i="22"/>
  <c r="G87" i="22"/>
  <c r="G88" i="22"/>
  <c r="G89" i="22"/>
  <c r="G90" i="22"/>
  <c r="G91" i="22"/>
  <c r="G92" i="22"/>
  <c r="G93" i="22"/>
  <c r="G94" i="22"/>
  <c r="G96" i="22"/>
  <c r="G98" i="22"/>
  <c r="D59" i="19"/>
  <c r="H56" i="19"/>
  <c r="BC47" i="19"/>
  <c r="AN6" i="21"/>
  <c r="BA132" i="21"/>
  <c r="BA126" i="21"/>
  <c r="BA124" i="21"/>
  <c r="BA122" i="21"/>
  <c r="BA120" i="21"/>
  <c r="BA118" i="21"/>
  <c r="BA81" i="21"/>
  <c r="BA60" i="21"/>
  <c r="BA59" i="21"/>
  <c r="BA53" i="21"/>
  <c r="BA29" i="21"/>
  <c r="BA19" i="21"/>
  <c r="BA17" i="21"/>
  <c r="BA13" i="21"/>
  <c r="G12" i="21"/>
  <c r="G16" i="21"/>
  <c r="G18" i="21"/>
  <c r="G20" i="21"/>
  <c r="G21" i="21"/>
  <c r="G22" i="21"/>
  <c r="G23" i="21"/>
  <c r="G24" i="21"/>
  <c r="G25" i="21"/>
  <c r="G26" i="21"/>
  <c r="G27" i="21"/>
  <c r="G28" i="21"/>
  <c r="G30" i="21"/>
  <c r="G33" i="21"/>
  <c r="G35" i="21"/>
  <c r="G38" i="21"/>
  <c r="G41" i="21"/>
  <c r="G44" i="21"/>
  <c r="G47" i="21"/>
  <c r="G50" i="21"/>
  <c r="G51" i="21"/>
  <c r="G52" i="21"/>
  <c r="G54" i="21"/>
  <c r="G55" i="21"/>
  <c r="G56" i="21"/>
  <c r="G57" i="21"/>
  <c r="G58" i="21"/>
  <c r="G61" i="21"/>
  <c r="G62" i="21"/>
  <c r="G63" i="21"/>
  <c r="G64" i="21"/>
  <c r="G65" i="21"/>
  <c r="G66" i="21"/>
  <c r="G67" i="21"/>
  <c r="G68" i="21"/>
  <c r="G69" i="21"/>
  <c r="G70" i="21"/>
  <c r="G71" i="21"/>
  <c r="G74" i="21"/>
  <c r="G76" i="21"/>
  <c r="G80" i="21"/>
  <c r="G84" i="21"/>
  <c r="G87" i="21"/>
  <c r="G90" i="21"/>
  <c r="G92" i="21"/>
  <c r="G94" i="21"/>
  <c r="G97" i="21"/>
  <c r="G100" i="21"/>
  <c r="G102" i="21"/>
  <c r="G103" i="21"/>
  <c r="G104" i="21"/>
  <c r="G105" i="21"/>
  <c r="G106" i="21"/>
  <c r="G107" i="21"/>
  <c r="G108" i="21"/>
  <c r="G109" i="21"/>
  <c r="G110" i="21"/>
  <c r="G112" i="21"/>
  <c r="G114" i="21"/>
  <c r="G117" i="21"/>
  <c r="G119" i="21"/>
  <c r="G121" i="21"/>
  <c r="G123" i="21"/>
  <c r="G125" i="21"/>
  <c r="G128" i="21"/>
  <c r="G131" i="21"/>
  <c r="G133" i="21"/>
  <c r="G134" i="21"/>
  <c r="G135" i="21"/>
  <c r="G136" i="21"/>
  <c r="G137" i="21"/>
  <c r="G138" i="21"/>
  <c r="G139" i="21"/>
  <c r="G140" i="21"/>
  <c r="G142" i="21"/>
  <c r="G144" i="21"/>
  <c r="G148" i="21"/>
  <c r="G151" i="21"/>
  <c r="G154" i="21"/>
  <c r="G157" i="21"/>
  <c r="G160" i="21"/>
  <c r="G163" i="21"/>
  <c r="G166" i="21"/>
  <c r="G169" i="21"/>
  <c r="G172" i="21"/>
  <c r="G176" i="21"/>
  <c r="G179" i="21"/>
  <c r="G182" i="21"/>
  <c r="G185" i="21"/>
  <c r="G188" i="21"/>
  <c r="G191" i="21"/>
  <c r="G194" i="21"/>
  <c r="G197" i="21"/>
  <c r="G199" i="21"/>
  <c r="G202" i="21"/>
  <c r="G205" i="21"/>
  <c r="G208" i="21"/>
  <c r="G210" i="21"/>
  <c r="G211" i="21"/>
  <c r="G212" i="21"/>
  <c r="G213" i="21"/>
  <c r="G215" i="21"/>
  <c r="G217" i="21"/>
  <c r="G220" i="21"/>
  <c r="G222" i="21"/>
  <c r="G224" i="21"/>
  <c r="G226" i="21"/>
  <c r="G227" i="21"/>
  <c r="G228" i="21"/>
  <c r="G229" i="21"/>
  <c r="G230" i="21"/>
  <c r="G231" i="21"/>
  <c r="G233" i="21"/>
  <c r="G236" i="21"/>
  <c r="G240" i="21"/>
  <c r="F237" i="21" s="1"/>
  <c r="G242" i="21"/>
  <c r="F241" i="21" s="1"/>
  <c r="J79" i="1" s="1"/>
  <c r="G244" i="21"/>
  <c r="G245" i="21"/>
  <c r="G246" i="21"/>
  <c r="G247" i="21"/>
  <c r="G248" i="21"/>
  <c r="G249" i="21"/>
  <c r="G250" i="21"/>
  <c r="G251" i="21"/>
  <c r="G252" i="21"/>
  <c r="G253" i="21"/>
  <c r="G254" i="21"/>
  <c r="G255" i="21"/>
  <c r="G256" i="21"/>
  <c r="G257" i="21"/>
  <c r="G258" i="21"/>
  <c r="G259" i="21"/>
  <c r="G260" i="21"/>
  <c r="G261" i="21"/>
  <c r="G262" i="21"/>
  <c r="G263" i="21"/>
  <c r="D45" i="19"/>
  <c r="H41" i="19"/>
  <c r="H35" i="19"/>
  <c r="H33" i="19"/>
  <c r="H29" i="19"/>
  <c r="H27" i="19"/>
  <c r="BC24" i="19"/>
  <c r="AN6" i="20"/>
  <c r="BA122" i="20"/>
  <c r="BA118" i="20"/>
  <c r="AZ54" i="20"/>
  <c r="BA51" i="20"/>
  <c r="AZ30" i="20"/>
  <c r="G11" i="20"/>
  <c r="G13" i="20"/>
  <c r="G14" i="20"/>
  <c r="F12" i="20" s="1"/>
  <c r="G17" i="20"/>
  <c r="G20" i="20"/>
  <c r="G25" i="20"/>
  <c r="G26" i="20"/>
  <c r="G27" i="20"/>
  <c r="G31" i="20"/>
  <c r="F28" i="20" s="1"/>
  <c r="G33" i="20"/>
  <c r="F32" i="20" s="1"/>
  <c r="H30" i="19" s="1"/>
  <c r="G37" i="20"/>
  <c r="G38" i="20"/>
  <c r="G42" i="20"/>
  <c r="G43" i="20"/>
  <c r="F39" i="20" s="1"/>
  <c r="G45" i="20"/>
  <c r="F46" i="20"/>
  <c r="G50" i="20"/>
  <c r="G55" i="20"/>
  <c r="G56" i="20"/>
  <c r="G57" i="20"/>
  <c r="G60" i="20"/>
  <c r="F58" i="20" s="1"/>
  <c r="J55" i="1" s="1"/>
  <c r="G65" i="20"/>
  <c r="F61" i="20" s="1"/>
  <c r="G66" i="20"/>
  <c r="G70" i="20"/>
  <c r="G71" i="20"/>
  <c r="G75" i="20"/>
  <c r="G78" i="20"/>
  <c r="G81" i="20"/>
  <c r="G84" i="20"/>
  <c r="G88" i="20"/>
  <c r="F85" i="20" s="1"/>
  <c r="G91" i="20"/>
  <c r="G94" i="20"/>
  <c r="G95" i="20"/>
  <c r="G98" i="20"/>
  <c r="F96" i="20" s="1"/>
  <c r="J76" i="1" s="1"/>
  <c r="G102" i="20"/>
  <c r="F99" i="20" s="1"/>
  <c r="H42" i="19" s="1"/>
  <c r="G105" i="20"/>
  <c r="G108" i="20"/>
  <c r="G111" i="20"/>
  <c r="G113" i="20"/>
  <c r="G114" i="20"/>
  <c r="G117" i="20"/>
  <c r="G119" i="20"/>
  <c r="G121" i="20"/>
  <c r="G123" i="20"/>
  <c r="G125" i="20"/>
  <c r="D22" i="19"/>
  <c r="B7" i="19"/>
  <c r="B6" i="19"/>
  <c r="C1" i="19"/>
  <c r="B1" i="19"/>
  <c r="D39" i="16"/>
  <c r="BC33" i="16"/>
  <c r="AN6" i="18"/>
  <c r="O19" i="16" s="1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5" i="18"/>
  <c r="G26" i="18"/>
  <c r="G27" i="18"/>
  <c r="G28" i="18"/>
  <c r="G29" i="18"/>
  <c r="G30" i="18"/>
  <c r="G31" i="18"/>
  <c r="G33" i="18"/>
  <c r="G34" i="18"/>
  <c r="G36" i="18"/>
  <c r="G37" i="18"/>
  <c r="G38" i="18"/>
  <c r="G39" i="18"/>
  <c r="G40" i="18"/>
  <c r="G41" i="18"/>
  <c r="G42" i="18"/>
  <c r="D31" i="16"/>
  <c r="H29" i="16"/>
  <c r="BC22" i="16"/>
  <c r="AN6" i="17"/>
  <c r="O18" i="16" s="1"/>
  <c r="BA56" i="17"/>
  <c r="BA50" i="17"/>
  <c r="BA48" i="17"/>
  <c r="BA46" i="17"/>
  <c r="G9" i="17"/>
  <c r="G10" i="17"/>
  <c r="G11" i="17"/>
  <c r="G12" i="17"/>
  <c r="AO6" i="17" s="1"/>
  <c r="P18" i="16" s="1"/>
  <c r="G13" i="17"/>
  <c r="G16" i="17"/>
  <c r="G18" i="17"/>
  <c r="G20" i="17"/>
  <c r="G23" i="17"/>
  <c r="G25" i="17"/>
  <c r="G28" i="17"/>
  <c r="G31" i="17"/>
  <c r="G34" i="17"/>
  <c r="G36" i="17"/>
  <c r="G37" i="17"/>
  <c r="G38" i="17"/>
  <c r="G40" i="17"/>
  <c r="G42" i="17"/>
  <c r="G45" i="17"/>
  <c r="G47" i="17"/>
  <c r="G49" i="17"/>
  <c r="G52" i="17"/>
  <c r="G55" i="17"/>
  <c r="G57" i="17"/>
  <c r="G58" i="17"/>
  <c r="G59" i="17"/>
  <c r="G60" i="17"/>
  <c r="G61" i="17"/>
  <c r="G62" i="17"/>
  <c r="G64" i="17"/>
  <c r="G66" i="17"/>
  <c r="G70" i="17"/>
  <c r="G73" i="17"/>
  <c r="G76" i="17"/>
  <c r="G79" i="17"/>
  <c r="G82" i="17"/>
  <c r="G85" i="17"/>
  <c r="G88" i="17"/>
  <c r="G91" i="17"/>
  <c r="G94" i="17"/>
  <c r="G97" i="17"/>
  <c r="G100" i="17"/>
  <c r="G102" i="17"/>
  <c r="G105" i="17"/>
  <c r="G108" i="17"/>
  <c r="G111" i="17"/>
  <c r="G113" i="17"/>
  <c r="G114" i="17"/>
  <c r="G115" i="17"/>
  <c r="G116" i="17"/>
  <c r="G117" i="17"/>
  <c r="G118" i="17"/>
  <c r="G119" i="17"/>
  <c r="G120" i="17"/>
  <c r="G122" i="17"/>
  <c r="G124" i="17"/>
  <c r="G128" i="17"/>
  <c r="F125" i="17" s="1"/>
  <c r="G130" i="17"/>
  <c r="G131" i="17"/>
  <c r="G132" i="17"/>
  <c r="G133" i="17"/>
  <c r="G134" i="17"/>
  <c r="G135" i="17"/>
  <c r="G136" i="17"/>
  <c r="D20" i="16"/>
  <c r="B7" i="16"/>
  <c r="B6" i="16"/>
  <c r="C1" i="16"/>
  <c r="B1" i="16"/>
  <c r="D26" i="14"/>
  <c r="BC21" i="14"/>
  <c r="AN6" i="15"/>
  <c r="O18" i="14" s="1"/>
  <c r="BA22" i="15"/>
  <c r="BA15" i="15"/>
  <c r="BA10" i="15"/>
  <c r="G9" i="15"/>
  <c r="G11" i="15"/>
  <c r="G12" i="15"/>
  <c r="G13" i="15"/>
  <c r="G14" i="15"/>
  <c r="AO6" i="15" s="1"/>
  <c r="P18" i="14" s="1"/>
  <c r="G16" i="15"/>
  <c r="G17" i="15"/>
  <c r="G18" i="15"/>
  <c r="G19" i="15"/>
  <c r="G21" i="15"/>
  <c r="F20" i="15" s="1"/>
  <c r="G24" i="15"/>
  <c r="G25" i="15"/>
  <c r="G26" i="15"/>
  <c r="G27" i="15"/>
  <c r="G28" i="15"/>
  <c r="D19" i="14"/>
  <c r="B7" i="14"/>
  <c r="B6" i="14"/>
  <c r="C1" i="14"/>
  <c r="B1" i="14"/>
  <c r="D42" i="11"/>
  <c r="BC38" i="11"/>
  <c r="AN6" i="13"/>
  <c r="O19" i="11" s="1"/>
  <c r="BA33" i="13"/>
  <c r="BA32" i="13"/>
  <c r="BA24" i="13"/>
  <c r="BA22" i="13"/>
  <c r="G9" i="13"/>
  <c r="G10" i="13"/>
  <c r="G11" i="13"/>
  <c r="AO6" i="13" s="1"/>
  <c r="P19" i="11" s="1"/>
  <c r="G12" i="13"/>
  <c r="G13" i="13"/>
  <c r="G14" i="13"/>
  <c r="G15" i="13"/>
  <c r="G16" i="13"/>
  <c r="G17" i="13"/>
  <c r="G18" i="13"/>
  <c r="G19" i="13"/>
  <c r="G20" i="13"/>
  <c r="G21" i="13"/>
  <c r="G23" i="13"/>
  <c r="G25" i="13"/>
  <c r="G26" i="13"/>
  <c r="G27" i="13"/>
  <c r="G28" i="13"/>
  <c r="G29" i="13"/>
  <c r="G30" i="13"/>
  <c r="G31" i="13"/>
  <c r="G34" i="13"/>
  <c r="G35" i="13"/>
  <c r="G36" i="13"/>
  <c r="G37" i="13"/>
  <c r="G38" i="13"/>
  <c r="G39" i="13"/>
  <c r="G40" i="13"/>
  <c r="G41" i="13"/>
  <c r="G42" i="13"/>
  <c r="G43" i="13"/>
  <c r="G44" i="13"/>
  <c r="G46" i="13"/>
  <c r="G47" i="13"/>
  <c r="F45" i="13" s="1"/>
  <c r="G48" i="13"/>
  <c r="G49" i="13"/>
  <c r="G50" i="13"/>
  <c r="G51" i="13"/>
  <c r="D36" i="11"/>
  <c r="H33" i="11"/>
  <c r="H29" i="11"/>
  <c r="BC22" i="11"/>
  <c r="AN6" i="12"/>
  <c r="O18" i="11" s="1"/>
  <c r="BA102" i="12"/>
  <c r="BA74" i="12"/>
  <c r="BA68" i="12"/>
  <c r="AZ43" i="12"/>
  <c r="AZ18" i="12"/>
  <c r="G10" i="12"/>
  <c r="G13" i="12"/>
  <c r="AO6" i="12" s="1"/>
  <c r="P18" i="11" s="1"/>
  <c r="G16" i="12"/>
  <c r="G19" i="12"/>
  <c r="G20" i="12"/>
  <c r="G23" i="12"/>
  <c r="G26" i="12"/>
  <c r="G29" i="12"/>
  <c r="G32" i="12"/>
  <c r="G35" i="12"/>
  <c r="G36" i="12"/>
  <c r="G38" i="12"/>
  <c r="G41" i="12"/>
  <c r="G44" i="12"/>
  <c r="G46" i="12"/>
  <c r="G49" i="12"/>
  <c r="G50" i="12"/>
  <c r="G51" i="12"/>
  <c r="G52" i="12"/>
  <c r="G54" i="12"/>
  <c r="G55" i="12"/>
  <c r="G56" i="12"/>
  <c r="G57" i="12"/>
  <c r="G58" i="12"/>
  <c r="G59" i="12"/>
  <c r="G63" i="12"/>
  <c r="F60" i="12" s="1"/>
  <c r="G67" i="12"/>
  <c r="G70" i="12"/>
  <c r="G73" i="12"/>
  <c r="G77" i="12"/>
  <c r="G79" i="12"/>
  <c r="G82" i="12"/>
  <c r="G83" i="12"/>
  <c r="F80" i="12" s="1"/>
  <c r="F84" i="12"/>
  <c r="J53" i="1" s="1"/>
  <c r="G85" i="12"/>
  <c r="G87" i="12"/>
  <c r="F86" i="12" s="1"/>
  <c r="J54" i="1" s="1"/>
  <c r="G90" i="12"/>
  <c r="F88" i="12" s="1"/>
  <c r="G92" i="12"/>
  <c r="G93" i="12"/>
  <c r="G97" i="12"/>
  <c r="F94" i="12" s="1"/>
  <c r="G101" i="12"/>
  <c r="F98" i="12" s="1"/>
  <c r="J59" i="1" s="1"/>
  <c r="G106" i="12"/>
  <c r="G108" i="12"/>
  <c r="G111" i="12"/>
  <c r="G112" i="12"/>
  <c r="F103" i="12" s="1"/>
  <c r="G114" i="12"/>
  <c r="G116" i="12"/>
  <c r="G117" i="12"/>
  <c r="G118" i="12"/>
  <c r="G119" i="12"/>
  <c r="G120" i="12"/>
  <c r="D20" i="11"/>
  <c r="B7" i="11"/>
  <c r="B6" i="11"/>
  <c r="C1" i="11"/>
  <c r="B1" i="11"/>
  <c r="B1" i="9"/>
  <c r="C1" i="9"/>
  <c r="B7" i="9"/>
  <c r="B6" i="9"/>
  <c r="H36" i="19" l="1"/>
  <c r="H32" i="19"/>
  <c r="H45" i="29"/>
  <c r="J46" i="1"/>
  <c r="H26" i="11"/>
  <c r="J57" i="1"/>
  <c r="H31" i="11"/>
  <c r="H32" i="11"/>
  <c r="J80" i="1"/>
  <c r="H34" i="11"/>
  <c r="H41" i="11"/>
  <c r="F35" i="18"/>
  <c r="H38" i="16" s="1"/>
  <c r="F115" i="21"/>
  <c r="H53" i="19" s="1"/>
  <c r="F8" i="22"/>
  <c r="AO6" i="22"/>
  <c r="P20" i="19" s="1"/>
  <c r="F43" i="33"/>
  <c r="H73" i="29" s="1"/>
  <c r="F8" i="33"/>
  <c r="AO6" i="33"/>
  <c r="P21" i="29" s="1"/>
  <c r="F70" i="35"/>
  <c r="H37" i="34" s="1"/>
  <c r="F28" i="35"/>
  <c r="H29" i="34" s="1"/>
  <c r="AO6" i="35"/>
  <c r="P18" i="34" s="1"/>
  <c r="F12" i="35"/>
  <c r="H27" i="34" s="1"/>
  <c r="J51" i="1"/>
  <c r="F93" i="25"/>
  <c r="H39" i="24" s="1"/>
  <c r="F8" i="18"/>
  <c r="F8" i="26"/>
  <c r="F21" i="22"/>
  <c r="F126" i="25"/>
  <c r="H44" i="24" s="1"/>
  <c r="F36" i="26"/>
  <c r="H50" i="24" s="1"/>
  <c r="F86" i="27"/>
  <c r="H65" i="24" s="1"/>
  <c r="F91" i="30"/>
  <c r="H39" i="29" s="1"/>
  <c r="AO6" i="30"/>
  <c r="P18" i="29" s="1"/>
  <c r="F8" i="31"/>
  <c r="F146" i="36"/>
  <c r="H54" i="34" s="1"/>
  <c r="F36" i="36"/>
  <c r="H50" i="34" s="1"/>
  <c r="F8" i="20"/>
  <c r="AO6" i="20"/>
  <c r="P18" i="19" s="1"/>
  <c r="F23" i="15"/>
  <c r="H25" i="14" s="1"/>
  <c r="H24" i="14"/>
  <c r="F43" i="17"/>
  <c r="F32" i="18"/>
  <c r="H37" i="16" s="1"/>
  <c r="F45" i="21"/>
  <c r="H51" i="19" s="1"/>
  <c r="F146" i="26"/>
  <c r="H54" i="24" s="1"/>
  <c r="H30" i="11"/>
  <c r="F115" i="12"/>
  <c r="H28" i="11"/>
  <c r="J50" i="1"/>
  <c r="J77" i="1"/>
  <c r="F8" i="17"/>
  <c r="F72" i="20"/>
  <c r="H38" i="19" s="1"/>
  <c r="F15" i="20"/>
  <c r="F103" i="25"/>
  <c r="H40" i="24" s="1"/>
  <c r="F67" i="25"/>
  <c r="H37" i="24" s="1"/>
  <c r="F34" i="25"/>
  <c r="H31" i="24" s="1"/>
  <c r="AO6" i="31"/>
  <c r="P19" i="29" s="1"/>
  <c r="F12" i="25"/>
  <c r="H27" i="24" s="1"/>
  <c r="H45" i="24" s="1"/>
  <c r="F8" i="38"/>
  <c r="AO6" i="38"/>
  <c r="P21" i="34" s="1"/>
  <c r="H39" i="19"/>
  <c r="J60" i="1"/>
  <c r="F24" i="18"/>
  <c r="F26" i="17"/>
  <c r="AO6" i="18"/>
  <c r="P19" i="16" s="1"/>
  <c r="H57" i="19"/>
  <c r="F8" i="12"/>
  <c r="F67" i="17"/>
  <c r="F19" i="17"/>
  <c r="F115" i="20"/>
  <c r="H44" i="19" s="1"/>
  <c r="F52" i="20"/>
  <c r="F34" i="20"/>
  <c r="H31" i="19" s="1"/>
  <c r="F43" i="23"/>
  <c r="H73" i="19" s="1"/>
  <c r="F8" i="23"/>
  <c r="AO6" i="23"/>
  <c r="P21" i="19" s="1"/>
  <c r="F29" i="28"/>
  <c r="H71" i="24" s="1"/>
  <c r="F83" i="35"/>
  <c r="H38" i="34" s="1"/>
  <c r="F43" i="38"/>
  <c r="H73" i="34" s="1"/>
  <c r="F219" i="26"/>
  <c r="H55" i="24" s="1"/>
  <c r="F29" i="33"/>
  <c r="H71" i="29" s="1"/>
  <c r="F55" i="35"/>
  <c r="H34" i="34" s="1"/>
  <c r="F219" i="36"/>
  <c r="H55" i="34" s="1"/>
  <c r="F45" i="36"/>
  <c r="H51" i="34" s="1"/>
  <c r="F29" i="38"/>
  <c r="H71" i="34" s="1"/>
  <c r="F8" i="41"/>
  <c r="F34" i="41"/>
  <c r="H38" i="39" s="1"/>
  <c r="F23" i="41"/>
  <c r="H36" i="39" s="1"/>
  <c r="F129" i="17"/>
  <c r="H30" i="16" s="1"/>
  <c r="F103" i="20"/>
  <c r="F243" i="21"/>
  <c r="H58" i="19" s="1"/>
  <c r="F145" i="21"/>
  <c r="H54" i="19" s="1"/>
  <c r="F40" i="23"/>
  <c r="H72" i="19" s="1"/>
  <c r="F52" i="25"/>
  <c r="H34" i="24" s="1"/>
  <c r="F15" i="25"/>
  <c r="H28" i="24" s="1"/>
  <c r="F77" i="26"/>
  <c r="H52" i="24" s="1"/>
  <c r="F70" i="30"/>
  <c r="H37" i="29" s="1"/>
  <c r="F146" i="31"/>
  <c r="H54" i="29" s="1"/>
  <c r="F77" i="31"/>
  <c r="H52" i="29" s="1"/>
  <c r="F36" i="31"/>
  <c r="H50" i="29" s="1"/>
  <c r="F86" i="32"/>
  <c r="H65" i="29" s="1"/>
  <c r="F126" i="35"/>
  <c r="H44" i="34" s="1"/>
  <c r="F15" i="35"/>
  <c r="H28" i="34" s="1"/>
  <c r="F77" i="36"/>
  <c r="H52" i="34" s="1"/>
  <c r="F8" i="36"/>
  <c r="AO6" i="36"/>
  <c r="P19" i="34" s="1"/>
  <c r="F31" i="41"/>
  <c r="H37" i="39" s="1"/>
  <c r="AO6" i="41"/>
  <c r="P19" i="39" s="1"/>
  <c r="F8" i="40"/>
  <c r="F23" i="40"/>
  <c r="H26" i="39" s="1"/>
  <c r="F42" i="30"/>
  <c r="H32" i="29" s="1"/>
  <c r="G137" i="30"/>
  <c r="H18" i="29" s="1"/>
  <c r="F116" i="31"/>
  <c r="H53" i="29" s="1"/>
  <c r="F8" i="32"/>
  <c r="F64" i="35"/>
  <c r="H36" i="34" s="1"/>
  <c r="F8" i="37"/>
  <c r="J47" i="1"/>
  <c r="F114" i="25"/>
  <c r="H43" i="24" s="1"/>
  <c r="F43" i="28"/>
  <c r="H73" i="24" s="1"/>
  <c r="F8" i="28"/>
  <c r="F64" i="12"/>
  <c r="F53" i="12"/>
  <c r="F92" i="20"/>
  <c r="F67" i="20"/>
  <c r="H37" i="19" s="1"/>
  <c r="F77" i="21"/>
  <c r="H52" i="19" s="1"/>
  <c r="F8" i="21"/>
  <c r="AO6" i="21"/>
  <c r="P19" i="19" s="1"/>
  <c r="F86" i="22"/>
  <c r="H65" i="19" s="1"/>
  <c r="F61" i="25"/>
  <c r="H36" i="24" s="1"/>
  <c r="F39" i="25"/>
  <c r="H32" i="24" s="1"/>
  <c r="AO6" i="25"/>
  <c r="P18" i="24" s="1"/>
  <c r="F237" i="26"/>
  <c r="H58" i="24" s="1"/>
  <c r="F8" i="27"/>
  <c r="F81" i="30"/>
  <c r="H38" i="29" s="1"/>
  <c r="AO6" i="32"/>
  <c r="P20" i="29" s="1"/>
  <c r="F40" i="33"/>
  <c r="H72" i="29" s="1"/>
  <c r="F103" i="35"/>
  <c r="H40" i="34" s="1"/>
  <c r="F42" i="35"/>
  <c r="H32" i="34" s="1"/>
  <c r="F237" i="36"/>
  <c r="H58" i="34" s="1"/>
  <c r="F116" i="36"/>
  <c r="H53" i="34" s="1"/>
  <c r="F21" i="37"/>
  <c r="H64" i="34" s="1"/>
  <c r="AO6" i="37"/>
  <c r="P20" i="34" s="1"/>
  <c r="F35" i="40"/>
  <c r="H27" i="39" s="1"/>
  <c r="F8" i="13"/>
  <c r="F8" i="15"/>
  <c r="F218" i="21"/>
  <c r="F36" i="21"/>
  <c r="F116" i="26"/>
  <c r="H53" i="24" s="1"/>
  <c r="F21" i="27"/>
  <c r="H64" i="24" s="1"/>
  <c r="AO6" i="27"/>
  <c r="P20" i="24" s="1"/>
  <c r="F40" i="28"/>
  <c r="H72" i="24" s="1"/>
  <c r="AO6" i="28"/>
  <c r="P21" i="24" s="1"/>
  <c r="F55" i="30"/>
  <c r="H34" i="29" s="1"/>
  <c r="F219" i="31"/>
  <c r="H55" i="29" s="1"/>
  <c r="F45" i="31"/>
  <c r="H51" i="29" s="1"/>
  <c r="F21" i="32"/>
  <c r="H64" i="29" s="1"/>
  <c r="F86" i="37"/>
  <c r="H65" i="34" s="1"/>
  <c r="F73" i="40"/>
  <c r="H30" i="39" s="1"/>
  <c r="F50" i="40"/>
  <c r="H28" i="39" s="1"/>
  <c r="F16" i="40"/>
  <c r="H25" i="39" s="1"/>
  <c r="AO6" i="40"/>
  <c r="P18" i="39" s="1"/>
  <c r="J73" i="1" l="1"/>
  <c r="H27" i="16"/>
  <c r="H49" i="29"/>
  <c r="H59" i="29" s="1"/>
  <c r="G260" i="31"/>
  <c r="H19" i="29" s="1"/>
  <c r="H22" i="29" s="1"/>
  <c r="J28" i="1" s="1"/>
  <c r="G139" i="25"/>
  <c r="H18" i="24" s="1"/>
  <c r="H22" i="24" s="1"/>
  <c r="J27" i="1" s="1"/>
  <c r="J78" i="1"/>
  <c r="H43" i="19"/>
  <c r="G45" i="18"/>
  <c r="H19" i="16" s="1"/>
  <c r="H35" i="16"/>
  <c r="G53" i="33"/>
  <c r="H21" i="29" s="1"/>
  <c r="H70" i="29"/>
  <c r="H74" i="29" s="1"/>
  <c r="H55" i="19"/>
  <c r="J75" i="1"/>
  <c r="J44" i="1"/>
  <c r="H25" i="11"/>
  <c r="G101" i="32"/>
  <c r="H20" i="29" s="1"/>
  <c r="H63" i="29"/>
  <c r="H66" i="29" s="1"/>
  <c r="H23" i="14"/>
  <c r="H26" i="14" s="1"/>
  <c r="J67" i="1"/>
  <c r="G31" i="15"/>
  <c r="H18" i="14" s="1"/>
  <c r="H19" i="14" s="1"/>
  <c r="J24" i="1" s="1"/>
  <c r="J48" i="1"/>
  <c r="H27" i="11"/>
  <c r="H49" i="34"/>
  <c r="H59" i="34" s="1"/>
  <c r="G260" i="36"/>
  <c r="H19" i="34" s="1"/>
  <c r="J72" i="1"/>
  <c r="H26" i="16"/>
  <c r="H26" i="19"/>
  <c r="G128" i="20"/>
  <c r="H18" i="19" s="1"/>
  <c r="H45" i="34"/>
  <c r="J70" i="1"/>
  <c r="G54" i="13"/>
  <c r="H19" i="11" s="1"/>
  <c r="J66" i="1"/>
  <c r="H40" i="11"/>
  <c r="H42" i="11" s="1"/>
  <c r="H70" i="24"/>
  <c r="H74" i="24" s="1"/>
  <c r="G53" i="28"/>
  <c r="H21" i="24" s="1"/>
  <c r="J52" i="1"/>
  <c r="H34" i="19"/>
  <c r="J68" i="1"/>
  <c r="H36" i="16"/>
  <c r="J81" i="1"/>
  <c r="H35" i="11"/>
  <c r="G266" i="21"/>
  <c r="H19" i="19" s="1"/>
  <c r="H49" i="19"/>
  <c r="H35" i="39"/>
  <c r="H39" i="39" s="1"/>
  <c r="G44" i="41"/>
  <c r="H19" i="39" s="1"/>
  <c r="J71" i="1"/>
  <c r="H25" i="16"/>
  <c r="J45" i="1"/>
  <c r="H28" i="19"/>
  <c r="J62" i="1"/>
  <c r="H63" i="19"/>
  <c r="G101" i="22"/>
  <c r="H20" i="19" s="1"/>
  <c r="J49" i="1"/>
  <c r="J65" i="1"/>
  <c r="H40" i="19"/>
  <c r="H70" i="19"/>
  <c r="H74" i="19" s="1"/>
  <c r="G53" i="23"/>
  <c r="H21" i="19" s="1"/>
  <c r="H63" i="24"/>
  <c r="H66" i="24" s="1"/>
  <c r="G101" i="27"/>
  <c r="H20" i="24" s="1"/>
  <c r="H24" i="39"/>
  <c r="H31" i="39" s="1"/>
  <c r="G83" i="40"/>
  <c r="H18" i="39" s="1"/>
  <c r="J74" i="1"/>
  <c r="H28" i="16"/>
  <c r="H64" i="19"/>
  <c r="J63" i="1"/>
  <c r="J58" i="1"/>
  <c r="J64" i="1"/>
  <c r="H50" i="19"/>
  <c r="G101" i="37"/>
  <c r="H20" i="34" s="1"/>
  <c r="H63" i="34"/>
  <c r="H66" i="34" s="1"/>
  <c r="J43" i="1"/>
  <c r="G123" i="12"/>
  <c r="H18" i="11" s="1"/>
  <c r="H20" i="11" s="1"/>
  <c r="J23" i="1" s="1"/>
  <c r="H24" i="11"/>
  <c r="G53" i="38"/>
  <c r="H21" i="34" s="1"/>
  <c r="H70" i="34"/>
  <c r="H74" i="34" s="1"/>
  <c r="J61" i="1"/>
  <c r="G139" i="17"/>
  <c r="H18" i="16" s="1"/>
  <c r="H24" i="16"/>
  <c r="G139" i="35"/>
  <c r="H18" i="34" s="1"/>
  <c r="H49" i="24"/>
  <c r="H59" i="24" s="1"/>
  <c r="G260" i="26"/>
  <c r="H19" i="24" s="1"/>
  <c r="J69" i="1"/>
  <c r="J56" i="1"/>
  <c r="J82" i="1" l="1"/>
  <c r="H31" i="16"/>
  <c r="H20" i="16"/>
  <c r="J25" i="1" s="1"/>
  <c r="H20" i="39"/>
  <c r="J30" i="1" s="1"/>
  <c r="H22" i="19"/>
  <c r="J26" i="1" s="1"/>
  <c r="J31" i="1" s="1"/>
  <c r="H22" i="34"/>
  <c r="J29" i="1" s="1"/>
  <c r="H66" i="19"/>
  <c r="H59" i="19"/>
  <c r="H45" i="19"/>
  <c r="H36" i="11"/>
  <c r="H39" i="16"/>
</calcChain>
</file>

<file path=xl/sharedStrings.xml><?xml version="1.0" encoding="utf-8"?>
<sst xmlns="http://schemas.openxmlformats.org/spreadsheetml/2006/main" count="11168" uniqueCount="1164">
  <si>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</si>
  <si>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</si>
  <si>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</si>
  <si>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</si>
  <si>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</si>
  <si>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</si>
  <si>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</si>
  <si>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</si>
  <si>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</si>
  <si>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</si>
  <si>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</si>
  <si>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</si>
  <si>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</si>
  <si>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</si>
  <si>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</si>
  <si>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</si>
  <si>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</si>
  <si>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</si>
  <si>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</si>
  <si>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</si>
  <si>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</si>
  <si>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</si>
  <si>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</si>
  <si>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</si>
  <si>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</si>
  <si>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</si>
  <si>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</si>
  <si>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</si>
  <si>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</si>
  <si>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</si>
  <si>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</si>
  <si>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</si>
  <si>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</si>
  <si>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</si>
  <si>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</si>
  <si>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</si>
  <si>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</si>
  <si>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</si>
  <si>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</si>
  <si>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</si>
  <si>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216014-10</t>
  </si>
  <si>
    <t>Náměšť nad Oslavou – Vícenice - rekonstrukce kotelen na pevná paliva</t>
  </si>
  <si>
    <t>Stavební objekt</t>
  </si>
  <si>
    <t>IO01</t>
  </si>
  <si>
    <t>Venkovní rozvody MaR</t>
  </si>
  <si>
    <t>IO02</t>
  </si>
  <si>
    <t>Velín</t>
  </si>
  <si>
    <t>SO01</t>
  </si>
  <si>
    <t>Tělocvična - úprava technologie</t>
  </si>
  <si>
    <t>SO02</t>
  </si>
  <si>
    <t>Budova rota 002 – rekonstrukce kotelny</t>
  </si>
  <si>
    <t>SO03</t>
  </si>
  <si>
    <t>Budova rota 003 – rekonstrukce kotelny</t>
  </si>
  <si>
    <t>SO04</t>
  </si>
  <si>
    <t>Budova rota 004 – rekonstrukce kotelny</t>
  </si>
  <si>
    <t>SO05</t>
  </si>
  <si>
    <t>Budova rota 005 – rekonstrukce kotelny</t>
  </si>
  <si>
    <t>SO06</t>
  </si>
  <si>
    <t>Ošetřovna – úprava technologie</t>
  </si>
  <si>
    <t>Celkem za stavbu</t>
  </si>
  <si>
    <t>Rekapitulace dílů</t>
  </si>
  <si>
    <t>Číslo</t>
  </si>
  <si>
    <t>Název</t>
  </si>
  <si>
    <t>Celkem</t>
  </si>
  <si>
    <t>1</t>
  </si>
  <si>
    <t>Zemní práce</t>
  </si>
  <si>
    <t>11</t>
  </si>
  <si>
    <t>Přípravné a přidružené práce</t>
  </si>
  <si>
    <t>2</t>
  </si>
  <si>
    <t>Základy a zvláštní zakládání</t>
  </si>
  <si>
    <t>3</t>
  </si>
  <si>
    <t>Svislé a kompletní konstrukce</t>
  </si>
  <si>
    <t>38</t>
  </si>
  <si>
    <t>Kompletní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</si>
  <si>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</si>
  <si>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</si>
  <si>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</si>
  <si>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</si>
  <si>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</si>
  <si>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</si>
  <si>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</si>
  <si>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</si>
  <si>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</si>
  <si>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</si>
  <si>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</si>
  <si>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</si>
  <si>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89</t>
  </si>
  <si>
    <t>Ostatní konstrukce na trubním vedení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</si>
  <si>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</si>
  <si>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</si>
  <si>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</si>
  <si>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</si>
  <si>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</si>
  <si>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</si>
  <si>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</si>
  <si>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</si>
  <si>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</si>
  <si>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</si>
  <si>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</si>
  <si>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</si>
  <si>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</si>
  <si>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</si>
  <si>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</si>
  <si>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</si>
  <si>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</si>
  <si>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</si>
  <si>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</si>
  <si>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</si>
  <si>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</si>
  <si>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</si>
  <si>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729</t>
  </si>
  <si>
    <t>Měření a regulace</t>
  </si>
  <si>
    <t>729a</t>
  </si>
  <si>
    <t>Silnoproud a MaR</t>
  </si>
  <si>
    <t>729b</t>
  </si>
  <si>
    <t>Kabely a kabelové trasy</t>
  </si>
  <si>
    <t>729c</t>
  </si>
  <si>
    <t>Centrála</t>
  </si>
  <si>
    <t>729d</t>
  </si>
  <si>
    <t>Ostatní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</si>
  <si>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</si>
  <si>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</si>
  <si>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</si>
  <si>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</si>
  <si>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</si>
  <si>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</si>
  <si>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</si>
  <si>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</si>
  <si>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</si>
  <si>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</si>
  <si>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767</t>
  </si>
  <si>
    <t>Konstrukce zámečnické</t>
  </si>
  <si>
    <t>783</t>
  </si>
  <si>
    <t>Nátěry</t>
  </si>
  <si>
    <t>784</t>
  </si>
  <si>
    <t>Malby</t>
  </si>
  <si>
    <t>M23</t>
  </si>
  <si>
    <t>Montáže potrubí</t>
  </si>
  <si>
    <t>D96</t>
  </si>
  <si>
    <t>Přesuny suti a vybouraných hmot</t>
  </si>
  <si>
    <t>VN</t>
  </si>
  <si>
    <t>Vedlejší náklady</t>
  </si>
  <si>
    <t>Cena celkem</t>
  </si>
  <si>
    <t>STA</t>
  </si>
  <si>
    <t>Rozsah:</t>
  </si>
  <si>
    <t>Rekapitulace soupisů náležejících k objektu</t>
  </si>
  <si>
    <t>Soupis</t>
  </si>
  <si>
    <t>Cena (Kč)</t>
  </si>
  <si>
    <t>01</t>
  </si>
  <si>
    <t>Architektonicko-stavební řešení</t>
  </si>
  <si>
    <t>02</t>
  </si>
  <si>
    <t>Celkem objekt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</si>
  <si>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</si>
  <si>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</si>
  <si>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</si>
  <si>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</si>
  <si>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</si>
  <si>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</si>
  <si>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</si>
  <si>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</si>
  <si>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113 10-7 Odstranění podkladů nebo krytů</t>
  </si>
  <si>
    <t>113107231R00</t>
  </si>
  <si>
    <t>...v ploše jednotlivě přes 200 m2, z betonu prostého, o tloušťce vrstvy do 150 mm</t>
  </si>
  <si>
    <t>m2</t>
  </si>
  <si>
    <t>822-1</t>
  </si>
  <si>
    <t>RTS 15/ I</t>
  </si>
  <si>
    <t>POL</t>
  </si>
  <si>
    <t>121 10-11 Sejmutí ornice</t>
  </si>
  <si>
    <t>nebo lesní půdy, s vodorovným přemístěním na hromady v místě upotřebení nebo na dočasné či trvalé skládky se složením</t>
  </si>
  <si>
    <t>SPX</t>
  </si>
  <si>
    <t>121101100R00</t>
  </si>
  <si>
    <t>...s přemístěním na vzdálenost do 50 m</t>
  </si>
  <si>
    <t>m3</t>
  </si>
  <si>
    <t>800-1</t>
  </si>
  <si>
    <t>RTS 16/ II</t>
  </si>
  <si>
    <t>130 00 Příplatek k cenám za ztížené vykopávky</t>
  </si>
  <si>
    <t>Příplatek k cenám hloubených vykopávek za ztížení vykopávky v blízkosti podzemního vedení nebo výbušnin pro jakoukoliv třídu horniny.</t>
  </si>
  <si>
    <t>130001101R00</t>
  </si>
  <si>
    <t>...v horninách jakékoliv třídy</t>
  </si>
  <si>
    <t>131 20 Hloubení zapažených jam a zářezů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</si>
  <si>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prostředek,</t>
  </si>
  <si>
    <t>131201203R00</t>
  </si>
  <si>
    <t>...do 10000 m3, v hornině 3, hloubení ručně a strojně</t>
  </si>
  <si>
    <t>131201209R00</t>
  </si>
  <si>
    <t xml:space="preserve">...příplatek za lepivost, v hornině 3,  </t>
  </si>
  <si>
    <t>139 6 Ruční výkop jam, rýh a šachet</t>
  </si>
  <si>
    <t>s přehozením na vzdálenost do 5 m nebo s naložením na ruční dopravní prostředek</t>
  </si>
  <si>
    <t>139601102R00</t>
  </si>
  <si>
    <t>...v hornině 3</t>
  </si>
  <si>
    <t>151 10 Zřízení pažení a rozepření stěn rýh</t>
  </si>
  <si>
    <t>pro podzemní vedení pro všechny šířky rýhy,</t>
  </si>
  <si>
    <t>151101102R00</t>
  </si>
  <si>
    <t>...příložné  pro jakoukoliv mezerovitost, hloubky do 4 m</t>
  </si>
  <si>
    <t>151 11 Odstranění pažení a rozepření rýh</t>
  </si>
  <si>
    <t>pro podzemní vedení s uložením materiálu na vzdálenost do 3 m od kraje výkopu,</t>
  </si>
  <si>
    <t>151101112R00</t>
  </si>
  <si>
    <t>...příložné , hloubky do 4 m</t>
  </si>
  <si>
    <t>161 10-11 Svislé přemístění výkopku</t>
  </si>
  <si>
    <t>bez naložení do dopravní nádoby, ale s vyprázdněním dopravní nádoby na hromadu nebo na dopravní prostředek,</t>
  </si>
  <si>
    <t>161101101R00</t>
  </si>
  <si>
    <t>...z horniny 1 až 4, při hloubce výkopu přes 1 do 2,5 m</t>
  </si>
  <si>
    <t>162 10 Vodorovné přemístění výkopku</t>
  </si>
  <si>
    <t>po suchu, bez ohledu na druh dopravního prostředku, bez naložení výkopku, avšak se složením bez rozhrnutí,</t>
  </si>
  <si>
    <t>162201101R00</t>
  </si>
  <si>
    <t>...z horniny 1 až 4, na vzdálenost do 20 m</t>
  </si>
  <si>
    <t>162701105R00</t>
  </si>
  <si>
    <t>...z horniny 1 až 4, na vzdálenost přes 9 000  do 10 000 m</t>
  </si>
  <si>
    <t>171 20 Uložení sypaniny</t>
  </si>
  <si>
    <t>171201101R00</t>
  </si>
  <si>
    <t>...do násypů nezhutněných</t>
  </si>
  <si>
    <t>174 10-11 Zásyp sypaninou se zhutněním</t>
  </si>
  <si>
    <t>z jakékoliv horniny s uložením výkopku po vrstvách,</t>
  </si>
  <si>
    <t>174101101R00</t>
  </si>
  <si>
    <t>...jam, šachet, rýh nebo kolem objektů v těchto vykopávkách</t>
  </si>
  <si>
    <t>175 10-11 Obsyp potrubí</t>
  </si>
  <si>
    <t>sypaninou z vhodných hornin tř. 1 - 4 nebo materiálem připraveným podél výkopu ve vzdálenosti do 3 m od jeho kraje, pro jakoukoliv hloubku výkopu a jakoukoliv míru zhutnění,</t>
  </si>
  <si>
    <t>175101101R00</t>
  </si>
  <si>
    <t>...bez prohození sypaniny</t>
  </si>
  <si>
    <t>199 Poplatky za skládku</t>
  </si>
  <si>
    <t>199000002R00</t>
  </si>
  <si>
    <t>...horniny 1- 4</t>
  </si>
  <si>
    <t>919 73-5 Řezání stávajících krytů nebo podkladů</t>
  </si>
  <si>
    <t>včetně spotřeby vody</t>
  </si>
  <si>
    <t>919735113R00</t>
  </si>
  <si>
    <t>...živičných, hloubky přes 100 do 150 mm</t>
  </si>
  <si>
    <t>m</t>
  </si>
  <si>
    <t>113107122R0a</t>
  </si>
  <si>
    <t>Odstranění podkladu pl. 200 m2,kam.drcené tl.15 cm</t>
  </si>
  <si>
    <t>Vlastní</t>
  </si>
  <si>
    <t>POL_NEZ</t>
  </si>
  <si>
    <t>1_1</t>
  </si>
  <si>
    <t>113107231R0b</t>
  </si>
  <si>
    <t>Odstranění podkladu nad 200 m2, kamenivo stmel.cem, tl.250mm</t>
  </si>
  <si>
    <t>113211000</t>
  </si>
  <si>
    <t>Vytrhání obrub ležatých a zpětné osazení včetně očištění</t>
  </si>
  <si>
    <t>11-01</t>
  </si>
  <si>
    <t>Vytýčení inženýrských sítí</t>
  </si>
  <si>
    <t>soubor</t>
  </si>
  <si>
    <t>11-02</t>
  </si>
  <si>
    <t>Geodetické zaměření trasy sdělovacího kabelu</t>
  </si>
  <si>
    <t>1_</t>
  </si>
  <si>
    <t>11-03</t>
  </si>
  <si>
    <t>Součinost se správci sítí a jejich dozory</t>
  </si>
  <si>
    <t>11-04</t>
  </si>
  <si>
    <t>Pěší přemostění s oboustranným zábradlím a osvětlením</t>
  </si>
  <si>
    <t>kus</t>
  </si>
  <si>
    <t>11-05</t>
  </si>
  <si>
    <t>Těžké přemostění s oboustranným zábradlím a osvětlením vč. kotvení</t>
  </si>
  <si>
    <t>11-06</t>
  </si>
  <si>
    <t>Oplocení plné neprůhledné výšky 2 m</t>
  </si>
  <si>
    <t>340 23-7 Zazdívka otvorů o ploše přes  0,09 m2 do 0,25 m2 v příčkách nebo stěnách cihlami  pálenými</t>
  </si>
  <si>
    <t>z pomocného pracovního lešení o výšce podlahy do 1900 mm a pro zatížení do 1,5 kPa,</t>
  </si>
  <si>
    <t>340237212RT2</t>
  </si>
  <si>
    <t>...tloušťky nad 100 mm</t>
  </si>
  <si>
    <t>801-4</t>
  </si>
  <si>
    <t>561 23-11 Zřízení podkl. ze zem. stabiliz. cementem Road-Mix</t>
  </si>
  <si>
    <t>bez přidání vylepšovacího materiálu, s rozprostřením, promísením, vlhčením, zhutněním, ošetřením vodou, popř. rozrytím</t>
  </si>
  <si>
    <t>561261111R00</t>
  </si>
  <si>
    <t>...tloušťka po zhutnění 200 mm</t>
  </si>
  <si>
    <t>S rozprostřením, promísením, vlhčením, zhutněním, ošetřením vodou, popř.rozrytím.</t>
  </si>
  <si>
    <t>564 8 Podklad ze štěrkodrti s rozprostřením a zhutněním</t>
  </si>
  <si>
    <t>564851111R00</t>
  </si>
  <si>
    <t>...tloušťka po zhutnění 150 mm</t>
  </si>
  <si>
    <t>565 13-1 Podklad z kameniva obaleného asfaltem</t>
  </si>
  <si>
    <t>s rozprostřením a zhutněním</t>
  </si>
  <si>
    <t>565131111R00</t>
  </si>
  <si>
    <t>...v pruhu šířky do 3 m, třídy 1, tloušťka po zhutnění 50 mm</t>
  </si>
  <si>
    <t>chodník</t>
  </si>
  <si>
    <t>566 90 Vyspravení podkladu po překopech</t>
  </si>
  <si>
    <t>pro inženýrské sítě, se zhutněním</t>
  </si>
  <si>
    <t>566901111R00</t>
  </si>
  <si>
    <t>...kamenivem těženým nebo štěrkopískem</t>
  </si>
  <si>
    <t>577 11 Beton asfaltový z modifikovaného asfaltu</t>
  </si>
  <si>
    <t>577112114R00</t>
  </si>
  <si>
    <t>...v pruhu šířky do 3 m, ACO 11 S , tloušťky 50 mm, plochy přes 1000 m2</t>
  </si>
  <si>
    <t>622 45-4 Oprava vnějších omítek cementových</t>
  </si>
  <si>
    <t>622454111R00</t>
  </si>
  <si>
    <t>...v množství opravované plochy do 10 % , hladkých hlazených dřevěným hladítkem</t>
  </si>
  <si>
    <t>622454121R00</t>
  </si>
  <si>
    <t>...v množství opravované plochy do 10 % , štukových hlazených ocelovým hladítkem</t>
  </si>
  <si>
    <t>899711122R01</t>
  </si>
  <si>
    <t>Fólie výstražná z PVC, šířka 30 cm, vč. položení, červená s blesky</t>
  </si>
  <si>
    <t>89-01</t>
  </si>
  <si>
    <t>Odkrytí trub.kanálů, betonové desky, 1440x500x140 mm</t>
  </si>
  <si>
    <t>965 04 Bourání podkladů pod dlažby nebo litých celistvých dlažeb a mazanin</t>
  </si>
  <si>
    <t>965042241R00</t>
  </si>
  <si>
    <t>...betonových nebo z litého asfaltu, tloušťky přes 100 mm, plochy přes 4 m2</t>
  </si>
  <si>
    <t>801-3</t>
  </si>
  <si>
    <t>979 08-1 Odvoz suti a vybouraných hmot na skládku</t>
  </si>
  <si>
    <t>979097012R00</t>
  </si>
  <si>
    <t>...pronájem kontejneru na suť</t>
  </si>
  <si>
    <t xml:space="preserve">den   </t>
  </si>
  <si>
    <t>961055111R01</t>
  </si>
  <si>
    <t>železobetonových (stávající topný a kondenzátní kanál), vč. proražení dna kanálu z důvodu odtoku vody</t>
  </si>
  <si>
    <t>970 0 Jádrové vrtání, kruhové prostupy</t>
  </si>
  <si>
    <t>970 03 v cihelném zdivu</t>
  </si>
  <si>
    <t>970031060R00</t>
  </si>
  <si>
    <t>...jádrové vrtání, do D 60 mm</t>
  </si>
  <si>
    <t>998 27-22 Přesun hmot pro trubní vedení z ocelových trub</t>
  </si>
  <si>
    <t>svařovaných (vodovody, plynovody, teplovody, shybky, produktovody - 827 1.2, 827 2.2, 827 4.2, 827 5.2, 827 6.2) včetně drobných objektů,</t>
  </si>
  <si>
    <t>998272201R00</t>
  </si>
  <si>
    <t>...v otevřeném výkopu</t>
  </si>
  <si>
    <t>t</t>
  </si>
  <si>
    <t>827-1</t>
  </si>
  <si>
    <t>na vzdálenost 100 m</t>
  </si>
  <si>
    <t>979 08 Vodorovná doprava suti a vybouraných hmot</t>
  </si>
  <si>
    <t>979 08-7 nakládání na dopravní prostředky</t>
  </si>
  <si>
    <t>979087112R00</t>
  </si>
  <si>
    <t>Nakládání suti na dopravní prostředky</t>
  </si>
  <si>
    <t>821-1</t>
  </si>
  <si>
    <t>979 08-2 Vnitrostaveništní doprava suti a vybouraných hmot</t>
  </si>
  <si>
    <t>979082111R00</t>
  </si>
  <si>
    <t>...do 10 m</t>
  </si>
  <si>
    <t>979 08-31 Vodorovné přemístění suti</t>
  </si>
  <si>
    <t>včetně naložení na dopravní prostředek a složení</t>
  </si>
  <si>
    <t>979083117R00</t>
  </si>
  <si>
    <t>Vodorovné přemístění suti na skládku do 6000 m</t>
  </si>
  <si>
    <t>800-6</t>
  </si>
  <si>
    <t>979083191R00</t>
  </si>
  <si>
    <t>Příplatek za dalších započatých 1000 m nad 6000 m</t>
  </si>
  <si>
    <t>979 08-4 Poplatek za skládku</t>
  </si>
  <si>
    <t>979999998R00</t>
  </si>
  <si>
    <t>...suti s  5% příměsí - DUFONEV Brno</t>
  </si>
  <si>
    <t>220200000100R</t>
  </si>
  <si>
    <t>Agregát elektrického proudu do  15 kVA</t>
  </si>
  <si>
    <t>Sh</t>
  </si>
  <si>
    <t>STROJ</t>
  </si>
  <si>
    <t>220250000100R</t>
  </si>
  <si>
    <t>9-01</t>
  </si>
  <si>
    <t>Dokladová část k realizaci</t>
  </si>
  <si>
    <t>99_8</t>
  </si>
  <si>
    <t>9-02</t>
  </si>
  <si>
    <t>Náklady na zařízení staveniště</t>
  </si>
  <si>
    <t>9-03</t>
  </si>
  <si>
    <t>Dokumentace skutečného provedení</t>
  </si>
  <si>
    <t/>
  </si>
  <si>
    <t>Celkem za objekt</t>
  </si>
  <si>
    <t>Rekapitulace soupisu</t>
  </si>
  <si>
    <t>Stavební díl</t>
  </si>
  <si>
    <t>Celkem soupis</t>
  </si>
  <si>
    <t>729-22</t>
  </si>
  <si>
    <t>Svar opt.vlákna vč.ochrany a pigtailu</t>
  </si>
  <si>
    <t>729-23</t>
  </si>
  <si>
    <t>Zafouknutí optického kabelu</t>
  </si>
  <si>
    <t>729-24</t>
  </si>
  <si>
    <t>Spojka mikkrotrubiček</t>
  </si>
  <si>
    <t>729-25</t>
  </si>
  <si>
    <t>Spojka HDPE trubek</t>
  </si>
  <si>
    <t>729-26</t>
  </si>
  <si>
    <t>Položení trubek</t>
  </si>
  <si>
    <t>729-27</t>
  </si>
  <si>
    <t>Položení mikkrotrubiček</t>
  </si>
  <si>
    <t>729-28</t>
  </si>
  <si>
    <t>Ukončení opt.kabelů</t>
  </si>
  <si>
    <t>729-29</t>
  </si>
  <si>
    <t>Ochrana smrštěním</t>
  </si>
  <si>
    <t>729-30</t>
  </si>
  <si>
    <t>Vyrovnání povrchu kabelové rýhy, rozvinutí a uložení výstražné fólie z PVC do rýhy</t>
  </si>
  <si>
    <t>729-31</t>
  </si>
  <si>
    <t>Závěrečné práce v rozvaděči</t>
  </si>
  <si>
    <t>729-32</t>
  </si>
  <si>
    <t>Pomocné montážní práce, montáže zařízení</t>
  </si>
  <si>
    <t>729-01</t>
  </si>
  <si>
    <t>Mikrotrubička HDPE zemní tlustostěnná 12/8mm ve svazku DuraMulti 5x 12/8mm, pro přímou pokládku do země, vhodné pro zafouknutí kabelů MIKRO do 6mm průměru</t>
  </si>
  <si>
    <t>3_</t>
  </si>
  <si>
    <t>729-02</t>
  </si>
  <si>
    <t>Spojka mikrotrubiček přímá průhledná celoplast UF, pro vodotěsné spojení mikrotrubiček, pro trubičky 12/8mm, včetně pojistek proti vytržení</t>
  </si>
  <si>
    <t>spojku lze vybavit dodatečnou mechanickou ochranou - OTMP-UF12/8-PROTECTOR</t>
  </si>
  <si>
    <t>729-03</t>
  </si>
  <si>
    <t>Dura-Line - HDPE mikrotrubička zemní tlustostěnná 12/8mm, modrá, pro přímou pokládku do země, vnitřní lubrikační vrstva SILICORE pro snížení tření, min. povolený poloměr ohybu 12cm</t>
  </si>
  <si>
    <t xml:space="preserve"> ideální pro zafouknutí kabelů MIKRO do průměru 6mm</t>
  </si>
  <si>
    <t>729-04</t>
  </si>
  <si>
    <t>EPSU AIRBLOWN, optický mikro kabel k zafouknutí, HDPE plášť, pevnost v tahu 100N, suché provedení, d1,9mm, 12vl. SM G.657A 250um, povolený poloměr ohybu 60mm, 1,9kg na km, balení škopík PVC 4000m</t>
  </si>
  <si>
    <t>729-05</t>
  </si>
  <si>
    <t>Rozvaděč optický na DIN lištu, až 12 svarů, čelo 06x SCD, 4x vstup (2x zaslepený + 2x PG11), kov, včetně kazety a hřebínků</t>
  </si>
  <si>
    <t>729-06</t>
  </si>
  <si>
    <t>729-07</t>
  </si>
  <si>
    <t>Pigtail singlemode OS1 9/125, SC/PC G652D, 1m, snadno zdrhovatelný, 900µm bílá, Insertion Loos 0,3dB, Return Loos -45dB, OEM ZCOMAX</t>
  </si>
  <si>
    <t>729-08</t>
  </si>
  <si>
    <t>LOW-COST ochrana sváru smrštitelná teplem - 3x45mm</t>
  </si>
  <si>
    <t>729-09</t>
  </si>
  <si>
    <t>Patchcord singlemode OS1 9/125, LC/PC-SC/PC, 1m, LSOH žlutý duplex 2x 1,8mm, Insertion Loos 0,3dB, Return Loos -45dB, OEM ZCOMAX</t>
  </si>
  <si>
    <t>729-10</t>
  </si>
  <si>
    <t>Media konvertor/switch s SFP slotem řady ZCOMAX AK, 100/1000BASE-T( RJ-45) - 1000BASE-X SFP, neřiditelný</t>
  </si>
  <si>
    <t>napájení přes externí přiložený DC zdroj</t>
  </si>
  <si>
    <t>kompatibilní s šasi ZX-AK-R14-1-AC</t>
  </si>
  <si>
    <t>729-11</t>
  </si>
  <si>
    <t>Optický přepínač 10portů, 8x SFP slot 1Gbps + 2x RJ45 port 100/1000Mbps</t>
  </si>
  <si>
    <t>729-12</t>
  </si>
  <si>
    <t>SFP transceiver 1,25Gbps, 1000BASE-LX, SM, 10km, 1310nm (FP), LC duplex, 0 až 70°C, 3,3V, DMI, Cisco router kompatibilní</t>
  </si>
  <si>
    <t>729-13</t>
  </si>
  <si>
    <t>Fólie výstražná</t>
  </si>
  <si>
    <t>729-14</t>
  </si>
  <si>
    <t>HDPE trubka/ chránička zemní tlustostěnná 30/27mm, osazená 4x trubičkou 10/8mm, pro přímou pokládku do země, vhodné pro zafouknutí kabelů MIKRO do 6mm průměru</t>
  </si>
  <si>
    <t>729-15</t>
  </si>
  <si>
    <t>HDPE trubka/ chránička zemní tlustostěnná 40/33mm</t>
  </si>
  <si>
    <t>729-16</t>
  </si>
  <si>
    <t>HDPE trubka/ chránička zemní tlustostěnná 40/34mm, osazená 7x trubičkou 10/8mm, pro přímou pokládku do země, vhodné pro zafouknutí kabelů MIKRO do 6mm průměru</t>
  </si>
  <si>
    <t>729-17</t>
  </si>
  <si>
    <t>Koncovka trubky HDPE</t>
  </si>
  <si>
    <t>729-18</t>
  </si>
  <si>
    <t>Kalibrace trubky HDPE</t>
  </si>
  <si>
    <t>729-19</t>
  </si>
  <si>
    <t>Tlakování trubky HDPE</t>
  </si>
  <si>
    <t>729-20</t>
  </si>
  <si>
    <t>Ukončení chrániček v budově v krabici</t>
  </si>
  <si>
    <t>729-21</t>
  </si>
  <si>
    <t>vodotěsná spojka HDPE trubek, propojení + odbočení HDPE trasy a mikrotrubek uvnitř spojky, vstupy 6x až 45mm, kuželové průchodky pro trubky/ kabely 9-45mm, uzavírání šrouby</t>
  </si>
  <si>
    <t>729d-01</t>
  </si>
  <si>
    <t>Dílenská dokumentace</t>
  </si>
  <si>
    <t>729d-02</t>
  </si>
  <si>
    <t>Projektová dokumentace skutečného stavu</t>
  </si>
  <si>
    <t>729d-03</t>
  </si>
  <si>
    <t>Měření optických kabelů</t>
  </si>
  <si>
    <t>729d-04</t>
  </si>
  <si>
    <t>Revize, zaškolení obsluhy</t>
  </si>
  <si>
    <t>hod</t>
  </si>
  <si>
    <t>729d-05</t>
  </si>
  <si>
    <t>Vyhotovení protokolu o měření kabelů</t>
  </si>
  <si>
    <t>729d-06</t>
  </si>
  <si>
    <t>Ostatní režijní náklady</t>
  </si>
  <si>
    <t>729a-01</t>
  </si>
  <si>
    <t>Pracovní stanice Intel Core i5 6500 Skylake, RAM 8GB DDR4, Intel HD Graphics 530, HDD 1TB 7200 otáček, DVD, HDMI, DisplayPort, USB 3.0, klávesnice, myš, Windows 7 Professional 64-bit</t>
  </si>
  <si>
    <t>záruka on-site NBD</t>
  </si>
  <si>
    <t>729a-02</t>
  </si>
  <si>
    <t>LCD monitor LED, IPS panel, černý, 16:9, 1000:1, 250cd/m2, 8ms, 1920x1080 FullHD, DVI-D, VGA, DisplayPort, USB Hub, polohovatelný stojan (NBD On-Site)</t>
  </si>
  <si>
    <t>729a-03</t>
  </si>
  <si>
    <t>GSM Modem</t>
  </si>
  <si>
    <t>729a-04</t>
  </si>
  <si>
    <t>Drobný instalační materiál (PatchCord…)</t>
  </si>
  <si>
    <t>729a-05</t>
  </si>
  <si>
    <t>Bezdrátové propojení,  2km (profylaxace, montáž, zprovoznění)</t>
  </si>
  <si>
    <t>Obsahuje montáž ocelového držáku provedení žárově zinkované, montáž technologie, konfiguraci, směrování, oživení, předání spoje. Obsahuje případné ocelové konstrukce, klempířské, pokládku kabelů, záložní zdroje a rack.  Propojení a vyzkoušení s dispečerským systémem MaR.</t>
  </si>
  <si>
    <t>729a-06</t>
  </si>
  <si>
    <t>Centrála, dispečerský SW RC WARE v objektu SO 02, licence pro rozšíření stávajícího velínu</t>
  </si>
  <si>
    <t>729a-07</t>
  </si>
  <si>
    <t>Kancelářský stůl deska 160x60 (orientační rozměr)</t>
  </si>
  <si>
    <t>729a-08</t>
  </si>
  <si>
    <t>Kancelářská židle s kolečky</t>
  </si>
  <si>
    <t>729a-09</t>
  </si>
  <si>
    <t>Polička - 100x40x40 (orientační rozměr)</t>
  </si>
  <si>
    <t>729c-01</t>
  </si>
  <si>
    <t>Generace WEB stránek, grafické obrazovky, historie poruch, trendy- 200 DB, zaintegrování ovládání kotlů pomocí MODBUS (4x)</t>
  </si>
  <si>
    <t>Cena neobsahuje úpravu centrály ve stávajícím velínu</t>
  </si>
  <si>
    <t>Dokumentace, návody manuály</t>
  </si>
  <si>
    <t>Zaškolení obsluhy</t>
  </si>
  <si>
    <t>Zprovoznění</t>
  </si>
  <si>
    <t>Test 1:1</t>
  </si>
  <si>
    <t>Technologie</t>
  </si>
  <si>
    <t>713-01</t>
  </si>
  <si>
    <t>Izolace potrubí pouzdry z minerální vlny s AL polepem vnitřní průměr 35mm, tl.50mm, vč. montáže</t>
  </si>
  <si>
    <t>713-02</t>
  </si>
  <si>
    <t>Izolace potrubí pouzdry z minerální vlny s AL polepem vnitřní průměr 42mm, tl.60mm, vč. montáže</t>
  </si>
  <si>
    <t>713-03</t>
  </si>
  <si>
    <t>Izolace potrubí pouzdry z minerální vlny s AL polepem vnitřní průměr 60mm, tl.50mm, vč. montáže</t>
  </si>
  <si>
    <t>713-04</t>
  </si>
  <si>
    <t>Izolační pouzdro na armatury, ZK DN50, vč. montáže</t>
  </si>
  <si>
    <t>713-05</t>
  </si>
  <si>
    <t>Izolační pouzdro na armatury, F DN50, vč. montáže</t>
  </si>
  <si>
    <t>998 71-3 Přesun hmot pro izolace tepelné</t>
  </si>
  <si>
    <t>50 m vodorovně</t>
  </si>
  <si>
    <t>998713202R00</t>
  </si>
  <si>
    <t>...v objektech výšky do 12 m</t>
  </si>
  <si>
    <t>%</t>
  </si>
  <si>
    <t>800-713</t>
  </si>
  <si>
    <t>998 71-31 příplatek k ceně za zvětšený přesun přes vymezenou největší dopravní vzdálenost</t>
  </si>
  <si>
    <t>998713292R00</t>
  </si>
  <si>
    <t>...za vzdálenost do 100 m</t>
  </si>
  <si>
    <t>731-01</t>
  </si>
  <si>
    <t>Napojení na stávající rozvod UT</t>
  </si>
  <si>
    <t>998 73-1 Přesun hmot pro kotelny</t>
  </si>
  <si>
    <t>vodorovně do 50 m</t>
  </si>
  <si>
    <t>998731201R00</t>
  </si>
  <si>
    <t>...umístěné ve výšce (hloubce) do 6 m</t>
  </si>
  <si>
    <t>800-731</t>
  </si>
  <si>
    <t>998 73-119 příplatek k ceně za zvětšený přesun přes vymezenou největší dopravní vzdálenost</t>
  </si>
  <si>
    <t>998731293R00</t>
  </si>
  <si>
    <t>...do 500 m</t>
  </si>
  <si>
    <t>732 19 Montáž orientačních štítků</t>
  </si>
  <si>
    <t>732199100RM1</t>
  </si>
  <si>
    <t>...s dodávkou orientačního štítku</t>
  </si>
  <si>
    <t>732 42 Čerpadla teplovodní</t>
  </si>
  <si>
    <t>732 42-9 Montáž čerpadel teplovodních oběhových spirálních</t>
  </si>
  <si>
    <t>732429112R00</t>
  </si>
  <si>
    <t>...DN 40</t>
  </si>
  <si>
    <t>732429113R00</t>
  </si>
  <si>
    <t>...DN 50</t>
  </si>
  <si>
    <t>732 42 Demontáž čerpadel oběhových spirálních(do potrubí)</t>
  </si>
  <si>
    <t>732420816R00</t>
  </si>
  <si>
    <t>...DN 100</t>
  </si>
  <si>
    <t>732-01</t>
  </si>
  <si>
    <t>Oběhové čerpadlo s aut. přizpůsobením výkonu závitové, DN50, PN10, závitové, Q=3,05m3/h, Hmax= 4,0 m</t>
  </si>
  <si>
    <t>732-02</t>
  </si>
  <si>
    <t>Oběhové čerpadlo s aut. přizpůsobením výkonu závitové, DN40, PN10, závitové, Q=1,8m3/h, Hmax= 4,0 m</t>
  </si>
  <si>
    <t>998 73-2 Přesun hmot pro strojovny</t>
  </si>
  <si>
    <t>998732202R00</t>
  </si>
  <si>
    <t>998 73-219 příplatek k ceně za zvětšený přesun přes vymezenou největší dopravní vzdálenost</t>
  </si>
  <si>
    <t>998732294R00</t>
  </si>
  <si>
    <t>...do 1000 m</t>
  </si>
  <si>
    <t>733 11 Potrubí z trubek závitových</t>
  </si>
  <si>
    <t>733111125R00</t>
  </si>
  <si>
    <t>...ocelových bezešvých, běžných, nízkotlaké a středotlaké, DN 25</t>
  </si>
  <si>
    <t>Potrubí včetně tvarovek a zednických výpomocí.</t>
  </si>
  <si>
    <t>733111126R00</t>
  </si>
  <si>
    <t>...ocelových bezešvých, běžných, nízkotlaké a středotlaké, DN 32</t>
  </si>
  <si>
    <t>733111128R00</t>
  </si>
  <si>
    <t>...ocelových bezešvých, běžných, nízkotlaké a středotlaké, DN 50</t>
  </si>
  <si>
    <t>733 12 Demontáž potrubí z ocelových trubek hladkých</t>
  </si>
  <si>
    <t>733120832R00</t>
  </si>
  <si>
    <t>...přes 89 do D 133</t>
  </si>
  <si>
    <t>733 19-1 Tlakové zkoušky potrubí</t>
  </si>
  <si>
    <t>733 19-11 ocelových závitových, plastových, měděných</t>
  </si>
  <si>
    <t>733190108R00</t>
  </si>
  <si>
    <t>...přes DN 40 do DN 50</t>
  </si>
  <si>
    <t>Včetně dodávky vody, uzavření a zabezpečení konců potrubí.</t>
  </si>
  <si>
    <t>733-01</t>
  </si>
  <si>
    <t>T-kus ocelový varný DN50</t>
  </si>
  <si>
    <t>733-02</t>
  </si>
  <si>
    <t>T-kus ocelový varný DN32</t>
  </si>
  <si>
    <t>733-03</t>
  </si>
  <si>
    <t>Redukce ocelová varná DN 32/25</t>
  </si>
  <si>
    <t>733-03a</t>
  </si>
  <si>
    <t>Redukce ocelová varná DN 40/32</t>
  </si>
  <si>
    <t>733-04</t>
  </si>
  <si>
    <t>Redukce ocelová varná DN 50/32</t>
  </si>
  <si>
    <t>733-04a</t>
  </si>
  <si>
    <t>Redukce ocelová varná DN 50/40</t>
  </si>
  <si>
    <t>998 73-3 Přesun hmot pro rozvody potrubí</t>
  </si>
  <si>
    <t>998733203R00</t>
  </si>
  <si>
    <t>...v objektech výšky do 24 m</t>
  </si>
  <si>
    <t>998 73-319 příplatek k ceně za zvětšený přesun přes vymezenou největší dopravní vzdálenost</t>
  </si>
  <si>
    <t>998733293R00</t>
  </si>
  <si>
    <t>734 17 Průhledítka, mezikusy, přírubové spoje</t>
  </si>
  <si>
    <t>734 17-4 přírubové spoje</t>
  </si>
  <si>
    <t>734173414R00</t>
  </si>
  <si>
    <t>...PN 1,6/I MPa, DN 50</t>
  </si>
  <si>
    <t>734 21 Ventily odvzdušňovací závitové</t>
  </si>
  <si>
    <t>734 21-1 včetně dodávky materiálu</t>
  </si>
  <si>
    <t>734213112R00</t>
  </si>
  <si>
    <t>...automatický odvzdušňovací ventil , DN 15, PN 10, mosaz</t>
  </si>
  <si>
    <t>734 23 Ventily a kohouty uzavírací závitové</t>
  </si>
  <si>
    <t>734 23-1 včetně dodávky materiálu</t>
  </si>
  <si>
    <t>734233114R00</t>
  </si>
  <si>
    <t>...kulový kohout, DN 32, vnitřní-vnitřní, PN 25, mosaz</t>
  </si>
  <si>
    <t>734233116R00</t>
  </si>
  <si>
    <t>...kulový kohout, DN 50, vnitřní-vnitřní, PN 16, mosaz</t>
  </si>
  <si>
    <t>734 24 Ventily a klapky zpětné závitové</t>
  </si>
  <si>
    <t>734 24-1 včetně dodávky materiálu</t>
  </si>
  <si>
    <t>734243124R00</t>
  </si>
  <si>
    <t>...zpětný ventil, DN 32, vnitřní-vnitřní závit, PN 20, mosaz</t>
  </si>
  <si>
    <t>734243126R00</t>
  </si>
  <si>
    <t>...zpětný ventil, DN 50, vnitřní-vnitřní závit, PN 20, mosaz</t>
  </si>
  <si>
    <t>734 26 Šroubení</t>
  </si>
  <si>
    <t>734 26-1 včetně dodávky materiálu</t>
  </si>
  <si>
    <t>734263315R00</t>
  </si>
  <si>
    <t>...topenářské šroubení, DN 32, přímé, PN 10, mosaz</t>
  </si>
  <si>
    <t>734265317R00</t>
  </si>
  <si>
    <t>...topenářské šroubení, DN 50, přímé, PN 16, mosaz</t>
  </si>
  <si>
    <t>734 29 Ostatní armatury</t>
  </si>
  <si>
    <t>734 29-1 kohouty plnící a vypouštěcí včetně dodávky materiálu</t>
  </si>
  <si>
    <t>734293312R00</t>
  </si>
  <si>
    <t>...kulový kohout vypouštěcí a napouštěcí, DN 15, PN 10, mosaz</t>
  </si>
  <si>
    <t>734 29-2 filtry a kohouty kulové s filtrem závitové včetně dodávky materiálu</t>
  </si>
  <si>
    <t>734293224R00</t>
  </si>
  <si>
    <t>...filtr, DN 32, vnitřní-vnitřní závit, PN 20, mosaz</t>
  </si>
  <si>
    <t>734293226R00</t>
  </si>
  <si>
    <t>...filtr, DN 50, vnitřní-vnitřní závit, PN 20, mosaz</t>
  </si>
  <si>
    <t>734 39 Kondenzační smyčky k přivaření</t>
  </si>
  <si>
    <t>734391114R00</t>
  </si>
  <si>
    <t>...zahnuté</t>
  </si>
  <si>
    <t>734 42-9 Příslušenství tlakoměrů</t>
  </si>
  <si>
    <t>734 42-91 kohouty čepové</t>
  </si>
  <si>
    <t>734424912R00</t>
  </si>
  <si>
    <t>...K 70-181-716,M20x1,5</t>
  </si>
  <si>
    <t>734 49 Stavoznaky, ochranné jímky, návarky</t>
  </si>
  <si>
    <t>734 49-3 návarky s metrickým závitem</t>
  </si>
  <si>
    <t>734494121R00</t>
  </si>
  <si>
    <t>...M 20x1,5, délka do 220 mm</t>
  </si>
  <si>
    <t>734 49-4 návarky s trubkovým závitem</t>
  </si>
  <si>
    <t>734494213R00</t>
  </si>
  <si>
    <t>...G 1/2"</t>
  </si>
  <si>
    <t>210 23 Rozvod stlačeného vzduchu</t>
  </si>
  <si>
    <t>210230132R00</t>
  </si>
  <si>
    <t xml:space="preserve">...kohout manometrový, zkušební JT 25,  </t>
  </si>
  <si>
    <t>M21</t>
  </si>
  <si>
    <t>734-00</t>
  </si>
  <si>
    <t>Pryžový vibrační mezikus přírubový, DN32, tmax=100°C, PN10</t>
  </si>
  <si>
    <t>734-01</t>
  </si>
  <si>
    <t>Pryžový vibrační mezikus přírubový DN 50, tmax=100°C, PN10</t>
  </si>
  <si>
    <t>734-02</t>
  </si>
  <si>
    <t>Teploměr 0-120°C</t>
  </si>
  <si>
    <t>734-03</t>
  </si>
  <si>
    <t>Manometr 0-2,5 bar, M20x1,5</t>
  </si>
  <si>
    <t>734-04</t>
  </si>
  <si>
    <t>Vyvažovací ventil, včetně měřících ventilků DN25</t>
  </si>
  <si>
    <t>734-05</t>
  </si>
  <si>
    <t>Vyvažovací ventil, včetně měřících ventilků DN40</t>
  </si>
  <si>
    <t>734173413R01</t>
  </si>
  <si>
    <t>Přírubové spoje PN 1,6/I MPa, DN 32</t>
  </si>
  <si>
    <t>998 73-4 Přesun hmot pro armatury</t>
  </si>
  <si>
    <t>998734203R00</t>
  </si>
  <si>
    <t>...v objektech výšky do 4 m</t>
  </si>
  <si>
    <t>998 73-419 příplatek k ceně za zvětšený přesun přes vymezenou největší dopravní vzdálenost</t>
  </si>
  <si>
    <t>998734293R00</t>
  </si>
  <si>
    <t>783 42 Nátěry potrubí a armatur syntetické</t>
  </si>
  <si>
    <t>na vzduchu schnoucí</t>
  </si>
  <si>
    <t>783424140R00</t>
  </si>
  <si>
    <t>...potrubí, do DN 50 mm, dvojnásobné se základním nátěrem</t>
  </si>
  <si>
    <t>800-783</t>
  </si>
  <si>
    <t>10-01</t>
  </si>
  <si>
    <t>Topná zkouška</t>
  </si>
  <si>
    <t>10-02</t>
  </si>
  <si>
    <t>Vypuštění a vyplachování systému viz technická zpráva</t>
  </si>
  <si>
    <t>10-03</t>
  </si>
  <si>
    <t>Napuštění systému a úprava vody na výstupní parametry viz technická zpráva</t>
  </si>
  <si>
    <t>10-04</t>
  </si>
  <si>
    <t>Požární hlídka po dokončení svářečských prací</t>
  </si>
  <si>
    <t>hodin</t>
  </si>
  <si>
    <t>10-05</t>
  </si>
  <si>
    <t>Elektrocentrála 5,5 kW</t>
  </si>
  <si>
    <t>10-06</t>
  </si>
  <si>
    <t>Vizuální kontrola svárů (EN 970)</t>
  </si>
  <si>
    <t>10-07</t>
  </si>
  <si>
    <t>Lešení do výšky 2,5 m</t>
  </si>
  <si>
    <t>Rozvaděč přisazený, plastový s průhlednými dvířky ( 3 x 18mod) včetně základní výstroje, (jistící prvky pro silové obvody napájecí a jistící prvky pro řídící obvody, ovladače AUT-0-MAN)</t>
  </si>
  <si>
    <t>DDC Regulátor (s Web rozhraním a dálkovým přístupem nebo doplňujícím rozhraním pro dálkový přístup, k vizualizaci, Ethernet,RS232,RS485)</t>
  </si>
  <si>
    <t>Moduly I/O (7DO, 2AO,10DI,7AI)</t>
  </si>
  <si>
    <t>Dostrojení napájecího rozvaděče</t>
  </si>
  <si>
    <t>Teplotní čidlo s jímkou nerez vč. návarku, instalace a výstroje rozvaděče</t>
  </si>
  <si>
    <t>Venkovní teplotní čidlo</t>
  </si>
  <si>
    <t>Prostorové teplotní čidlo</t>
  </si>
  <si>
    <t>Snímač tlaku 0-10V s kohoutem</t>
  </si>
  <si>
    <t>Detetekce CO</t>
  </si>
  <si>
    <t>729a-10</t>
  </si>
  <si>
    <t>Čidlo zaplavení</t>
  </si>
  <si>
    <t>729a-11</t>
  </si>
  <si>
    <t>Napájení jednofázového okruhu</t>
  </si>
  <si>
    <t>729a-12</t>
  </si>
  <si>
    <t>Dvoucestný ventil DN25 se servopohonem ON/OFF s havarijní funkcí</t>
  </si>
  <si>
    <t>729a-13</t>
  </si>
  <si>
    <t>Třícestný ventil DN 25, Kvs=10, servopohon 24V/0-10V</t>
  </si>
  <si>
    <t>729a-14</t>
  </si>
  <si>
    <t>Třícestný ventil DN 32, Kvs=16, servopohon 24V/0-10V</t>
  </si>
  <si>
    <t>729a-15</t>
  </si>
  <si>
    <t>Doplňující ochranné pospojení</t>
  </si>
  <si>
    <t>729b-01</t>
  </si>
  <si>
    <t>CYKY 5x4</t>
  </si>
  <si>
    <t>729b-02</t>
  </si>
  <si>
    <t>CYKY 3x1,5</t>
  </si>
  <si>
    <t>729b-03</t>
  </si>
  <si>
    <t>JYTY 4x1</t>
  </si>
  <si>
    <t>729b-04</t>
  </si>
  <si>
    <t>JYTY 2x1</t>
  </si>
  <si>
    <t>729b-05</t>
  </si>
  <si>
    <t>CYY6</t>
  </si>
  <si>
    <t>729b-06</t>
  </si>
  <si>
    <t>Kabelové trasy - žlab</t>
  </si>
  <si>
    <t>729b-07</t>
  </si>
  <si>
    <t>Kabelové trasy - trubky,lišty</t>
  </si>
  <si>
    <t>SW pro DDC 26DB</t>
  </si>
  <si>
    <t>729c-02</t>
  </si>
  <si>
    <t>Optický převodník</t>
  </si>
  <si>
    <t>Demontáže</t>
  </si>
  <si>
    <t>729d-07</t>
  </si>
  <si>
    <t>03</t>
  </si>
  <si>
    <t>Zdravotechnika</t>
  </si>
  <si>
    <t>04</t>
  </si>
  <si>
    <t>Průběžný a závěrečný úklid stavby</t>
  </si>
  <si>
    <t>Stavební přípomoce pro nastěhování novéko kotle do prostoru kotelny, (zvětšení manipulačního otvoru včetně zpětného dozdění apod.)</t>
  </si>
  <si>
    <t>271 5 Polštáře zhutněné pod základy</t>
  </si>
  <si>
    <t>271531114R00</t>
  </si>
  <si>
    <t>Polštář základu z kameniva drceného 8-16 mm</t>
  </si>
  <si>
    <t>800-2</t>
  </si>
  <si>
    <t>273 32 Beton základových desek železový</t>
  </si>
  <si>
    <t>bez dodávky a uložení výztuže</t>
  </si>
  <si>
    <t>273321321R00</t>
  </si>
  <si>
    <t>...třídy C 20/25</t>
  </si>
  <si>
    <t>801-1</t>
  </si>
  <si>
    <t>pod akumulační zásobník : 0,8*0,755*0,1</t>
  </si>
  <si>
    <t>pod kotel : 1,24*2,285*0,1</t>
  </si>
  <si>
    <t>schody : 0,25</t>
  </si>
  <si>
    <t>289 97-0 Geotextílie separační, filtrační, zpevňující</t>
  </si>
  <si>
    <t>289970111R00</t>
  </si>
  <si>
    <t>...polypropylén, 300 g/m2</t>
  </si>
  <si>
    <t>2-01</t>
  </si>
  <si>
    <t>Kotevní šroub M20x210/50 A4</t>
  </si>
  <si>
    <t>2-02</t>
  </si>
  <si>
    <t>Chemická injektážní malta</t>
  </si>
  <si>
    <t>346 24-48 Přizdívky izolační z cihel pálených plných</t>
  </si>
  <si>
    <t>P10 až P20 na maltu MC 10 včetně vytvoření požlábku v ohybu izolace vodorovné na svislou, se zatřenou cementovou omítkou z malty min. MC 10 v tl. 20 mm pod izolaci,</t>
  </si>
  <si>
    <t>346244811RT2</t>
  </si>
  <si>
    <t>...délky 290 mm, na tloušťku 65 mm</t>
  </si>
  <si>
    <t>38-01</t>
  </si>
  <si>
    <t>Plastová havarijní jímka 0,4x0,4x0,35 m</t>
  </si>
  <si>
    <t>584 12 Osazení silničních panelů</t>
  </si>
  <si>
    <t>ze železového betonu, s provedením podkladu z kameniva těženého do tl. 4 cm</t>
  </si>
  <si>
    <t>584121111R00</t>
  </si>
  <si>
    <t xml:space="preserve">...jakéhokoliv druhu a velikosti </t>
  </si>
  <si>
    <t>59381185R</t>
  </si>
  <si>
    <t>panel pro komunikace železobetonový; IZD; l = 300,0 cm; š = 100,0 cm; h = 21,5 cm</t>
  </si>
  <si>
    <t>SPCM</t>
  </si>
  <si>
    <t>612 47-31 Omítky vnitřní zdiva ze suchých směsí</t>
  </si>
  <si>
    <t>omítka vápenocementová, strojně nebo ručně nanášená v podlaží i ve schodišti na jakýkoliv druh podkladu,</t>
  </si>
  <si>
    <t>612473181R00</t>
  </si>
  <si>
    <t>...hladké, strojně</t>
  </si>
  <si>
    <t>612473182R00</t>
  </si>
  <si>
    <t>...štukové, strojně</t>
  </si>
  <si>
    <t>612 48-12 Vyztužení vnitřních stěn sklotextilní síťovinou</t>
  </si>
  <si>
    <t>612481211RT8</t>
  </si>
  <si>
    <t>...s dodávkou síťoviny a stěrkového tmelu</t>
  </si>
  <si>
    <t>631 32 Mazanina z betonu vyztuženého</t>
  </si>
  <si>
    <t>hlazená dřevěným hladítkem, s vytvořením dilatačních spár, bez zaplnění,</t>
  </si>
  <si>
    <t>631 32-3 tl. přes 120 do 240 mm</t>
  </si>
  <si>
    <t>631315621RT8</t>
  </si>
  <si>
    <t>...třídy C 20/25, výztuž ocelovými vlákny, 20 kg / m3</t>
  </si>
  <si>
    <t>Včetně vytvoření dilatačních spár, bez zaplnění.</t>
  </si>
  <si>
    <t>642 94-5 Osazení ocelových zárubní protipožárních</t>
  </si>
  <si>
    <t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t>
  </si>
  <si>
    <t>642945111R00</t>
  </si>
  <si>
    <t>...jednokřídlových, do 2,5 m2</t>
  </si>
  <si>
    <t>64-01</t>
  </si>
  <si>
    <t>Dveře vnější jednokřídlové DP1 z žárově pozinkované oceli 900x2450 mm, RAL 7035 včetně kování, specifikace viz. výkresová část</t>
  </si>
  <si>
    <t>64-02</t>
  </si>
  <si>
    <t>Záruběň z žárově pozinkovaného plechu 900x2450 mm, 2X RAL 7040, specifikace viz. výkresová část</t>
  </si>
  <si>
    <t>941 95-5 Lešení lehké pracovní pomocné</t>
  </si>
  <si>
    <t>941955003R00</t>
  </si>
  <si>
    <t>...pomocné, o výšce lešeňové podlahy přes 1,9 do 2,5 m</t>
  </si>
  <si>
    <t>800-3</t>
  </si>
  <si>
    <t>953 94-8 Osazení drobných kovových výrobků</t>
  </si>
  <si>
    <t>bez jejich dodání, ale s vysekáním kapes pro upevňovací prvky a s jejich zazděním, zabetonováním nebo zalitím,</t>
  </si>
  <si>
    <t>953 94-82 kovových poklopů s rámem</t>
  </si>
  <si>
    <t>953941210R00</t>
  </si>
  <si>
    <t>...o ploše do 1 m2</t>
  </si>
  <si>
    <t>95-01</t>
  </si>
  <si>
    <t>Poklop z ocelového pororoštu žárově zinkovaný, včetně osazovacího rámu z L profilů, 400x400 mm - pozink páska 30/2 oka 34/38, cca 10 kg, viz výkresová část</t>
  </si>
  <si>
    <t>968 07-2 Vybourání a vyjmutí kovových rámů a rolet</t>
  </si>
  <si>
    <t>968 07-21 rámů, včetně pomocného lešení o výšce podlahy do 1900 mm a pro zatížení do 1,5 kPa  (150 kg/m2)</t>
  </si>
  <si>
    <t>968072455R00</t>
  </si>
  <si>
    <t>...dveřních zárubní, plochy do 2 m2</t>
  </si>
  <si>
    <t>96-01</t>
  </si>
  <si>
    <t>Demontáž stávajících vstupních dveří, včetně zárubní</t>
  </si>
  <si>
    <t>970031200R00</t>
  </si>
  <si>
    <t>...jádrové vrtání, do D 200 mm</t>
  </si>
  <si>
    <t>970031300R00</t>
  </si>
  <si>
    <t>...jádrové vrtání, do D 300 mm</t>
  </si>
  <si>
    <t>978 01 Otlučení omítek vápenných nebo vápenocementových</t>
  </si>
  <si>
    <t>978 01-1 vnitřních</t>
  </si>
  <si>
    <t>978013191R00</t>
  </si>
  <si>
    <t>...stěn, v rozsahu do 100 %</t>
  </si>
  <si>
    <t>711 21 Izolace proti netlakové vodě - nátěry a stěrky</t>
  </si>
  <si>
    <t>711 21-1 nátěr podkladní</t>
  </si>
  <si>
    <t>711212111R00</t>
  </si>
  <si>
    <t>...pod hydroizolační stěrky</t>
  </si>
  <si>
    <t>800-711</t>
  </si>
  <si>
    <t>711 21-2 nátěr hydroizolační</t>
  </si>
  <si>
    <t>711212001R00</t>
  </si>
  <si>
    <t>...proti vlhkosti</t>
  </si>
  <si>
    <t>728 34 Protidešťové žaluzie, podstavce</t>
  </si>
  <si>
    <t>728314111R00</t>
  </si>
  <si>
    <t xml:space="preserve">...montáž protidešťové žaluzie do čtyřhranného potrubí, do průřezu 0,15 m2,  </t>
  </si>
  <si>
    <t>800-728</t>
  </si>
  <si>
    <t>728-01</t>
  </si>
  <si>
    <t>Vnější žaluziová protidešťová mřížka 375x375 mm, RAL 7035, specifikace viz výkresová část</t>
  </si>
  <si>
    <t>767 64 Montáž dveří</t>
  </si>
  <si>
    <t>767646510R00</t>
  </si>
  <si>
    <t>...protipožárních uzávěrů,  , jednokřídlových</t>
  </si>
  <si>
    <t>800-767</t>
  </si>
  <si>
    <t>783 99 Nátěry ostatní</t>
  </si>
  <si>
    <t>783 99-2 bezpečnostními barvami</t>
  </si>
  <si>
    <t>783992000R00</t>
  </si>
  <si>
    <t>...šrafováním</t>
  </si>
  <si>
    <t>784 40 Odstranění maleb</t>
  </si>
  <si>
    <t>784402801R00</t>
  </si>
  <si>
    <t>...oškrabáním, v místnostech do 3,8 m</t>
  </si>
  <si>
    <t>800-784</t>
  </si>
  <si>
    <t>784 41 Příprava povrchu</t>
  </si>
  <si>
    <t>784 41-2 Penetrace (napouštění) podkladu</t>
  </si>
  <si>
    <t>784191101R00</t>
  </si>
  <si>
    <t>...disperzní, jednonásobná</t>
  </si>
  <si>
    <t>784191201R00</t>
  </si>
  <si>
    <t>784 45 Malby z malířských směsí</t>
  </si>
  <si>
    <t>784145412R00</t>
  </si>
  <si>
    <t>...disperzních,  , bělost 86 %, dvojnásobné</t>
  </si>
  <si>
    <t>784195212R00</t>
  </si>
  <si>
    <t>...otěruvzdorných,  , bělost 82 %, dvojnásobné</t>
  </si>
  <si>
    <t>979081111R00</t>
  </si>
  <si>
    <t>...do 1 km</t>
  </si>
  <si>
    <t>Včetně naložení na dopravní prostředek a složení na skládku, bez poplatku za skládku.</t>
  </si>
  <si>
    <t>979081121R00</t>
  </si>
  <si>
    <t>...příplatek za každý další 1 km</t>
  </si>
  <si>
    <t>Včetně případného složení na staveništní deponii.</t>
  </si>
  <si>
    <t>979082121R00</t>
  </si>
  <si>
    <t>...příplatek k ceně za každých dalších 5 m</t>
  </si>
  <si>
    <t>979999999R00</t>
  </si>
  <si>
    <t>713 41 Montáž tepelné izolace potrubí a ohybů pásy nebo rohožemi</t>
  </si>
  <si>
    <t>bez povrchové úpravy</t>
  </si>
  <si>
    <t>713 41-2 pásy LSP (lamelové skružovací pásy)</t>
  </si>
  <si>
    <t>713411121R00</t>
  </si>
  <si>
    <t>...připevněnými ocelovým drátem , jednovrstvá</t>
  </si>
  <si>
    <t>Včetně pomocného lešení o výšce podlahy do 1900 mm a pro zatížení do 1,5 kPa.</t>
  </si>
  <si>
    <t>713 49 Izolace tepelné potrubí a ohybů - doplňky</t>
  </si>
  <si>
    <t>713 49-01 montáž oplechování (plech ve specifikaci)</t>
  </si>
  <si>
    <t>713491116R00</t>
  </si>
  <si>
    <t>...pevného, tvarových kusů mimo přírub a armatur</t>
  </si>
  <si>
    <t>713-00</t>
  </si>
  <si>
    <t>Montáž tepelné izolace z minerální vaty tl.100mm pro sklad pelet</t>
  </si>
  <si>
    <t>Izolace potrubí pouzdry z minerální vlny s AL polepem vnitřní průměr 28mm, tl.50mm, vč. montáže</t>
  </si>
  <si>
    <t>Izolační rohož z minerální vlny, tl. 60 mm</t>
  </si>
  <si>
    <t>713-06</t>
  </si>
  <si>
    <t>713-07</t>
  </si>
  <si>
    <t>713-08</t>
  </si>
  <si>
    <t>Tepelně izolační kryt černé barvy pro odlučovač nečistot a kalů, vč. montáže</t>
  </si>
  <si>
    <t>713-09</t>
  </si>
  <si>
    <t>Izolační rohož z minerální vlny, tl. 100 mm</t>
  </si>
  <si>
    <t>Izolace kontejneru proti zamrznutí pelet</t>
  </si>
  <si>
    <t>19420835R</t>
  </si>
  <si>
    <t>plech hliníkový; povrch hladký; stav měkký; tl = 1,00 mm</t>
  </si>
  <si>
    <t>kg</t>
  </si>
  <si>
    <t>725 53-08 Demontáž elektrických zásobníkových ohřívačů vody</t>
  </si>
  <si>
    <t>725530823R00</t>
  </si>
  <si>
    <t>...tlakových, od 50 do 200 l</t>
  </si>
  <si>
    <t>800-721</t>
  </si>
  <si>
    <t>998 72-5 Přesun hmot pro zařizovací předměty</t>
  </si>
  <si>
    <t>998725202R00</t>
  </si>
  <si>
    <t>998 72-51 výpočet z hmotnosti</t>
  </si>
  <si>
    <t>998 72-519 příplatek k ceně za zvětšený přesun přes vymezenou největší dopravní vzdálenost</t>
  </si>
  <si>
    <t>998725293R00</t>
  </si>
  <si>
    <t>731 10 Demontáž kotlů litinových</t>
  </si>
  <si>
    <t>731100807R00</t>
  </si>
  <si>
    <t>...typů Viadrus U 22, G 21,G 23, Emka, MPO, Pluto, devět článků</t>
  </si>
  <si>
    <t>732 33 Nádoby expanzní tlakové</t>
  </si>
  <si>
    <t>732 33-2 Nádoby expanzní tlakové s membránou</t>
  </si>
  <si>
    <t>732331521R00</t>
  </si>
  <si>
    <t>...obsah 300 l</t>
  </si>
  <si>
    <t>731-00a</t>
  </si>
  <si>
    <t>Demontáž odkouření od kotlů včetně veškerého příslušenství</t>
  </si>
  <si>
    <t>Stacionární kotel na pelety s výměníkem z žáruvzdorné oceli, o výkonu 30-100 kW, technické a fyzikální vlastnosti - viz technická zpráva</t>
  </si>
  <si>
    <t>dřevní pelety třída A1/D06, s objemovým zásobníkem a automatickým přísunem pellet, včetně příslušenství: nasávací sonda + 2x flexi hadice d50 v délce 12m</t>
  </si>
  <si>
    <t>731-02</t>
  </si>
  <si>
    <t>Zásobníkový ohřívač teplé vody o objemu 400 litrů, včetně tepelné izolace, topná plocha výměníku min. 2,0 m2</t>
  </si>
  <si>
    <t>731-03</t>
  </si>
  <si>
    <t>Elektrické topné těleso pro zásobník TV o výkonu 6 kW</t>
  </si>
  <si>
    <t>731-04</t>
  </si>
  <si>
    <t>Lodní kontejner 10" pro zásobování pelet</t>
  </si>
  <si>
    <t>731-05</t>
  </si>
  <si>
    <t>Vystrojení kontejneru viz. výkres technologie D.1.4.d-10:dřevěné trámky, SDK desky s požární odolností, 2x otvor pro plnění kontejneru s bajonetovou spojkou</t>
  </si>
  <si>
    <t>731-06a</t>
  </si>
  <si>
    <t>Nerezové odkouření pro peletový kotel, podrobný výpis prvků viz. výkresová část: D.1.4.1-09</t>
  </si>
  <si>
    <t>kouřovod o 230 v délce cca 4,0m (jednosložkový nerezový systém)</t>
  </si>
  <si>
    <t>komín o 230 v délce cca 6,0m (třísložkvý nerezový systém)</t>
  </si>
  <si>
    <t>731-07</t>
  </si>
  <si>
    <t>731-08</t>
  </si>
  <si>
    <t>Přenosný hasicí přístroj CO2 s hasicí schopností min. 113 B</t>
  </si>
  <si>
    <t>731-09</t>
  </si>
  <si>
    <t>Detektor plynu pro kontrolu těsnosti spojů</t>
  </si>
  <si>
    <t>731-10</t>
  </si>
  <si>
    <t>Lékárnička</t>
  </si>
  <si>
    <t>731-11</t>
  </si>
  <si>
    <t>Bateriová svítilna</t>
  </si>
  <si>
    <t>731-12</t>
  </si>
  <si>
    <t>Detektor oxidu uhelnatého</t>
  </si>
  <si>
    <t>731-13</t>
  </si>
  <si>
    <t>Polička rozměry 80x20 cm</t>
  </si>
  <si>
    <t>731-14</t>
  </si>
  <si>
    <t>Závěsy typu U, L a objímky na potrubí</t>
  </si>
  <si>
    <t>731-15</t>
  </si>
  <si>
    <t>Prostředek pro čištění nových systémů</t>
  </si>
  <si>
    <t>litr</t>
  </si>
  <si>
    <t>731-16</t>
  </si>
  <si>
    <t>Inhibitor, který chrání systém před nežádoucí korozí a usazováním vodního kamene</t>
  </si>
  <si>
    <t>731-17</t>
  </si>
  <si>
    <t>Doprava kotle, cca 1 tuna</t>
  </si>
  <si>
    <t>732 11 Rozdělovače a sběrače</t>
  </si>
  <si>
    <t>732 11-1 včetně dodávky (výroby) těles</t>
  </si>
  <si>
    <t>732111135R00</t>
  </si>
  <si>
    <t>...tělesa rozdělovačů a sběračů o délce 1 m, DN 150</t>
  </si>
  <si>
    <t>Včetně tělesa základní délky 1 m, dna a odvodňovacího hrdla.</t>
  </si>
  <si>
    <t>732111233R00</t>
  </si>
  <si>
    <t>...příplatek k ceně za každých dalších i započatých 0,5 m délky tělěsa, DN 150</t>
  </si>
  <si>
    <t>732111315R00</t>
  </si>
  <si>
    <t>...trubková hrdla rozdělovačů a sběračů bez přírub, DN 32</t>
  </si>
  <si>
    <t>732111318R00</t>
  </si>
  <si>
    <t>...trubková hrdla rozdělovačů a sběračů bez přírub, DN 50</t>
  </si>
  <si>
    <t>732 11 Demontáž rozdělovačů a sběračů</t>
  </si>
  <si>
    <t>732110812R00</t>
  </si>
  <si>
    <t>...přes 100 do DN 200</t>
  </si>
  <si>
    <t>Oběhové čerpadlo s aut. přizpůsobením výkonu závitové, DN50, PN10, závitové, Q=4,51m3/h, Hmax= 6,0 m</t>
  </si>
  <si>
    <t>Oběhové čerpadlo s aut. přizpůsobením výkonu závitové, DN40, PN10, závitové, Q=2,15m3/h, Hmax= 4,0 m</t>
  </si>
  <si>
    <t>732-03</t>
  </si>
  <si>
    <t>Podltakové odplyňovací zařízení s integrovaným doplňováním, technické vlastnosti viz technická zpráva, vč. uvedení do provozu</t>
  </si>
  <si>
    <t>732-04</t>
  </si>
  <si>
    <t>Odlučovač nečistot a kalů s varnými hrdliy 2", s magnetickou vložkou, 110 °C, 16 bar, Qmax=12,5 m3/h</t>
  </si>
  <si>
    <t>732-05</t>
  </si>
  <si>
    <t>Dávkovací nádoba na chemikálie DN100</t>
  </si>
  <si>
    <t>732-06a</t>
  </si>
  <si>
    <t>Přenosné ponorné čerpadlo s plovákem q=0,2 l/s, H=5m</t>
  </si>
  <si>
    <t>732-07</t>
  </si>
  <si>
    <t>Hydraulický vyrovnávač dynamických tlaků, Qmax= 8,0 m3/h, vč. tepelné izolace</t>
  </si>
  <si>
    <t>732111328R01</t>
  </si>
  <si>
    <t>Trubková hrdla rozděl. a sběr. přírubový spoj, DN 50</t>
  </si>
  <si>
    <t>733111123R00</t>
  </si>
  <si>
    <t>...ocelových bezešvých, běžných, nízkotlaké a středotlaké, DN 15</t>
  </si>
  <si>
    <t>733111124R00</t>
  </si>
  <si>
    <t>...ocelových bezešvých, běžných, nízkotlaké a středotlaké, DN 20</t>
  </si>
  <si>
    <t>Redukce ocelová varná DN 50/20</t>
  </si>
  <si>
    <t>Redukce ocelová varná DN 50/25</t>
  </si>
  <si>
    <t>733-05</t>
  </si>
  <si>
    <t>733-06</t>
  </si>
  <si>
    <t>Redukce ocelová varná DN 65/50</t>
  </si>
  <si>
    <t>31630509R</t>
  </si>
  <si>
    <t>oblouk trubkový mat. ocel S 235; typ 3; úhel 90 °; DN 20 mm; vnější pr. 31,8 mm; síla stěny 2,6 mm</t>
  </si>
  <si>
    <t>31630519R</t>
  </si>
  <si>
    <t>oblouk trubkový mat. ocel S 235; typ 3; úhel 90 °; DN 50 mm; vnější pr. 60,3 mm; síla stěny 2,9 mm</t>
  </si>
  <si>
    <t>734233111R00</t>
  </si>
  <si>
    <t>...kulový kohout, DN 15, vnitřní-vnitřní, PN 25, mosaz</t>
  </si>
  <si>
    <t>734233112R00</t>
  </si>
  <si>
    <t>...kulový kohout, DN 20, vnitřní-vnitřní, PN 25, mosaz</t>
  </si>
  <si>
    <t>734233113R00</t>
  </si>
  <si>
    <t>...kulový kohout, DN 25, vnitřní-vnitřní, PN 25, mosaz</t>
  </si>
  <si>
    <t>734 25 Ventily pojistné závitové</t>
  </si>
  <si>
    <t>nízkozdvižné pružinové</t>
  </si>
  <si>
    <t>734 25-1 včetně dodávky materiálu</t>
  </si>
  <si>
    <t>734253115R00</t>
  </si>
  <si>
    <t xml:space="preserve">...pojistný ventil, DN 20, 2,5 bar, mosaz, vnitřní-vnitřní závit </t>
  </si>
  <si>
    <t>734263314R00</t>
  </si>
  <si>
    <t>...topenářské šroubení, DN 25, přímé, PN 10, mosaz</t>
  </si>
  <si>
    <t>734291113R00</t>
  </si>
  <si>
    <t>...kulový kohout vypouštěcí a napouštěcí, DN 15, PN 10, litina</t>
  </si>
  <si>
    <t>734293223R00</t>
  </si>
  <si>
    <t>...filtr, DN 25, vnitřní-vnitřní závit, PN 20, mosaz</t>
  </si>
  <si>
    <t>735 11 Otopná tělesa litinová článková</t>
  </si>
  <si>
    <t>735111350R00</t>
  </si>
  <si>
    <t>...připojovací rozteč 500 mm, hloubka 160 mm, ekvivalentní otopná plocha 0,255 m2/ks</t>
  </si>
  <si>
    <t>735 11 Demontáž radiátorů litinových</t>
  </si>
  <si>
    <t>735111810R00</t>
  </si>
  <si>
    <t>...článkových</t>
  </si>
  <si>
    <t>735 12 Demontáž radiátorů ocelových</t>
  </si>
  <si>
    <t>735121810R00</t>
  </si>
  <si>
    <t>735 15 Otopná tělesa panelová</t>
  </si>
  <si>
    <t>735157668R00</t>
  </si>
  <si>
    <t>...počet desek 2, počet přídavných přestupných ploch 2, výška 600 mm, délka 1200 mm, provedení ventil kompakt, pravé spodní připojení, s nuceným oběhem, čelní deska profilovaná</t>
  </si>
  <si>
    <t>735157670R00</t>
  </si>
  <si>
    <t>...počet desek 2, počet přídavných přestupných ploch 2, výška 600 mm, délka 1600 mm, provedení ventil kompakt, pravé spodní připojení, s nuceným oběhem, čelní deska profilovaná</t>
  </si>
  <si>
    <t>735-01</t>
  </si>
  <si>
    <t>Termostatická hlavice pro veřejné prostory, technické parametry viz technická zpráva</t>
  </si>
  <si>
    <t>735-02</t>
  </si>
  <si>
    <t>Termostatický ventil přímý DN15, technické parametry viz technická zpráva</t>
  </si>
  <si>
    <t>735-03</t>
  </si>
  <si>
    <t>Šroubení uzavíratelné, přímé, DN15</t>
  </si>
  <si>
    <t>735-04</t>
  </si>
  <si>
    <t>998 73-5 Přesun hmot pro otopná tělesa</t>
  </si>
  <si>
    <t>998735202R00</t>
  </si>
  <si>
    <t>998 73-51 výpočet z hmotnosti</t>
  </si>
  <si>
    <t>998 73-519 příplatek k ceně za zvětšený přesun přes vymezenou největší dopravní vzdálenost</t>
  </si>
  <si>
    <t>998735293R00</t>
  </si>
  <si>
    <t>230330081R00</t>
  </si>
  <si>
    <t>Chránička potrubí Fe, délka 0,5 m, 159 x 4,5</t>
  </si>
  <si>
    <t>Návrh provozního řádu</t>
  </si>
  <si>
    <t>Provozní dokumentace</t>
  </si>
  <si>
    <t>Revizní kniha kotle</t>
  </si>
  <si>
    <t>Revize kouřovodu, komínu</t>
  </si>
  <si>
    <t>Měření emisí</t>
  </si>
  <si>
    <t>10-08</t>
  </si>
  <si>
    <t>Spuštění kotle</t>
  </si>
  <si>
    <t>10-09</t>
  </si>
  <si>
    <t>Vyregulování a seřízení vestavěných termostatických ventilů</t>
  </si>
  <si>
    <t>10-10</t>
  </si>
  <si>
    <t>Vyregulování a seřízení regulačního šroubení</t>
  </si>
  <si>
    <t>10-11</t>
  </si>
  <si>
    <t>Nastavení a zajištění termostatických hlavic</t>
  </si>
  <si>
    <t>10-12</t>
  </si>
  <si>
    <t>10-13</t>
  </si>
  <si>
    <t>10-14</t>
  </si>
  <si>
    <t>10-15</t>
  </si>
  <si>
    <t>10-16</t>
  </si>
  <si>
    <t>10-17</t>
  </si>
  <si>
    <t>10-18</t>
  </si>
  <si>
    <t>10-19</t>
  </si>
  <si>
    <t>Stavební výpomoci a úpravy, např. drážky, průrazy, prostupy, zazdívky, zapravení, přeložení, atd., včetně veškrého příslušenství, doplňků kotevních a spojovacích prvků, provrchové úpravy</t>
  </si>
  <si>
    <t>10-20</t>
  </si>
  <si>
    <t>Začištění, vyspravení a doplnění stávajících konstrukcí po provedení bouracích prací a prostupů</t>
  </si>
  <si>
    <t>721 17-1 Potrubí z plastových trub</t>
  </si>
  <si>
    <t>721176101R00</t>
  </si>
  <si>
    <t>...polypropylenové potrubí PP, připojovací, D 32 mmm, s 1,8 mm, DN 30</t>
  </si>
  <si>
    <t>Potrubí včetně tvarovek. Bez zednických výpomocí.</t>
  </si>
  <si>
    <t>721176102R00</t>
  </si>
  <si>
    <t>...polypropylenové potrubí PP, připojovací, D 40 mmm, s 1,8 mm, DN 40</t>
  </si>
  <si>
    <t>721-01</t>
  </si>
  <si>
    <t>Zápachová uzávěra pro odkapávání kondenzátu včetně montáže</t>
  </si>
  <si>
    <t>721-02</t>
  </si>
  <si>
    <t>Nálevka se sifonem pro odkapávání kondenzátu včetně montáže</t>
  </si>
  <si>
    <t>998 72-1 Přesun hmot pro vnitřní kanalizaci</t>
  </si>
  <si>
    <t>50 m vodorovně, měřeno od těžiště půdorysné plochy skládky do těžiště půdorysné plochy objektu</t>
  </si>
  <si>
    <t>998721201R00</t>
  </si>
  <si>
    <t>...v objektech výšky do 6 m</t>
  </si>
  <si>
    <t>998 72-119 příplatek k ceně za zvětšený přesun přes vymezenou největší dopravní vzdálenost</t>
  </si>
  <si>
    <t>998721292R00</t>
  </si>
  <si>
    <t>...do 100 m</t>
  </si>
  <si>
    <t>722 17-1 Potrubí z plastických hmot</t>
  </si>
  <si>
    <t>722172331R00</t>
  </si>
  <si>
    <t>...polypropylenové potrubí PP-R, D 20 mm, s 3,4 mm, PN 20, polyfúzně svařované, včetně zednických výpomocí</t>
  </si>
  <si>
    <t>722172332R00</t>
  </si>
  <si>
    <t>...polypropylenové potrubí PP-R, D 25 mm, s 4,2 mm, PN 20, polyfúzně svařované, včetně zednických výpomocí</t>
  </si>
  <si>
    <t>722172333R00</t>
  </si>
  <si>
    <t>...polypropylenové potrubí PP-R, D 32 mm, s 5,4 mm, PN 20, polyfúzně svařované, včetně zednických výpomocí</t>
  </si>
  <si>
    <t>722 18-1 Izolace vodovodního potrubí</t>
  </si>
  <si>
    <t>722 18-12 návleková</t>
  </si>
  <si>
    <t>722181212RT7</t>
  </si>
  <si>
    <t>...trubice z pěnového polyetylenu, tloušťka stěny 9 mm, d 22 mm</t>
  </si>
  <si>
    <t>V položce je kalkulována dodávka izolační trubice, spon a lepicí pásky.</t>
  </si>
  <si>
    <t>722181212RU2</t>
  </si>
  <si>
    <t>...trubice z pěnového polyetylenu, tloušťka stěny 9 mm, d 35 mm</t>
  </si>
  <si>
    <t>722181215RT7</t>
  </si>
  <si>
    <t>...trubice z pěnového polyetylenu, tloušťka stěny 25 mm, d 22 mm</t>
  </si>
  <si>
    <t>722181215RT8</t>
  </si>
  <si>
    <t>...trubice z pěnového polyetylenu, tloušťka stěny 25 mm, d 25 mm</t>
  </si>
  <si>
    <t>722181215RU1</t>
  </si>
  <si>
    <t>...trubice z pěnového polyetylenu, tloušťka stěny 25 mm, d 32 mm</t>
  </si>
  <si>
    <t>722 22-1 Armatury závitové s jedním závitem včetně dodávky materiálu</t>
  </si>
  <si>
    <t>722221112R00</t>
  </si>
  <si>
    <t>...kulový kohout vypouštěcí a napouštěcí, vnější závit, DN 15, PN 10, mosaz</t>
  </si>
  <si>
    <t>722 23-1 Armatury závitové se dvěma závity včetně dodávky materiálu</t>
  </si>
  <si>
    <t>722235111R00</t>
  </si>
  <si>
    <t>...kulový kohout, vnitřní-vnitřní závit, DN 15, PN 25, mosaz</t>
  </si>
  <si>
    <t>722235113R00</t>
  </si>
  <si>
    <t>...kulový kohout, vnitřní-vnitřní závit, DN 25, PN 25, mosaz</t>
  </si>
  <si>
    <t>722235521R00</t>
  </si>
  <si>
    <t>...filtr, vnitřní-vnitřní závit, DN 15, PN 20, mosaz</t>
  </si>
  <si>
    <t>722235523R00</t>
  </si>
  <si>
    <t>...filtr, vnitřní-vnitřní závit, DN 25, PN 20, mosaz</t>
  </si>
  <si>
    <t>722235651R00</t>
  </si>
  <si>
    <t>...zpětný ventil, vnitřní-vnitřní závit, DN 15, PN 20, mosaz</t>
  </si>
  <si>
    <t>722235653R00</t>
  </si>
  <si>
    <t>...zpětný ventil, vnitřní-vnitřní závit, DN 25, PN 20, mosaz</t>
  </si>
  <si>
    <t>722 26 Vodoměry</t>
  </si>
  <si>
    <t>722 26-1 včetně dodávky materiálu</t>
  </si>
  <si>
    <t>722264111R00</t>
  </si>
  <si>
    <t>...bytový vodoměr, závitový jednovtokový suchoběžný, DN 15, pro teplotu vody do 30°C, montáž horizontálně i vertikálně, jmenovitý průtok 1,5 m3/hod, PN 10, délka 80 mm</t>
  </si>
  <si>
    <t>722264114R00</t>
  </si>
  <si>
    <t>...bytový vodoměr, závitový jednovtokový suchoběžný, DN 20, pro teplotu vody do 30°C, montáž horizontálně i vertikálně, jmenovitý průtok 2,5 m3/hod, PN 10, délka 130 mm</t>
  </si>
  <si>
    <t>722 28 Tlakové zkoušky vodovodního potrubí</t>
  </si>
  <si>
    <t>722280106R00</t>
  </si>
  <si>
    <t>...do DN 32</t>
  </si>
  <si>
    <t>722 29-023 Proplach a dezinfekce vodovodního potrubí</t>
  </si>
  <si>
    <t>722290234R00</t>
  </si>
  <si>
    <t>...do DN 80</t>
  </si>
  <si>
    <t>Včetně dodání desinfekčního prostředku.</t>
  </si>
  <si>
    <t>722-01</t>
  </si>
  <si>
    <t>Uchycení vodovodního potrubí</t>
  </si>
  <si>
    <t>722-02</t>
  </si>
  <si>
    <t>Žlab pozinkovaný pro plastové potrubí d32, 2m</t>
  </si>
  <si>
    <t>722-03</t>
  </si>
  <si>
    <t>Žlab pozinkovaný pro plastové potrubí d25, 2m</t>
  </si>
  <si>
    <t>722-04</t>
  </si>
  <si>
    <t>Pojistný ventil ot. tlak 6 bar, 1/2x3/4"</t>
  </si>
  <si>
    <t>722-05</t>
  </si>
  <si>
    <t>722-06</t>
  </si>
  <si>
    <t>Manometr 0-10 bar, M20x1,5, včetně kondenzační smyčky, třícestného zkušebního ventilu a montáže</t>
  </si>
  <si>
    <t>722-07</t>
  </si>
  <si>
    <t>Napojení na stávající rozvod vody do d32</t>
  </si>
  <si>
    <t>722-08</t>
  </si>
  <si>
    <t>Napojení na potrubí odvodu kondenzátu</t>
  </si>
  <si>
    <t>998 72-2 Přesun hmot pro vnitřní vodovod</t>
  </si>
  <si>
    <t>998722201R00</t>
  </si>
  <si>
    <t>998 72-219 příplatek k ceně za zvětšený přesun přes vymezenou největší dopravní vzdálenost</t>
  </si>
  <si>
    <t>998722292R00</t>
  </si>
  <si>
    <t>Oběhové čerpadlo s aut. přizpůsobením výkonu, korozivzdorná ocel, závitové, DN15, PN10, Q=1,5m3/h, Hmax= 3,0 m, včetně časového spínače</t>
  </si>
  <si>
    <t>Automatický kabinetní změkčovací filtr včetně bypassového montážního bloku MBP, kapacita při 1° dH= 5,5m3</t>
  </si>
  <si>
    <t>Sůl (pytel 25 kg) tabletovaná regenerační</t>
  </si>
  <si>
    <t>Průtočná expanzní nádoba pro pitnou vodu o objemu 25 litrů, PN 10, včetně armatury s vypouštěním zajišťující průtok nádobou</t>
  </si>
  <si>
    <t>Filtr mechanických nečistot 100 µm, DN15</t>
  </si>
  <si>
    <t>732-06</t>
  </si>
  <si>
    <t>Potrubní oddělovač DN15 s ochranou proti kontaminaci kapalin rizikové třídy 4</t>
  </si>
  <si>
    <t>Tlakový redukční ventil s manometrem a šroubením DN15, PN25, max 80°C, rozsah 0,5 - 6 bar</t>
  </si>
  <si>
    <t>732-08</t>
  </si>
  <si>
    <t>Uzavírací ventil DN15 s elektropohonem</t>
  </si>
  <si>
    <t>998732201R00</t>
  </si>
  <si>
    <t>998732293R00</t>
  </si>
  <si>
    <t>Moduly I/O (4DO, 8DI,4AI)</t>
  </si>
  <si>
    <t>Napájení třífázového okruhu</t>
  </si>
  <si>
    <t>Svítidlo průmyslové přisazené (2x28W)</t>
  </si>
  <si>
    <t>729a-16</t>
  </si>
  <si>
    <t>Svítidlo venkovní s PIR detektorem</t>
  </si>
  <si>
    <t>729a-17</t>
  </si>
  <si>
    <t>Vypínač, přisazený</t>
  </si>
  <si>
    <t>729a-18</t>
  </si>
  <si>
    <t>Zásuvka 230V, přisazená</t>
  </si>
  <si>
    <t>729a-19</t>
  </si>
  <si>
    <t>Zásuvková skříň (proudový chránič, 2x230V, 2x400V)</t>
  </si>
  <si>
    <t>729a-20</t>
  </si>
  <si>
    <t>Stop tlačítko</t>
  </si>
  <si>
    <t>CYKY 5x6</t>
  </si>
  <si>
    <t>CYKY 5x2,5</t>
  </si>
  <si>
    <t>CYKY 3x2,5</t>
  </si>
  <si>
    <t>729b-08</t>
  </si>
  <si>
    <t>729b-09</t>
  </si>
  <si>
    <t>729b-10</t>
  </si>
  <si>
    <t>SW pro DDC 16DB</t>
  </si>
  <si>
    <t>pod akumulační zásobník : 0,7*0,75*0,1</t>
  </si>
  <si>
    <t>289970111R01</t>
  </si>
  <si>
    <t>Vrstva geotextilie - separační 150g/m2, tl. 2 mm</t>
  </si>
  <si>
    <t>Dveře vnější jednokřídlové z žárově pozinkované oceli 800x1970 mm, DP1, RAL 7035, včetně kování, specifikace viz. výkresová část</t>
  </si>
  <si>
    <t>64-02a</t>
  </si>
  <si>
    <t>Záruběň z žárově pozinkovaného plechu 800x1970 mm, 2x RAL 7040, specifikace viz výkresová část</t>
  </si>
  <si>
    <t>968 06-1 Vyvěšení nebo zavěšení dřevěných křídel</t>
  </si>
  <si>
    <t>oken, dveří a vrat, s uložením a opětovným zavěšením po provedení stavebních změn,</t>
  </si>
  <si>
    <t>968061112R00</t>
  </si>
  <si>
    <t>...oken, plochy do 1,5 m2</t>
  </si>
  <si>
    <t>968 06-2 Vybourání dřevěných rámů</t>
  </si>
  <si>
    <t>včetně pomocného lešení o výšce podlahy do 1900 mm a pro zatížení do 1,5 kPa  (150 kg/m2),</t>
  </si>
  <si>
    <t>968062244R00</t>
  </si>
  <si>
    <t>...oken jednoduchých, plochy do 1 m2</t>
  </si>
  <si>
    <t>971 03 Vybourání otvorů ve zdivu cihelném</t>
  </si>
  <si>
    <t>základovém nebo nadzákladovém,</t>
  </si>
  <si>
    <t>971 03-2 z jakýchkoliv cihel pálených</t>
  </si>
  <si>
    <t>971033351R00</t>
  </si>
  <si>
    <t>...na jakoukoliv maltu vápenou nebo vápenocementovou, plochy do 0,09 m2, tloušťky do 450 mm</t>
  </si>
  <si>
    <t>Včetně pomocného lešení o výšce podlahy do 1900 mm a pro zatížení do 1,5 kPa  (150 kg/m2).</t>
  </si>
  <si>
    <t>711 14 Provedení izolace proti zemní vlhkosti pásy přitavením</t>
  </si>
  <si>
    <t>711141559RY2</t>
  </si>
  <si>
    <t>...vodorovná, 1 vrstva, s dodávkou izolačního pásu se skleněnou nebo polyesterovou vložkou, s minerálním posypem</t>
  </si>
  <si>
    <t>Provedení očištění povrchu a natavení jedné vrstvy modifikovaného asfaltového pásu včetně dodávky materiálů.</t>
  </si>
  <si>
    <t>Izolace potrubí pouzdry z minerální vlny s AL polepem vnitřní průměr 35mm, tl.30mm, vč. montáže</t>
  </si>
  <si>
    <t>Zásobníkový ohřívač teplé vody o objemu 500 litrů, včetně tepelné izolace, topná plocha výměníku min. 3,4 m2</t>
  </si>
  <si>
    <t>kouřovod d 230 v délce cca 2,0m (jednosložkový nerezový systém)</t>
  </si>
  <si>
    <t>komín d 230 v délce cca 6,0m (třísložkvý nerezový systém)</t>
  </si>
  <si>
    <t>732111316R00</t>
  </si>
  <si>
    <t>...trubková hrdla rozdělovačů a sběračů bez přírub, DN 40</t>
  </si>
  <si>
    <t>731-00</t>
  </si>
  <si>
    <t>Demontáž expanzní nádoby včetně potrubí včetně veškerého příslušenství</t>
  </si>
  <si>
    <t>Oběhové čerpadlo s aut. přizpůsobením výkonu závitové, DN40, PN10, závitové, Q=4,1m3/h, Hmax= 4,0 m</t>
  </si>
  <si>
    <t>Ponorné čerpadlo s plovákem q=0,2 l/s, H=5m</t>
  </si>
  <si>
    <t>735157666R00</t>
  </si>
  <si>
    <t>...počet desek 2, počet přídavných přestupných ploch 2, výška 600 mm, délka 1000 mm, provedení ventil kompakt, pravé spodní připojení, s nuceným oběhem, čelní deska profilovaná</t>
  </si>
  <si>
    <t>310 23-8 Zazdívka otvorů o ploše přes 0,25 m2 do 1 m2 ve zdivu nadzákladovém cihlami pálenými</t>
  </si>
  <si>
    <t>310238211R00</t>
  </si>
  <si>
    <t>...pro jakoukoliv maltu vápenocementovou</t>
  </si>
  <si>
    <t>965042221RT1</t>
  </si>
  <si>
    <t>...betonových nebo z litého asfaltu, tloušťky přes 100 mm, plochy do 1 m2</t>
  </si>
  <si>
    <t>Izolace potrubí pouzdry z minerální vlny s AL polepem vnitřní průměr 48mm, tl.60mm, vč. montáže</t>
  </si>
  <si>
    <t>Izolace potrubí pouzdry z minerální vlny s AL polepem vnitřní průměr 72mm, tl.50mm, vč. montáže</t>
  </si>
  <si>
    <t>732420813R00</t>
  </si>
  <si>
    <t>733111127R00</t>
  </si>
  <si>
    <t>...ocelových bezešvých, běžných, nízkotlaké a středotlaké, DN 40</t>
  </si>
  <si>
    <t>733 12 Potrubí z trubek hladkých</t>
  </si>
  <si>
    <t>733 12-1 ocelových bezešvých tvářených za tepla</t>
  </si>
  <si>
    <t>733121122R00</t>
  </si>
  <si>
    <t>...nízkotlaké, D 76, tloušťka stěny 3,2 mm</t>
  </si>
  <si>
    <t>T-kus ocelový varný DN 65 / 40</t>
  </si>
  <si>
    <t>Redukce ocelová varná DN 65/40</t>
  </si>
  <si>
    <t>734 10 Montáž přírubových armatur</t>
  </si>
  <si>
    <t>734 10-1 armatury ve specifikaci</t>
  </si>
  <si>
    <t>734109215R00</t>
  </si>
  <si>
    <t>...se dvěma přírubami, PN 1,6, DN 65</t>
  </si>
  <si>
    <t>734 10 Demontáž přírubových armatur</t>
  </si>
  <si>
    <t>734100812R00</t>
  </si>
  <si>
    <t>...se dvěma přírubami, přes 50 do DN 100</t>
  </si>
  <si>
    <t>783425150R00</t>
  </si>
  <si>
    <t>...potrubí, do DN 100 mm, dvojnásobné se základním nátěrem</t>
  </si>
  <si>
    <t>Moduly I/O (5DO, 1AO,10DI,6AI)</t>
  </si>
  <si>
    <t>Třícestný ventil DN 40, Kvs=25, servopohon 24V/0-10V</t>
  </si>
  <si>
    <t>SW pro DDC 22DB</t>
  </si>
  <si>
    <t>=</t>
  </si>
  <si>
    <t>...suti s 10 % příměsí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</si>
</sst>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000"/>
    <numFmt numFmtId="166" formatCode="#,##0.00_\_K_č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  <font>
      <sz val="8"/>
      <color indexed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4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6" fillId="0" borderId="37" xfId="0" applyNumberFormat="1" applyFont="1" applyBorder="1" applyAlignment="1">
      <alignment vertical="center"/>
    </xf>
    <xf numFmtId="4" fontId="16" fillId="0" borderId="44" xfId="0" applyNumberFormat="1" applyFont="1" applyBorder="1" applyAlignment="1">
      <alignment vertical="center"/>
    </xf>
    <xf numFmtId="4" fontId="16" fillId="0" borderId="39" xfId="0" applyNumberFormat="1" applyFont="1" applyBorder="1" applyAlignment="1">
      <alignment vertical="center" shrinkToFit="1"/>
    </xf>
    <xf numFmtId="4" fontId="16" fillId="0" borderId="42" xfId="0" applyNumberFormat="1" applyFont="1" applyBorder="1" applyAlignment="1">
      <alignment vertical="center" shrinkToFit="1"/>
    </xf>
    <xf numFmtId="4" fontId="16" fillId="0" borderId="40" xfId="0" applyNumberFormat="1" applyFont="1" applyBorder="1" applyAlignment="1">
      <alignment vertical="center"/>
    </xf>
    <xf numFmtId="4" fontId="16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8" xfId="0" applyNumberFormat="1" applyFont="1" applyBorder="1"/>
    <xf numFmtId="164" fontId="7" fillId="0" borderId="29" xfId="0" applyNumberFormat="1" applyFont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0" fontId="7" fillId="4" borderId="52" xfId="0" applyFont="1" applyFill="1" applyBorder="1"/>
    <xf numFmtId="164" fontId="7" fillId="4" borderId="53" xfId="0" applyNumberFormat="1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0" fontId="7" fillId="4" borderId="56" xfId="0" applyFont="1" applyFill="1" applyBorder="1"/>
    <xf numFmtId="49" fontId="7" fillId="4" borderId="56" xfId="0" applyNumberFormat="1" applyFont="1" applyFill="1" applyBorder="1"/>
    <xf numFmtId="0" fontId="7" fillId="4" borderId="57" xfId="0" applyFont="1" applyFill="1" applyBorder="1"/>
    <xf numFmtId="164" fontId="7" fillId="4" borderId="58" xfId="0" applyNumberFormat="1" applyFont="1" applyFill="1" applyBorder="1"/>
    <xf numFmtId="0" fontId="0" fillId="0" borderId="0" xfId="0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9" xfId="0" applyFill="1" applyBorder="1" applyAlignment="1">
      <alignment vertical="top"/>
    </xf>
    <xf numFmtId="0" fontId="0" fillId="4" borderId="60" xfId="0" applyFill="1" applyBorder="1" applyAlignment="1">
      <alignment vertical="top"/>
    </xf>
    <xf numFmtId="0" fontId="0" fillId="4" borderId="60" xfId="0" applyFill="1" applyBorder="1" applyAlignment="1">
      <alignment horizontal="center" vertical="top"/>
    </xf>
    <xf numFmtId="49" fontId="0" fillId="4" borderId="60" xfId="0" applyNumberFormat="1" applyFill="1" applyBorder="1" applyAlignment="1">
      <alignment vertical="top"/>
    </xf>
    <xf numFmtId="0" fontId="0" fillId="4" borderId="62" xfId="0" applyFill="1" applyBorder="1" applyAlignment="1">
      <alignment vertical="top"/>
    </xf>
    <xf numFmtId="0" fontId="18" fillId="0" borderId="0" xfId="0" applyFont="1"/>
    <xf numFmtId="0" fontId="0" fillId="0" borderId="37" xfId="0" applyBorder="1" applyAlignment="1">
      <alignment vertical="top"/>
    </xf>
    <xf numFmtId="49" fontId="17" fillId="0" borderId="0" xfId="0" applyNumberFormat="1" applyFont="1" applyAlignment="1">
      <alignment vertical="top"/>
    </xf>
    <xf numFmtId="0" fontId="20" fillId="0" borderId="0" xfId="0" applyNumberFormat="1" applyFon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60" xfId="0" applyNumberFormat="1" applyFill="1" applyBorder="1" applyAlignment="1">
      <alignment vertical="top" wrapText="1"/>
    </xf>
    <xf numFmtId="0" fontId="0" fillId="4" borderId="61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0" borderId="37" xfId="0" applyNumberForma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0" fontId="0" fillId="0" borderId="42" xfId="0" applyBorder="1" applyAlignment="1">
      <alignment horizontal="center" vertical="top" shrinkToFit="1"/>
    </xf>
    <xf numFmtId="165" fontId="0" fillId="4" borderId="43" xfId="0" applyNumberFormat="1" applyFill="1" applyBorder="1" applyAlignment="1">
      <alignment vertical="top" shrinkToFit="1"/>
    </xf>
    <xf numFmtId="165" fontId="18" fillId="0" borderId="42" xfId="0" applyNumberFormat="1" applyFont="1" applyBorder="1" applyAlignment="1">
      <alignment vertical="top" shrinkToFit="1"/>
    </xf>
    <xf numFmtId="165" fontId="0" fillId="0" borderId="42" xfId="0" applyNumberFormat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18" fillId="0" borderId="42" xfId="0" applyNumberFormat="1" applyFont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" fontId="0" fillId="0" borderId="42" xfId="0" applyNumberFormat="1" applyBorder="1" applyAlignment="1">
      <alignment vertical="top" shrinkToFit="1"/>
    </xf>
    <xf numFmtId="4" fontId="0" fillId="0" borderId="37" xfId="0" applyNumberFormat="1" applyBorder="1" applyAlignment="1">
      <alignment vertical="top" shrinkToFit="1"/>
    </xf>
    <xf numFmtId="0" fontId="14" fillId="4" borderId="64" xfId="0" applyFont="1" applyFill="1" applyBorder="1"/>
    <xf numFmtId="49" fontId="14" fillId="4" borderId="65" xfId="0" applyNumberFormat="1" applyFont="1" applyFill="1" applyBorder="1"/>
    <xf numFmtId="0" fontId="14" fillId="4" borderId="65" xfId="0" applyFont="1" applyFill="1" applyBorder="1" applyAlignment="1">
      <alignment horizontal="center"/>
    </xf>
    <xf numFmtId="0" fontId="14" fillId="4" borderId="65" xfId="0" applyFont="1" applyFill="1" applyBorder="1"/>
    <xf numFmtId="4" fontId="14" fillId="4" borderId="66" xfId="0" applyNumberFormat="1" applyFont="1" applyFill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0" fillId="0" borderId="42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49" fontId="14" fillId="4" borderId="65" xfId="0" applyNumberFormat="1" applyFont="1" applyFill="1" applyBorder="1" applyAlignment="1">
      <alignment horizontal="left"/>
    </xf>
    <xf numFmtId="0" fontId="0" fillId="4" borderId="47" xfId="0" applyFill="1" applyBorder="1" applyAlignment="1">
      <alignment vertical="top"/>
    </xf>
    <xf numFmtId="0" fontId="18" fillId="0" borderId="63" xfId="0" applyFont="1" applyBorder="1" applyAlignment="1">
      <alignment vertical="top"/>
    </xf>
    <xf numFmtId="0" fontId="17" fillId="0" borderId="63" xfId="0" applyFont="1" applyBorder="1" applyAlignment="1">
      <alignment vertical="top"/>
    </xf>
    <xf numFmtId="4" fontId="0" fillId="4" borderId="67" xfId="0" applyNumberFormat="1" applyFill="1" applyBorder="1" applyAlignment="1">
      <alignment vertical="top" shrinkToFit="1"/>
    </xf>
    <xf numFmtId="4" fontId="18" fillId="0" borderId="68" xfId="0" applyNumberFormat="1" applyFont="1" applyBorder="1" applyAlignment="1">
      <alignment vertical="top" shrinkToFit="1"/>
    </xf>
    <xf numFmtId="0" fontId="0" fillId="4" borderId="60" xfId="0" applyFill="1" applyBorder="1" applyAlignment="1">
      <alignment vertical="top" wrapText="1"/>
    </xf>
    <xf numFmtId="0" fontId="0" fillId="4" borderId="49" xfId="0" applyFill="1" applyBorder="1" applyAlignment="1">
      <alignment vertical="top"/>
    </xf>
    <xf numFmtId="49" fontId="0" fillId="4" borderId="50" xfId="0" applyNumberFormat="1" applyFill="1" applyBorder="1" applyAlignment="1">
      <alignment vertical="top"/>
    </xf>
    <xf numFmtId="4" fontId="0" fillId="0" borderId="69" xfId="0" applyNumberFormat="1" applyBorder="1" applyAlignment="1">
      <alignment vertical="top"/>
    </xf>
    <xf numFmtId="4" fontId="0" fillId="0" borderId="70" xfId="0" applyNumberFormat="1" applyBorder="1" applyAlignment="1">
      <alignment vertical="top"/>
    </xf>
    <xf numFmtId="0" fontId="17" fillId="0" borderId="23" xfId="0" applyFont="1" applyBorder="1" applyAlignment="1">
      <alignment vertical="top"/>
    </xf>
    <xf numFmtId="0" fontId="17" fillId="0" borderId="24" xfId="0" applyNumberFormat="1" applyFont="1" applyBorder="1" applyAlignment="1">
      <alignment vertical="top"/>
    </xf>
    <xf numFmtId="0" fontId="18" fillId="0" borderId="71" xfId="0" applyNumberFormat="1" applyFont="1" applyBorder="1" applyAlignment="1">
      <alignment horizontal="left" vertical="top" wrapText="1"/>
    </xf>
    <xf numFmtId="0" fontId="18" fillId="0" borderId="71" xfId="0" applyFont="1" applyBorder="1" applyAlignment="1">
      <alignment horizontal="center" vertical="top" shrinkToFit="1"/>
    </xf>
    <xf numFmtId="165" fontId="18" fillId="0" borderId="71" xfId="0" applyNumberFormat="1" applyFont="1" applyBorder="1" applyAlignment="1">
      <alignment vertical="top" shrinkToFit="1"/>
    </xf>
    <xf numFmtId="4" fontId="18" fillId="5" borderId="71" xfId="0" applyNumberFormat="1" applyFont="1" applyFill="1" applyBorder="1" applyAlignment="1" applyProtection="1">
      <alignment vertical="top" shrinkToFit="1"/>
      <protection locked="0"/>
    </xf>
    <xf numFmtId="4" fontId="18" fillId="0" borderId="71" xfId="0" applyNumberFormat="1" applyFont="1" applyBorder="1" applyAlignment="1">
      <alignment vertical="top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72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166" fontId="7" fillId="0" borderId="29" xfId="0" applyNumberFormat="1" applyFont="1" applyBorder="1"/>
    <xf numFmtId="166" fontId="7" fillId="4" borderId="58" xfId="0" applyNumberFormat="1" applyFont="1" applyFill="1" applyBorder="1"/>
    <xf numFmtId="165" fontId="18" fillId="5" borderId="42" xfId="0" applyNumberFormat="1" applyFont="1" applyFill="1" applyBorder="1" applyAlignment="1" applyProtection="1">
      <alignment vertical="top" shrinkToFit="1"/>
      <protection locked="0"/>
    </xf>
    <xf numFmtId="0" fontId="0" fillId="4" borderId="41" xfId="0" applyFill="1" applyBorder="1" applyAlignment="1">
      <alignment horizontal="center" vertical="top" shrinkToFit="1"/>
    </xf>
    <xf numFmtId="0" fontId="18" fillId="0" borderId="38" xfId="0" applyFont="1" applyBorder="1" applyAlignment="1">
      <alignment horizontal="center" vertical="top" shrinkToFit="1"/>
    </xf>
    <xf numFmtId="0" fontId="0" fillId="0" borderId="38" xfId="0" applyBorder="1" applyAlignment="1">
      <alignment horizontal="center" vertical="top" shrinkToFit="1"/>
    </xf>
    <xf numFmtId="0" fontId="18" fillId="0" borderId="73" xfId="0" applyFont="1" applyBorder="1" applyAlignment="1">
      <alignment horizontal="center" vertical="top" shrinkToFit="1"/>
    </xf>
    <xf numFmtId="0" fontId="22" fillId="0" borderId="42" xfId="0" applyNumberFormat="1" applyFont="1" applyBorder="1" applyAlignment="1">
      <alignment horizontal="center" vertical="top" wrapText="1" shrinkToFit="1"/>
    </xf>
    <xf numFmtId="165" fontId="22" fillId="0" borderId="42" xfId="0" applyNumberFormat="1" applyFont="1" applyBorder="1" applyAlignment="1">
      <alignment vertical="top" wrapText="1" shrinkToFit="1"/>
    </xf>
    <xf numFmtId="0" fontId="22" fillId="0" borderId="42" xfId="0" quotePrefix="1" applyNumberFormat="1" applyFont="1" applyBorder="1" applyAlignment="1">
      <alignment horizontal="left" vertical="top" wrapText="1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165" fontId="18" fillId="5" borderId="71" xfId="0" applyNumberFormat="1" applyFont="1" applyFill="1" applyBorder="1" applyAlignment="1" applyProtection="1">
      <alignment vertical="top" shrinkToFit="1"/>
      <protection locked="0"/>
    </xf>
    <xf numFmtId="49" fontId="14" fillId="0" borderId="0" xfId="0" applyNumberFormat="1" applyFont="1" applyAlignment="1">
      <alignment vertical="top"/>
    </xf>
    <xf numFmtId="0" fontId="18" fillId="0" borderId="12" xfId="0" applyFont="1" applyBorder="1"/>
    <xf numFmtId="49" fontId="18" fillId="0" borderId="11" xfId="0" applyNumberFormat="1" applyFont="1" applyBorder="1"/>
    <xf numFmtId="0" fontId="18" fillId="0" borderId="13" xfId="0" applyFont="1" applyBorder="1"/>
    <xf numFmtId="49" fontId="18" fillId="0" borderId="48" xfId="0" applyNumberFormat="1" applyFont="1" applyBorder="1"/>
    <xf numFmtId="166" fontId="18" fillId="0" borderId="29" xfId="0" applyNumberFormat="1" applyFont="1" applyBorder="1"/>
    <xf numFmtId="0" fontId="0" fillId="4" borderId="49" xfId="0" applyFill="1" applyBorder="1"/>
    <xf numFmtId="0" fontId="0" fillId="4" borderId="50" xfId="0" applyFill="1" applyBorder="1"/>
    <xf numFmtId="0" fontId="0" fillId="4" borderId="51" xfId="0" applyFill="1" applyBorder="1"/>
    <xf numFmtId="0" fontId="0" fillId="4" borderId="52" xfId="0" applyFill="1" applyBorder="1"/>
    <xf numFmtId="0" fontId="0" fillId="4" borderId="53" xfId="0" applyFill="1" applyBorder="1"/>
    <xf numFmtId="0" fontId="18" fillId="4" borderId="54" xfId="0" applyFont="1" applyFill="1" applyBorder="1"/>
    <xf numFmtId="0" fontId="18" fillId="4" borderId="55" xfId="0" applyFont="1" applyFill="1" applyBorder="1"/>
    <xf numFmtId="0" fontId="18" fillId="4" borderId="56" xfId="0" applyFont="1" applyFill="1" applyBorder="1"/>
    <xf numFmtId="49" fontId="18" fillId="4" borderId="56" xfId="0" applyNumberFormat="1" applyFont="1" applyFill="1" applyBorder="1"/>
    <xf numFmtId="0" fontId="18" fillId="4" borderId="57" xfId="0" applyFont="1" applyFill="1" applyBorder="1"/>
    <xf numFmtId="166" fontId="18" fillId="4" borderId="58" xfId="0" applyNumberFormat="1" applyFont="1" applyFill="1" applyBorder="1"/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6" fillId="0" borderId="0" xfId="0" applyNumberFormat="1" applyFont="1" applyBorder="1" applyAlignment="1">
      <alignment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 wrapText="1" shrinkToFit="1"/>
    </xf>
    <xf numFmtId="4" fontId="16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 wrapText="1" shrinkToFit="1"/>
    </xf>
    <xf numFmtId="4" fontId="13" fillId="0" borderId="11" xfId="0" applyNumberFormat="1" applyFont="1" applyBorder="1"/>
    <xf numFmtId="4" fontId="13" fillId="0" borderId="12" xfId="0" applyNumberFormat="1" applyFont="1" applyBorder="1"/>
    <xf numFmtId="4" fontId="16" fillId="0" borderId="45" xfId="0" applyNumberFormat="1" applyFont="1" applyBorder="1" applyAlignment="1">
      <alignment vertical="center" wrapText="1"/>
    </xf>
    <xf numFmtId="4" fontId="16" fillId="0" borderId="45" xfId="0" applyNumberFormat="1" applyFont="1" applyBorder="1" applyAlignment="1">
      <alignment horizontal="center" vertical="center" wrapText="1"/>
    </xf>
    <xf numFmtId="4" fontId="16" fillId="0" borderId="45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12" fillId="0" borderId="7" xfId="0" applyNumberFormat="1" applyFont="1" applyBorder="1"/>
    <xf numFmtId="0" fontId="17" fillId="0" borderId="0" xfId="0" applyNumberFormat="1" applyFont="1" applyAlignment="1">
      <alignment vertical="top" wrapText="1"/>
    </xf>
    <xf numFmtId="0" fontId="18" fillId="0" borderId="37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18" fillId="0" borderId="44" xfId="0" applyNumberFormat="1" applyFont="1" applyBorder="1" applyAlignment="1">
      <alignment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45" xfId="0" applyNumberFormat="1" applyFont="1" applyBorder="1" applyAlignment="1">
      <alignment vertical="top" wrapText="1" shrinkToFit="1"/>
    </xf>
    <xf numFmtId="165" fontId="18" fillId="0" borderId="45" xfId="0" applyNumberFormat="1" applyFont="1" applyBorder="1" applyAlignment="1">
      <alignment vertical="top" wrapText="1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0" fontId="19" fillId="0" borderId="37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8" xfId="0" applyNumberFormat="1" applyFont="1" applyBorder="1" applyAlignment="1">
      <alignment vertical="top" wrapText="1" shrinkToFi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0" fontId="0" fillId="4" borderId="52" xfId="0" applyFill="1" applyBorder="1" applyAlignment="1">
      <alignment vertical="top"/>
    </xf>
    <xf numFmtId="0" fontId="14" fillId="0" borderId="0" xfId="0" applyNumberFormat="1" applyFont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no03\sw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256" t="s">
        <v>0</v>
      </c>
      <c r="C5" s="256"/>
      <c r="D5" s="256"/>
      <c r="E5" s="256"/>
      <c r="F5" s="256"/>
      <c r="G5" s="257"/>
      <c r="H5" s="15"/>
    </row>
    <row r="6" spans="1:8" x14ac:dyDescent="0.2">
      <c r="A6" s="20" t="s">
        <v>6</v>
      </c>
      <c r="B6" s="258"/>
      <c r="C6" s="258"/>
      <c r="D6" s="258"/>
      <c r="E6" s="258"/>
      <c r="F6" s="258"/>
      <c r="G6" s="259"/>
      <c r="H6" s="15"/>
    </row>
    <row r="7" spans="1:8" x14ac:dyDescent="0.2">
      <c r="A7" s="20" t="s">
        <v>7</v>
      </c>
      <c r="B7" s="258"/>
      <c r="C7" s="258"/>
      <c r="D7" s="258"/>
      <c r="E7" s="258"/>
      <c r="F7" s="258"/>
      <c r="G7" s="259"/>
      <c r="H7" s="15"/>
    </row>
    <row r="8" spans="1:8" x14ac:dyDescent="0.2">
      <c r="A8" s="20" t="s">
        <v>8</v>
      </c>
      <c r="B8" s="258"/>
      <c r="C8" s="258"/>
      <c r="D8" s="258"/>
      <c r="E8" s="258"/>
      <c r="F8" s="258"/>
      <c r="G8" s="259"/>
      <c r="H8" s="15"/>
    </row>
    <row r="9" spans="1:8" x14ac:dyDescent="0.2">
      <c r="A9" s="20" t="s">
        <v>9</v>
      </c>
      <c r="B9" s="258"/>
      <c r="C9" s="258"/>
      <c r="D9" s="258"/>
      <c r="E9" s="258"/>
      <c r="F9" s="258"/>
      <c r="G9" s="259"/>
      <c r="H9" s="15"/>
    </row>
    <row r="10" spans="1:8" x14ac:dyDescent="0.2">
      <c r="A10" s="20" t="s">
        <v>10</v>
      </c>
      <c r="B10" s="258"/>
      <c r="C10" s="258"/>
      <c r="D10" s="258"/>
      <c r="E10" s="258"/>
      <c r="F10" s="258"/>
      <c r="G10" s="259"/>
      <c r="H10" s="15"/>
    </row>
    <row r="11" spans="1:8" x14ac:dyDescent="0.2">
      <c r="A11" s="20" t="s">
        <v>11</v>
      </c>
      <c r="B11" s="248"/>
      <c r="C11" s="248"/>
      <c r="D11" s="248"/>
      <c r="E11" s="248"/>
      <c r="F11" s="248"/>
      <c r="G11" s="249"/>
      <c r="H11" s="15"/>
    </row>
    <row r="12" spans="1:8" x14ac:dyDescent="0.2">
      <c r="A12" s="20" t="s">
        <v>12</v>
      </c>
      <c r="B12" s="250"/>
      <c r="C12" s="251"/>
      <c r="D12" s="251"/>
      <c r="E12" s="251"/>
      <c r="F12" s="251"/>
      <c r="G12" s="252"/>
      <c r="H12" s="15"/>
    </row>
    <row r="13" spans="1:8" ht="13.5" thickBot="1" x14ac:dyDescent="0.25">
      <c r="A13" s="21" t="s">
        <v>13</v>
      </c>
      <c r="B13" s="253"/>
      <c r="C13" s="253"/>
      <c r="D13" s="253"/>
      <c r="E13" s="253"/>
      <c r="F13" s="253"/>
      <c r="G13" s="254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255" t="s">
        <v>39</v>
      </c>
      <c r="B17" s="255"/>
      <c r="C17" s="255"/>
      <c r="D17" s="255"/>
      <c r="E17" s="255"/>
      <c r="F17" s="255"/>
      <c r="G17" s="255"/>
      <c r="H17" s="15"/>
    </row>
  </sheetData>
  <sheetProtection algorithmName="SHA-512" hashValue="HfzE870F2lLs5UCjBmHtCaKOZ/+9NRfed/vWV8cGteBjymJEL1QiYCZeq2xe+MdjMPnBBQnwQ0CSSttXVVctBQ==" saltValue="mSQckDM12Z3fnl1IJkwxPQ==" spinCount="100000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85"/>
  <sheetViews>
    <sheetView showGridLines="0" topLeftCell="B1" zoomScaleNormal="100" zoomScaleSheetLayoutView="75" workbookViewId="0">
      <selection activeCell="L17" sqref="L17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25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40</v>
      </c>
      <c r="F5" s="10"/>
      <c r="G5" s="11"/>
      <c r="I5" s="11"/>
    </row>
    <row r="6" spans="1:14" ht="13.5" customHeight="1" x14ac:dyDescent="0.25">
      <c r="B6" s="10"/>
      <c r="C6" s="37"/>
      <c r="D6" s="79" t="s">
        <v>41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23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17</v>
      </c>
      <c r="D15" s="12"/>
      <c r="H15" s="13" t="s">
        <v>2</v>
      </c>
      <c r="J15" s="52"/>
    </row>
    <row r="16" spans="1:14" ht="12" customHeight="1" x14ac:dyDescent="0.2">
      <c r="C16" s="13"/>
      <c r="D16" s="12"/>
      <c r="H16" s="13" t="s">
        <v>3</v>
      </c>
      <c r="J16" s="52"/>
    </row>
    <row r="17" spans="1:16" ht="12" customHeight="1" x14ac:dyDescent="0.2">
      <c r="C17" s="13"/>
      <c r="D17" s="12"/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18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0"/>
      <c r="B21" s="81" t="s">
        <v>19</v>
      </c>
      <c r="C21" s="82"/>
      <c r="D21" s="82"/>
      <c r="E21" s="83"/>
      <c r="F21" s="84"/>
      <c r="G21" s="84"/>
      <c r="H21" s="91" t="s">
        <v>20</v>
      </c>
      <c r="I21" s="92" t="s">
        <v>21</v>
      </c>
      <c r="J21" s="93" t="s">
        <v>22</v>
      </c>
    </row>
    <row r="22" spans="1:16" x14ac:dyDescent="0.2">
      <c r="A22" s="88"/>
      <c r="B22" s="88" t="s">
        <v>42</v>
      </c>
      <c r="C22" s="89"/>
      <c r="D22" s="89"/>
      <c r="E22" s="89"/>
      <c r="F22" s="89"/>
      <c r="G22" s="90"/>
      <c r="H22" s="94"/>
      <c r="I22" s="95">
        <v>8</v>
      </c>
      <c r="J22" s="96"/>
    </row>
    <row r="23" spans="1:16" x14ac:dyDescent="0.2">
      <c r="A23" s="88"/>
      <c r="B23" s="88" t="s">
        <v>43</v>
      </c>
      <c r="C23" s="89" t="s">
        <v>44</v>
      </c>
      <c r="D23" s="89"/>
      <c r="E23" s="89"/>
      <c r="F23" s="89"/>
      <c r="G23" s="90"/>
      <c r="H23" s="94"/>
      <c r="I23" s="95">
        <v>2</v>
      </c>
      <c r="J23" s="96">
        <f>'Rekapitulace Objekt IO01'!H20</f>
        <v>0</v>
      </c>
      <c r="O23" t="s">
        <v>1162</v>
      </c>
      <c r="P23" t="s">
        <v>1162</v>
      </c>
    </row>
    <row r="24" spans="1:16" x14ac:dyDescent="0.2">
      <c r="A24" s="88"/>
      <c r="B24" s="88" t="s">
        <v>45</v>
      </c>
      <c r="C24" s="89" t="s">
        <v>46</v>
      </c>
      <c r="D24" s="89"/>
      <c r="E24" s="89"/>
      <c r="F24" s="89"/>
      <c r="G24" s="90"/>
      <c r="H24" s="94"/>
      <c r="I24" s="95">
        <v>1</v>
      </c>
      <c r="J24" s="96">
        <f>'Rekapitulace Objekt IO02'!H19</f>
        <v>0</v>
      </c>
      <c r="O24" t="s">
        <v>1162</v>
      </c>
      <c r="P24" t="s">
        <v>1162</v>
      </c>
    </row>
    <row r="25" spans="1:16" x14ac:dyDescent="0.2">
      <c r="A25" s="88"/>
      <c r="B25" s="88" t="s">
        <v>47</v>
      </c>
      <c r="C25" s="89" t="s">
        <v>48</v>
      </c>
      <c r="D25" s="89"/>
      <c r="E25" s="89"/>
      <c r="F25" s="89"/>
      <c r="G25" s="90"/>
      <c r="H25" s="94"/>
      <c r="I25" s="95">
        <v>2</v>
      </c>
      <c r="J25" s="96">
        <f>'Rekapitulace Objekt SO01'!H20</f>
        <v>0</v>
      </c>
      <c r="O25" t="s">
        <v>1162</v>
      </c>
      <c r="P25" t="s">
        <v>1162</v>
      </c>
    </row>
    <row r="26" spans="1:16" x14ac:dyDescent="0.2">
      <c r="A26" s="88"/>
      <c r="B26" s="88" t="s">
        <v>49</v>
      </c>
      <c r="C26" s="89" t="s">
        <v>50</v>
      </c>
      <c r="D26" s="89"/>
      <c r="E26" s="89"/>
      <c r="F26" s="89"/>
      <c r="G26" s="90"/>
      <c r="H26" s="94"/>
      <c r="I26" s="95">
        <v>4</v>
      </c>
      <c r="J26" s="96">
        <f>'Rekapitulace Objekt SO02'!H22</f>
        <v>0</v>
      </c>
      <c r="O26" t="s">
        <v>1162</v>
      </c>
      <c r="P26" t="s">
        <v>1162</v>
      </c>
    </row>
    <row r="27" spans="1:16" x14ac:dyDescent="0.2">
      <c r="A27" s="88"/>
      <c r="B27" s="88" t="s">
        <v>51</v>
      </c>
      <c r="C27" s="89" t="s">
        <v>52</v>
      </c>
      <c r="D27" s="89"/>
      <c r="E27" s="89"/>
      <c r="F27" s="89"/>
      <c r="G27" s="90"/>
      <c r="H27" s="94"/>
      <c r="I27" s="95">
        <v>4</v>
      </c>
      <c r="J27" s="96">
        <f>'Rekapitulace Objekt SO03'!H22</f>
        <v>0</v>
      </c>
      <c r="O27" t="s">
        <v>1162</v>
      </c>
      <c r="P27" t="s">
        <v>1162</v>
      </c>
    </row>
    <row r="28" spans="1:16" x14ac:dyDescent="0.2">
      <c r="A28" s="88"/>
      <c r="B28" s="88" t="s">
        <v>53</v>
      </c>
      <c r="C28" s="89" t="s">
        <v>54</v>
      </c>
      <c r="D28" s="89"/>
      <c r="E28" s="89"/>
      <c r="F28" s="89"/>
      <c r="G28" s="90"/>
      <c r="H28" s="94"/>
      <c r="I28" s="95">
        <v>4</v>
      </c>
      <c r="J28" s="96">
        <f>'Rekapitulace Objekt SO04'!H22</f>
        <v>0</v>
      </c>
      <c r="O28" t="s">
        <v>1162</v>
      </c>
      <c r="P28" t="s">
        <v>1162</v>
      </c>
    </row>
    <row r="29" spans="1:16" x14ac:dyDescent="0.2">
      <c r="A29" s="88"/>
      <c r="B29" s="88" t="s">
        <v>55</v>
      </c>
      <c r="C29" s="89" t="s">
        <v>56</v>
      </c>
      <c r="D29" s="89"/>
      <c r="E29" s="89"/>
      <c r="F29" s="89"/>
      <c r="G29" s="90"/>
      <c r="H29" s="94"/>
      <c r="I29" s="95">
        <v>4</v>
      </c>
      <c r="J29" s="96">
        <f>'Rekapitulace Objekt SO05'!H22</f>
        <v>0</v>
      </c>
      <c r="O29" t="s">
        <v>1162</v>
      </c>
      <c r="P29" t="s">
        <v>1162</v>
      </c>
    </row>
    <row r="30" spans="1:16" x14ac:dyDescent="0.2">
      <c r="A30" s="88"/>
      <c r="B30" s="88" t="s">
        <v>57</v>
      </c>
      <c r="C30" s="89" t="s">
        <v>58</v>
      </c>
      <c r="D30" s="89"/>
      <c r="E30" s="89"/>
      <c r="F30" s="89"/>
      <c r="G30" s="90"/>
      <c r="H30" s="94"/>
      <c r="I30" s="95">
        <v>2</v>
      </c>
      <c r="J30" s="96">
        <f>'Rekapitulace Objekt SO06'!H20</f>
        <v>0</v>
      </c>
      <c r="O30" t="s">
        <v>1162</v>
      </c>
      <c r="P30" t="s">
        <v>1162</v>
      </c>
    </row>
    <row r="31" spans="1:16" ht="25.5" customHeight="1" x14ac:dyDescent="0.25">
      <c r="A31" s="98"/>
      <c r="B31" s="266" t="s">
        <v>59</v>
      </c>
      <c r="C31" s="267"/>
      <c r="D31" s="267"/>
      <c r="E31" s="267"/>
      <c r="F31" s="99"/>
      <c r="G31" s="100"/>
      <c r="H31" s="101"/>
      <c r="I31" s="102"/>
      <c r="J31" s="97">
        <f>SUM(J22:J30)</f>
        <v>0</v>
      </c>
    </row>
    <row r="40" spans="1:10" ht="15.75" x14ac:dyDescent="0.25">
      <c r="B40" s="103" t="s">
        <v>60</v>
      </c>
    </row>
    <row r="42" spans="1:10" ht="25.5" customHeight="1" x14ac:dyDescent="0.2">
      <c r="A42" s="104"/>
      <c r="B42" s="105" t="s">
        <v>61</v>
      </c>
      <c r="C42" s="106" t="s">
        <v>62</v>
      </c>
      <c r="D42" s="106"/>
      <c r="E42" s="106"/>
      <c r="F42" s="106"/>
      <c r="G42" s="107"/>
      <c r="H42" s="107"/>
      <c r="I42" s="107"/>
      <c r="J42" s="108" t="s">
        <v>63</v>
      </c>
    </row>
    <row r="43" spans="1:10" ht="25.5" customHeight="1" x14ac:dyDescent="0.2">
      <c r="A43" s="109"/>
      <c r="B43" s="110" t="s">
        <v>64</v>
      </c>
      <c r="C43" s="268" t="s">
        <v>65</v>
      </c>
      <c r="D43" s="268"/>
      <c r="E43" s="268"/>
      <c r="F43" s="269"/>
      <c r="G43" s="270"/>
      <c r="H43" s="270"/>
      <c r="I43" s="270"/>
      <c r="J43" s="111">
        <f>'IO01 01 Pol'!F8+'SO02 01 Pol'!F8+'SO03 01 Pol'!F8+'SO04 01 Pol'!F8+'SO05 01 Pol'!F8</f>
        <v>0</v>
      </c>
    </row>
    <row r="44" spans="1:10" ht="25.5" customHeight="1" x14ac:dyDescent="0.2">
      <c r="A44" s="109"/>
      <c r="B44" s="109" t="s">
        <v>66</v>
      </c>
      <c r="C44" s="260" t="s">
        <v>67</v>
      </c>
      <c r="D44" s="260"/>
      <c r="E44" s="260"/>
      <c r="F44" s="261"/>
      <c r="G44" s="262"/>
      <c r="H44" s="262"/>
      <c r="I44" s="262"/>
      <c r="J44" s="112">
        <f>'IO01 01 Pol'!F53+'SO02 01 Pol'!F12+'SO03 01 Pol'!F12+'SO04 01 Pol'!F12+'SO05 01 Pol'!F12</f>
        <v>0</v>
      </c>
    </row>
    <row r="45" spans="1:10" ht="25.5" customHeight="1" x14ac:dyDescent="0.2">
      <c r="A45" s="109"/>
      <c r="B45" s="109" t="s">
        <v>68</v>
      </c>
      <c r="C45" s="260" t="s">
        <v>69</v>
      </c>
      <c r="D45" s="260"/>
      <c r="E45" s="260"/>
      <c r="F45" s="261"/>
      <c r="G45" s="262"/>
      <c r="H45" s="262"/>
      <c r="I45" s="262"/>
      <c r="J45" s="112">
        <f>'SO02 01 Pol'!F15+'SO03 01 Pol'!F15+'SO04 01 Pol'!F15+'SO05 01 Pol'!F15</f>
        <v>0</v>
      </c>
    </row>
    <row r="46" spans="1:10" ht="25.5" customHeight="1" x14ac:dyDescent="0.2">
      <c r="A46" s="109"/>
      <c r="B46" s="109" t="s">
        <v>70</v>
      </c>
      <c r="C46" s="260" t="s">
        <v>71</v>
      </c>
      <c r="D46" s="260"/>
      <c r="E46" s="260"/>
      <c r="F46" s="261"/>
      <c r="G46" s="262"/>
      <c r="H46" s="262"/>
      <c r="I46" s="262"/>
      <c r="J46" s="112">
        <f>'IO01 01 Pol'!F60+'SO02 01 Pol'!F28+'SO03 01 Pol'!F28+'SO04 01 Pol'!F28+'SO05 01 Pol'!F28</f>
        <v>0</v>
      </c>
    </row>
    <row r="47" spans="1:10" ht="25.5" customHeight="1" x14ac:dyDescent="0.2">
      <c r="A47" s="109"/>
      <c r="B47" s="109" t="s">
        <v>72</v>
      </c>
      <c r="C47" s="260" t="s">
        <v>73</v>
      </c>
      <c r="D47" s="260"/>
      <c r="E47" s="260"/>
      <c r="F47" s="261"/>
      <c r="G47" s="262"/>
      <c r="H47" s="262"/>
      <c r="I47" s="262"/>
      <c r="J47" s="112">
        <f>'SO02 01 Pol'!F32+'SO03 01 Pol'!F32+'SO04 01 Pol'!F35+'SO05 01 Pol'!F35</f>
        <v>0</v>
      </c>
    </row>
    <row r="48" spans="1:10" ht="25.5" customHeight="1" x14ac:dyDescent="0.2">
      <c r="A48" s="109"/>
      <c r="B48" s="109" t="s">
        <v>74</v>
      </c>
      <c r="C48" s="260" t="s">
        <v>75</v>
      </c>
      <c r="D48" s="260"/>
      <c r="E48" s="260"/>
      <c r="F48" s="261"/>
      <c r="G48" s="262"/>
      <c r="H48" s="262"/>
      <c r="I48" s="262"/>
      <c r="J48" s="112">
        <f>'IO01 01 Pol'!F64+'SO02 01 Pol'!F34+'SO03 01 Pol'!F34+'SO04 01 Pol'!F37+'SO05 01 Pol'!F37</f>
        <v>0</v>
      </c>
    </row>
    <row r="49" spans="1:10" ht="25.5" customHeight="1" x14ac:dyDescent="0.2">
      <c r="A49" s="109"/>
      <c r="B49" s="109" t="s">
        <v>76</v>
      </c>
      <c r="C49" s="260" t="s">
        <v>77</v>
      </c>
      <c r="D49" s="260"/>
      <c r="E49" s="260"/>
      <c r="F49" s="261"/>
      <c r="G49" s="262"/>
      <c r="H49" s="262"/>
      <c r="I49" s="262"/>
      <c r="J49" s="112">
        <f>'SO02 01 Pol'!F39+'SO03 01 Pol'!F39+'SO04 01 Pol'!F42+'SO05 01 Pol'!F42</f>
        <v>0</v>
      </c>
    </row>
    <row r="50" spans="1:10" ht="25.5" customHeight="1" x14ac:dyDescent="0.2">
      <c r="A50" s="109"/>
      <c r="B50" s="109" t="s">
        <v>78</v>
      </c>
      <c r="C50" s="260" t="s">
        <v>79</v>
      </c>
      <c r="D50" s="260"/>
      <c r="E50" s="260"/>
      <c r="F50" s="261"/>
      <c r="G50" s="262"/>
      <c r="H50" s="262"/>
      <c r="I50" s="262"/>
      <c r="J50" s="112">
        <f>'IO01 01 Pol'!F80</f>
        <v>0</v>
      </c>
    </row>
    <row r="51" spans="1:10" ht="25.5" customHeight="1" x14ac:dyDescent="0.2">
      <c r="A51" s="109"/>
      <c r="B51" s="109" t="s">
        <v>80</v>
      </c>
      <c r="C51" s="260" t="s">
        <v>81</v>
      </c>
      <c r="D51" s="260"/>
      <c r="E51" s="260"/>
      <c r="F51" s="261"/>
      <c r="G51" s="262"/>
      <c r="H51" s="262"/>
      <c r="I51" s="262"/>
      <c r="J51" s="112">
        <f>'SO02 01 Pol'!F46+'SO03 01 Pol'!F46+'SO04 01 Pol'!F49+'SO05 01 Pol'!F49</f>
        <v>0</v>
      </c>
    </row>
    <row r="52" spans="1:10" ht="25.5" customHeight="1" x14ac:dyDescent="0.2">
      <c r="A52" s="109"/>
      <c r="B52" s="109" t="s">
        <v>82</v>
      </c>
      <c r="C52" s="260" t="s">
        <v>83</v>
      </c>
      <c r="D52" s="260"/>
      <c r="E52" s="260"/>
      <c r="F52" s="261"/>
      <c r="G52" s="262"/>
      <c r="H52" s="262"/>
      <c r="I52" s="262"/>
      <c r="J52" s="112">
        <f>'SO02 01 Pol'!F52+'SO03 01 Pol'!F52+'SO04 01 Pol'!F55+'SO05 01 Pol'!F55</f>
        <v>0</v>
      </c>
    </row>
    <row r="53" spans="1:10" ht="25.5" customHeight="1" x14ac:dyDescent="0.2">
      <c r="A53" s="109"/>
      <c r="B53" s="109" t="s">
        <v>84</v>
      </c>
      <c r="C53" s="260" t="s">
        <v>85</v>
      </c>
      <c r="D53" s="260"/>
      <c r="E53" s="260"/>
      <c r="F53" s="261"/>
      <c r="G53" s="262"/>
      <c r="H53" s="262"/>
      <c r="I53" s="262"/>
      <c r="J53" s="112">
        <f>'IO01 01 Pol'!F84</f>
        <v>0</v>
      </c>
    </row>
    <row r="54" spans="1:10" ht="25.5" customHeight="1" x14ac:dyDescent="0.2">
      <c r="A54" s="109"/>
      <c r="B54" s="109" t="s">
        <v>86</v>
      </c>
      <c r="C54" s="260" t="s">
        <v>87</v>
      </c>
      <c r="D54" s="260"/>
      <c r="E54" s="260"/>
      <c r="F54" s="261"/>
      <c r="G54" s="262"/>
      <c r="H54" s="262"/>
      <c r="I54" s="262"/>
      <c r="J54" s="112">
        <f>'IO01 01 Pol'!F86</f>
        <v>0</v>
      </c>
    </row>
    <row r="55" spans="1:10" ht="25.5" customHeight="1" x14ac:dyDescent="0.2">
      <c r="A55" s="109"/>
      <c r="B55" s="109" t="s">
        <v>88</v>
      </c>
      <c r="C55" s="260" t="s">
        <v>89</v>
      </c>
      <c r="D55" s="260"/>
      <c r="E55" s="260"/>
      <c r="F55" s="261"/>
      <c r="G55" s="262"/>
      <c r="H55" s="262"/>
      <c r="I55" s="262"/>
      <c r="J55" s="112">
        <f>'SO02 01 Pol'!F58+'SO03 01 Pol'!F58+'SO04 01 Pol'!F61+'SO05 01 Pol'!F61</f>
        <v>0</v>
      </c>
    </row>
    <row r="56" spans="1:10" ht="25.5" customHeight="1" x14ac:dyDescent="0.2">
      <c r="A56" s="109"/>
      <c r="B56" s="109" t="s">
        <v>90</v>
      </c>
      <c r="C56" s="260" t="s">
        <v>91</v>
      </c>
      <c r="D56" s="260"/>
      <c r="E56" s="260"/>
      <c r="F56" s="261"/>
      <c r="G56" s="262"/>
      <c r="H56" s="262"/>
      <c r="I56" s="262"/>
      <c r="J56" s="112">
        <f>'SO02 01 Pol'!F61+'SO03 01 Pol'!F61+'SO04 01 Pol'!F64+'SO05 01 Pol'!F64</f>
        <v>0</v>
      </c>
    </row>
    <row r="57" spans="1:10" ht="25.5" customHeight="1" x14ac:dyDescent="0.2">
      <c r="A57" s="109"/>
      <c r="B57" s="109" t="s">
        <v>92</v>
      </c>
      <c r="C57" s="260" t="s">
        <v>93</v>
      </c>
      <c r="D57" s="260"/>
      <c r="E57" s="260"/>
      <c r="F57" s="261"/>
      <c r="G57" s="262"/>
      <c r="H57" s="262"/>
      <c r="I57" s="262"/>
      <c r="J57" s="112">
        <f>'IO01 01 Pol'!F88+'SO02 01 Pol'!F67+'SO03 01 Pol'!F67+'SO04 01 Pol'!F70+'SO05 01 Pol'!F70</f>
        <v>0</v>
      </c>
    </row>
    <row r="58" spans="1:10" ht="25.5" customHeight="1" x14ac:dyDescent="0.2">
      <c r="A58" s="109"/>
      <c r="B58" s="109" t="s">
        <v>94</v>
      </c>
      <c r="C58" s="260" t="s">
        <v>95</v>
      </c>
      <c r="D58" s="260"/>
      <c r="E58" s="260"/>
      <c r="F58" s="261"/>
      <c r="G58" s="262"/>
      <c r="H58" s="262"/>
      <c r="I58" s="262"/>
      <c r="J58" s="112">
        <f>'IO01 01 Pol'!F94+'SO02 01 Pol'!F72+'SO03 01 Pol'!F78+'SO04 01 Pol'!F81+'SO05 01 Pol'!F83</f>
        <v>0</v>
      </c>
    </row>
    <row r="59" spans="1:10" ht="25.5" customHeight="1" x14ac:dyDescent="0.2">
      <c r="A59" s="109"/>
      <c r="B59" s="109" t="s">
        <v>96</v>
      </c>
      <c r="C59" s="260" t="s">
        <v>97</v>
      </c>
      <c r="D59" s="260"/>
      <c r="E59" s="260"/>
      <c r="F59" s="261"/>
      <c r="G59" s="262"/>
      <c r="H59" s="262"/>
      <c r="I59" s="262"/>
      <c r="J59" s="112">
        <f>'IO01 01 Pol'!F98</f>
        <v>0</v>
      </c>
    </row>
    <row r="60" spans="1:10" ht="25.5" customHeight="1" x14ac:dyDescent="0.2">
      <c r="A60" s="109"/>
      <c r="B60" s="109" t="s">
        <v>98</v>
      </c>
      <c r="C60" s="260" t="s">
        <v>99</v>
      </c>
      <c r="D60" s="260"/>
      <c r="E60" s="260"/>
      <c r="F60" s="261"/>
      <c r="G60" s="262"/>
      <c r="H60" s="262"/>
      <c r="I60" s="262"/>
      <c r="J60" s="112">
        <f>'SO02 01 Pol'!F85+'SO03 01 Pol'!F93+'SO04 01 Pol'!F91+'SO05 01 Pol'!F93</f>
        <v>0</v>
      </c>
    </row>
    <row r="61" spans="1:10" ht="25.5" customHeight="1" x14ac:dyDescent="0.2">
      <c r="A61" s="109"/>
      <c r="B61" s="109" t="s">
        <v>100</v>
      </c>
      <c r="C61" s="260" t="s">
        <v>101</v>
      </c>
      <c r="D61" s="260"/>
      <c r="E61" s="260"/>
      <c r="F61" s="261"/>
      <c r="G61" s="262"/>
      <c r="H61" s="262"/>
      <c r="I61" s="262"/>
      <c r="J61" s="112">
        <f>'SO01 01 Pol'!F8+'SO02 02 Pol'!F8+'SO03 02 Pol'!F8+'SO04 02 Pol'!F8+'SO05 02 Pol'!F8+'SO06 01 Pol'!F8</f>
        <v>0</v>
      </c>
    </row>
    <row r="62" spans="1:10" ht="25.5" customHeight="1" x14ac:dyDescent="0.2">
      <c r="A62" s="109"/>
      <c r="B62" s="109" t="s">
        <v>102</v>
      </c>
      <c r="C62" s="260" t="s">
        <v>103</v>
      </c>
      <c r="D62" s="260"/>
      <c r="E62" s="260"/>
      <c r="F62" s="261"/>
      <c r="G62" s="262"/>
      <c r="H62" s="262"/>
      <c r="I62" s="262"/>
      <c r="J62" s="112">
        <f>'SO02 03 Pol'!F8+'SO03 03 Pol'!F8+'SO04 03 Pol'!F8+'SO05 03 Pol'!F8</f>
        <v>0</v>
      </c>
    </row>
    <row r="63" spans="1:10" ht="25.5" customHeight="1" x14ac:dyDescent="0.2">
      <c r="A63" s="109"/>
      <c r="B63" s="109" t="s">
        <v>104</v>
      </c>
      <c r="C63" s="260" t="s">
        <v>105</v>
      </c>
      <c r="D63" s="260"/>
      <c r="E63" s="260"/>
      <c r="F63" s="261"/>
      <c r="G63" s="262"/>
      <c r="H63" s="262"/>
      <c r="I63" s="262"/>
      <c r="J63" s="112">
        <f>'SO02 03 Pol'!F21+'SO03 03 Pol'!F21+'SO04 03 Pol'!F21+'SO05 03 Pol'!F21</f>
        <v>0</v>
      </c>
    </row>
    <row r="64" spans="1:10" ht="25.5" customHeight="1" x14ac:dyDescent="0.2">
      <c r="A64" s="109"/>
      <c r="B64" s="109" t="s">
        <v>106</v>
      </c>
      <c r="C64" s="260" t="s">
        <v>107</v>
      </c>
      <c r="D64" s="260"/>
      <c r="E64" s="260"/>
      <c r="F64" s="261"/>
      <c r="G64" s="262"/>
      <c r="H64" s="262"/>
      <c r="I64" s="262"/>
      <c r="J64" s="112">
        <f>'SO02 02 Pol'!F36+'SO03 02 Pol'!F36+'SO04 02 Pol'!F36+'SO05 02 Pol'!F36</f>
        <v>0</v>
      </c>
    </row>
    <row r="65" spans="1:10" ht="25.5" customHeight="1" x14ac:dyDescent="0.2">
      <c r="A65" s="109"/>
      <c r="B65" s="109" t="s">
        <v>108</v>
      </c>
      <c r="C65" s="260" t="s">
        <v>109</v>
      </c>
      <c r="D65" s="260"/>
      <c r="E65" s="260"/>
      <c r="F65" s="261"/>
      <c r="G65" s="262"/>
      <c r="H65" s="262"/>
      <c r="I65" s="262"/>
      <c r="J65" s="112">
        <f>'SO02 01 Pol'!F92+'SO03 01 Pol'!F103+'SO04 01 Pol'!F101+'SO05 01 Pol'!F103</f>
        <v>0</v>
      </c>
    </row>
    <row r="66" spans="1:10" ht="25.5" customHeight="1" x14ac:dyDescent="0.2">
      <c r="A66" s="109"/>
      <c r="B66" s="109" t="s">
        <v>110</v>
      </c>
      <c r="C66" s="260" t="s">
        <v>111</v>
      </c>
      <c r="D66" s="260"/>
      <c r="E66" s="260"/>
      <c r="F66" s="261"/>
      <c r="G66" s="262"/>
      <c r="H66" s="262"/>
      <c r="I66" s="262"/>
      <c r="J66" s="112">
        <f>'IO01 02 Pol'!F8</f>
        <v>0</v>
      </c>
    </row>
    <row r="67" spans="1:10" ht="25.5" customHeight="1" x14ac:dyDescent="0.2">
      <c r="A67" s="109"/>
      <c r="B67" s="109" t="s">
        <v>112</v>
      </c>
      <c r="C67" s="260" t="s">
        <v>113</v>
      </c>
      <c r="D67" s="260"/>
      <c r="E67" s="260"/>
      <c r="F67" s="261"/>
      <c r="G67" s="262"/>
      <c r="H67" s="262"/>
      <c r="I67" s="262"/>
      <c r="J67" s="112">
        <f>'IO02 01 Pol'!F8+'SO01 02 Pol'!F8+'SO02 04 Pol'!F8+'SO03 04 Pol'!F8+'SO04 04 Pol'!F8+'SO05 04 Pol'!F8+'SO06 02 Pol'!F8</f>
        <v>0</v>
      </c>
    </row>
    <row r="68" spans="1:10" ht="25.5" customHeight="1" x14ac:dyDescent="0.2">
      <c r="A68" s="109"/>
      <c r="B68" s="109" t="s">
        <v>114</v>
      </c>
      <c r="C68" s="260" t="s">
        <v>115</v>
      </c>
      <c r="D68" s="260"/>
      <c r="E68" s="260"/>
      <c r="F68" s="261"/>
      <c r="G68" s="262"/>
      <c r="H68" s="262"/>
      <c r="I68" s="262"/>
      <c r="J68" s="112">
        <f>'SO01 02 Pol'!F24+'SO02 04 Pol'!F29+'SO03 04 Pol'!F29+'SO04 04 Pol'!F29+'SO05 04 Pol'!F29+'SO06 02 Pol'!F23</f>
        <v>0</v>
      </c>
    </row>
    <row r="69" spans="1:10" ht="25.5" customHeight="1" x14ac:dyDescent="0.2">
      <c r="A69" s="109"/>
      <c r="B69" s="109" t="s">
        <v>116</v>
      </c>
      <c r="C69" s="260" t="s">
        <v>117</v>
      </c>
      <c r="D69" s="260"/>
      <c r="E69" s="260"/>
      <c r="F69" s="261"/>
      <c r="G69" s="262"/>
      <c r="H69" s="262"/>
      <c r="I69" s="262"/>
      <c r="J69" s="112">
        <f>'IO02 01 Pol'!F20+'SO01 02 Pol'!F32+'SO02 04 Pol'!F40+'SO03 04 Pol'!F40+'SO04 04 Pol'!F40+'SO05 04 Pol'!F40+'SO06 02 Pol'!F31</f>
        <v>0</v>
      </c>
    </row>
    <row r="70" spans="1:10" ht="25.5" customHeight="1" x14ac:dyDescent="0.2">
      <c r="A70" s="109"/>
      <c r="B70" s="109" t="s">
        <v>118</v>
      </c>
      <c r="C70" s="260" t="s">
        <v>119</v>
      </c>
      <c r="D70" s="260"/>
      <c r="E70" s="260"/>
      <c r="F70" s="261"/>
      <c r="G70" s="262"/>
      <c r="H70" s="262"/>
      <c r="I70" s="262"/>
      <c r="J70" s="112">
        <f>'IO01 02 Pol'!F45+'IO02 01 Pol'!F23+'SO01 02 Pol'!F35+'SO02 04 Pol'!F43+'SO03 04 Pol'!F43+'SO04 04 Pol'!F43+'SO05 04 Pol'!F43+'SO06 02 Pol'!F34</f>
        <v>0</v>
      </c>
    </row>
    <row r="71" spans="1:10" ht="25.5" customHeight="1" x14ac:dyDescent="0.2">
      <c r="A71" s="109"/>
      <c r="B71" s="109" t="s">
        <v>120</v>
      </c>
      <c r="C71" s="260" t="s">
        <v>121</v>
      </c>
      <c r="D71" s="260"/>
      <c r="E71" s="260"/>
      <c r="F71" s="261"/>
      <c r="G71" s="262"/>
      <c r="H71" s="262"/>
      <c r="I71" s="262"/>
      <c r="J71" s="112">
        <f>'SO01 01 Pol'!F19+'SO02 02 Pol'!F45+'SO03 02 Pol'!F45+'SO04 02 Pol'!F45+'SO05 02 Pol'!F45+'SO06 01 Pol'!F16</f>
        <v>0</v>
      </c>
    </row>
    <row r="72" spans="1:10" ht="25.5" customHeight="1" x14ac:dyDescent="0.2">
      <c r="A72" s="109"/>
      <c r="B72" s="109" t="s">
        <v>122</v>
      </c>
      <c r="C72" s="260" t="s">
        <v>123</v>
      </c>
      <c r="D72" s="260"/>
      <c r="E72" s="260"/>
      <c r="F72" s="261"/>
      <c r="G72" s="262"/>
      <c r="H72" s="262"/>
      <c r="I72" s="262"/>
      <c r="J72" s="112">
        <f>'SO01 01 Pol'!F26+'SO02 02 Pol'!F77+'SO02 03 Pol'!F86+'SO03 02 Pol'!F77+'SO03 03 Pol'!F86+'SO04 02 Pol'!F77+'SO04 03 Pol'!F86+'SO05 02 Pol'!F77+'SO05 03 Pol'!F86+'SO06 01 Pol'!F23</f>
        <v>0</v>
      </c>
    </row>
    <row r="73" spans="1:10" ht="25.5" customHeight="1" x14ac:dyDescent="0.2">
      <c r="A73" s="109"/>
      <c r="B73" s="109" t="s">
        <v>124</v>
      </c>
      <c r="C73" s="260" t="s">
        <v>125</v>
      </c>
      <c r="D73" s="260"/>
      <c r="E73" s="260"/>
      <c r="F73" s="261"/>
      <c r="G73" s="262"/>
      <c r="H73" s="262"/>
      <c r="I73" s="262"/>
      <c r="J73" s="112">
        <f>'SO01 01 Pol'!F43+'SO02 02 Pol'!F115+'SO03 02 Pol'!F116+'SO04 02 Pol'!F116+'SO05 02 Pol'!F116+'SO06 01 Pol'!F35</f>
        <v>0</v>
      </c>
    </row>
    <row r="74" spans="1:10" ht="25.5" customHeight="1" x14ac:dyDescent="0.2">
      <c r="A74" s="109"/>
      <c r="B74" s="109" t="s">
        <v>126</v>
      </c>
      <c r="C74" s="260" t="s">
        <v>127</v>
      </c>
      <c r="D74" s="260"/>
      <c r="E74" s="260"/>
      <c r="F74" s="261"/>
      <c r="G74" s="262"/>
      <c r="H74" s="262"/>
      <c r="I74" s="262"/>
      <c r="J74" s="112">
        <f>'SO01 01 Pol'!F67+'SO02 02 Pol'!F145+'SO03 02 Pol'!F146+'SO04 02 Pol'!F146+'SO05 02 Pol'!F146+'SO06 01 Pol'!F50</f>
        <v>0</v>
      </c>
    </row>
    <row r="75" spans="1:10" ht="25.5" customHeight="1" x14ac:dyDescent="0.2">
      <c r="A75" s="109"/>
      <c r="B75" s="109" t="s">
        <v>128</v>
      </c>
      <c r="C75" s="260" t="s">
        <v>129</v>
      </c>
      <c r="D75" s="260"/>
      <c r="E75" s="260"/>
      <c r="F75" s="261"/>
      <c r="G75" s="262"/>
      <c r="H75" s="262"/>
      <c r="I75" s="262"/>
      <c r="J75" s="112">
        <f>'SO02 02 Pol'!F218+'SO03 02 Pol'!F219+'SO04 02 Pol'!F219+'SO05 02 Pol'!F219</f>
        <v>0</v>
      </c>
    </row>
    <row r="76" spans="1:10" ht="25.5" customHeight="1" x14ac:dyDescent="0.2">
      <c r="A76" s="109"/>
      <c r="B76" s="109" t="s">
        <v>130</v>
      </c>
      <c r="C76" s="260" t="s">
        <v>131</v>
      </c>
      <c r="D76" s="260"/>
      <c r="E76" s="260"/>
      <c r="F76" s="261"/>
      <c r="G76" s="262"/>
      <c r="H76" s="262"/>
      <c r="I76" s="262"/>
      <c r="J76" s="112">
        <f>'SO02 01 Pol'!F96+'SO03 01 Pol'!F107+'SO04 01 Pol'!F105+'SO05 01 Pol'!F107</f>
        <v>0</v>
      </c>
    </row>
    <row r="77" spans="1:10" ht="25.5" customHeight="1" x14ac:dyDescent="0.2">
      <c r="A77" s="109"/>
      <c r="B77" s="109" t="s">
        <v>132</v>
      </c>
      <c r="C77" s="260" t="s">
        <v>133</v>
      </c>
      <c r="D77" s="260"/>
      <c r="E77" s="260"/>
      <c r="F77" s="261"/>
      <c r="G77" s="262"/>
      <c r="H77" s="262"/>
      <c r="I77" s="262"/>
      <c r="J77" s="112">
        <f>'SO01 01 Pol'!F125+'SO02 01 Pol'!F99+'SO02 02 Pol'!F237+'SO03 01 Pol'!F110+'SO03 02 Pol'!F231+'SO04 01 Pol'!F108+'SO04 02 Pol'!F231+'SO05 01 Pol'!F110+'SO05 02 Pol'!F231+'SO06 01 Pol'!F69</f>
        <v>0</v>
      </c>
    </row>
    <row r="78" spans="1:10" ht="25.5" customHeight="1" x14ac:dyDescent="0.2">
      <c r="A78" s="109"/>
      <c r="B78" s="109" t="s">
        <v>134</v>
      </c>
      <c r="C78" s="260" t="s">
        <v>135</v>
      </c>
      <c r="D78" s="260"/>
      <c r="E78" s="260"/>
      <c r="F78" s="261"/>
      <c r="G78" s="262"/>
      <c r="H78" s="262"/>
      <c r="I78" s="262"/>
      <c r="J78" s="112">
        <f>'SO02 01 Pol'!F103+'SO03 01 Pol'!F114+'SO04 01 Pol'!F112+'SO05 01 Pol'!F114</f>
        <v>0</v>
      </c>
    </row>
    <row r="79" spans="1:10" ht="25.5" customHeight="1" x14ac:dyDescent="0.2">
      <c r="A79" s="109"/>
      <c r="B79" s="109" t="s">
        <v>136</v>
      </c>
      <c r="C79" s="260" t="s">
        <v>137</v>
      </c>
      <c r="D79" s="260"/>
      <c r="E79" s="260"/>
      <c r="F79" s="261"/>
      <c r="G79" s="262"/>
      <c r="H79" s="262"/>
      <c r="I79" s="262"/>
      <c r="J79" s="112">
        <f>'SO02 02 Pol'!F241+'SO03 02 Pol'!F235+'SO04 02 Pol'!F235+'SO05 02 Pol'!F235</f>
        <v>0</v>
      </c>
    </row>
    <row r="80" spans="1:10" ht="25.5" customHeight="1" x14ac:dyDescent="0.2">
      <c r="A80" s="109"/>
      <c r="B80" s="109" t="s">
        <v>138</v>
      </c>
      <c r="C80" s="260" t="s">
        <v>139</v>
      </c>
      <c r="D80" s="260"/>
      <c r="E80" s="260"/>
      <c r="F80" s="261"/>
      <c r="G80" s="262"/>
      <c r="H80" s="262"/>
      <c r="I80" s="262"/>
      <c r="J80" s="112">
        <f>'IO01 01 Pol'!F103+'SO02 01 Pol'!F115+'SO03 01 Pol'!F126+'SO04 01 Pol'!F124+'SO05 01 Pol'!F126</f>
        <v>0</v>
      </c>
    </row>
    <row r="81" spans="1:10" ht="25.5" customHeight="1" x14ac:dyDescent="0.2">
      <c r="A81" s="109"/>
      <c r="B81" s="113" t="s">
        <v>140</v>
      </c>
      <c r="C81" s="263" t="s">
        <v>141</v>
      </c>
      <c r="D81" s="263"/>
      <c r="E81" s="263"/>
      <c r="F81" s="264"/>
      <c r="G81" s="265"/>
      <c r="H81" s="265"/>
      <c r="I81" s="265"/>
      <c r="J81" s="114">
        <f>'IO01 01 Pol'!F115+'SO01 01 Pol'!F129+'SO02 02 Pol'!F243+'SO03 02 Pol'!F237+'SO04 02 Pol'!F237+'SO05 02 Pol'!F237+'SO06 01 Pol'!F73</f>
        <v>0</v>
      </c>
    </row>
    <row r="82" spans="1:10" ht="25.5" customHeight="1" x14ac:dyDescent="0.2">
      <c r="A82" s="115"/>
      <c r="B82" s="116" t="s">
        <v>142</v>
      </c>
      <c r="C82" s="117"/>
      <c r="D82" s="117"/>
      <c r="E82" s="117"/>
      <c r="F82" s="118"/>
      <c r="G82" s="119"/>
      <c r="H82" s="119"/>
      <c r="I82" s="119"/>
      <c r="J82" s="120">
        <f>SUM(J43:J81)</f>
        <v>0</v>
      </c>
    </row>
    <row r="83" spans="1:10" x14ac:dyDescent="0.2">
      <c r="A83" s="85"/>
      <c r="B83" s="85"/>
      <c r="C83" s="85"/>
      <c r="D83" s="85"/>
      <c r="E83" s="85"/>
      <c r="F83" s="85"/>
      <c r="G83" s="86"/>
      <c r="H83" s="85"/>
      <c r="I83" s="86"/>
      <c r="J83" s="87"/>
    </row>
    <row r="84" spans="1:10" x14ac:dyDescent="0.2">
      <c r="A84" s="85"/>
      <c r="B84" s="85"/>
      <c r="C84" s="85"/>
      <c r="D84" s="85"/>
      <c r="E84" s="85"/>
      <c r="F84" s="85"/>
      <c r="G84" s="86"/>
      <c r="H84" s="85"/>
      <c r="I84" s="86"/>
      <c r="J84" s="87"/>
    </row>
    <row r="85" spans="1:10" x14ac:dyDescent="0.2">
      <c r="A85" s="85"/>
      <c r="B85" s="85"/>
      <c r="C85" s="85"/>
      <c r="D85" s="85"/>
      <c r="E85" s="85"/>
      <c r="F85" s="85"/>
      <c r="G85" s="86"/>
      <c r="H85" s="85"/>
      <c r="I85" s="86"/>
      <c r="J85" s="87"/>
    </row>
  </sheetData>
  <sheetProtection algorithmName="SHA-512" hashValue="rX6vQR+GQIY3XJbQtpOmcLFMVG4SVhxYuhNfPiSH8Uijp3yK+d27hEgZw00/VFgFx5qvYPhNjQt1mbDjmOfzIg==" saltValue="Kd7DAWCeNgkpsJff0W6xBg==" spinCount="100000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0">
    <mergeCell ref="C47:I47"/>
    <mergeCell ref="B31:E31"/>
    <mergeCell ref="C43:I43"/>
    <mergeCell ref="C44:I44"/>
    <mergeCell ref="C45:I45"/>
    <mergeCell ref="C46:I46"/>
    <mergeCell ref="C59:I59"/>
    <mergeCell ref="C48:I48"/>
    <mergeCell ref="C49:I49"/>
    <mergeCell ref="C50:I50"/>
    <mergeCell ref="C51:I51"/>
    <mergeCell ref="C52:I52"/>
    <mergeCell ref="C53:I53"/>
    <mergeCell ref="C54:I54"/>
    <mergeCell ref="C55:I55"/>
    <mergeCell ref="C56:I56"/>
    <mergeCell ref="C57:I57"/>
    <mergeCell ref="C58:I58"/>
    <mergeCell ref="C71:I71"/>
    <mergeCell ref="C60:I60"/>
    <mergeCell ref="C61:I61"/>
    <mergeCell ref="C62:I62"/>
    <mergeCell ref="C63:I63"/>
    <mergeCell ref="C64:I64"/>
    <mergeCell ref="C65:I65"/>
    <mergeCell ref="C66:I66"/>
    <mergeCell ref="C67:I67"/>
    <mergeCell ref="C68:I68"/>
    <mergeCell ref="C69:I69"/>
    <mergeCell ref="C70:I70"/>
    <mergeCell ref="C78:I78"/>
    <mergeCell ref="C79:I79"/>
    <mergeCell ref="C80:I80"/>
    <mergeCell ref="C81:I81"/>
    <mergeCell ref="C72:I72"/>
    <mergeCell ref="C73:I73"/>
    <mergeCell ref="C74:I74"/>
    <mergeCell ref="C75:I75"/>
    <mergeCell ref="C76:I76"/>
    <mergeCell ref="C77:I77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216014-10</v>
      </c>
      <c r="C1" s="31" t="str">
        <f>Stavba!NazevStavby</f>
        <v>Náměšť nad Oslavou – Vícenice - rekonstrukce kotelen na pevná paliva</v>
      </c>
      <c r="D1" s="31"/>
      <c r="E1" s="31"/>
      <c r="F1" s="31"/>
      <c r="G1" s="24"/>
      <c r="H1" s="33"/>
    </row>
    <row r="2" spans="1:8" ht="13.5" thickBot="1" x14ac:dyDescent="0.25">
      <c r="A2" s="25" t="s">
        <v>27</v>
      </c>
      <c r="B2" s="30"/>
      <c r="C2" s="272"/>
      <c r="D2" s="272"/>
      <c r="E2" s="272"/>
      <c r="F2" s="272"/>
      <c r="G2" s="26" t="s">
        <v>15</v>
      </c>
      <c r="H2" s="34"/>
    </row>
    <row r="3" spans="1:8" ht="13.5" thickTop="1" x14ac:dyDescent="0.2"/>
    <row r="4" spans="1:8" ht="18" x14ac:dyDescent="0.25">
      <c r="A4" s="271" t="s">
        <v>16</v>
      </c>
      <c r="B4" s="271"/>
      <c r="C4" s="271"/>
      <c r="D4" s="271"/>
      <c r="E4" s="271"/>
      <c r="F4" s="271"/>
      <c r="G4" s="271"/>
      <c r="H4" s="271"/>
    </row>
    <row r="6" spans="1:8" ht="15.75" x14ac:dyDescent="0.25">
      <c r="A6" s="32" t="s">
        <v>24</v>
      </c>
      <c r="B6" s="29">
        <f>B2</f>
        <v>0</v>
      </c>
    </row>
    <row r="7" spans="1:8" ht="15.75" x14ac:dyDescent="0.25">
      <c r="B7" s="273">
        <f>C2</f>
        <v>0</v>
      </c>
      <c r="C7" s="274"/>
      <c r="D7" s="274"/>
      <c r="E7" s="274"/>
      <c r="F7" s="274"/>
      <c r="G7" s="274"/>
    </row>
    <row r="9" spans="1:8" s="32" customFormat="1" ht="12.75" customHeight="1" x14ac:dyDescent="0.2">
      <c r="A9" s="32" t="s">
        <v>26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algorithmName="SHA-512" hashValue="ZODA+9FkEDCLCvq3gRJjIGhsGskOpaPhOC9W/pBhiyQy3aZ3gXdkUDtJRLJHfF2AtJvDOdh08mZ8VM7kYP0GrA==" saltValue="hAcPKZINPxnc2ihOR+jxWA==" spinCount="100000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275" t="s">
        <v>28</v>
      </c>
      <c r="B1" s="275"/>
      <c r="C1" s="276"/>
      <c r="D1" s="275"/>
      <c r="E1" s="275"/>
      <c r="F1" s="275"/>
      <c r="G1" s="275"/>
    </row>
    <row r="2" spans="1:7" ht="13.5" thickTop="1" x14ac:dyDescent="0.2">
      <c r="A2" s="55" t="s">
        <v>29</v>
      </c>
      <c r="B2" s="56"/>
      <c r="C2" s="277"/>
      <c r="D2" s="277"/>
      <c r="E2" s="277"/>
      <c r="F2" s="277"/>
      <c r="G2" s="278"/>
    </row>
    <row r="3" spans="1:7" x14ac:dyDescent="0.2">
      <c r="A3" s="57" t="s">
        <v>30</v>
      </c>
      <c r="B3" s="58"/>
      <c r="C3" s="279"/>
      <c r="D3" s="279"/>
      <c r="E3" s="279"/>
      <c r="F3" s="279"/>
      <c r="G3" s="280"/>
    </row>
    <row r="4" spans="1:7" ht="13.5" thickBot="1" x14ac:dyDescent="0.25">
      <c r="A4" s="59" t="s">
        <v>31</v>
      </c>
      <c r="B4" s="60"/>
      <c r="C4" s="281"/>
      <c r="D4" s="281"/>
      <c r="E4" s="281"/>
      <c r="F4" s="281"/>
      <c r="G4" s="282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32</v>
      </c>
      <c r="B6" s="65" t="s">
        <v>33</v>
      </c>
      <c r="C6" s="66" t="s">
        <v>34</v>
      </c>
      <c r="D6" s="67" t="s">
        <v>35</v>
      </c>
      <c r="E6" s="68" t="s">
        <v>36</v>
      </c>
      <c r="F6" s="69" t="s">
        <v>37</v>
      </c>
      <c r="G6" s="70" t="s">
        <v>38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algorithmName="SHA-512" hashValue="WH3yRcOdUsGXlawbCC7KiSmOjXJ5DRNtRjctEPvNDDJPqGj5LMm8cG4jk12OaF84gXEultSBeLyNr67D7jzqbg==" saltValue="Nc9qkGee1KpNKqB+G76/SQ==" spinCount="100000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topLeftCell="A16" workbookViewId="0"/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216014-10</v>
      </c>
      <c r="C1" s="31" t="str">
        <f>Stavba!NazevStavby</f>
        <v>Náměšť nad Oslavou – Vícenice - rekonstrukce kotelen na pevná paliva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27</v>
      </c>
      <c r="B2" s="121" t="s">
        <v>43</v>
      </c>
      <c r="C2" s="283" t="s">
        <v>44</v>
      </c>
      <c r="D2" s="272"/>
      <c r="E2" s="272"/>
      <c r="F2" s="272"/>
      <c r="G2" s="26" t="s">
        <v>15</v>
      </c>
      <c r="H2" s="34"/>
      <c r="O2" s="8" t="s">
        <v>143</v>
      </c>
    </row>
    <row r="3" spans="1:15" ht="13.5" customHeight="1" thickTop="1" x14ac:dyDescent="0.2">
      <c r="H3" s="35"/>
    </row>
    <row r="4" spans="1:15" ht="18" customHeight="1" x14ac:dyDescent="0.25">
      <c r="A4" s="271" t="s">
        <v>16</v>
      </c>
      <c r="B4" s="271"/>
      <c r="C4" s="271"/>
      <c r="D4" s="271"/>
      <c r="E4" s="271"/>
      <c r="F4" s="271"/>
      <c r="G4" s="271"/>
      <c r="H4" s="271"/>
    </row>
    <row r="5" spans="1:15" ht="12.75" customHeight="1" x14ac:dyDescent="0.2">
      <c r="H5" s="35"/>
    </row>
    <row r="6" spans="1:15" ht="15.75" customHeight="1" x14ac:dyDescent="0.25">
      <c r="A6" s="32" t="s">
        <v>24</v>
      </c>
      <c r="B6" s="29" t="str">
        <f>B2</f>
        <v>IO01</v>
      </c>
      <c r="H6" s="35"/>
    </row>
    <row r="7" spans="1:15" ht="15.75" customHeight="1" x14ac:dyDescent="0.25">
      <c r="B7" s="273" t="str">
        <f>C2</f>
        <v>Venkovní rozvody MaR</v>
      </c>
      <c r="C7" s="274"/>
      <c r="D7" s="274"/>
      <c r="E7" s="274"/>
      <c r="F7" s="274"/>
      <c r="G7" s="274"/>
      <c r="H7" s="35"/>
    </row>
    <row r="8" spans="1:15" ht="12.75" customHeight="1" x14ac:dyDescent="0.2">
      <c r="H8" s="35"/>
    </row>
    <row r="9" spans="1:15" ht="12.75" customHeight="1" x14ac:dyDescent="0.2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144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22" t="s">
        <v>145</v>
      </c>
      <c r="B16" s="123"/>
      <c r="C16" s="123"/>
      <c r="D16" s="123"/>
      <c r="E16" s="123"/>
      <c r="F16" s="123"/>
      <c r="G16" s="123"/>
      <c r="H16" s="124"/>
      <c r="I16" s="32"/>
      <c r="J16" s="32"/>
    </row>
    <row r="17" spans="1:55" ht="12.75" customHeight="1" x14ac:dyDescent="0.2">
      <c r="A17" s="130" t="s">
        <v>146</v>
      </c>
      <c r="B17" s="131"/>
      <c r="C17" s="132"/>
      <c r="D17" s="132"/>
      <c r="E17" s="132"/>
      <c r="F17" s="132"/>
      <c r="G17" s="133"/>
      <c r="H17" s="134" t="s">
        <v>147</v>
      </c>
      <c r="I17" s="32"/>
      <c r="J17" s="32"/>
    </row>
    <row r="18" spans="1:55" ht="12.75" customHeight="1" x14ac:dyDescent="0.2">
      <c r="A18" s="128" t="s">
        <v>148</v>
      </c>
      <c r="B18" s="126" t="s">
        <v>149</v>
      </c>
      <c r="C18" s="125"/>
      <c r="D18" s="125"/>
      <c r="E18" s="125"/>
      <c r="F18" s="125"/>
      <c r="G18" s="127"/>
      <c r="H18" s="129">
        <f>'IO01 01 Pol'!G123</f>
        <v>0</v>
      </c>
      <c r="I18" s="32"/>
      <c r="J18" s="32"/>
      <c r="O18">
        <f>'IO01 01 Pol'!AN6</f>
        <v>0</v>
      </c>
      <c r="P18">
        <f>'IO01 01 Pol'!AO6</f>
        <v>0</v>
      </c>
    </row>
    <row r="19" spans="1:55" ht="12.75" customHeight="1" x14ac:dyDescent="0.2">
      <c r="A19" s="128" t="s">
        <v>150</v>
      </c>
      <c r="B19" s="126" t="s">
        <v>111</v>
      </c>
      <c r="C19" s="125"/>
      <c r="D19" s="125"/>
      <c r="E19" s="125"/>
      <c r="F19" s="125"/>
      <c r="G19" s="127"/>
      <c r="H19" s="129">
        <f>'IO01 02 Pol'!G54</f>
        <v>0</v>
      </c>
      <c r="I19" s="32"/>
      <c r="J19" s="32"/>
      <c r="O19">
        <f>'IO01 02 Pol'!AN6</f>
        <v>0</v>
      </c>
      <c r="P19">
        <f>'IO01 02 Pol'!AO6</f>
        <v>0</v>
      </c>
    </row>
    <row r="20" spans="1:55" ht="12.75" customHeight="1" thickBot="1" x14ac:dyDescent="0.25">
      <c r="A20" s="135"/>
      <c r="B20" s="136" t="s">
        <v>151</v>
      </c>
      <c r="C20" s="137"/>
      <c r="D20" s="138" t="str">
        <f>B2</f>
        <v>IO01</v>
      </c>
      <c r="E20" s="137"/>
      <c r="F20" s="137"/>
      <c r="G20" s="139"/>
      <c r="H20" s="140">
        <f>SUM(H18:H19)</f>
        <v>0</v>
      </c>
      <c r="I20" s="32"/>
      <c r="J20" s="32"/>
    </row>
    <row r="21" spans="1:55" ht="12.75" customHeight="1" x14ac:dyDescent="0.2">
      <c r="A21" s="32"/>
      <c r="B21" s="32"/>
      <c r="C21" s="32"/>
      <c r="D21" s="32"/>
      <c r="E21" s="32"/>
      <c r="F21" s="32"/>
      <c r="G21" s="32"/>
      <c r="H21" s="36"/>
      <c r="I21" s="32"/>
      <c r="J21" s="32"/>
    </row>
    <row r="22" spans="1:55" ht="13.5" thickBot="1" x14ac:dyDescent="0.25">
      <c r="A22" s="122" t="s">
        <v>337</v>
      </c>
      <c r="B22" s="123"/>
      <c r="C22" s="123"/>
      <c r="D22" s="164" t="s">
        <v>148</v>
      </c>
      <c r="E22" s="284" t="s">
        <v>149</v>
      </c>
      <c r="F22" s="284"/>
      <c r="G22" s="284"/>
      <c r="H22" s="284"/>
      <c r="I22" s="32"/>
      <c r="J22" s="32"/>
      <c r="BC22" s="217" t="str">
        <f>E22</f>
        <v>Architektonicko-stavební řešení</v>
      </c>
    </row>
    <row r="23" spans="1:55" ht="12.75" customHeight="1" x14ac:dyDescent="0.2">
      <c r="A23" s="130" t="s">
        <v>338</v>
      </c>
      <c r="B23" s="131"/>
      <c r="C23" s="132"/>
      <c r="D23" s="132"/>
      <c r="E23" s="132"/>
      <c r="F23" s="132"/>
      <c r="G23" s="133"/>
      <c r="H23" s="134" t="s">
        <v>147</v>
      </c>
      <c r="I23" s="32"/>
      <c r="J23" s="32"/>
    </row>
    <row r="24" spans="1:55" ht="12.75" customHeight="1" x14ac:dyDescent="0.2">
      <c r="A24" s="128" t="s">
        <v>64</v>
      </c>
      <c r="B24" s="126" t="s">
        <v>65</v>
      </c>
      <c r="C24" s="125"/>
      <c r="D24" s="125"/>
      <c r="E24" s="125"/>
      <c r="F24" s="125"/>
      <c r="G24" s="127"/>
      <c r="H24" s="218">
        <f>'IO01 01 Pol'!F8</f>
        <v>0</v>
      </c>
      <c r="I24" s="32"/>
      <c r="J24" s="32"/>
    </row>
    <row r="25" spans="1:55" ht="12.75" customHeight="1" x14ac:dyDescent="0.2">
      <c r="A25" s="128" t="s">
        <v>66</v>
      </c>
      <c r="B25" s="126" t="s">
        <v>67</v>
      </c>
      <c r="C25" s="125"/>
      <c r="D25" s="125"/>
      <c r="E25" s="125"/>
      <c r="F25" s="125"/>
      <c r="G25" s="127"/>
      <c r="H25" s="218">
        <f>'IO01 01 Pol'!F53</f>
        <v>0</v>
      </c>
      <c r="I25" s="32"/>
      <c r="J25" s="32"/>
    </row>
    <row r="26" spans="1:55" ht="12.75" customHeight="1" x14ac:dyDescent="0.2">
      <c r="A26" s="128" t="s">
        <v>70</v>
      </c>
      <c r="B26" s="126" t="s">
        <v>71</v>
      </c>
      <c r="C26" s="125"/>
      <c r="D26" s="125"/>
      <c r="E26" s="125"/>
      <c r="F26" s="125"/>
      <c r="G26" s="127"/>
      <c r="H26" s="218">
        <f>'IO01 01 Pol'!F60</f>
        <v>0</v>
      </c>
      <c r="I26" s="32"/>
      <c r="J26" s="32"/>
    </row>
    <row r="27" spans="1:55" ht="12.75" customHeight="1" x14ac:dyDescent="0.2">
      <c r="A27" s="128" t="s">
        <v>74</v>
      </c>
      <c r="B27" s="126" t="s">
        <v>75</v>
      </c>
      <c r="C27" s="125"/>
      <c r="D27" s="125"/>
      <c r="E27" s="125"/>
      <c r="F27" s="125"/>
      <c r="G27" s="127"/>
      <c r="H27" s="218">
        <f>'IO01 01 Pol'!F64</f>
        <v>0</v>
      </c>
      <c r="I27" s="32"/>
      <c r="J27" s="32"/>
    </row>
    <row r="28" spans="1:55" ht="12.75" customHeight="1" x14ac:dyDescent="0.2">
      <c r="A28" s="128" t="s">
        <v>78</v>
      </c>
      <c r="B28" s="126" t="s">
        <v>79</v>
      </c>
      <c r="C28" s="125"/>
      <c r="D28" s="125"/>
      <c r="E28" s="125"/>
      <c r="F28" s="125"/>
      <c r="G28" s="127"/>
      <c r="H28" s="218">
        <f>'IO01 01 Pol'!F80</f>
        <v>0</v>
      </c>
      <c r="I28" s="32"/>
      <c r="J28" s="32"/>
    </row>
    <row r="29" spans="1:55" ht="12.75" customHeight="1" x14ac:dyDescent="0.2">
      <c r="A29" s="128" t="s">
        <v>84</v>
      </c>
      <c r="B29" s="126" t="s">
        <v>85</v>
      </c>
      <c r="C29" s="125"/>
      <c r="D29" s="125"/>
      <c r="E29" s="125"/>
      <c r="F29" s="125"/>
      <c r="G29" s="127"/>
      <c r="H29" s="218">
        <f>'IO01 01 Pol'!F84</f>
        <v>0</v>
      </c>
      <c r="I29" s="32"/>
      <c r="J29" s="32"/>
    </row>
    <row r="30" spans="1:55" ht="12.75" customHeight="1" x14ac:dyDescent="0.2">
      <c r="A30" s="128" t="s">
        <v>86</v>
      </c>
      <c r="B30" s="126" t="s">
        <v>87</v>
      </c>
      <c r="C30" s="125"/>
      <c r="D30" s="125"/>
      <c r="E30" s="125"/>
      <c r="F30" s="125"/>
      <c r="G30" s="127"/>
      <c r="H30" s="218">
        <f>'IO01 01 Pol'!F86</f>
        <v>0</v>
      </c>
      <c r="I30" s="32"/>
      <c r="J30" s="32"/>
    </row>
    <row r="31" spans="1:55" ht="12.75" customHeight="1" x14ac:dyDescent="0.2">
      <c r="A31" s="128" t="s">
        <v>92</v>
      </c>
      <c r="B31" s="126" t="s">
        <v>93</v>
      </c>
      <c r="C31" s="125"/>
      <c r="D31" s="125"/>
      <c r="E31" s="125"/>
      <c r="F31" s="125"/>
      <c r="G31" s="127"/>
      <c r="H31" s="218">
        <f>'IO01 01 Pol'!F88</f>
        <v>0</v>
      </c>
      <c r="I31" s="32"/>
      <c r="J31" s="32"/>
    </row>
    <row r="32" spans="1:55" ht="12.75" customHeight="1" x14ac:dyDescent="0.2">
      <c r="A32" s="128" t="s">
        <v>94</v>
      </c>
      <c r="B32" s="126" t="s">
        <v>95</v>
      </c>
      <c r="C32" s="125"/>
      <c r="D32" s="125"/>
      <c r="E32" s="125"/>
      <c r="F32" s="125"/>
      <c r="G32" s="127"/>
      <c r="H32" s="218">
        <f>'IO01 01 Pol'!F94</f>
        <v>0</v>
      </c>
      <c r="I32" s="32"/>
      <c r="J32" s="32"/>
    </row>
    <row r="33" spans="1:55" ht="12.75" customHeight="1" x14ac:dyDescent="0.2">
      <c r="A33" s="128" t="s">
        <v>96</v>
      </c>
      <c r="B33" s="126" t="s">
        <v>97</v>
      </c>
      <c r="C33" s="125"/>
      <c r="D33" s="125"/>
      <c r="E33" s="125"/>
      <c r="F33" s="125"/>
      <c r="G33" s="127"/>
      <c r="H33" s="218">
        <f>'IO01 01 Pol'!F98</f>
        <v>0</v>
      </c>
      <c r="I33" s="32"/>
      <c r="J33" s="32"/>
    </row>
    <row r="34" spans="1:55" ht="12.75" customHeight="1" x14ac:dyDescent="0.2">
      <c r="A34" s="128" t="s">
        <v>138</v>
      </c>
      <c r="B34" s="126" t="s">
        <v>139</v>
      </c>
      <c r="C34" s="125"/>
      <c r="D34" s="125"/>
      <c r="E34" s="125"/>
      <c r="F34" s="125"/>
      <c r="G34" s="127"/>
      <c r="H34" s="218">
        <f>'IO01 01 Pol'!F103</f>
        <v>0</v>
      </c>
      <c r="I34" s="32"/>
      <c r="J34" s="32"/>
    </row>
    <row r="35" spans="1:55" ht="12.75" customHeight="1" x14ac:dyDescent="0.2">
      <c r="A35" s="128" t="s">
        <v>140</v>
      </c>
      <c r="B35" s="126" t="s">
        <v>141</v>
      </c>
      <c r="C35" s="125"/>
      <c r="D35" s="125"/>
      <c r="E35" s="125"/>
      <c r="F35" s="125"/>
      <c r="G35" s="127"/>
      <c r="H35" s="218">
        <f>'IO01 01 Pol'!F115</f>
        <v>0</v>
      </c>
      <c r="I35" s="32"/>
      <c r="J35" s="32"/>
    </row>
    <row r="36" spans="1:55" ht="12.75" customHeight="1" thickBot="1" x14ac:dyDescent="0.25">
      <c r="A36" s="135"/>
      <c r="B36" s="136" t="s">
        <v>339</v>
      </c>
      <c r="C36" s="137"/>
      <c r="D36" s="138" t="str">
        <f>D22</f>
        <v>01</v>
      </c>
      <c r="E36" s="137"/>
      <c r="F36" s="137"/>
      <c r="G36" s="139"/>
      <c r="H36" s="219">
        <f>SUM(H24:H35)</f>
        <v>0</v>
      </c>
      <c r="I36" s="32"/>
      <c r="J36" s="32"/>
    </row>
    <row r="37" spans="1:55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55" ht="13.5" thickBot="1" x14ac:dyDescent="0.25">
      <c r="A38" s="122" t="s">
        <v>337</v>
      </c>
      <c r="B38" s="123"/>
      <c r="C38" s="123"/>
      <c r="D38" s="164" t="s">
        <v>150</v>
      </c>
      <c r="E38" s="284" t="s">
        <v>111</v>
      </c>
      <c r="F38" s="284"/>
      <c r="G38" s="284"/>
      <c r="H38" s="284"/>
      <c r="I38" s="32"/>
      <c r="J38" s="32"/>
      <c r="BC38" s="217" t="str">
        <f>E38</f>
        <v>Měření a regulace</v>
      </c>
    </row>
    <row r="39" spans="1:55" ht="12.75" customHeight="1" x14ac:dyDescent="0.2">
      <c r="A39" s="130" t="s">
        <v>338</v>
      </c>
      <c r="B39" s="131"/>
      <c r="C39" s="132"/>
      <c r="D39" s="132"/>
      <c r="E39" s="132"/>
      <c r="F39" s="132"/>
      <c r="G39" s="133"/>
      <c r="H39" s="134" t="s">
        <v>147</v>
      </c>
      <c r="I39" s="32"/>
      <c r="J39" s="32"/>
    </row>
    <row r="40" spans="1:55" ht="12.75" customHeight="1" x14ac:dyDescent="0.2">
      <c r="A40" s="128" t="s">
        <v>110</v>
      </c>
      <c r="B40" s="126" t="s">
        <v>111</v>
      </c>
      <c r="C40" s="125"/>
      <c r="D40" s="125"/>
      <c r="E40" s="125"/>
      <c r="F40" s="125"/>
      <c r="G40" s="127"/>
      <c r="H40" s="218">
        <f>'IO01 02 Pol'!F8</f>
        <v>0</v>
      </c>
      <c r="I40" s="32"/>
      <c r="J40" s="32"/>
    </row>
    <row r="41" spans="1:55" ht="12.75" customHeight="1" x14ac:dyDescent="0.2">
      <c r="A41" s="128" t="s">
        <v>118</v>
      </c>
      <c r="B41" s="126" t="s">
        <v>119</v>
      </c>
      <c r="C41" s="125"/>
      <c r="D41" s="125"/>
      <c r="E41" s="125"/>
      <c r="F41" s="125"/>
      <c r="G41" s="127"/>
      <c r="H41" s="218">
        <f>'IO01 02 Pol'!F45</f>
        <v>0</v>
      </c>
      <c r="I41" s="32"/>
      <c r="J41" s="32"/>
    </row>
    <row r="42" spans="1:55" ht="12.75" customHeight="1" thickBot="1" x14ac:dyDescent="0.25">
      <c r="A42" s="135"/>
      <c r="B42" s="136" t="s">
        <v>339</v>
      </c>
      <c r="C42" s="137"/>
      <c r="D42" s="138" t="str">
        <f>D38</f>
        <v>02</v>
      </c>
      <c r="E42" s="137"/>
      <c r="F42" s="137"/>
      <c r="G42" s="139"/>
      <c r="H42" s="219">
        <f>SUM(H40:H41)</f>
        <v>0</v>
      </c>
      <c r="I42" s="32"/>
      <c r="J42" s="32"/>
    </row>
    <row r="43" spans="1:55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55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55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55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55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55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vs+5jfwlntl44OXvYbq7DQHVYCk5eGDvJNOOeUrPgU8+7pIbX8SWZlp8v6iELIgQQuFEkiueP+54HYmuxCz7mg==" saltValue="HWDU62Y6rtHu51J8ICyWYw==" spinCount="100000" sheet="1"/>
  <mergeCells count="5">
    <mergeCell ref="C2:F2"/>
    <mergeCell ref="A4:H4"/>
    <mergeCell ref="B7:G7"/>
    <mergeCell ref="E22:H22"/>
    <mergeCell ref="E38:H38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3">
      <c r="A1" s="304" t="s">
        <v>152</v>
      </c>
      <c r="B1" s="304"/>
      <c r="C1" s="305"/>
      <c r="D1" s="304"/>
      <c r="E1" s="304"/>
      <c r="F1" s="304"/>
      <c r="G1" s="304"/>
      <c r="AC1" t="s">
        <v>155</v>
      </c>
    </row>
    <row r="2" spans="1:60" ht="13.5" thickTop="1" x14ac:dyDescent="0.2">
      <c r="A2" s="146" t="s">
        <v>29</v>
      </c>
      <c r="B2" s="150" t="s">
        <v>40</v>
      </c>
      <c r="C2" s="166" t="s">
        <v>41</v>
      </c>
      <c r="D2" s="148"/>
      <c r="E2" s="147"/>
      <c r="F2" s="147"/>
      <c r="G2" s="149"/>
    </row>
    <row r="3" spans="1:60" x14ac:dyDescent="0.2">
      <c r="A3" s="144" t="s">
        <v>30</v>
      </c>
      <c r="B3" s="151" t="s">
        <v>43</v>
      </c>
      <c r="C3" s="167" t="s">
        <v>44</v>
      </c>
      <c r="D3" s="143"/>
      <c r="E3" s="142"/>
      <c r="F3" s="142"/>
      <c r="G3" s="145"/>
      <c r="AC3" s="8" t="s">
        <v>143</v>
      </c>
    </row>
    <row r="4" spans="1:60" ht="13.5" thickBot="1" x14ac:dyDescent="0.25">
      <c r="A4" s="152" t="s">
        <v>31</v>
      </c>
      <c r="B4" s="153" t="s">
        <v>148</v>
      </c>
      <c r="C4" s="168" t="s">
        <v>149</v>
      </c>
      <c r="D4" s="154"/>
      <c r="E4" s="155"/>
      <c r="F4" s="155"/>
      <c r="G4" s="156"/>
    </row>
    <row r="5" spans="1:60" ht="14.25" thickTop="1" thickBot="1" x14ac:dyDescent="0.25">
      <c r="C5" s="169"/>
      <c r="D5" s="141"/>
      <c r="AN5">
        <v>15</v>
      </c>
      <c r="AO5">
        <v>21</v>
      </c>
    </row>
    <row r="6" spans="1:60" ht="27" thickTop="1" thickBot="1" x14ac:dyDescent="0.25">
      <c r="A6" s="157" t="s">
        <v>32</v>
      </c>
      <c r="B6" s="160" t="s">
        <v>33</v>
      </c>
      <c r="C6" s="170" t="s">
        <v>34</v>
      </c>
      <c r="D6" s="159" t="s">
        <v>35</v>
      </c>
      <c r="E6" s="158" t="s">
        <v>36</v>
      </c>
      <c r="F6" s="161" t="s">
        <v>37</v>
      </c>
      <c r="G6" s="157" t="s">
        <v>38</v>
      </c>
      <c r="H6" s="203" t="s">
        <v>153</v>
      </c>
      <c r="I6" s="171" t="s">
        <v>154</v>
      </c>
      <c r="J6" s="54"/>
      <c r="AN6">
        <f>SUMIF(AM8:AM123,AN5,G8:G123)</f>
        <v>0</v>
      </c>
      <c r="AO6">
        <f>SUMIF(AM8:AM123,AO5,G8:G123)</f>
        <v>0</v>
      </c>
    </row>
    <row r="7" spans="1:60" x14ac:dyDescent="0.2">
      <c r="A7" s="204"/>
      <c r="B7" s="205" t="s">
        <v>156</v>
      </c>
      <c r="C7" s="306" t="s">
        <v>157</v>
      </c>
      <c r="D7" s="307"/>
      <c r="E7" s="308"/>
      <c r="F7" s="309"/>
      <c r="G7" s="309"/>
      <c r="H7" s="206"/>
      <c r="I7" s="207"/>
    </row>
    <row r="8" spans="1:60" x14ac:dyDescent="0.2">
      <c r="A8" s="198" t="s">
        <v>158</v>
      </c>
      <c r="B8" s="172" t="s">
        <v>64</v>
      </c>
      <c r="C8" s="193" t="s">
        <v>65</v>
      </c>
      <c r="D8" s="176"/>
      <c r="E8" s="179"/>
      <c r="F8" s="310">
        <f>SUM(G9:G52)</f>
        <v>0</v>
      </c>
      <c r="G8" s="311"/>
      <c r="H8" s="182"/>
      <c r="I8" s="201"/>
      <c r="AE8" t="s">
        <v>159</v>
      </c>
    </row>
    <row r="9" spans="1:60" outlineLevel="1" x14ac:dyDescent="0.2">
      <c r="A9" s="199"/>
      <c r="B9" s="293" t="s">
        <v>160</v>
      </c>
      <c r="C9" s="294"/>
      <c r="D9" s="295"/>
      <c r="E9" s="296"/>
      <c r="F9" s="297"/>
      <c r="G9" s="298"/>
      <c r="H9" s="183"/>
      <c r="I9" s="20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>
        <v>0</v>
      </c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outlineLevel="1" x14ac:dyDescent="0.2">
      <c r="A10" s="200">
        <v>1</v>
      </c>
      <c r="B10" s="173" t="s">
        <v>161</v>
      </c>
      <c r="C10" s="194" t="s">
        <v>162</v>
      </c>
      <c r="D10" s="177" t="s">
        <v>163</v>
      </c>
      <c r="E10" s="180">
        <v>112</v>
      </c>
      <c r="F10" s="185"/>
      <c r="G10" s="184">
        <f>ROUND(E10*F10,2)</f>
        <v>0</v>
      </c>
      <c r="H10" s="183" t="s">
        <v>164</v>
      </c>
      <c r="I10" s="202" t="s">
        <v>165</v>
      </c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166</v>
      </c>
      <c r="AF10" s="162"/>
      <c r="AG10" s="162"/>
      <c r="AH10" s="162"/>
      <c r="AI10" s="162"/>
      <c r="AJ10" s="162"/>
      <c r="AK10" s="162"/>
      <c r="AL10" s="162"/>
      <c r="AM10" s="162">
        <v>21</v>
      </c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 x14ac:dyDescent="0.2">
      <c r="A11" s="199"/>
      <c r="B11" s="285" t="s">
        <v>167</v>
      </c>
      <c r="C11" s="286"/>
      <c r="D11" s="287"/>
      <c r="E11" s="288"/>
      <c r="F11" s="289"/>
      <c r="G11" s="290"/>
      <c r="H11" s="183"/>
      <c r="I11" s="20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>
        <v>0</v>
      </c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outlineLevel="1" x14ac:dyDescent="0.2">
      <c r="A12" s="199"/>
      <c r="B12" s="285" t="s">
        <v>168</v>
      </c>
      <c r="C12" s="286"/>
      <c r="D12" s="287"/>
      <c r="E12" s="288"/>
      <c r="F12" s="289"/>
      <c r="G12" s="290"/>
      <c r="H12" s="183"/>
      <c r="I12" s="20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 t="s">
        <v>169</v>
      </c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outlineLevel="1" x14ac:dyDescent="0.2">
      <c r="A13" s="200">
        <v>2</v>
      </c>
      <c r="B13" s="173" t="s">
        <v>170</v>
      </c>
      <c r="C13" s="194" t="s">
        <v>171</v>
      </c>
      <c r="D13" s="177" t="s">
        <v>172</v>
      </c>
      <c r="E13" s="180">
        <v>85.6</v>
      </c>
      <c r="F13" s="185"/>
      <c r="G13" s="184">
        <f>ROUND(E13*F13,2)</f>
        <v>0</v>
      </c>
      <c r="H13" s="183" t="s">
        <v>173</v>
      </c>
      <c r="I13" s="202" t="s">
        <v>174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 t="s">
        <v>166</v>
      </c>
      <c r="AF13" s="162"/>
      <c r="AG13" s="162"/>
      <c r="AH13" s="162"/>
      <c r="AI13" s="162"/>
      <c r="AJ13" s="162"/>
      <c r="AK13" s="162"/>
      <c r="AL13" s="162"/>
      <c r="AM13" s="162">
        <v>21</v>
      </c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outlineLevel="1" x14ac:dyDescent="0.2">
      <c r="A14" s="199"/>
      <c r="B14" s="285" t="s">
        <v>175</v>
      </c>
      <c r="C14" s="286"/>
      <c r="D14" s="287"/>
      <c r="E14" s="288"/>
      <c r="F14" s="289"/>
      <c r="G14" s="290"/>
      <c r="H14" s="183"/>
      <c r="I14" s="20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>
        <v>0</v>
      </c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outlineLevel="1" x14ac:dyDescent="0.2">
      <c r="A15" s="199"/>
      <c r="B15" s="285" t="s">
        <v>176</v>
      </c>
      <c r="C15" s="286"/>
      <c r="D15" s="287"/>
      <c r="E15" s="288"/>
      <c r="F15" s="289"/>
      <c r="G15" s="290"/>
      <c r="H15" s="183"/>
      <c r="I15" s="20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 t="s">
        <v>169</v>
      </c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</row>
    <row r="16" spans="1:60" outlineLevel="1" x14ac:dyDescent="0.2">
      <c r="A16" s="200">
        <v>3</v>
      </c>
      <c r="B16" s="173" t="s">
        <v>177</v>
      </c>
      <c r="C16" s="194" t="s">
        <v>178</v>
      </c>
      <c r="D16" s="177" t="s">
        <v>172</v>
      </c>
      <c r="E16" s="180">
        <v>150.80000000000001</v>
      </c>
      <c r="F16" s="185"/>
      <c r="G16" s="184">
        <f>ROUND(E16*F16,2)</f>
        <v>0</v>
      </c>
      <c r="H16" s="183" t="s">
        <v>173</v>
      </c>
      <c r="I16" s="202" t="s">
        <v>174</v>
      </c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 t="s">
        <v>166</v>
      </c>
      <c r="AF16" s="162"/>
      <c r="AG16" s="162"/>
      <c r="AH16" s="162"/>
      <c r="AI16" s="162"/>
      <c r="AJ16" s="162"/>
      <c r="AK16" s="162"/>
      <c r="AL16" s="162"/>
      <c r="AM16" s="162">
        <v>21</v>
      </c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">
      <c r="A17" s="199"/>
      <c r="B17" s="285" t="s">
        <v>179</v>
      </c>
      <c r="C17" s="286"/>
      <c r="D17" s="287"/>
      <c r="E17" s="288"/>
      <c r="F17" s="289"/>
      <c r="G17" s="290"/>
      <c r="H17" s="183"/>
      <c r="I17" s="20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>
        <v>0</v>
      </c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ht="22.5" outlineLevel="1" x14ac:dyDescent="0.2">
      <c r="A18" s="199"/>
      <c r="B18" s="285" t="s">
        <v>180</v>
      </c>
      <c r="C18" s="286"/>
      <c r="D18" s="287"/>
      <c r="E18" s="288"/>
      <c r="F18" s="289"/>
      <c r="G18" s="290"/>
      <c r="H18" s="183"/>
      <c r="I18" s="20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 t="s">
        <v>169</v>
      </c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5" t="str">
        <f>B18</f>
        <v>s urovnáním dna do předepsaného profilu a spádu, s případně nutným přemístěním výkopku ve výkopišti a dále buď s přemístěním výkopku na přilehlém terénu na vzdálenost do 3 m od kraje jámy nebo s naložením na dopravní prostředek,</v>
      </c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 x14ac:dyDescent="0.2">
      <c r="A19" s="200">
        <v>4</v>
      </c>
      <c r="B19" s="173" t="s">
        <v>181</v>
      </c>
      <c r="C19" s="194" t="s">
        <v>182</v>
      </c>
      <c r="D19" s="177" t="s">
        <v>172</v>
      </c>
      <c r="E19" s="180">
        <v>301.60000000000002</v>
      </c>
      <c r="F19" s="185"/>
      <c r="G19" s="184">
        <f>ROUND(E19*F19,2)</f>
        <v>0</v>
      </c>
      <c r="H19" s="183" t="s">
        <v>173</v>
      </c>
      <c r="I19" s="202" t="s">
        <v>174</v>
      </c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 t="s">
        <v>166</v>
      </c>
      <c r="AF19" s="162"/>
      <c r="AG19" s="162"/>
      <c r="AH19" s="162"/>
      <c r="AI19" s="162"/>
      <c r="AJ19" s="162"/>
      <c r="AK19" s="162"/>
      <c r="AL19" s="162"/>
      <c r="AM19" s="162">
        <v>21</v>
      </c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outlineLevel="1" x14ac:dyDescent="0.2">
      <c r="A20" s="200">
        <v>5</v>
      </c>
      <c r="B20" s="173" t="s">
        <v>183</v>
      </c>
      <c r="C20" s="194" t="s">
        <v>184</v>
      </c>
      <c r="D20" s="177" t="s">
        <v>172</v>
      </c>
      <c r="E20" s="180">
        <v>301.60000000000002</v>
      </c>
      <c r="F20" s="185"/>
      <c r="G20" s="184">
        <f>ROUND(E20*F20,2)</f>
        <v>0</v>
      </c>
      <c r="H20" s="183" t="s">
        <v>173</v>
      </c>
      <c r="I20" s="202" t="s">
        <v>174</v>
      </c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 t="s">
        <v>166</v>
      </c>
      <c r="AF20" s="162"/>
      <c r="AG20" s="162"/>
      <c r="AH20" s="162"/>
      <c r="AI20" s="162"/>
      <c r="AJ20" s="162"/>
      <c r="AK20" s="162"/>
      <c r="AL20" s="162"/>
      <c r="AM20" s="162">
        <v>21</v>
      </c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outlineLevel="1" x14ac:dyDescent="0.2">
      <c r="A21" s="199"/>
      <c r="B21" s="285" t="s">
        <v>185</v>
      </c>
      <c r="C21" s="286"/>
      <c r="D21" s="287"/>
      <c r="E21" s="288"/>
      <c r="F21" s="289"/>
      <c r="G21" s="290"/>
      <c r="H21" s="183"/>
      <c r="I21" s="20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>
        <v>0</v>
      </c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outlineLevel="1" x14ac:dyDescent="0.2">
      <c r="A22" s="199"/>
      <c r="B22" s="285" t="s">
        <v>186</v>
      </c>
      <c r="C22" s="286"/>
      <c r="D22" s="287"/>
      <c r="E22" s="288"/>
      <c r="F22" s="289"/>
      <c r="G22" s="290"/>
      <c r="H22" s="183"/>
      <c r="I22" s="20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 t="s">
        <v>169</v>
      </c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outlineLevel="1" x14ac:dyDescent="0.2">
      <c r="A23" s="200">
        <v>6</v>
      </c>
      <c r="B23" s="173" t="s">
        <v>187</v>
      </c>
      <c r="C23" s="194" t="s">
        <v>188</v>
      </c>
      <c r="D23" s="177" t="s">
        <v>172</v>
      </c>
      <c r="E23" s="180">
        <v>150.80000000000001</v>
      </c>
      <c r="F23" s="185"/>
      <c r="G23" s="184">
        <f>ROUND(E23*F23,2)</f>
        <v>0</v>
      </c>
      <c r="H23" s="183" t="s">
        <v>173</v>
      </c>
      <c r="I23" s="202" t="s">
        <v>174</v>
      </c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 t="s">
        <v>166</v>
      </c>
      <c r="AF23" s="162"/>
      <c r="AG23" s="162"/>
      <c r="AH23" s="162"/>
      <c r="AI23" s="162"/>
      <c r="AJ23" s="162"/>
      <c r="AK23" s="162"/>
      <c r="AL23" s="162"/>
      <c r="AM23" s="162">
        <v>21</v>
      </c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199"/>
      <c r="B24" s="285" t="s">
        <v>189</v>
      </c>
      <c r="C24" s="286"/>
      <c r="D24" s="287"/>
      <c r="E24" s="288"/>
      <c r="F24" s="289"/>
      <c r="G24" s="290"/>
      <c r="H24" s="183"/>
      <c r="I24" s="20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>
        <v>0</v>
      </c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outlineLevel="1" x14ac:dyDescent="0.2">
      <c r="A25" s="199"/>
      <c r="B25" s="285" t="s">
        <v>190</v>
      </c>
      <c r="C25" s="286"/>
      <c r="D25" s="287"/>
      <c r="E25" s="288"/>
      <c r="F25" s="289"/>
      <c r="G25" s="290"/>
      <c r="H25" s="183"/>
      <c r="I25" s="20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 t="s">
        <v>169</v>
      </c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outlineLevel="1" x14ac:dyDescent="0.2">
      <c r="A26" s="200">
        <v>7</v>
      </c>
      <c r="B26" s="173" t="s">
        <v>191</v>
      </c>
      <c r="C26" s="194" t="s">
        <v>192</v>
      </c>
      <c r="D26" s="177" t="s">
        <v>163</v>
      </c>
      <c r="E26" s="180">
        <v>270</v>
      </c>
      <c r="F26" s="185"/>
      <c r="G26" s="184">
        <f>ROUND(E26*F26,2)</f>
        <v>0</v>
      </c>
      <c r="H26" s="183" t="s">
        <v>173</v>
      </c>
      <c r="I26" s="202" t="s">
        <v>174</v>
      </c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166</v>
      </c>
      <c r="AF26" s="162"/>
      <c r="AG26" s="162"/>
      <c r="AH26" s="162"/>
      <c r="AI26" s="162"/>
      <c r="AJ26" s="162"/>
      <c r="AK26" s="162"/>
      <c r="AL26" s="162"/>
      <c r="AM26" s="162">
        <v>21</v>
      </c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">
      <c r="A27" s="199"/>
      <c r="B27" s="285" t="s">
        <v>193</v>
      </c>
      <c r="C27" s="286"/>
      <c r="D27" s="287"/>
      <c r="E27" s="288"/>
      <c r="F27" s="289"/>
      <c r="G27" s="290"/>
      <c r="H27" s="183"/>
      <c r="I27" s="20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>
        <v>0</v>
      </c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outlineLevel="1" x14ac:dyDescent="0.2">
      <c r="A28" s="199"/>
      <c r="B28" s="285" t="s">
        <v>194</v>
      </c>
      <c r="C28" s="286"/>
      <c r="D28" s="287"/>
      <c r="E28" s="288"/>
      <c r="F28" s="289"/>
      <c r="G28" s="290"/>
      <c r="H28" s="183"/>
      <c r="I28" s="20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 t="s">
        <v>169</v>
      </c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outlineLevel="1" x14ac:dyDescent="0.2">
      <c r="A29" s="200">
        <v>8</v>
      </c>
      <c r="B29" s="173" t="s">
        <v>195</v>
      </c>
      <c r="C29" s="194" t="s">
        <v>196</v>
      </c>
      <c r="D29" s="177" t="s">
        <v>163</v>
      </c>
      <c r="E29" s="180">
        <v>270</v>
      </c>
      <c r="F29" s="185"/>
      <c r="G29" s="184">
        <f>ROUND(E29*F29,2)</f>
        <v>0</v>
      </c>
      <c r="H29" s="183" t="s">
        <v>173</v>
      </c>
      <c r="I29" s="202" t="s">
        <v>174</v>
      </c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 t="s">
        <v>166</v>
      </c>
      <c r="AF29" s="162"/>
      <c r="AG29" s="162"/>
      <c r="AH29" s="162"/>
      <c r="AI29" s="162"/>
      <c r="AJ29" s="162"/>
      <c r="AK29" s="162"/>
      <c r="AL29" s="162"/>
      <c r="AM29" s="162">
        <v>21</v>
      </c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</row>
    <row r="30" spans="1:60" outlineLevel="1" x14ac:dyDescent="0.2">
      <c r="A30" s="199"/>
      <c r="B30" s="285" t="s">
        <v>197</v>
      </c>
      <c r="C30" s="286"/>
      <c r="D30" s="287"/>
      <c r="E30" s="288"/>
      <c r="F30" s="289"/>
      <c r="G30" s="290"/>
      <c r="H30" s="183"/>
      <c r="I30" s="20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>
        <v>0</v>
      </c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outlineLevel="1" x14ac:dyDescent="0.2">
      <c r="A31" s="199"/>
      <c r="B31" s="285" t="s">
        <v>198</v>
      </c>
      <c r="C31" s="286"/>
      <c r="D31" s="287"/>
      <c r="E31" s="288"/>
      <c r="F31" s="289"/>
      <c r="G31" s="290"/>
      <c r="H31" s="183"/>
      <c r="I31" s="20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 t="s">
        <v>169</v>
      </c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outlineLevel="1" x14ac:dyDescent="0.2">
      <c r="A32" s="200">
        <v>9</v>
      </c>
      <c r="B32" s="173" t="s">
        <v>199</v>
      </c>
      <c r="C32" s="194" t="s">
        <v>200</v>
      </c>
      <c r="D32" s="177" t="s">
        <v>172</v>
      </c>
      <c r="E32" s="180">
        <v>301.60000000000002</v>
      </c>
      <c r="F32" s="185"/>
      <c r="G32" s="184">
        <f>ROUND(E32*F32,2)</f>
        <v>0</v>
      </c>
      <c r="H32" s="183" t="s">
        <v>173</v>
      </c>
      <c r="I32" s="202" t="s">
        <v>174</v>
      </c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 t="s">
        <v>166</v>
      </c>
      <c r="AF32" s="162"/>
      <c r="AG32" s="162"/>
      <c r="AH32" s="162"/>
      <c r="AI32" s="162"/>
      <c r="AJ32" s="162"/>
      <c r="AK32" s="162"/>
      <c r="AL32" s="162"/>
      <c r="AM32" s="162">
        <v>21</v>
      </c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outlineLevel="1" x14ac:dyDescent="0.2">
      <c r="A33" s="199"/>
      <c r="B33" s="285" t="s">
        <v>201</v>
      </c>
      <c r="C33" s="286"/>
      <c r="D33" s="287"/>
      <c r="E33" s="288"/>
      <c r="F33" s="289"/>
      <c r="G33" s="290"/>
      <c r="H33" s="183"/>
      <c r="I33" s="20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>
        <v>0</v>
      </c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 x14ac:dyDescent="0.2">
      <c r="A34" s="199"/>
      <c r="B34" s="285" t="s">
        <v>202</v>
      </c>
      <c r="C34" s="286"/>
      <c r="D34" s="287"/>
      <c r="E34" s="288"/>
      <c r="F34" s="289"/>
      <c r="G34" s="290"/>
      <c r="H34" s="183"/>
      <c r="I34" s="20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 t="s">
        <v>169</v>
      </c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outlineLevel="1" x14ac:dyDescent="0.2">
      <c r="A35" s="200">
        <v>10</v>
      </c>
      <c r="B35" s="173" t="s">
        <v>203</v>
      </c>
      <c r="C35" s="194" t="s">
        <v>204</v>
      </c>
      <c r="D35" s="177" t="s">
        <v>172</v>
      </c>
      <c r="E35" s="180">
        <v>301.60000000000002</v>
      </c>
      <c r="F35" s="185"/>
      <c r="G35" s="184">
        <f>ROUND(E35*F35,2)</f>
        <v>0</v>
      </c>
      <c r="H35" s="183" t="s">
        <v>173</v>
      </c>
      <c r="I35" s="202" t="s">
        <v>174</v>
      </c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 t="s">
        <v>166</v>
      </c>
      <c r="AF35" s="162"/>
      <c r="AG35" s="162"/>
      <c r="AH35" s="162"/>
      <c r="AI35" s="162"/>
      <c r="AJ35" s="162"/>
      <c r="AK35" s="162"/>
      <c r="AL35" s="162"/>
      <c r="AM35" s="162">
        <v>21</v>
      </c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</row>
    <row r="36" spans="1:60" outlineLevel="1" x14ac:dyDescent="0.2">
      <c r="A36" s="200">
        <v>11</v>
      </c>
      <c r="B36" s="173" t="s">
        <v>205</v>
      </c>
      <c r="C36" s="194" t="s">
        <v>206</v>
      </c>
      <c r="D36" s="177" t="s">
        <v>172</v>
      </c>
      <c r="E36" s="180">
        <v>139.6</v>
      </c>
      <c r="F36" s="185"/>
      <c r="G36" s="184">
        <f>ROUND(E36*F36,2)</f>
        <v>0</v>
      </c>
      <c r="H36" s="183" t="s">
        <v>173</v>
      </c>
      <c r="I36" s="202" t="s">
        <v>174</v>
      </c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 t="s">
        <v>166</v>
      </c>
      <c r="AF36" s="162"/>
      <c r="AG36" s="162"/>
      <c r="AH36" s="162"/>
      <c r="AI36" s="162"/>
      <c r="AJ36" s="162"/>
      <c r="AK36" s="162"/>
      <c r="AL36" s="162"/>
      <c r="AM36" s="162">
        <v>21</v>
      </c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outlineLevel="1" x14ac:dyDescent="0.2">
      <c r="A37" s="199"/>
      <c r="B37" s="285" t="s">
        <v>207</v>
      </c>
      <c r="C37" s="286"/>
      <c r="D37" s="287"/>
      <c r="E37" s="288"/>
      <c r="F37" s="289"/>
      <c r="G37" s="290"/>
      <c r="H37" s="183"/>
      <c r="I37" s="20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>
        <v>0</v>
      </c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outlineLevel="1" x14ac:dyDescent="0.2">
      <c r="A38" s="200">
        <v>12</v>
      </c>
      <c r="B38" s="173" t="s">
        <v>208</v>
      </c>
      <c r="C38" s="194" t="s">
        <v>209</v>
      </c>
      <c r="D38" s="177" t="s">
        <v>172</v>
      </c>
      <c r="E38" s="180">
        <v>301.60000000000002</v>
      </c>
      <c r="F38" s="185"/>
      <c r="G38" s="184">
        <f>ROUND(E38*F38,2)</f>
        <v>0</v>
      </c>
      <c r="H38" s="183" t="s">
        <v>173</v>
      </c>
      <c r="I38" s="202" t="s">
        <v>174</v>
      </c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 t="s">
        <v>166</v>
      </c>
      <c r="AF38" s="162"/>
      <c r="AG38" s="162"/>
      <c r="AH38" s="162"/>
      <c r="AI38" s="162"/>
      <c r="AJ38" s="162"/>
      <c r="AK38" s="162"/>
      <c r="AL38" s="162"/>
      <c r="AM38" s="162">
        <v>21</v>
      </c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outlineLevel="1" x14ac:dyDescent="0.2">
      <c r="A39" s="199"/>
      <c r="B39" s="285" t="s">
        <v>210</v>
      </c>
      <c r="C39" s="286"/>
      <c r="D39" s="287"/>
      <c r="E39" s="288"/>
      <c r="F39" s="289"/>
      <c r="G39" s="290"/>
      <c r="H39" s="183"/>
      <c r="I39" s="20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>
        <v>0</v>
      </c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outlineLevel="1" x14ac:dyDescent="0.2">
      <c r="A40" s="199"/>
      <c r="B40" s="285" t="s">
        <v>211</v>
      </c>
      <c r="C40" s="286"/>
      <c r="D40" s="287"/>
      <c r="E40" s="288"/>
      <c r="F40" s="289"/>
      <c r="G40" s="290"/>
      <c r="H40" s="183"/>
      <c r="I40" s="20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 t="s">
        <v>169</v>
      </c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outlineLevel="1" x14ac:dyDescent="0.2">
      <c r="A41" s="200">
        <v>13</v>
      </c>
      <c r="B41" s="173" t="s">
        <v>212</v>
      </c>
      <c r="C41" s="194" t="s">
        <v>213</v>
      </c>
      <c r="D41" s="177" t="s">
        <v>172</v>
      </c>
      <c r="E41" s="180">
        <v>139.6</v>
      </c>
      <c r="F41" s="185"/>
      <c r="G41" s="184">
        <f>ROUND(E41*F41,2)</f>
        <v>0</v>
      </c>
      <c r="H41" s="183" t="s">
        <v>173</v>
      </c>
      <c r="I41" s="202" t="s">
        <v>174</v>
      </c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 t="s">
        <v>166</v>
      </c>
      <c r="AF41" s="162"/>
      <c r="AG41" s="162"/>
      <c r="AH41" s="162"/>
      <c r="AI41" s="162"/>
      <c r="AJ41" s="162"/>
      <c r="AK41" s="162"/>
      <c r="AL41" s="162"/>
      <c r="AM41" s="162">
        <v>21</v>
      </c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 x14ac:dyDescent="0.2">
      <c r="A42" s="199"/>
      <c r="B42" s="285" t="s">
        <v>214</v>
      </c>
      <c r="C42" s="286"/>
      <c r="D42" s="287"/>
      <c r="E42" s="288"/>
      <c r="F42" s="289"/>
      <c r="G42" s="290"/>
      <c r="H42" s="183"/>
      <c r="I42" s="20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>
        <v>0</v>
      </c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ht="22.5" outlineLevel="1" x14ac:dyDescent="0.2">
      <c r="A43" s="199"/>
      <c r="B43" s="285" t="s">
        <v>215</v>
      </c>
      <c r="C43" s="286"/>
      <c r="D43" s="287"/>
      <c r="E43" s="288"/>
      <c r="F43" s="289"/>
      <c r="G43" s="290"/>
      <c r="H43" s="183"/>
      <c r="I43" s="20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 t="s">
        <v>169</v>
      </c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5" t="str">
        <f>B43</f>
        <v>sypaninou z vhodných hornin tř. 1 - 4 nebo materiálem připraveným podél výkopu ve vzdálenosti do 3 m od jeho kraje, pro jakoukoliv hloubku výkopu a jakoukoliv míru zhutnění,</v>
      </c>
      <c r="BA43" s="162"/>
      <c r="BB43" s="162"/>
      <c r="BC43" s="162"/>
      <c r="BD43" s="162"/>
      <c r="BE43" s="162"/>
      <c r="BF43" s="162"/>
      <c r="BG43" s="162"/>
      <c r="BH43" s="162"/>
    </row>
    <row r="44" spans="1:60" outlineLevel="1" x14ac:dyDescent="0.2">
      <c r="A44" s="200">
        <v>14</v>
      </c>
      <c r="B44" s="173" t="s">
        <v>216</v>
      </c>
      <c r="C44" s="194" t="s">
        <v>217</v>
      </c>
      <c r="D44" s="177" t="s">
        <v>172</v>
      </c>
      <c r="E44" s="180">
        <v>162</v>
      </c>
      <c r="F44" s="185"/>
      <c r="G44" s="184">
        <f>ROUND(E44*F44,2)</f>
        <v>0</v>
      </c>
      <c r="H44" s="183" t="s">
        <v>173</v>
      </c>
      <c r="I44" s="202" t="s">
        <v>174</v>
      </c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 t="s">
        <v>166</v>
      </c>
      <c r="AF44" s="162"/>
      <c r="AG44" s="162"/>
      <c r="AH44" s="162"/>
      <c r="AI44" s="162"/>
      <c r="AJ44" s="162"/>
      <c r="AK44" s="162"/>
      <c r="AL44" s="162"/>
      <c r="AM44" s="162">
        <v>21</v>
      </c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outlineLevel="1" x14ac:dyDescent="0.2">
      <c r="A45" s="199"/>
      <c r="B45" s="285" t="s">
        <v>218</v>
      </c>
      <c r="C45" s="286"/>
      <c r="D45" s="287"/>
      <c r="E45" s="288"/>
      <c r="F45" s="289"/>
      <c r="G45" s="290"/>
      <c r="H45" s="183"/>
      <c r="I45" s="20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>
        <v>0</v>
      </c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 outlineLevel="1" x14ac:dyDescent="0.2">
      <c r="A46" s="200">
        <v>15</v>
      </c>
      <c r="B46" s="173" t="s">
        <v>219</v>
      </c>
      <c r="C46" s="194" t="s">
        <v>220</v>
      </c>
      <c r="D46" s="177" t="s">
        <v>172</v>
      </c>
      <c r="E46" s="180">
        <v>162</v>
      </c>
      <c r="F46" s="185"/>
      <c r="G46" s="184">
        <f>ROUND(E46*F46,2)</f>
        <v>0</v>
      </c>
      <c r="H46" s="183" t="s">
        <v>173</v>
      </c>
      <c r="I46" s="202" t="s">
        <v>174</v>
      </c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 t="s">
        <v>166</v>
      </c>
      <c r="AF46" s="162"/>
      <c r="AG46" s="162"/>
      <c r="AH46" s="162"/>
      <c r="AI46" s="162"/>
      <c r="AJ46" s="162"/>
      <c r="AK46" s="162"/>
      <c r="AL46" s="162"/>
      <c r="AM46" s="162">
        <v>21</v>
      </c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outlineLevel="1" x14ac:dyDescent="0.2">
      <c r="A47" s="199"/>
      <c r="B47" s="285" t="s">
        <v>221</v>
      </c>
      <c r="C47" s="286"/>
      <c r="D47" s="287"/>
      <c r="E47" s="288"/>
      <c r="F47" s="289"/>
      <c r="G47" s="290"/>
      <c r="H47" s="183"/>
      <c r="I47" s="20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>
        <v>0</v>
      </c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</row>
    <row r="48" spans="1:60" outlineLevel="1" x14ac:dyDescent="0.2">
      <c r="A48" s="199"/>
      <c r="B48" s="285" t="s">
        <v>222</v>
      </c>
      <c r="C48" s="286"/>
      <c r="D48" s="287"/>
      <c r="E48" s="288"/>
      <c r="F48" s="289"/>
      <c r="G48" s="290"/>
      <c r="H48" s="183"/>
      <c r="I48" s="20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 t="s">
        <v>169</v>
      </c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outlineLevel="1" x14ac:dyDescent="0.2">
      <c r="A49" s="200">
        <v>16</v>
      </c>
      <c r="B49" s="173" t="s">
        <v>223</v>
      </c>
      <c r="C49" s="194" t="s">
        <v>224</v>
      </c>
      <c r="D49" s="177" t="s">
        <v>225</v>
      </c>
      <c r="E49" s="180">
        <v>140</v>
      </c>
      <c r="F49" s="185"/>
      <c r="G49" s="184">
        <f>ROUND(E49*F49,2)</f>
        <v>0</v>
      </c>
      <c r="H49" s="183" t="s">
        <v>164</v>
      </c>
      <c r="I49" s="202" t="s">
        <v>174</v>
      </c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 t="s">
        <v>166</v>
      </c>
      <c r="AF49" s="162"/>
      <c r="AG49" s="162"/>
      <c r="AH49" s="162"/>
      <c r="AI49" s="162"/>
      <c r="AJ49" s="162"/>
      <c r="AK49" s="162"/>
      <c r="AL49" s="162"/>
      <c r="AM49" s="162">
        <v>21</v>
      </c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outlineLevel="1" x14ac:dyDescent="0.2">
      <c r="A50" s="200">
        <v>17</v>
      </c>
      <c r="B50" s="173" t="s">
        <v>226</v>
      </c>
      <c r="C50" s="194" t="s">
        <v>227</v>
      </c>
      <c r="D50" s="177" t="s">
        <v>163</v>
      </c>
      <c r="E50" s="180">
        <v>112</v>
      </c>
      <c r="F50" s="185"/>
      <c r="G50" s="184">
        <f>ROUND(E50*F50,2)</f>
        <v>0</v>
      </c>
      <c r="H50" s="183"/>
      <c r="I50" s="202" t="s">
        <v>228</v>
      </c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 t="s">
        <v>229</v>
      </c>
      <c r="AF50" s="162" t="s">
        <v>230</v>
      </c>
      <c r="AG50" s="162"/>
      <c r="AH50" s="162"/>
      <c r="AI50" s="162"/>
      <c r="AJ50" s="162"/>
      <c r="AK50" s="162"/>
      <c r="AL50" s="162"/>
      <c r="AM50" s="162">
        <v>21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outlineLevel="1" x14ac:dyDescent="0.2">
      <c r="A51" s="200">
        <v>18</v>
      </c>
      <c r="B51" s="173" t="s">
        <v>231</v>
      </c>
      <c r="C51" s="194" t="s">
        <v>232</v>
      </c>
      <c r="D51" s="177" t="s">
        <v>163</v>
      </c>
      <c r="E51" s="180">
        <v>109</v>
      </c>
      <c r="F51" s="185"/>
      <c r="G51" s="184">
        <f>ROUND(E51*F51,2)</f>
        <v>0</v>
      </c>
      <c r="H51" s="183"/>
      <c r="I51" s="202" t="s">
        <v>228</v>
      </c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 t="s">
        <v>229</v>
      </c>
      <c r="AF51" s="162" t="s">
        <v>230</v>
      </c>
      <c r="AG51" s="162"/>
      <c r="AH51" s="162"/>
      <c r="AI51" s="162"/>
      <c r="AJ51" s="162"/>
      <c r="AK51" s="162"/>
      <c r="AL51" s="162"/>
      <c r="AM51" s="162">
        <v>21</v>
      </c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</row>
    <row r="52" spans="1:60" outlineLevel="1" x14ac:dyDescent="0.2">
      <c r="A52" s="200">
        <v>19</v>
      </c>
      <c r="B52" s="173" t="s">
        <v>233</v>
      </c>
      <c r="C52" s="194" t="s">
        <v>234</v>
      </c>
      <c r="D52" s="177" t="s">
        <v>225</v>
      </c>
      <c r="E52" s="180">
        <v>35</v>
      </c>
      <c r="F52" s="185"/>
      <c r="G52" s="184">
        <f>ROUND(E52*F52,2)</f>
        <v>0</v>
      </c>
      <c r="H52" s="183"/>
      <c r="I52" s="202" t="s">
        <v>228</v>
      </c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 t="s">
        <v>229</v>
      </c>
      <c r="AF52" s="162" t="s">
        <v>230</v>
      </c>
      <c r="AG52" s="162"/>
      <c r="AH52" s="162"/>
      <c r="AI52" s="162"/>
      <c r="AJ52" s="162"/>
      <c r="AK52" s="162"/>
      <c r="AL52" s="162"/>
      <c r="AM52" s="162">
        <v>21</v>
      </c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</row>
    <row r="53" spans="1:60" x14ac:dyDescent="0.2">
      <c r="A53" s="198" t="s">
        <v>158</v>
      </c>
      <c r="B53" s="172" t="s">
        <v>66</v>
      </c>
      <c r="C53" s="193" t="s">
        <v>67</v>
      </c>
      <c r="D53" s="176"/>
      <c r="E53" s="179"/>
      <c r="F53" s="291">
        <f>SUM(G54:G59)</f>
        <v>0</v>
      </c>
      <c r="G53" s="292"/>
      <c r="H53" s="182"/>
      <c r="I53" s="201"/>
      <c r="AE53" t="s">
        <v>159</v>
      </c>
    </row>
    <row r="54" spans="1:60" outlineLevel="1" x14ac:dyDescent="0.2">
      <c r="A54" s="200">
        <v>20</v>
      </c>
      <c r="B54" s="173" t="s">
        <v>235</v>
      </c>
      <c r="C54" s="194" t="s">
        <v>236</v>
      </c>
      <c r="D54" s="177" t="s">
        <v>237</v>
      </c>
      <c r="E54" s="180">
        <v>1</v>
      </c>
      <c r="F54" s="185"/>
      <c r="G54" s="184">
        <f t="shared" ref="G54:G59" si="0">ROUND(E54*F54,2)</f>
        <v>0</v>
      </c>
      <c r="H54" s="183"/>
      <c r="I54" s="202" t="s">
        <v>228</v>
      </c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 t="s">
        <v>229</v>
      </c>
      <c r="AF54" s="162" t="s">
        <v>230</v>
      </c>
      <c r="AG54" s="162"/>
      <c r="AH54" s="162"/>
      <c r="AI54" s="162"/>
      <c r="AJ54" s="162"/>
      <c r="AK54" s="162"/>
      <c r="AL54" s="162"/>
      <c r="AM54" s="162">
        <v>21</v>
      </c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</row>
    <row r="55" spans="1:60" outlineLevel="1" x14ac:dyDescent="0.2">
      <c r="A55" s="200">
        <v>21</v>
      </c>
      <c r="B55" s="173" t="s">
        <v>238</v>
      </c>
      <c r="C55" s="194" t="s">
        <v>239</v>
      </c>
      <c r="D55" s="177" t="s">
        <v>237</v>
      </c>
      <c r="E55" s="180">
        <v>1</v>
      </c>
      <c r="F55" s="185"/>
      <c r="G55" s="184">
        <f t="shared" si="0"/>
        <v>0</v>
      </c>
      <c r="H55" s="183"/>
      <c r="I55" s="202" t="s">
        <v>228</v>
      </c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 t="s">
        <v>229</v>
      </c>
      <c r="AF55" s="162" t="s">
        <v>240</v>
      </c>
      <c r="AG55" s="162"/>
      <c r="AH55" s="162"/>
      <c r="AI55" s="162"/>
      <c r="AJ55" s="162"/>
      <c r="AK55" s="162"/>
      <c r="AL55" s="162"/>
      <c r="AM55" s="162">
        <v>21</v>
      </c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</row>
    <row r="56" spans="1:60" outlineLevel="1" x14ac:dyDescent="0.2">
      <c r="A56" s="200">
        <v>22</v>
      </c>
      <c r="B56" s="173" t="s">
        <v>241</v>
      </c>
      <c r="C56" s="194" t="s">
        <v>242</v>
      </c>
      <c r="D56" s="177" t="s">
        <v>237</v>
      </c>
      <c r="E56" s="180">
        <v>1</v>
      </c>
      <c r="F56" s="185"/>
      <c r="G56" s="184">
        <f t="shared" si="0"/>
        <v>0</v>
      </c>
      <c r="H56" s="183"/>
      <c r="I56" s="202" t="s">
        <v>228</v>
      </c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 t="s">
        <v>229</v>
      </c>
      <c r="AF56" s="162" t="s">
        <v>240</v>
      </c>
      <c r="AG56" s="162"/>
      <c r="AH56" s="162"/>
      <c r="AI56" s="162"/>
      <c r="AJ56" s="162"/>
      <c r="AK56" s="162"/>
      <c r="AL56" s="162"/>
      <c r="AM56" s="162">
        <v>21</v>
      </c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</row>
    <row r="57" spans="1:60" outlineLevel="1" x14ac:dyDescent="0.2">
      <c r="A57" s="200">
        <v>23</v>
      </c>
      <c r="B57" s="173" t="s">
        <v>243</v>
      </c>
      <c r="C57" s="194" t="s">
        <v>244</v>
      </c>
      <c r="D57" s="177" t="s">
        <v>245</v>
      </c>
      <c r="E57" s="180">
        <v>4</v>
      </c>
      <c r="F57" s="185"/>
      <c r="G57" s="184">
        <f t="shared" si="0"/>
        <v>0</v>
      </c>
      <c r="H57" s="183"/>
      <c r="I57" s="202" t="s">
        <v>228</v>
      </c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 t="s">
        <v>229</v>
      </c>
      <c r="AF57" s="162" t="s">
        <v>240</v>
      </c>
      <c r="AG57" s="162"/>
      <c r="AH57" s="162"/>
      <c r="AI57" s="162"/>
      <c r="AJ57" s="162"/>
      <c r="AK57" s="162"/>
      <c r="AL57" s="162"/>
      <c r="AM57" s="162">
        <v>21</v>
      </c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</row>
    <row r="58" spans="1:60" outlineLevel="1" x14ac:dyDescent="0.2">
      <c r="A58" s="200">
        <v>24</v>
      </c>
      <c r="B58" s="173" t="s">
        <v>246</v>
      </c>
      <c r="C58" s="194" t="s">
        <v>247</v>
      </c>
      <c r="D58" s="177" t="s">
        <v>245</v>
      </c>
      <c r="E58" s="180">
        <v>6</v>
      </c>
      <c r="F58" s="185"/>
      <c r="G58" s="184">
        <f t="shared" si="0"/>
        <v>0</v>
      </c>
      <c r="H58" s="183"/>
      <c r="I58" s="202" t="s">
        <v>228</v>
      </c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 t="s">
        <v>229</v>
      </c>
      <c r="AF58" s="162" t="s">
        <v>240</v>
      </c>
      <c r="AG58" s="162"/>
      <c r="AH58" s="162"/>
      <c r="AI58" s="162"/>
      <c r="AJ58" s="162"/>
      <c r="AK58" s="162"/>
      <c r="AL58" s="162"/>
      <c r="AM58" s="162">
        <v>21</v>
      </c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</row>
    <row r="59" spans="1:60" outlineLevel="1" x14ac:dyDescent="0.2">
      <c r="A59" s="200">
        <v>25</v>
      </c>
      <c r="B59" s="173" t="s">
        <v>248</v>
      </c>
      <c r="C59" s="194" t="s">
        <v>249</v>
      </c>
      <c r="D59" s="177" t="s">
        <v>225</v>
      </c>
      <c r="E59" s="180">
        <v>1080</v>
      </c>
      <c r="F59" s="185"/>
      <c r="G59" s="184">
        <f t="shared" si="0"/>
        <v>0</v>
      </c>
      <c r="H59" s="183"/>
      <c r="I59" s="202" t="s">
        <v>228</v>
      </c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 t="s">
        <v>229</v>
      </c>
      <c r="AF59" s="162" t="s">
        <v>240</v>
      </c>
      <c r="AG59" s="162"/>
      <c r="AH59" s="162"/>
      <c r="AI59" s="162"/>
      <c r="AJ59" s="162"/>
      <c r="AK59" s="162"/>
      <c r="AL59" s="162"/>
      <c r="AM59" s="162">
        <v>21</v>
      </c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</row>
    <row r="60" spans="1:60" x14ac:dyDescent="0.2">
      <c r="A60" s="198" t="s">
        <v>158</v>
      </c>
      <c r="B60" s="172" t="s">
        <v>70</v>
      </c>
      <c r="C60" s="193" t="s">
        <v>71</v>
      </c>
      <c r="D60" s="176"/>
      <c r="E60" s="179"/>
      <c r="F60" s="291">
        <f>SUM(G61:G63)</f>
        <v>0</v>
      </c>
      <c r="G60" s="292"/>
      <c r="H60" s="182"/>
      <c r="I60" s="201"/>
      <c r="AE60" t="s">
        <v>159</v>
      </c>
    </row>
    <row r="61" spans="1:60" outlineLevel="1" x14ac:dyDescent="0.2">
      <c r="A61" s="199"/>
      <c r="B61" s="293" t="s">
        <v>250</v>
      </c>
      <c r="C61" s="294"/>
      <c r="D61" s="295"/>
      <c r="E61" s="296"/>
      <c r="F61" s="297"/>
      <c r="G61" s="298"/>
      <c r="H61" s="183"/>
      <c r="I61" s="20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>
        <v>0</v>
      </c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</row>
    <row r="62" spans="1:60" outlineLevel="1" x14ac:dyDescent="0.2">
      <c r="A62" s="199"/>
      <c r="B62" s="285" t="s">
        <v>251</v>
      </c>
      <c r="C62" s="286"/>
      <c r="D62" s="287"/>
      <c r="E62" s="288"/>
      <c r="F62" s="289"/>
      <c r="G62" s="290"/>
      <c r="H62" s="183"/>
      <c r="I62" s="20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 t="s">
        <v>169</v>
      </c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</row>
    <row r="63" spans="1:60" outlineLevel="1" x14ac:dyDescent="0.2">
      <c r="A63" s="200">
        <v>26</v>
      </c>
      <c r="B63" s="173" t="s">
        <v>252</v>
      </c>
      <c r="C63" s="194" t="s">
        <v>253</v>
      </c>
      <c r="D63" s="177" t="s">
        <v>245</v>
      </c>
      <c r="E63" s="180">
        <v>12</v>
      </c>
      <c r="F63" s="185"/>
      <c r="G63" s="184">
        <f>ROUND(E63*F63,2)</f>
        <v>0</v>
      </c>
      <c r="H63" s="183" t="s">
        <v>254</v>
      </c>
      <c r="I63" s="202" t="s">
        <v>174</v>
      </c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 t="s">
        <v>166</v>
      </c>
      <c r="AF63" s="162"/>
      <c r="AG63" s="162"/>
      <c r="AH63" s="162"/>
      <c r="AI63" s="162"/>
      <c r="AJ63" s="162"/>
      <c r="AK63" s="162"/>
      <c r="AL63" s="162"/>
      <c r="AM63" s="162">
        <v>21</v>
      </c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</row>
    <row r="64" spans="1:60" x14ac:dyDescent="0.2">
      <c r="A64" s="198" t="s">
        <v>158</v>
      </c>
      <c r="B64" s="172" t="s">
        <v>74</v>
      </c>
      <c r="C64" s="193" t="s">
        <v>75</v>
      </c>
      <c r="D64" s="176"/>
      <c r="E64" s="179"/>
      <c r="F64" s="291">
        <f>SUM(G65:G79)</f>
        <v>0</v>
      </c>
      <c r="G64" s="292"/>
      <c r="H64" s="182"/>
      <c r="I64" s="201"/>
      <c r="AE64" t="s">
        <v>159</v>
      </c>
    </row>
    <row r="65" spans="1:60" outlineLevel="1" x14ac:dyDescent="0.2">
      <c r="A65" s="199"/>
      <c r="B65" s="293" t="s">
        <v>255</v>
      </c>
      <c r="C65" s="294"/>
      <c r="D65" s="295"/>
      <c r="E65" s="296"/>
      <c r="F65" s="297"/>
      <c r="G65" s="298"/>
      <c r="H65" s="183"/>
      <c r="I65" s="20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>
        <v>0</v>
      </c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</row>
    <row r="66" spans="1:60" outlineLevel="1" x14ac:dyDescent="0.2">
      <c r="A66" s="199"/>
      <c r="B66" s="285" t="s">
        <v>256</v>
      </c>
      <c r="C66" s="286"/>
      <c r="D66" s="287"/>
      <c r="E66" s="288"/>
      <c r="F66" s="289"/>
      <c r="G66" s="290"/>
      <c r="H66" s="183"/>
      <c r="I66" s="20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 t="s">
        <v>169</v>
      </c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</row>
    <row r="67" spans="1:60" outlineLevel="1" x14ac:dyDescent="0.2">
      <c r="A67" s="200">
        <v>27</v>
      </c>
      <c r="B67" s="173" t="s">
        <v>257</v>
      </c>
      <c r="C67" s="194" t="s">
        <v>258</v>
      </c>
      <c r="D67" s="177" t="s">
        <v>163</v>
      </c>
      <c r="E67" s="180">
        <v>109</v>
      </c>
      <c r="F67" s="185"/>
      <c r="G67" s="184">
        <f>ROUND(E67*F67,2)</f>
        <v>0</v>
      </c>
      <c r="H67" s="183" t="s">
        <v>164</v>
      </c>
      <c r="I67" s="202" t="s">
        <v>174</v>
      </c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 t="s">
        <v>166</v>
      </c>
      <c r="AF67" s="162"/>
      <c r="AG67" s="162"/>
      <c r="AH67" s="162"/>
      <c r="AI67" s="162"/>
      <c r="AJ67" s="162"/>
      <c r="AK67" s="162"/>
      <c r="AL67" s="162"/>
      <c r="AM67" s="162">
        <v>21</v>
      </c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</row>
    <row r="68" spans="1:60" outlineLevel="1" x14ac:dyDescent="0.2">
      <c r="A68" s="199"/>
      <c r="B68" s="174"/>
      <c r="C68" s="299" t="s">
        <v>259</v>
      </c>
      <c r="D68" s="300"/>
      <c r="E68" s="301"/>
      <c r="F68" s="302"/>
      <c r="G68" s="303"/>
      <c r="H68" s="183"/>
      <c r="I68" s="20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5" t="str">
        <f>C68</f>
        <v>S rozprostřením, promísením, vlhčením, zhutněním, ošetřením vodou, popř.rozrytím.</v>
      </c>
      <c r="BB68" s="162"/>
      <c r="BC68" s="162"/>
      <c r="BD68" s="162"/>
      <c r="BE68" s="162"/>
      <c r="BF68" s="162"/>
      <c r="BG68" s="162"/>
      <c r="BH68" s="162"/>
    </row>
    <row r="69" spans="1:60" outlineLevel="1" x14ac:dyDescent="0.2">
      <c r="A69" s="199"/>
      <c r="B69" s="285" t="s">
        <v>260</v>
      </c>
      <c r="C69" s="286"/>
      <c r="D69" s="287"/>
      <c r="E69" s="288"/>
      <c r="F69" s="289"/>
      <c r="G69" s="290"/>
      <c r="H69" s="183"/>
      <c r="I69" s="20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>
        <v>0</v>
      </c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</row>
    <row r="70" spans="1:60" outlineLevel="1" x14ac:dyDescent="0.2">
      <c r="A70" s="200">
        <v>28</v>
      </c>
      <c r="B70" s="173" t="s">
        <v>261</v>
      </c>
      <c r="C70" s="194" t="s">
        <v>262</v>
      </c>
      <c r="D70" s="177" t="s">
        <v>163</v>
      </c>
      <c r="E70" s="180">
        <v>109</v>
      </c>
      <c r="F70" s="185"/>
      <c r="G70" s="184">
        <f>ROUND(E70*F70,2)</f>
        <v>0</v>
      </c>
      <c r="H70" s="183" t="s">
        <v>164</v>
      </c>
      <c r="I70" s="202" t="s">
        <v>174</v>
      </c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 t="s">
        <v>166</v>
      </c>
      <c r="AF70" s="162"/>
      <c r="AG70" s="162"/>
      <c r="AH70" s="162"/>
      <c r="AI70" s="162"/>
      <c r="AJ70" s="162"/>
      <c r="AK70" s="162"/>
      <c r="AL70" s="162"/>
      <c r="AM70" s="162">
        <v>21</v>
      </c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</row>
    <row r="71" spans="1:60" outlineLevel="1" x14ac:dyDescent="0.2">
      <c r="A71" s="199"/>
      <c r="B71" s="285" t="s">
        <v>263</v>
      </c>
      <c r="C71" s="286"/>
      <c r="D71" s="287"/>
      <c r="E71" s="288"/>
      <c r="F71" s="289"/>
      <c r="G71" s="290"/>
      <c r="H71" s="183"/>
      <c r="I71" s="20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>
        <v>0</v>
      </c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</row>
    <row r="72" spans="1:60" outlineLevel="1" x14ac:dyDescent="0.2">
      <c r="A72" s="199"/>
      <c r="B72" s="285" t="s">
        <v>264</v>
      </c>
      <c r="C72" s="286"/>
      <c r="D72" s="287"/>
      <c r="E72" s="288"/>
      <c r="F72" s="289"/>
      <c r="G72" s="290"/>
      <c r="H72" s="183"/>
      <c r="I72" s="20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 t="s">
        <v>169</v>
      </c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</row>
    <row r="73" spans="1:60" outlineLevel="1" x14ac:dyDescent="0.2">
      <c r="A73" s="200">
        <v>29</v>
      </c>
      <c r="B73" s="173" t="s">
        <v>265</v>
      </c>
      <c r="C73" s="194" t="s">
        <v>266</v>
      </c>
      <c r="D73" s="177" t="s">
        <v>163</v>
      </c>
      <c r="E73" s="180">
        <v>109</v>
      </c>
      <c r="F73" s="185"/>
      <c r="G73" s="184">
        <f>ROUND(E73*F73,2)</f>
        <v>0</v>
      </c>
      <c r="H73" s="183" t="s">
        <v>164</v>
      </c>
      <c r="I73" s="202" t="s">
        <v>174</v>
      </c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 t="s">
        <v>166</v>
      </c>
      <c r="AF73" s="162"/>
      <c r="AG73" s="162"/>
      <c r="AH73" s="162"/>
      <c r="AI73" s="162"/>
      <c r="AJ73" s="162"/>
      <c r="AK73" s="162"/>
      <c r="AL73" s="162"/>
      <c r="AM73" s="162">
        <v>21</v>
      </c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</row>
    <row r="74" spans="1:60" outlineLevel="1" x14ac:dyDescent="0.2">
      <c r="A74" s="199"/>
      <c r="B74" s="174"/>
      <c r="C74" s="299" t="s">
        <v>267</v>
      </c>
      <c r="D74" s="300"/>
      <c r="E74" s="301"/>
      <c r="F74" s="302"/>
      <c r="G74" s="303"/>
      <c r="H74" s="183"/>
      <c r="I74" s="20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5" t="str">
        <f>C74</f>
        <v>chodník</v>
      </c>
      <c r="BB74" s="162"/>
      <c r="BC74" s="162"/>
      <c r="BD74" s="162"/>
      <c r="BE74" s="162"/>
      <c r="BF74" s="162"/>
      <c r="BG74" s="162"/>
      <c r="BH74" s="162"/>
    </row>
    <row r="75" spans="1:60" outlineLevel="1" x14ac:dyDescent="0.2">
      <c r="A75" s="199"/>
      <c r="B75" s="285" t="s">
        <v>268</v>
      </c>
      <c r="C75" s="286"/>
      <c r="D75" s="287"/>
      <c r="E75" s="288"/>
      <c r="F75" s="289"/>
      <c r="G75" s="290"/>
      <c r="H75" s="183"/>
      <c r="I75" s="20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>
        <v>0</v>
      </c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</row>
    <row r="76" spans="1:60" outlineLevel="1" x14ac:dyDescent="0.2">
      <c r="A76" s="199"/>
      <c r="B76" s="285" t="s">
        <v>269</v>
      </c>
      <c r="C76" s="286"/>
      <c r="D76" s="287"/>
      <c r="E76" s="288"/>
      <c r="F76" s="289"/>
      <c r="G76" s="290"/>
      <c r="H76" s="183"/>
      <c r="I76" s="20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 t="s">
        <v>169</v>
      </c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</row>
    <row r="77" spans="1:60" outlineLevel="1" x14ac:dyDescent="0.2">
      <c r="A77" s="200">
        <v>30</v>
      </c>
      <c r="B77" s="173" t="s">
        <v>270</v>
      </c>
      <c r="C77" s="194" t="s">
        <v>271</v>
      </c>
      <c r="D77" s="177" t="s">
        <v>172</v>
      </c>
      <c r="E77" s="180">
        <v>1.2</v>
      </c>
      <c r="F77" s="185"/>
      <c r="G77" s="184">
        <f>ROUND(E77*F77,2)</f>
        <v>0</v>
      </c>
      <c r="H77" s="183" t="s">
        <v>164</v>
      </c>
      <c r="I77" s="202" t="s">
        <v>174</v>
      </c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 t="s">
        <v>166</v>
      </c>
      <c r="AF77" s="162"/>
      <c r="AG77" s="162"/>
      <c r="AH77" s="162"/>
      <c r="AI77" s="162"/>
      <c r="AJ77" s="162"/>
      <c r="AK77" s="162"/>
      <c r="AL77" s="162"/>
      <c r="AM77" s="162">
        <v>21</v>
      </c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</row>
    <row r="78" spans="1:60" outlineLevel="1" x14ac:dyDescent="0.2">
      <c r="A78" s="199"/>
      <c r="B78" s="285" t="s">
        <v>272</v>
      </c>
      <c r="C78" s="286"/>
      <c r="D78" s="287"/>
      <c r="E78" s="288"/>
      <c r="F78" s="289"/>
      <c r="G78" s="290"/>
      <c r="H78" s="183"/>
      <c r="I78" s="20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>
        <v>0</v>
      </c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</row>
    <row r="79" spans="1:60" outlineLevel="1" x14ac:dyDescent="0.2">
      <c r="A79" s="200">
        <v>31</v>
      </c>
      <c r="B79" s="173" t="s">
        <v>273</v>
      </c>
      <c r="C79" s="194" t="s">
        <v>274</v>
      </c>
      <c r="D79" s="177" t="s">
        <v>163</v>
      </c>
      <c r="E79" s="180">
        <v>3</v>
      </c>
      <c r="F79" s="185"/>
      <c r="G79" s="184">
        <f>ROUND(E79*F79,2)</f>
        <v>0</v>
      </c>
      <c r="H79" s="183" t="s">
        <v>164</v>
      </c>
      <c r="I79" s="202" t="s">
        <v>174</v>
      </c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 t="s">
        <v>166</v>
      </c>
      <c r="AF79" s="162"/>
      <c r="AG79" s="162"/>
      <c r="AH79" s="162"/>
      <c r="AI79" s="162"/>
      <c r="AJ79" s="162"/>
      <c r="AK79" s="162"/>
      <c r="AL79" s="162"/>
      <c r="AM79" s="162">
        <v>21</v>
      </c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</row>
    <row r="80" spans="1:60" x14ac:dyDescent="0.2">
      <c r="A80" s="198" t="s">
        <v>158</v>
      </c>
      <c r="B80" s="172" t="s">
        <v>78</v>
      </c>
      <c r="C80" s="193" t="s">
        <v>79</v>
      </c>
      <c r="D80" s="176"/>
      <c r="E80" s="179"/>
      <c r="F80" s="291">
        <f>SUM(G81:G83)</f>
        <v>0</v>
      </c>
      <c r="G80" s="292"/>
      <c r="H80" s="182"/>
      <c r="I80" s="201"/>
      <c r="AE80" t="s">
        <v>159</v>
      </c>
    </row>
    <row r="81" spans="1:60" outlineLevel="1" x14ac:dyDescent="0.2">
      <c r="A81" s="199"/>
      <c r="B81" s="293" t="s">
        <v>275</v>
      </c>
      <c r="C81" s="294"/>
      <c r="D81" s="295"/>
      <c r="E81" s="296"/>
      <c r="F81" s="297"/>
      <c r="G81" s="298"/>
      <c r="H81" s="183"/>
      <c r="I81" s="20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>
        <v>0</v>
      </c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</row>
    <row r="82" spans="1:60" outlineLevel="1" x14ac:dyDescent="0.2">
      <c r="A82" s="200">
        <v>32</v>
      </c>
      <c r="B82" s="173" t="s">
        <v>276</v>
      </c>
      <c r="C82" s="194" t="s">
        <v>277</v>
      </c>
      <c r="D82" s="177" t="s">
        <v>163</v>
      </c>
      <c r="E82" s="180">
        <v>12</v>
      </c>
      <c r="F82" s="185"/>
      <c r="G82" s="184">
        <f>ROUND(E82*F82,2)</f>
        <v>0</v>
      </c>
      <c r="H82" s="183" t="s">
        <v>254</v>
      </c>
      <c r="I82" s="202" t="s">
        <v>174</v>
      </c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 t="s">
        <v>166</v>
      </c>
      <c r="AF82" s="162"/>
      <c r="AG82" s="162"/>
      <c r="AH82" s="162"/>
      <c r="AI82" s="162"/>
      <c r="AJ82" s="162"/>
      <c r="AK82" s="162"/>
      <c r="AL82" s="162"/>
      <c r="AM82" s="162">
        <v>21</v>
      </c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</row>
    <row r="83" spans="1:60" outlineLevel="1" x14ac:dyDescent="0.2">
      <c r="A83" s="200">
        <v>33</v>
      </c>
      <c r="B83" s="173" t="s">
        <v>278</v>
      </c>
      <c r="C83" s="194" t="s">
        <v>279</v>
      </c>
      <c r="D83" s="177" t="s">
        <v>163</v>
      </c>
      <c r="E83" s="180">
        <v>12</v>
      </c>
      <c r="F83" s="185"/>
      <c r="G83" s="184">
        <f>ROUND(E83*F83,2)</f>
        <v>0</v>
      </c>
      <c r="H83" s="183" t="s">
        <v>254</v>
      </c>
      <c r="I83" s="202" t="s">
        <v>174</v>
      </c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 t="s">
        <v>166</v>
      </c>
      <c r="AF83" s="162"/>
      <c r="AG83" s="162"/>
      <c r="AH83" s="162"/>
      <c r="AI83" s="162"/>
      <c r="AJ83" s="162"/>
      <c r="AK83" s="162"/>
      <c r="AL83" s="162"/>
      <c r="AM83" s="162">
        <v>21</v>
      </c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</row>
    <row r="84" spans="1:60" x14ac:dyDescent="0.2">
      <c r="A84" s="198" t="s">
        <v>158</v>
      </c>
      <c r="B84" s="172" t="s">
        <v>84</v>
      </c>
      <c r="C84" s="193" t="s">
        <v>85</v>
      </c>
      <c r="D84" s="176"/>
      <c r="E84" s="179"/>
      <c r="F84" s="291">
        <f>SUM(G85:G85)</f>
        <v>0</v>
      </c>
      <c r="G84" s="292"/>
      <c r="H84" s="182"/>
      <c r="I84" s="201"/>
      <c r="AE84" t="s">
        <v>159</v>
      </c>
    </row>
    <row r="85" spans="1:60" outlineLevel="1" x14ac:dyDescent="0.2">
      <c r="A85" s="200">
        <v>34</v>
      </c>
      <c r="B85" s="173" t="s">
        <v>280</v>
      </c>
      <c r="C85" s="194" t="s">
        <v>281</v>
      </c>
      <c r="D85" s="177" t="s">
        <v>225</v>
      </c>
      <c r="E85" s="180">
        <v>539</v>
      </c>
      <c r="F85" s="185"/>
      <c r="G85" s="184">
        <f>ROUND(E85*F85,2)</f>
        <v>0</v>
      </c>
      <c r="H85" s="183"/>
      <c r="I85" s="202" t="s">
        <v>228</v>
      </c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 t="s">
        <v>229</v>
      </c>
      <c r="AF85" s="162" t="s">
        <v>240</v>
      </c>
      <c r="AG85" s="162"/>
      <c r="AH85" s="162"/>
      <c r="AI85" s="162"/>
      <c r="AJ85" s="162"/>
      <c r="AK85" s="162"/>
      <c r="AL85" s="162"/>
      <c r="AM85" s="162">
        <v>21</v>
      </c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</row>
    <row r="86" spans="1:60" x14ac:dyDescent="0.2">
      <c r="A86" s="198" t="s">
        <v>158</v>
      </c>
      <c r="B86" s="172" t="s">
        <v>86</v>
      </c>
      <c r="C86" s="193" t="s">
        <v>87</v>
      </c>
      <c r="D86" s="176"/>
      <c r="E86" s="179"/>
      <c r="F86" s="291">
        <f>SUM(G87:G87)</f>
        <v>0</v>
      </c>
      <c r="G86" s="292"/>
      <c r="H86" s="182"/>
      <c r="I86" s="201"/>
      <c r="AE86" t="s">
        <v>159</v>
      </c>
    </row>
    <row r="87" spans="1:60" outlineLevel="1" x14ac:dyDescent="0.2">
      <c r="A87" s="200">
        <v>35</v>
      </c>
      <c r="B87" s="173" t="s">
        <v>282</v>
      </c>
      <c r="C87" s="194" t="s">
        <v>283</v>
      </c>
      <c r="D87" s="177" t="s">
        <v>245</v>
      </c>
      <c r="E87" s="180">
        <v>349</v>
      </c>
      <c r="F87" s="185"/>
      <c r="G87" s="184">
        <f>ROUND(E87*F87,2)</f>
        <v>0</v>
      </c>
      <c r="H87" s="183"/>
      <c r="I87" s="202" t="s">
        <v>228</v>
      </c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 t="s">
        <v>229</v>
      </c>
      <c r="AF87" s="162" t="s">
        <v>230</v>
      </c>
      <c r="AG87" s="162"/>
      <c r="AH87" s="162"/>
      <c r="AI87" s="162"/>
      <c r="AJ87" s="162"/>
      <c r="AK87" s="162"/>
      <c r="AL87" s="162"/>
      <c r="AM87" s="162">
        <v>21</v>
      </c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</row>
    <row r="88" spans="1:60" x14ac:dyDescent="0.2">
      <c r="A88" s="198" t="s">
        <v>158</v>
      </c>
      <c r="B88" s="172" t="s">
        <v>92</v>
      </c>
      <c r="C88" s="193" t="s">
        <v>93</v>
      </c>
      <c r="D88" s="176"/>
      <c r="E88" s="179"/>
      <c r="F88" s="291">
        <f>SUM(G89:G93)</f>
        <v>0</v>
      </c>
      <c r="G88" s="292"/>
      <c r="H88" s="182"/>
      <c r="I88" s="201"/>
      <c r="AE88" t="s">
        <v>159</v>
      </c>
    </row>
    <row r="89" spans="1:60" outlineLevel="1" x14ac:dyDescent="0.2">
      <c r="A89" s="199"/>
      <c r="B89" s="293" t="s">
        <v>284</v>
      </c>
      <c r="C89" s="294"/>
      <c r="D89" s="295"/>
      <c r="E89" s="296"/>
      <c r="F89" s="297"/>
      <c r="G89" s="298"/>
      <c r="H89" s="183"/>
      <c r="I89" s="20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>
        <v>0</v>
      </c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</row>
    <row r="90" spans="1:60" outlineLevel="1" x14ac:dyDescent="0.2">
      <c r="A90" s="200">
        <v>36</v>
      </c>
      <c r="B90" s="173" t="s">
        <v>285</v>
      </c>
      <c r="C90" s="194" t="s">
        <v>286</v>
      </c>
      <c r="D90" s="177" t="s">
        <v>172</v>
      </c>
      <c r="E90" s="180">
        <v>32</v>
      </c>
      <c r="F90" s="185"/>
      <c r="G90" s="184">
        <f>ROUND(E90*F90,2)</f>
        <v>0</v>
      </c>
      <c r="H90" s="183" t="s">
        <v>287</v>
      </c>
      <c r="I90" s="202" t="s">
        <v>174</v>
      </c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 t="s">
        <v>166</v>
      </c>
      <c r="AF90" s="162"/>
      <c r="AG90" s="162"/>
      <c r="AH90" s="162"/>
      <c r="AI90" s="162"/>
      <c r="AJ90" s="162"/>
      <c r="AK90" s="162"/>
      <c r="AL90" s="162"/>
      <c r="AM90" s="162">
        <v>21</v>
      </c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</row>
    <row r="91" spans="1:60" outlineLevel="1" x14ac:dyDescent="0.2">
      <c r="A91" s="199"/>
      <c r="B91" s="285" t="s">
        <v>288</v>
      </c>
      <c r="C91" s="286"/>
      <c r="D91" s="287"/>
      <c r="E91" s="288"/>
      <c r="F91" s="289"/>
      <c r="G91" s="290"/>
      <c r="H91" s="183"/>
      <c r="I91" s="20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>
        <v>0</v>
      </c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</row>
    <row r="92" spans="1:60" outlineLevel="1" x14ac:dyDescent="0.2">
      <c r="A92" s="200">
        <v>37</v>
      </c>
      <c r="B92" s="173" t="s">
        <v>289</v>
      </c>
      <c r="C92" s="194" t="s">
        <v>290</v>
      </c>
      <c r="D92" s="177" t="s">
        <v>291</v>
      </c>
      <c r="E92" s="180">
        <v>90</v>
      </c>
      <c r="F92" s="185"/>
      <c r="G92" s="184">
        <f>ROUND(E92*F92,2)</f>
        <v>0</v>
      </c>
      <c r="H92" s="183" t="s">
        <v>287</v>
      </c>
      <c r="I92" s="202" t="s">
        <v>174</v>
      </c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 t="s">
        <v>166</v>
      </c>
      <c r="AF92" s="162"/>
      <c r="AG92" s="162"/>
      <c r="AH92" s="162"/>
      <c r="AI92" s="162"/>
      <c r="AJ92" s="162"/>
      <c r="AK92" s="162"/>
      <c r="AL92" s="162"/>
      <c r="AM92" s="162">
        <v>21</v>
      </c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</row>
    <row r="93" spans="1:60" ht="22.5" outlineLevel="1" x14ac:dyDescent="0.2">
      <c r="A93" s="200">
        <v>38</v>
      </c>
      <c r="B93" s="173" t="s">
        <v>292</v>
      </c>
      <c r="C93" s="194" t="s">
        <v>293</v>
      </c>
      <c r="D93" s="177" t="s">
        <v>172</v>
      </c>
      <c r="E93" s="180">
        <v>9</v>
      </c>
      <c r="F93" s="185"/>
      <c r="G93" s="184">
        <f>ROUND(E93*F93,2)</f>
        <v>0</v>
      </c>
      <c r="H93" s="183"/>
      <c r="I93" s="202" t="s">
        <v>228</v>
      </c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 t="s">
        <v>229</v>
      </c>
      <c r="AF93" s="162" t="s">
        <v>240</v>
      </c>
      <c r="AG93" s="162"/>
      <c r="AH93" s="162"/>
      <c r="AI93" s="162"/>
      <c r="AJ93" s="162"/>
      <c r="AK93" s="162"/>
      <c r="AL93" s="162"/>
      <c r="AM93" s="162">
        <v>21</v>
      </c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</row>
    <row r="94" spans="1:60" x14ac:dyDescent="0.2">
      <c r="A94" s="198" t="s">
        <v>158</v>
      </c>
      <c r="B94" s="172" t="s">
        <v>94</v>
      </c>
      <c r="C94" s="193" t="s">
        <v>95</v>
      </c>
      <c r="D94" s="176"/>
      <c r="E94" s="179"/>
      <c r="F94" s="291">
        <f>SUM(G95:G97)</f>
        <v>0</v>
      </c>
      <c r="G94" s="292"/>
      <c r="H94" s="182"/>
      <c r="I94" s="201"/>
      <c r="AE94" t="s">
        <v>159</v>
      </c>
    </row>
    <row r="95" spans="1:60" outlineLevel="1" x14ac:dyDescent="0.2">
      <c r="A95" s="199"/>
      <c r="B95" s="293" t="s">
        <v>294</v>
      </c>
      <c r="C95" s="294"/>
      <c r="D95" s="295"/>
      <c r="E95" s="296"/>
      <c r="F95" s="297"/>
      <c r="G95" s="298"/>
      <c r="H95" s="183"/>
      <c r="I95" s="20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>
        <v>0</v>
      </c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</row>
    <row r="96" spans="1:60" outlineLevel="1" x14ac:dyDescent="0.2">
      <c r="A96" s="199"/>
      <c r="B96" s="285" t="s">
        <v>295</v>
      </c>
      <c r="C96" s="286"/>
      <c r="D96" s="287"/>
      <c r="E96" s="288"/>
      <c r="F96" s="289"/>
      <c r="G96" s="290"/>
      <c r="H96" s="183"/>
      <c r="I96" s="20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>
        <v>1</v>
      </c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</row>
    <row r="97" spans="1:60" outlineLevel="1" x14ac:dyDescent="0.2">
      <c r="A97" s="200">
        <v>39</v>
      </c>
      <c r="B97" s="173" t="s">
        <v>296</v>
      </c>
      <c r="C97" s="194" t="s">
        <v>297</v>
      </c>
      <c r="D97" s="177" t="s">
        <v>225</v>
      </c>
      <c r="E97" s="180">
        <v>10.8</v>
      </c>
      <c r="F97" s="185"/>
      <c r="G97" s="184">
        <f>ROUND(E97*F97,2)</f>
        <v>0</v>
      </c>
      <c r="H97" s="183" t="s">
        <v>287</v>
      </c>
      <c r="I97" s="202" t="s">
        <v>174</v>
      </c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 t="s">
        <v>166</v>
      </c>
      <c r="AF97" s="162"/>
      <c r="AG97" s="162"/>
      <c r="AH97" s="162"/>
      <c r="AI97" s="162"/>
      <c r="AJ97" s="162"/>
      <c r="AK97" s="162"/>
      <c r="AL97" s="162"/>
      <c r="AM97" s="162">
        <v>21</v>
      </c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</row>
    <row r="98" spans="1:60" x14ac:dyDescent="0.2">
      <c r="A98" s="198" t="s">
        <v>158</v>
      </c>
      <c r="B98" s="172" t="s">
        <v>96</v>
      </c>
      <c r="C98" s="193" t="s">
        <v>97</v>
      </c>
      <c r="D98" s="176"/>
      <c r="E98" s="179"/>
      <c r="F98" s="291">
        <f>SUM(G99:G102)</f>
        <v>0</v>
      </c>
      <c r="G98" s="292"/>
      <c r="H98" s="182"/>
      <c r="I98" s="201"/>
      <c r="AE98" t="s">
        <v>159</v>
      </c>
    </row>
    <row r="99" spans="1:60" outlineLevel="1" x14ac:dyDescent="0.2">
      <c r="A99" s="199"/>
      <c r="B99" s="293" t="s">
        <v>298</v>
      </c>
      <c r="C99" s="294"/>
      <c r="D99" s="295"/>
      <c r="E99" s="296"/>
      <c r="F99" s="297"/>
      <c r="G99" s="298"/>
      <c r="H99" s="183"/>
      <c r="I99" s="20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>
        <v>0</v>
      </c>
      <c r="AD99" s="162"/>
      <c r="AE99" s="162"/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</row>
    <row r="100" spans="1:60" outlineLevel="1" x14ac:dyDescent="0.2">
      <c r="A100" s="199"/>
      <c r="B100" s="285" t="s">
        <v>299</v>
      </c>
      <c r="C100" s="286"/>
      <c r="D100" s="287"/>
      <c r="E100" s="288"/>
      <c r="F100" s="289"/>
      <c r="G100" s="290"/>
      <c r="H100" s="183"/>
      <c r="I100" s="20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 t="s">
        <v>169</v>
      </c>
      <c r="AF100" s="162"/>
      <c r="AG100" s="162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</row>
    <row r="101" spans="1:60" outlineLevel="1" x14ac:dyDescent="0.2">
      <c r="A101" s="200">
        <v>40</v>
      </c>
      <c r="B101" s="173" t="s">
        <v>300</v>
      </c>
      <c r="C101" s="194" t="s">
        <v>301</v>
      </c>
      <c r="D101" s="177" t="s">
        <v>302</v>
      </c>
      <c r="E101" s="180">
        <v>42.12923</v>
      </c>
      <c r="F101" s="185"/>
      <c r="G101" s="184">
        <f>ROUND(E101*F101,2)</f>
        <v>0</v>
      </c>
      <c r="H101" s="183" t="s">
        <v>303</v>
      </c>
      <c r="I101" s="202" t="s">
        <v>174</v>
      </c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 t="s">
        <v>166</v>
      </c>
      <c r="AF101" s="162"/>
      <c r="AG101" s="162"/>
      <c r="AH101" s="162"/>
      <c r="AI101" s="162"/>
      <c r="AJ101" s="162"/>
      <c r="AK101" s="162"/>
      <c r="AL101" s="162"/>
      <c r="AM101" s="162">
        <v>21</v>
      </c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</row>
    <row r="102" spans="1:60" outlineLevel="1" x14ac:dyDescent="0.2">
      <c r="A102" s="199"/>
      <c r="B102" s="174"/>
      <c r="C102" s="299" t="s">
        <v>304</v>
      </c>
      <c r="D102" s="300"/>
      <c r="E102" s="301"/>
      <c r="F102" s="302"/>
      <c r="G102" s="303"/>
      <c r="H102" s="183"/>
      <c r="I102" s="20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5" t="str">
        <f>C102</f>
        <v>na vzdálenost 100 m</v>
      </c>
      <c r="BB102" s="162"/>
      <c r="BC102" s="162"/>
      <c r="BD102" s="162"/>
      <c r="BE102" s="162"/>
      <c r="BF102" s="162"/>
      <c r="BG102" s="162"/>
      <c r="BH102" s="162"/>
    </row>
    <row r="103" spans="1:60" x14ac:dyDescent="0.2">
      <c r="A103" s="198" t="s">
        <v>158</v>
      </c>
      <c r="B103" s="172" t="s">
        <v>138</v>
      </c>
      <c r="C103" s="193" t="s">
        <v>139</v>
      </c>
      <c r="D103" s="176"/>
      <c r="E103" s="179"/>
      <c r="F103" s="291">
        <f>SUM(G104:G114)</f>
        <v>0</v>
      </c>
      <c r="G103" s="292"/>
      <c r="H103" s="182"/>
      <c r="I103" s="201"/>
      <c r="AE103" t="s">
        <v>159</v>
      </c>
    </row>
    <row r="104" spans="1:60" outlineLevel="1" x14ac:dyDescent="0.2">
      <c r="A104" s="199"/>
      <c r="B104" s="293" t="s">
        <v>305</v>
      </c>
      <c r="C104" s="294"/>
      <c r="D104" s="295"/>
      <c r="E104" s="296"/>
      <c r="F104" s="297"/>
      <c r="G104" s="298"/>
      <c r="H104" s="183"/>
      <c r="I104" s="20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>
        <v>0</v>
      </c>
      <c r="AD104" s="162"/>
      <c r="AE104" s="162"/>
      <c r="AF104" s="162"/>
      <c r="AG104" s="162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  <c r="BC104" s="162"/>
      <c r="BD104" s="162"/>
      <c r="BE104" s="162"/>
      <c r="BF104" s="162"/>
      <c r="BG104" s="162"/>
      <c r="BH104" s="162"/>
    </row>
    <row r="105" spans="1:60" outlineLevel="1" x14ac:dyDescent="0.2">
      <c r="A105" s="199"/>
      <c r="B105" s="285" t="s">
        <v>306</v>
      </c>
      <c r="C105" s="286"/>
      <c r="D105" s="287"/>
      <c r="E105" s="288"/>
      <c r="F105" s="289"/>
      <c r="G105" s="290"/>
      <c r="H105" s="183"/>
      <c r="I105" s="20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>
        <v>1</v>
      </c>
      <c r="AD105" s="162"/>
      <c r="AE105" s="162"/>
      <c r="AF105" s="162"/>
      <c r="AG105" s="162"/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2"/>
      <c r="AZ105" s="162"/>
      <c r="BA105" s="162"/>
      <c r="BB105" s="162"/>
      <c r="BC105" s="162"/>
      <c r="BD105" s="162"/>
      <c r="BE105" s="162"/>
      <c r="BF105" s="162"/>
      <c r="BG105" s="162"/>
      <c r="BH105" s="162"/>
    </row>
    <row r="106" spans="1:60" outlineLevel="1" x14ac:dyDescent="0.2">
      <c r="A106" s="200">
        <v>41</v>
      </c>
      <c r="B106" s="173" t="s">
        <v>307</v>
      </c>
      <c r="C106" s="194" t="s">
        <v>308</v>
      </c>
      <c r="D106" s="177" t="s">
        <v>302</v>
      </c>
      <c r="E106" s="180">
        <v>168.06810999999999</v>
      </c>
      <c r="F106" s="185"/>
      <c r="G106" s="184">
        <f>ROUND(E106*F106,2)</f>
        <v>0</v>
      </c>
      <c r="H106" s="183" t="s">
        <v>309</v>
      </c>
      <c r="I106" s="202" t="s">
        <v>174</v>
      </c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 t="s">
        <v>166</v>
      </c>
      <c r="AF106" s="162"/>
      <c r="AG106" s="162"/>
      <c r="AH106" s="162"/>
      <c r="AI106" s="162"/>
      <c r="AJ106" s="162"/>
      <c r="AK106" s="162"/>
      <c r="AL106" s="162"/>
      <c r="AM106" s="162">
        <v>21</v>
      </c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2"/>
      <c r="AZ106" s="162"/>
      <c r="BA106" s="162"/>
      <c r="BB106" s="162"/>
      <c r="BC106" s="162"/>
      <c r="BD106" s="162"/>
      <c r="BE106" s="162"/>
      <c r="BF106" s="162"/>
      <c r="BG106" s="162"/>
      <c r="BH106" s="162"/>
    </row>
    <row r="107" spans="1:60" outlineLevel="1" x14ac:dyDescent="0.2">
      <c r="A107" s="199"/>
      <c r="B107" s="285" t="s">
        <v>310</v>
      </c>
      <c r="C107" s="286"/>
      <c r="D107" s="287"/>
      <c r="E107" s="288"/>
      <c r="F107" s="289"/>
      <c r="G107" s="290"/>
      <c r="H107" s="183"/>
      <c r="I107" s="20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>
        <v>0</v>
      </c>
      <c r="AD107" s="162"/>
      <c r="AE107" s="162"/>
      <c r="AF107" s="162"/>
      <c r="AG107" s="162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2"/>
      <c r="AZ107" s="162"/>
      <c r="BA107" s="162"/>
      <c r="BB107" s="162"/>
      <c r="BC107" s="162"/>
      <c r="BD107" s="162"/>
      <c r="BE107" s="162"/>
      <c r="BF107" s="162"/>
      <c r="BG107" s="162"/>
      <c r="BH107" s="162"/>
    </row>
    <row r="108" spans="1:60" outlineLevel="1" x14ac:dyDescent="0.2">
      <c r="A108" s="200">
        <v>42</v>
      </c>
      <c r="B108" s="173" t="s">
        <v>311</v>
      </c>
      <c r="C108" s="194" t="s">
        <v>312</v>
      </c>
      <c r="D108" s="177" t="s">
        <v>302</v>
      </c>
      <c r="E108" s="180">
        <v>168.06810999999999</v>
      </c>
      <c r="F108" s="185"/>
      <c r="G108" s="184">
        <f>ROUND(E108*F108,2)</f>
        <v>0</v>
      </c>
      <c r="H108" s="183" t="s">
        <v>287</v>
      </c>
      <c r="I108" s="202" t="s">
        <v>174</v>
      </c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 t="s">
        <v>166</v>
      </c>
      <c r="AF108" s="162"/>
      <c r="AG108" s="162"/>
      <c r="AH108" s="162"/>
      <c r="AI108" s="162"/>
      <c r="AJ108" s="162"/>
      <c r="AK108" s="162"/>
      <c r="AL108" s="162"/>
      <c r="AM108" s="162">
        <v>21</v>
      </c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2"/>
      <c r="AZ108" s="162"/>
      <c r="BA108" s="162"/>
      <c r="BB108" s="162"/>
      <c r="BC108" s="162"/>
      <c r="BD108" s="162"/>
      <c r="BE108" s="162"/>
      <c r="BF108" s="162"/>
      <c r="BG108" s="162"/>
      <c r="BH108" s="162"/>
    </row>
    <row r="109" spans="1:60" outlineLevel="1" x14ac:dyDescent="0.2">
      <c r="A109" s="199"/>
      <c r="B109" s="285" t="s">
        <v>313</v>
      </c>
      <c r="C109" s="286"/>
      <c r="D109" s="287"/>
      <c r="E109" s="288"/>
      <c r="F109" s="289"/>
      <c r="G109" s="290"/>
      <c r="H109" s="183"/>
      <c r="I109" s="20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>
        <v>0</v>
      </c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</row>
    <row r="110" spans="1:60" outlineLevel="1" x14ac:dyDescent="0.2">
      <c r="A110" s="199"/>
      <c r="B110" s="285" t="s">
        <v>314</v>
      </c>
      <c r="C110" s="286"/>
      <c r="D110" s="287"/>
      <c r="E110" s="288"/>
      <c r="F110" s="289"/>
      <c r="G110" s="290"/>
      <c r="H110" s="183"/>
      <c r="I110" s="20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 t="s">
        <v>169</v>
      </c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</row>
    <row r="111" spans="1:60" outlineLevel="1" x14ac:dyDescent="0.2">
      <c r="A111" s="200">
        <v>43</v>
      </c>
      <c r="B111" s="173" t="s">
        <v>315</v>
      </c>
      <c r="C111" s="194" t="s">
        <v>316</v>
      </c>
      <c r="D111" s="177" t="s">
        <v>302</v>
      </c>
      <c r="E111" s="180">
        <v>168.06810999999999</v>
      </c>
      <c r="F111" s="185"/>
      <c r="G111" s="184">
        <f>ROUND(E111*F111,2)</f>
        <v>0</v>
      </c>
      <c r="H111" s="183" t="s">
        <v>317</v>
      </c>
      <c r="I111" s="202" t="s">
        <v>174</v>
      </c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 t="s">
        <v>166</v>
      </c>
      <c r="AF111" s="162"/>
      <c r="AG111" s="162"/>
      <c r="AH111" s="162"/>
      <c r="AI111" s="162"/>
      <c r="AJ111" s="162"/>
      <c r="AK111" s="162"/>
      <c r="AL111" s="162"/>
      <c r="AM111" s="162">
        <v>21</v>
      </c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</row>
    <row r="112" spans="1:60" outlineLevel="1" x14ac:dyDescent="0.2">
      <c r="A112" s="200">
        <v>44</v>
      </c>
      <c r="B112" s="173" t="s">
        <v>318</v>
      </c>
      <c r="C112" s="194" t="s">
        <v>319</v>
      </c>
      <c r="D112" s="177" t="s">
        <v>302</v>
      </c>
      <c r="E112" s="180">
        <v>168.06810999999999</v>
      </c>
      <c r="F112" s="185"/>
      <c r="G112" s="184">
        <f>ROUND(E112*F112,2)</f>
        <v>0</v>
      </c>
      <c r="H112" s="183" t="s">
        <v>317</v>
      </c>
      <c r="I112" s="202" t="s">
        <v>174</v>
      </c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 t="s">
        <v>166</v>
      </c>
      <c r="AF112" s="162"/>
      <c r="AG112" s="162"/>
      <c r="AH112" s="162"/>
      <c r="AI112" s="162"/>
      <c r="AJ112" s="162"/>
      <c r="AK112" s="162"/>
      <c r="AL112" s="162"/>
      <c r="AM112" s="162">
        <v>21</v>
      </c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2"/>
      <c r="AZ112" s="162"/>
      <c r="BA112" s="162"/>
      <c r="BB112" s="162"/>
      <c r="BC112" s="162"/>
      <c r="BD112" s="162"/>
      <c r="BE112" s="162"/>
      <c r="BF112" s="162"/>
      <c r="BG112" s="162"/>
      <c r="BH112" s="162"/>
    </row>
    <row r="113" spans="1:60" outlineLevel="1" x14ac:dyDescent="0.2">
      <c r="A113" s="199"/>
      <c r="B113" s="285" t="s">
        <v>320</v>
      </c>
      <c r="C113" s="286"/>
      <c r="D113" s="287"/>
      <c r="E113" s="288"/>
      <c r="F113" s="289"/>
      <c r="G113" s="290"/>
      <c r="H113" s="183"/>
      <c r="I113" s="20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>
        <v>0</v>
      </c>
      <c r="AD113" s="162"/>
      <c r="AE113" s="162"/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2"/>
      <c r="AZ113" s="162"/>
      <c r="BA113" s="162"/>
      <c r="BB113" s="162"/>
      <c r="BC113" s="162"/>
      <c r="BD113" s="162"/>
      <c r="BE113" s="162"/>
      <c r="BF113" s="162"/>
      <c r="BG113" s="162"/>
      <c r="BH113" s="162"/>
    </row>
    <row r="114" spans="1:60" outlineLevel="1" x14ac:dyDescent="0.2">
      <c r="A114" s="200">
        <v>45</v>
      </c>
      <c r="B114" s="173" t="s">
        <v>321</v>
      </c>
      <c r="C114" s="194" t="s">
        <v>322</v>
      </c>
      <c r="D114" s="177" t="s">
        <v>302</v>
      </c>
      <c r="E114" s="180">
        <v>168.06810999999999</v>
      </c>
      <c r="F114" s="185"/>
      <c r="G114" s="184">
        <f>ROUND(E114*F114,2)</f>
        <v>0</v>
      </c>
      <c r="H114" s="183" t="s">
        <v>287</v>
      </c>
      <c r="I114" s="202" t="s">
        <v>174</v>
      </c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 t="s">
        <v>166</v>
      </c>
      <c r="AF114" s="162"/>
      <c r="AG114" s="162"/>
      <c r="AH114" s="162"/>
      <c r="AI114" s="162"/>
      <c r="AJ114" s="162"/>
      <c r="AK114" s="162"/>
      <c r="AL114" s="162"/>
      <c r="AM114" s="162">
        <v>21</v>
      </c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2"/>
      <c r="AZ114" s="162"/>
      <c r="BA114" s="162"/>
      <c r="BB114" s="162"/>
      <c r="BC114" s="162"/>
      <c r="BD114" s="162"/>
      <c r="BE114" s="162"/>
      <c r="BF114" s="162"/>
      <c r="BG114" s="162"/>
      <c r="BH114" s="162"/>
    </row>
    <row r="115" spans="1:60" x14ac:dyDescent="0.2">
      <c r="A115" s="198" t="s">
        <v>158</v>
      </c>
      <c r="B115" s="172" t="s">
        <v>140</v>
      </c>
      <c r="C115" s="193" t="s">
        <v>141</v>
      </c>
      <c r="D115" s="176"/>
      <c r="E115" s="179"/>
      <c r="F115" s="291">
        <f>SUM(G116:G120)</f>
        <v>0</v>
      </c>
      <c r="G115" s="292"/>
      <c r="H115" s="182"/>
      <c r="I115" s="201"/>
      <c r="AE115" t="s">
        <v>159</v>
      </c>
    </row>
    <row r="116" spans="1:60" outlineLevel="1" x14ac:dyDescent="0.2">
      <c r="A116" s="200">
        <v>46</v>
      </c>
      <c r="B116" s="173" t="s">
        <v>323</v>
      </c>
      <c r="C116" s="194" t="s">
        <v>324</v>
      </c>
      <c r="D116" s="177" t="s">
        <v>325</v>
      </c>
      <c r="E116" s="180">
        <v>180</v>
      </c>
      <c r="F116" s="185"/>
      <c r="G116" s="184">
        <f>ROUND(E116*F116,2)</f>
        <v>0</v>
      </c>
      <c r="H116" s="183" t="s">
        <v>326</v>
      </c>
      <c r="I116" s="202" t="s">
        <v>174</v>
      </c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 t="s">
        <v>166</v>
      </c>
      <c r="AF116" s="162"/>
      <c r="AG116" s="162"/>
      <c r="AH116" s="162"/>
      <c r="AI116" s="162"/>
      <c r="AJ116" s="162"/>
      <c r="AK116" s="162"/>
      <c r="AL116" s="162"/>
      <c r="AM116" s="162">
        <v>21</v>
      </c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2"/>
      <c r="AZ116" s="162"/>
      <c r="BA116" s="162"/>
      <c r="BB116" s="162"/>
      <c r="BC116" s="162"/>
      <c r="BD116" s="162"/>
      <c r="BE116" s="162"/>
      <c r="BF116" s="162"/>
      <c r="BG116" s="162"/>
      <c r="BH116" s="162"/>
    </row>
    <row r="117" spans="1:60" outlineLevel="1" x14ac:dyDescent="0.2">
      <c r="A117" s="200">
        <v>47</v>
      </c>
      <c r="B117" s="173" t="s">
        <v>327</v>
      </c>
      <c r="C117" s="194" t="s">
        <v>324</v>
      </c>
      <c r="D117" s="177" t="s">
        <v>325</v>
      </c>
      <c r="E117" s="180">
        <v>150</v>
      </c>
      <c r="F117" s="185"/>
      <c r="G117" s="184">
        <f>ROUND(E117*F117,2)</f>
        <v>0</v>
      </c>
      <c r="H117" s="183" t="s">
        <v>326</v>
      </c>
      <c r="I117" s="202" t="s">
        <v>174</v>
      </c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 t="s">
        <v>166</v>
      </c>
      <c r="AF117" s="162"/>
      <c r="AG117" s="162"/>
      <c r="AH117" s="162"/>
      <c r="AI117" s="162"/>
      <c r="AJ117" s="162"/>
      <c r="AK117" s="162"/>
      <c r="AL117" s="162"/>
      <c r="AM117" s="162">
        <v>21</v>
      </c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2"/>
      <c r="AZ117" s="162"/>
      <c r="BA117" s="162"/>
      <c r="BB117" s="162"/>
      <c r="BC117" s="162"/>
      <c r="BD117" s="162"/>
      <c r="BE117" s="162"/>
      <c r="BF117" s="162"/>
      <c r="BG117" s="162"/>
      <c r="BH117" s="162"/>
    </row>
    <row r="118" spans="1:60" outlineLevel="1" x14ac:dyDescent="0.2">
      <c r="A118" s="200">
        <v>48</v>
      </c>
      <c r="B118" s="173" t="s">
        <v>328</v>
      </c>
      <c r="C118" s="194" t="s">
        <v>329</v>
      </c>
      <c r="D118" s="177" t="s">
        <v>237</v>
      </c>
      <c r="E118" s="180">
        <v>1</v>
      </c>
      <c r="F118" s="185"/>
      <c r="G118" s="184">
        <f>ROUND(E118*F118,2)</f>
        <v>0</v>
      </c>
      <c r="H118" s="183"/>
      <c r="I118" s="202" t="s">
        <v>228</v>
      </c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 t="s">
        <v>229</v>
      </c>
      <c r="AF118" s="162" t="s">
        <v>330</v>
      </c>
      <c r="AG118" s="162"/>
      <c r="AH118" s="162"/>
      <c r="AI118" s="162"/>
      <c r="AJ118" s="162"/>
      <c r="AK118" s="162"/>
      <c r="AL118" s="162"/>
      <c r="AM118" s="162">
        <v>21</v>
      </c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2"/>
      <c r="AZ118" s="162"/>
      <c r="BA118" s="162"/>
      <c r="BB118" s="162"/>
      <c r="BC118" s="162"/>
      <c r="BD118" s="162"/>
      <c r="BE118" s="162"/>
      <c r="BF118" s="162"/>
      <c r="BG118" s="162"/>
      <c r="BH118" s="162"/>
    </row>
    <row r="119" spans="1:60" outlineLevel="1" x14ac:dyDescent="0.2">
      <c r="A119" s="200">
        <v>49</v>
      </c>
      <c r="B119" s="173" t="s">
        <v>331</v>
      </c>
      <c r="C119" s="194" t="s">
        <v>332</v>
      </c>
      <c r="D119" s="177" t="s">
        <v>237</v>
      </c>
      <c r="E119" s="180">
        <v>1</v>
      </c>
      <c r="F119" s="185"/>
      <c r="G119" s="184">
        <f>ROUND(E119*F119,2)</f>
        <v>0</v>
      </c>
      <c r="H119" s="183"/>
      <c r="I119" s="202" t="s">
        <v>228</v>
      </c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 t="s">
        <v>229</v>
      </c>
      <c r="AF119" s="162" t="s">
        <v>330</v>
      </c>
      <c r="AG119" s="162"/>
      <c r="AH119" s="162"/>
      <c r="AI119" s="162"/>
      <c r="AJ119" s="162"/>
      <c r="AK119" s="162"/>
      <c r="AL119" s="162"/>
      <c r="AM119" s="162">
        <v>21</v>
      </c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</row>
    <row r="120" spans="1:60" ht="13.5" outlineLevel="1" thickBot="1" x14ac:dyDescent="0.25">
      <c r="A120" s="208">
        <v>50</v>
      </c>
      <c r="B120" s="209" t="s">
        <v>333</v>
      </c>
      <c r="C120" s="210" t="s">
        <v>334</v>
      </c>
      <c r="D120" s="211" t="s">
        <v>237</v>
      </c>
      <c r="E120" s="212">
        <v>1</v>
      </c>
      <c r="F120" s="213"/>
      <c r="G120" s="214">
        <f>ROUND(E120*F120,2)</f>
        <v>0</v>
      </c>
      <c r="H120" s="215"/>
      <c r="I120" s="216" t="s">
        <v>228</v>
      </c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 t="s">
        <v>229</v>
      </c>
      <c r="AF120" s="162" t="s">
        <v>330</v>
      </c>
      <c r="AG120" s="162"/>
      <c r="AH120" s="162"/>
      <c r="AI120" s="162"/>
      <c r="AJ120" s="162"/>
      <c r="AK120" s="162"/>
      <c r="AL120" s="162"/>
      <c r="AM120" s="162">
        <v>21</v>
      </c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</row>
    <row r="121" spans="1:60" x14ac:dyDescent="0.2">
      <c r="A121" s="163"/>
      <c r="B121" s="175" t="s">
        <v>335</v>
      </c>
      <c r="C121" s="195" t="s">
        <v>335</v>
      </c>
      <c r="D121" s="178"/>
      <c r="E121" s="181"/>
      <c r="F121" s="186"/>
      <c r="G121" s="186"/>
      <c r="H121" s="187"/>
      <c r="I121" s="186"/>
    </row>
    <row r="122" spans="1:60" hidden="1" x14ac:dyDescent="0.2">
      <c r="C122" s="196"/>
      <c r="D122" s="141"/>
    </row>
    <row r="123" spans="1:60" ht="13.5" hidden="1" thickBot="1" x14ac:dyDescent="0.25">
      <c r="A123" s="188"/>
      <c r="B123" s="189" t="s">
        <v>336</v>
      </c>
      <c r="C123" s="197"/>
      <c r="D123" s="190"/>
      <c r="E123" s="191"/>
      <c r="F123" s="191"/>
      <c r="G123" s="192">
        <f>F8+F53+F60+F64+F80+F84+F86+F88+F94+F98+F103+F115</f>
        <v>0</v>
      </c>
    </row>
    <row r="124" spans="1:60" x14ac:dyDescent="0.2">
      <c r="D124" s="141"/>
    </row>
    <row r="125" spans="1:60" x14ac:dyDescent="0.2">
      <c r="D125" s="141"/>
    </row>
    <row r="126" spans="1:60" x14ac:dyDescent="0.2">
      <c r="D126" s="141"/>
    </row>
    <row r="127" spans="1:60" x14ac:dyDescent="0.2">
      <c r="D127" s="141"/>
    </row>
    <row r="128" spans="1:60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f9YtjNcFCpO87g1I7cN04kKuJ7AhyVTjQpLUXav7afxhrfvFedeIWkiAhbVKzcBI9TOJZX3+seuWEtQdtyXQbQ==" saltValue="y7383TkpccpuL+BIl7DUHg==" spinCount="100000" sheet="1"/>
  <mergeCells count="65">
    <mergeCell ref="B22:G22"/>
    <mergeCell ref="A1:G1"/>
    <mergeCell ref="C7:G7"/>
    <mergeCell ref="F8:G8"/>
    <mergeCell ref="B9:G9"/>
    <mergeCell ref="B11:G11"/>
    <mergeCell ref="B12:G12"/>
    <mergeCell ref="B14:G14"/>
    <mergeCell ref="B15:G15"/>
    <mergeCell ref="B17:G17"/>
    <mergeCell ref="B18:G18"/>
    <mergeCell ref="B21:G21"/>
    <mergeCell ref="B42:G42"/>
    <mergeCell ref="B24:G24"/>
    <mergeCell ref="B25:G25"/>
    <mergeCell ref="B27:G27"/>
    <mergeCell ref="B28:G28"/>
    <mergeCell ref="B30:G30"/>
    <mergeCell ref="B31:G31"/>
    <mergeCell ref="B33:G33"/>
    <mergeCell ref="B34:G34"/>
    <mergeCell ref="B37:G37"/>
    <mergeCell ref="B39:G39"/>
    <mergeCell ref="B40:G40"/>
    <mergeCell ref="C68:G68"/>
    <mergeCell ref="B43:G43"/>
    <mergeCell ref="B45:G45"/>
    <mergeCell ref="B47:G47"/>
    <mergeCell ref="B48:G48"/>
    <mergeCell ref="F53:G53"/>
    <mergeCell ref="F60:G60"/>
    <mergeCell ref="B61:G61"/>
    <mergeCell ref="B62:G62"/>
    <mergeCell ref="F64:G64"/>
    <mergeCell ref="B65:G65"/>
    <mergeCell ref="B66:G66"/>
    <mergeCell ref="F88:G88"/>
    <mergeCell ref="B69:G69"/>
    <mergeCell ref="B71:G71"/>
    <mergeCell ref="B72:G72"/>
    <mergeCell ref="C74:G74"/>
    <mergeCell ref="B75:G75"/>
    <mergeCell ref="B76:G76"/>
    <mergeCell ref="B78:G78"/>
    <mergeCell ref="F80:G80"/>
    <mergeCell ref="B81:G81"/>
    <mergeCell ref="F84:G84"/>
    <mergeCell ref="F86:G86"/>
    <mergeCell ref="B105:G105"/>
    <mergeCell ref="B89:G89"/>
    <mergeCell ref="B91:G91"/>
    <mergeCell ref="F94:G94"/>
    <mergeCell ref="B95:G95"/>
    <mergeCell ref="B96:G96"/>
    <mergeCell ref="F98:G98"/>
    <mergeCell ref="B99:G99"/>
    <mergeCell ref="B100:G100"/>
    <mergeCell ref="C102:G102"/>
    <mergeCell ref="F103:G103"/>
    <mergeCell ref="B104:G104"/>
    <mergeCell ref="B107:G107"/>
    <mergeCell ref="B109:G109"/>
    <mergeCell ref="B110:G110"/>
    <mergeCell ref="B113:G113"/>
    <mergeCell ref="F115:G115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304" t="s">
        <v>152</v>
      </c>
      <c r="B1" s="304"/>
      <c r="C1" s="305"/>
      <c r="D1" s="304"/>
      <c r="E1" s="304"/>
      <c r="F1" s="304"/>
      <c r="G1" s="304"/>
      <c r="AC1" t="s">
        <v>155</v>
      </c>
    </row>
    <row r="2" spans="1:60" ht="13.5" thickTop="1" x14ac:dyDescent="0.2">
      <c r="A2" s="146" t="s">
        <v>29</v>
      </c>
      <c r="B2" s="150" t="s">
        <v>40</v>
      </c>
      <c r="C2" s="166" t="s">
        <v>41</v>
      </c>
      <c r="D2" s="148"/>
      <c r="E2" s="147"/>
      <c r="F2" s="147"/>
      <c r="G2" s="149"/>
    </row>
    <row r="3" spans="1:60" x14ac:dyDescent="0.2">
      <c r="A3" s="144" t="s">
        <v>30</v>
      </c>
      <c r="B3" s="151" t="s">
        <v>43</v>
      </c>
      <c r="C3" s="167" t="s">
        <v>44</v>
      </c>
      <c r="D3" s="143"/>
      <c r="E3" s="142"/>
      <c r="F3" s="142"/>
      <c r="G3" s="145"/>
      <c r="AC3" s="8" t="s">
        <v>143</v>
      </c>
    </row>
    <row r="4" spans="1:60" ht="13.5" thickBot="1" x14ac:dyDescent="0.25">
      <c r="A4" s="152" t="s">
        <v>31</v>
      </c>
      <c r="B4" s="153" t="s">
        <v>150</v>
      </c>
      <c r="C4" s="168" t="s">
        <v>111</v>
      </c>
      <c r="D4" s="154"/>
      <c r="E4" s="155"/>
      <c r="F4" s="155"/>
      <c r="G4" s="156"/>
    </row>
    <row r="5" spans="1:60" ht="14.25" thickTop="1" thickBot="1" x14ac:dyDescent="0.25">
      <c r="C5" s="169"/>
      <c r="D5" s="141"/>
      <c r="AN5">
        <v>15</v>
      </c>
      <c r="AO5">
        <v>21</v>
      </c>
    </row>
    <row r="6" spans="1:60" ht="27" thickTop="1" thickBot="1" x14ac:dyDescent="0.25">
      <c r="A6" s="157" t="s">
        <v>32</v>
      </c>
      <c r="B6" s="160" t="s">
        <v>33</v>
      </c>
      <c r="C6" s="170" t="s">
        <v>34</v>
      </c>
      <c r="D6" s="159" t="s">
        <v>35</v>
      </c>
      <c r="E6" s="158" t="s">
        <v>36</v>
      </c>
      <c r="F6" s="161" t="s">
        <v>37</v>
      </c>
      <c r="G6" s="157" t="s">
        <v>38</v>
      </c>
      <c r="H6" s="203" t="s">
        <v>153</v>
      </c>
      <c r="I6" s="171" t="s">
        <v>154</v>
      </c>
      <c r="J6" s="54"/>
      <c r="AN6">
        <f>SUMIF(AM8:AM54,AN5,G8:G54)</f>
        <v>0</v>
      </c>
      <c r="AO6">
        <f>SUMIF(AM8:AM54,AO5,G8:G54)</f>
        <v>0</v>
      </c>
    </row>
    <row r="7" spans="1:60" x14ac:dyDescent="0.2">
      <c r="A7" s="204"/>
      <c r="B7" s="205" t="s">
        <v>156</v>
      </c>
      <c r="C7" s="306" t="s">
        <v>157</v>
      </c>
      <c r="D7" s="307"/>
      <c r="E7" s="308"/>
      <c r="F7" s="309"/>
      <c r="G7" s="309"/>
      <c r="H7" s="206"/>
      <c r="I7" s="207"/>
    </row>
    <row r="8" spans="1:60" x14ac:dyDescent="0.2">
      <c r="A8" s="198" t="s">
        <v>158</v>
      </c>
      <c r="B8" s="172" t="s">
        <v>110</v>
      </c>
      <c r="C8" s="193" t="s">
        <v>111</v>
      </c>
      <c r="D8" s="176"/>
      <c r="E8" s="179"/>
      <c r="F8" s="310">
        <f>SUM(G9:G44)</f>
        <v>0</v>
      </c>
      <c r="G8" s="311"/>
      <c r="H8" s="182"/>
      <c r="I8" s="201"/>
      <c r="AE8" t="s">
        <v>159</v>
      </c>
    </row>
    <row r="9" spans="1:60" outlineLevel="1" x14ac:dyDescent="0.2">
      <c r="A9" s="200">
        <v>1</v>
      </c>
      <c r="B9" s="173" t="s">
        <v>340</v>
      </c>
      <c r="C9" s="194" t="s">
        <v>341</v>
      </c>
      <c r="D9" s="177" t="s">
        <v>245</v>
      </c>
      <c r="E9" s="180">
        <v>20</v>
      </c>
      <c r="F9" s="185"/>
      <c r="G9" s="184">
        <f t="shared" ref="G9:G21" si="0">ROUND(E9*F9,2)</f>
        <v>0</v>
      </c>
      <c r="H9" s="183"/>
      <c r="I9" s="202" t="s">
        <v>228</v>
      </c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 t="s">
        <v>229</v>
      </c>
      <c r="AF9" s="162" t="s">
        <v>240</v>
      </c>
      <c r="AG9" s="162"/>
      <c r="AH9" s="162"/>
      <c r="AI9" s="162"/>
      <c r="AJ9" s="162"/>
      <c r="AK9" s="162"/>
      <c r="AL9" s="162"/>
      <c r="AM9" s="162">
        <v>21</v>
      </c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outlineLevel="1" x14ac:dyDescent="0.2">
      <c r="A10" s="200">
        <v>2</v>
      </c>
      <c r="B10" s="173" t="s">
        <v>342</v>
      </c>
      <c r="C10" s="194" t="s">
        <v>343</v>
      </c>
      <c r="D10" s="177" t="s">
        <v>225</v>
      </c>
      <c r="E10" s="180">
        <v>1650</v>
      </c>
      <c r="F10" s="185"/>
      <c r="G10" s="184">
        <f t="shared" si="0"/>
        <v>0</v>
      </c>
      <c r="H10" s="183"/>
      <c r="I10" s="202" t="s">
        <v>228</v>
      </c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229</v>
      </c>
      <c r="AF10" s="162" t="s">
        <v>240</v>
      </c>
      <c r="AG10" s="162"/>
      <c r="AH10" s="162"/>
      <c r="AI10" s="162"/>
      <c r="AJ10" s="162"/>
      <c r="AK10" s="162"/>
      <c r="AL10" s="162"/>
      <c r="AM10" s="162">
        <v>21</v>
      </c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 x14ac:dyDescent="0.2">
      <c r="A11" s="200">
        <v>3</v>
      </c>
      <c r="B11" s="173" t="s">
        <v>344</v>
      </c>
      <c r="C11" s="194" t="s">
        <v>345</v>
      </c>
      <c r="D11" s="177" t="s">
        <v>245</v>
      </c>
      <c r="E11" s="180">
        <v>4</v>
      </c>
      <c r="F11" s="185"/>
      <c r="G11" s="184">
        <f t="shared" si="0"/>
        <v>0</v>
      </c>
      <c r="H11" s="183"/>
      <c r="I11" s="202" t="s">
        <v>228</v>
      </c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 t="s">
        <v>229</v>
      </c>
      <c r="AF11" s="162" t="s">
        <v>240</v>
      </c>
      <c r="AG11" s="162"/>
      <c r="AH11" s="162"/>
      <c r="AI11" s="162"/>
      <c r="AJ11" s="162"/>
      <c r="AK11" s="162"/>
      <c r="AL11" s="162"/>
      <c r="AM11" s="162">
        <v>21</v>
      </c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outlineLevel="1" x14ac:dyDescent="0.2">
      <c r="A12" s="200">
        <v>4</v>
      </c>
      <c r="B12" s="173" t="s">
        <v>346</v>
      </c>
      <c r="C12" s="194" t="s">
        <v>347</v>
      </c>
      <c r="D12" s="177" t="s">
        <v>245</v>
      </c>
      <c r="E12" s="180">
        <v>4</v>
      </c>
      <c r="F12" s="185"/>
      <c r="G12" s="184">
        <f t="shared" si="0"/>
        <v>0</v>
      </c>
      <c r="H12" s="183"/>
      <c r="I12" s="202" t="s">
        <v>228</v>
      </c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 t="s">
        <v>229</v>
      </c>
      <c r="AF12" s="162" t="s">
        <v>240</v>
      </c>
      <c r="AG12" s="162"/>
      <c r="AH12" s="162"/>
      <c r="AI12" s="162"/>
      <c r="AJ12" s="162"/>
      <c r="AK12" s="162"/>
      <c r="AL12" s="162"/>
      <c r="AM12" s="162">
        <v>21</v>
      </c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outlineLevel="1" x14ac:dyDescent="0.2">
      <c r="A13" s="200">
        <v>5</v>
      </c>
      <c r="B13" s="173" t="s">
        <v>348</v>
      </c>
      <c r="C13" s="194" t="s">
        <v>349</v>
      </c>
      <c r="D13" s="177" t="s">
        <v>225</v>
      </c>
      <c r="E13" s="180">
        <v>1100</v>
      </c>
      <c r="F13" s="185"/>
      <c r="G13" s="184">
        <f t="shared" si="0"/>
        <v>0</v>
      </c>
      <c r="H13" s="183"/>
      <c r="I13" s="202" t="s">
        <v>228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 t="s">
        <v>229</v>
      </c>
      <c r="AF13" s="162" t="s">
        <v>240</v>
      </c>
      <c r="AG13" s="162"/>
      <c r="AH13" s="162"/>
      <c r="AI13" s="162"/>
      <c r="AJ13" s="162"/>
      <c r="AK13" s="162"/>
      <c r="AL13" s="162"/>
      <c r="AM13" s="162">
        <v>21</v>
      </c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outlineLevel="1" x14ac:dyDescent="0.2">
      <c r="A14" s="200">
        <v>6</v>
      </c>
      <c r="B14" s="173" t="s">
        <v>350</v>
      </c>
      <c r="C14" s="194" t="s">
        <v>351</v>
      </c>
      <c r="D14" s="177" t="s">
        <v>225</v>
      </c>
      <c r="E14" s="180">
        <v>1000</v>
      </c>
      <c r="F14" s="185"/>
      <c r="G14" s="184">
        <f t="shared" si="0"/>
        <v>0</v>
      </c>
      <c r="H14" s="183"/>
      <c r="I14" s="202" t="s">
        <v>228</v>
      </c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 t="s">
        <v>229</v>
      </c>
      <c r="AF14" s="162" t="s">
        <v>240</v>
      </c>
      <c r="AG14" s="162"/>
      <c r="AH14" s="162"/>
      <c r="AI14" s="162"/>
      <c r="AJ14" s="162"/>
      <c r="AK14" s="162"/>
      <c r="AL14" s="162"/>
      <c r="AM14" s="162">
        <v>21</v>
      </c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outlineLevel="1" x14ac:dyDescent="0.2">
      <c r="A15" s="200">
        <v>7</v>
      </c>
      <c r="B15" s="173" t="s">
        <v>352</v>
      </c>
      <c r="C15" s="194" t="s">
        <v>353</v>
      </c>
      <c r="D15" s="177" t="s">
        <v>245</v>
      </c>
      <c r="E15" s="180">
        <v>12</v>
      </c>
      <c r="F15" s="185"/>
      <c r="G15" s="184">
        <f t="shared" si="0"/>
        <v>0</v>
      </c>
      <c r="H15" s="183"/>
      <c r="I15" s="202" t="s">
        <v>228</v>
      </c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 t="s">
        <v>229</v>
      </c>
      <c r="AF15" s="162" t="s">
        <v>240</v>
      </c>
      <c r="AG15" s="162"/>
      <c r="AH15" s="162"/>
      <c r="AI15" s="162"/>
      <c r="AJ15" s="162"/>
      <c r="AK15" s="162"/>
      <c r="AL15" s="162"/>
      <c r="AM15" s="162">
        <v>21</v>
      </c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</row>
    <row r="16" spans="1:60" outlineLevel="1" x14ac:dyDescent="0.2">
      <c r="A16" s="200">
        <v>8</v>
      </c>
      <c r="B16" s="173" t="s">
        <v>354</v>
      </c>
      <c r="C16" s="194" t="s">
        <v>355</v>
      </c>
      <c r="D16" s="177" t="s">
        <v>245</v>
      </c>
      <c r="E16" s="180">
        <v>20</v>
      </c>
      <c r="F16" s="185"/>
      <c r="G16" s="184">
        <f t="shared" si="0"/>
        <v>0</v>
      </c>
      <c r="H16" s="183"/>
      <c r="I16" s="202" t="s">
        <v>228</v>
      </c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 t="s">
        <v>229</v>
      </c>
      <c r="AF16" s="162" t="s">
        <v>240</v>
      </c>
      <c r="AG16" s="162"/>
      <c r="AH16" s="162"/>
      <c r="AI16" s="162"/>
      <c r="AJ16" s="162"/>
      <c r="AK16" s="162"/>
      <c r="AL16" s="162"/>
      <c r="AM16" s="162">
        <v>21</v>
      </c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">
      <c r="A17" s="200">
        <v>9</v>
      </c>
      <c r="B17" s="173" t="s">
        <v>356</v>
      </c>
      <c r="C17" s="194" t="s">
        <v>357</v>
      </c>
      <c r="D17" s="177" t="s">
        <v>225</v>
      </c>
      <c r="E17" s="180">
        <v>1000</v>
      </c>
      <c r="F17" s="185"/>
      <c r="G17" s="184">
        <f t="shared" si="0"/>
        <v>0</v>
      </c>
      <c r="H17" s="183"/>
      <c r="I17" s="202" t="s">
        <v>228</v>
      </c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 t="s">
        <v>229</v>
      </c>
      <c r="AF17" s="162" t="s">
        <v>240</v>
      </c>
      <c r="AG17" s="162"/>
      <c r="AH17" s="162"/>
      <c r="AI17" s="162"/>
      <c r="AJ17" s="162"/>
      <c r="AK17" s="162"/>
      <c r="AL17" s="162"/>
      <c r="AM17" s="162">
        <v>21</v>
      </c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outlineLevel="1" x14ac:dyDescent="0.2">
      <c r="A18" s="200">
        <v>10</v>
      </c>
      <c r="B18" s="173" t="s">
        <v>358</v>
      </c>
      <c r="C18" s="194" t="s">
        <v>359</v>
      </c>
      <c r="D18" s="177" t="s">
        <v>245</v>
      </c>
      <c r="E18" s="180">
        <v>6</v>
      </c>
      <c r="F18" s="185"/>
      <c r="G18" s="184">
        <f t="shared" si="0"/>
        <v>0</v>
      </c>
      <c r="H18" s="183"/>
      <c r="I18" s="202" t="s">
        <v>228</v>
      </c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 t="s">
        <v>229</v>
      </c>
      <c r="AF18" s="162" t="s">
        <v>240</v>
      </c>
      <c r="AG18" s="162"/>
      <c r="AH18" s="162"/>
      <c r="AI18" s="162"/>
      <c r="AJ18" s="162"/>
      <c r="AK18" s="162"/>
      <c r="AL18" s="162"/>
      <c r="AM18" s="162">
        <v>21</v>
      </c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 x14ac:dyDescent="0.2">
      <c r="A19" s="200">
        <v>11</v>
      </c>
      <c r="B19" s="173" t="s">
        <v>360</v>
      </c>
      <c r="C19" s="194" t="s">
        <v>361</v>
      </c>
      <c r="D19" s="177" t="s">
        <v>237</v>
      </c>
      <c r="E19" s="180">
        <v>1</v>
      </c>
      <c r="F19" s="185"/>
      <c r="G19" s="184">
        <f t="shared" si="0"/>
        <v>0</v>
      </c>
      <c r="H19" s="183"/>
      <c r="I19" s="202" t="s">
        <v>228</v>
      </c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 t="s">
        <v>229</v>
      </c>
      <c r="AF19" s="162" t="s">
        <v>240</v>
      </c>
      <c r="AG19" s="162"/>
      <c r="AH19" s="162"/>
      <c r="AI19" s="162"/>
      <c r="AJ19" s="162"/>
      <c r="AK19" s="162"/>
      <c r="AL19" s="162"/>
      <c r="AM19" s="162">
        <v>21</v>
      </c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ht="22.5" outlineLevel="1" x14ac:dyDescent="0.2">
      <c r="A20" s="200">
        <v>12</v>
      </c>
      <c r="B20" s="173" t="s">
        <v>362</v>
      </c>
      <c r="C20" s="194" t="s">
        <v>363</v>
      </c>
      <c r="D20" s="177" t="s">
        <v>245</v>
      </c>
      <c r="E20" s="180">
        <v>800</v>
      </c>
      <c r="F20" s="185"/>
      <c r="G20" s="184">
        <f t="shared" si="0"/>
        <v>0</v>
      </c>
      <c r="H20" s="183"/>
      <c r="I20" s="202" t="s">
        <v>228</v>
      </c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 t="s">
        <v>229</v>
      </c>
      <c r="AF20" s="162" t="s">
        <v>364</v>
      </c>
      <c r="AG20" s="162"/>
      <c r="AH20" s="162"/>
      <c r="AI20" s="162"/>
      <c r="AJ20" s="162"/>
      <c r="AK20" s="162"/>
      <c r="AL20" s="162"/>
      <c r="AM20" s="162">
        <v>21</v>
      </c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ht="22.5" outlineLevel="1" x14ac:dyDescent="0.2">
      <c r="A21" s="200">
        <v>13</v>
      </c>
      <c r="B21" s="173" t="s">
        <v>365</v>
      </c>
      <c r="C21" s="194" t="s">
        <v>366</v>
      </c>
      <c r="D21" s="177" t="s">
        <v>245</v>
      </c>
      <c r="E21" s="180">
        <v>4</v>
      </c>
      <c r="F21" s="185"/>
      <c r="G21" s="184">
        <f t="shared" si="0"/>
        <v>0</v>
      </c>
      <c r="H21" s="183"/>
      <c r="I21" s="202" t="s">
        <v>228</v>
      </c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 t="s">
        <v>229</v>
      </c>
      <c r="AF21" s="162" t="s">
        <v>364</v>
      </c>
      <c r="AG21" s="162"/>
      <c r="AH21" s="162"/>
      <c r="AI21" s="162"/>
      <c r="AJ21" s="162"/>
      <c r="AK21" s="162"/>
      <c r="AL21" s="162"/>
      <c r="AM21" s="162">
        <v>21</v>
      </c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outlineLevel="1" x14ac:dyDescent="0.2">
      <c r="A22" s="199"/>
      <c r="B22" s="174"/>
      <c r="C22" s="299" t="s">
        <v>367</v>
      </c>
      <c r="D22" s="300"/>
      <c r="E22" s="301"/>
      <c r="F22" s="302"/>
      <c r="G22" s="303"/>
      <c r="H22" s="183"/>
      <c r="I22" s="20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5" t="str">
        <f>C22</f>
        <v>spojku lze vybavit dodatečnou mechanickou ochranou - OTMP-UF12/8-PROTECTOR</v>
      </c>
      <c r="BB22" s="162"/>
      <c r="BC22" s="162"/>
      <c r="BD22" s="162"/>
      <c r="BE22" s="162"/>
      <c r="BF22" s="162"/>
      <c r="BG22" s="162"/>
      <c r="BH22" s="162"/>
    </row>
    <row r="23" spans="1:60" ht="33.75" outlineLevel="1" x14ac:dyDescent="0.2">
      <c r="A23" s="200">
        <v>14</v>
      </c>
      <c r="B23" s="173" t="s">
        <v>368</v>
      </c>
      <c r="C23" s="194" t="s">
        <v>369</v>
      </c>
      <c r="D23" s="177" t="s">
        <v>225</v>
      </c>
      <c r="E23" s="180">
        <v>200</v>
      </c>
      <c r="F23" s="185"/>
      <c r="G23" s="184">
        <f>ROUND(E23*F23,2)</f>
        <v>0</v>
      </c>
      <c r="H23" s="183"/>
      <c r="I23" s="202" t="s">
        <v>228</v>
      </c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 t="s">
        <v>229</v>
      </c>
      <c r="AF23" s="162" t="s">
        <v>364</v>
      </c>
      <c r="AG23" s="162"/>
      <c r="AH23" s="162"/>
      <c r="AI23" s="162"/>
      <c r="AJ23" s="162"/>
      <c r="AK23" s="162"/>
      <c r="AL23" s="162"/>
      <c r="AM23" s="162">
        <v>21</v>
      </c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199"/>
      <c r="B24" s="174"/>
      <c r="C24" s="299" t="s">
        <v>370</v>
      </c>
      <c r="D24" s="300"/>
      <c r="E24" s="301"/>
      <c r="F24" s="302"/>
      <c r="G24" s="303"/>
      <c r="H24" s="183"/>
      <c r="I24" s="20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5" t="str">
        <f>C24</f>
        <v xml:space="preserve"> ideální pro zafouknutí kabelů MIKRO do průměru 6mm</v>
      </c>
      <c r="BB24" s="162"/>
      <c r="BC24" s="162"/>
      <c r="BD24" s="162"/>
      <c r="BE24" s="162"/>
      <c r="BF24" s="162"/>
      <c r="BG24" s="162"/>
      <c r="BH24" s="162"/>
    </row>
    <row r="25" spans="1:60" ht="33.75" outlineLevel="1" x14ac:dyDescent="0.2">
      <c r="A25" s="200">
        <v>15</v>
      </c>
      <c r="B25" s="173" t="s">
        <v>371</v>
      </c>
      <c r="C25" s="194" t="s">
        <v>372</v>
      </c>
      <c r="D25" s="177" t="s">
        <v>225</v>
      </c>
      <c r="E25" s="180">
        <v>1650</v>
      </c>
      <c r="F25" s="185"/>
      <c r="G25" s="184">
        <f t="shared" ref="G25:G31" si="1">ROUND(E25*F25,2)</f>
        <v>0</v>
      </c>
      <c r="H25" s="183"/>
      <c r="I25" s="202" t="s">
        <v>228</v>
      </c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 t="s">
        <v>229</v>
      </c>
      <c r="AF25" s="162" t="s">
        <v>364</v>
      </c>
      <c r="AG25" s="162"/>
      <c r="AH25" s="162"/>
      <c r="AI25" s="162"/>
      <c r="AJ25" s="162"/>
      <c r="AK25" s="162"/>
      <c r="AL25" s="162"/>
      <c r="AM25" s="162">
        <v>21</v>
      </c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ht="22.5" outlineLevel="1" x14ac:dyDescent="0.2">
      <c r="A26" s="200">
        <v>16</v>
      </c>
      <c r="B26" s="173" t="s">
        <v>373</v>
      </c>
      <c r="C26" s="194" t="s">
        <v>374</v>
      </c>
      <c r="D26" s="177" t="s">
        <v>245</v>
      </c>
      <c r="E26" s="180">
        <v>6</v>
      </c>
      <c r="F26" s="185"/>
      <c r="G26" s="184">
        <f t="shared" si="1"/>
        <v>0</v>
      </c>
      <c r="H26" s="183"/>
      <c r="I26" s="202" t="s">
        <v>228</v>
      </c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229</v>
      </c>
      <c r="AF26" s="162" t="s">
        <v>364</v>
      </c>
      <c r="AG26" s="162"/>
      <c r="AH26" s="162"/>
      <c r="AI26" s="162"/>
      <c r="AJ26" s="162"/>
      <c r="AK26" s="162"/>
      <c r="AL26" s="162"/>
      <c r="AM26" s="162">
        <v>21</v>
      </c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ht="22.5" outlineLevel="1" x14ac:dyDescent="0.2">
      <c r="A27" s="200">
        <v>17</v>
      </c>
      <c r="B27" s="173" t="s">
        <v>375</v>
      </c>
      <c r="C27" s="194" t="s">
        <v>374</v>
      </c>
      <c r="D27" s="177" t="s">
        <v>245</v>
      </c>
      <c r="E27" s="180">
        <v>10</v>
      </c>
      <c r="F27" s="185"/>
      <c r="G27" s="184">
        <f t="shared" si="1"/>
        <v>0</v>
      </c>
      <c r="H27" s="183"/>
      <c r="I27" s="202" t="s">
        <v>228</v>
      </c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 t="s">
        <v>229</v>
      </c>
      <c r="AF27" s="162" t="s">
        <v>364</v>
      </c>
      <c r="AG27" s="162"/>
      <c r="AH27" s="162"/>
      <c r="AI27" s="162"/>
      <c r="AJ27" s="162"/>
      <c r="AK27" s="162"/>
      <c r="AL27" s="162"/>
      <c r="AM27" s="162">
        <v>21</v>
      </c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ht="22.5" outlineLevel="1" x14ac:dyDescent="0.2">
      <c r="A28" s="200">
        <v>18</v>
      </c>
      <c r="B28" s="173" t="s">
        <v>376</v>
      </c>
      <c r="C28" s="194" t="s">
        <v>377</v>
      </c>
      <c r="D28" s="177" t="s">
        <v>245</v>
      </c>
      <c r="E28" s="180">
        <v>20</v>
      </c>
      <c r="F28" s="185"/>
      <c r="G28" s="184">
        <f t="shared" si="1"/>
        <v>0</v>
      </c>
      <c r="H28" s="183"/>
      <c r="I28" s="202" t="s">
        <v>228</v>
      </c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 t="s">
        <v>229</v>
      </c>
      <c r="AF28" s="162" t="s">
        <v>364</v>
      </c>
      <c r="AG28" s="162"/>
      <c r="AH28" s="162"/>
      <c r="AI28" s="162"/>
      <c r="AJ28" s="162"/>
      <c r="AK28" s="162"/>
      <c r="AL28" s="162"/>
      <c r="AM28" s="162">
        <v>21</v>
      </c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outlineLevel="1" x14ac:dyDescent="0.2">
      <c r="A29" s="200">
        <v>19</v>
      </c>
      <c r="B29" s="173" t="s">
        <v>378</v>
      </c>
      <c r="C29" s="194" t="s">
        <v>379</v>
      </c>
      <c r="D29" s="177" t="s">
        <v>245</v>
      </c>
      <c r="E29" s="180">
        <v>20</v>
      </c>
      <c r="F29" s="185"/>
      <c r="G29" s="184">
        <f t="shared" si="1"/>
        <v>0</v>
      </c>
      <c r="H29" s="183"/>
      <c r="I29" s="202" t="s">
        <v>228</v>
      </c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 t="s">
        <v>229</v>
      </c>
      <c r="AF29" s="162" t="s">
        <v>364</v>
      </c>
      <c r="AG29" s="162"/>
      <c r="AH29" s="162"/>
      <c r="AI29" s="162"/>
      <c r="AJ29" s="162"/>
      <c r="AK29" s="162"/>
      <c r="AL29" s="162"/>
      <c r="AM29" s="162">
        <v>21</v>
      </c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</row>
    <row r="30" spans="1:60" ht="22.5" outlineLevel="1" x14ac:dyDescent="0.2">
      <c r="A30" s="200">
        <v>20</v>
      </c>
      <c r="B30" s="173" t="s">
        <v>380</v>
      </c>
      <c r="C30" s="194" t="s">
        <v>381</v>
      </c>
      <c r="D30" s="177" t="s">
        <v>245</v>
      </c>
      <c r="E30" s="180">
        <v>10</v>
      </c>
      <c r="F30" s="185"/>
      <c r="G30" s="184">
        <f t="shared" si="1"/>
        <v>0</v>
      </c>
      <c r="H30" s="183"/>
      <c r="I30" s="202" t="s">
        <v>228</v>
      </c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 t="s">
        <v>229</v>
      </c>
      <c r="AF30" s="162" t="s">
        <v>364</v>
      </c>
      <c r="AG30" s="162"/>
      <c r="AH30" s="162"/>
      <c r="AI30" s="162"/>
      <c r="AJ30" s="162"/>
      <c r="AK30" s="162"/>
      <c r="AL30" s="162"/>
      <c r="AM30" s="162">
        <v>21</v>
      </c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ht="22.5" outlineLevel="1" x14ac:dyDescent="0.2">
      <c r="A31" s="200">
        <v>21</v>
      </c>
      <c r="B31" s="173" t="s">
        <v>382</v>
      </c>
      <c r="C31" s="194" t="s">
        <v>383</v>
      </c>
      <c r="D31" s="177" t="s">
        <v>245</v>
      </c>
      <c r="E31" s="180">
        <v>5</v>
      </c>
      <c r="F31" s="185"/>
      <c r="G31" s="184">
        <f t="shared" si="1"/>
        <v>0</v>
      </c>
      <c r="H31" s="183"/>
      <c r="I31" s="202" t="s">
        <v>228</v>
      </c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 t="s">
        <v>229</v>
      </c>
      <c r="AF31" s="162" t="s">
        <v>364</v>
      </c>
      <c r="AG31" s="162"/>
      <c r="AH31" s="162"/>
      <c r="AI31" s="162"/>
      <c r="AJ31" s="162"/>
      <c r="AK31" s="162"/>
      <c r="AL31" s="162"/>
      <c r="AM31" s="162">
        <v>21</v>
      </c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outlineLevel="1" x14ac:dyDescent="0.2">
      <c r="A32" s="199"/>
      <c r="B32" s="174"/>
      <c r="C32" s="299" t="s">
        <v>384</v>
      </c>
      <c r="D32" s="300"/>
      <c r="E32" s="301"/>
      <c r="F32" s="302"/>
      <c r="G32" s="303"/>
      <c r="H32" s="183"/>
      <c r="I32" s="20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5" t="str">
        <f>C32</f>
        <v>napájení přes externí přiložený DC zdroj</v>
      </c>
      <c r="BB32" s="162"/>
      <c r="BC32" s="162"/>
      <c r="BD32" s="162"/>
      <c r="BE32" s="162"/>
      <c r="BF32" s="162"/>
      <c r="BG32" s="162"/>
      <c r="BH32" s="162"/>
    </row>
    <row r="33" spans="1:60" outlineLevel="1" x14ac:dyDescent="0.2">
      <c r="A33" s="199"/>
      <c r="B33" s="174"/>
      <c r="C33" s="299" t="s">
        <v>385</v>
      </c>
      <c r="D33" s="300"/>
      <c r="E33" s="301"/>
      <c r="F33" s="302"/>
      <c r="G33" s="303"/>
      <c r="H33" s="183"/>
      <c r="I33" s="20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5" t="str">
        <f>C33</f>
        <v>kompatibilní s šasi ZX-AK-R14-1-AC</v>
      </c>
      <c r="BB33" s="162"/>
      <c r="BC33" s="162"/>
      <c r="BD33" s="162"/>
      <c r="BE33" s="162"/>
      <c r="BF33" s="162"/>
      <c r="BG33" s="162"/>
      <c r="BH33" s="162"/>
    </row>
    <row r="34" spans="1:60" outlineLevel="1" x14ac:dyDescent="0.2">
      <c r="A34" s="200">
        <v>22</v>
      </c>
      <c r="B34" s="173" t="s">
        <v>386</v>
      </c>
      <c r="C34" s="194" t="s">
        <v>387</v>
      </c>
      <c r="D34" s="177" t="s">
        <v>245</v>
      </c>
      <c r="E34" s="180">
        <v>1</v>
      </c>
      <c r="F34" s="185"/>
      <c r="G34" s="184">
        <f t="shared" ref="G34:G44" si="2">ROUND(E34*F34,2)</f>
        <v>0</v>
      </c>
      <c r="H34" s="183"/>
      <c r="I34" s="202" t="s">
        <v>228</v>
      </c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 t="s">
        <v>229</v>
      </c>
      <c r="AF34" s="162" t="s">
        <v>364</v>
      </c>
      <c r="AG34" s="162"/>
      <c r="AH34" s="162"/>
      <c r="AI34" s="162"/>
      <c r="AJ34" s="162"/>
      <c r="AK34" s="162"/>
      <c r="AL34" s="162"/>
      <c r="AM34" s="162">
        <v>21</v>
      </c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ht="22.5" outlineLevel="1" x14ac:dyDescent="0.2">
      <c r="A35" s="200">
        <v>23</v>
      </c>
      <c r="B35" s="173" t="s">
        <v>388</v>
      </c>
      <c r="C35" s="194" t="s">
        <v>389</v>
      </c>
      <c r="D35" s="177" t="s">
        <v>245</v>
      </c>
      <c r="E35" s="180">
        <v>10</v>
      </c>
      <c r="F35" s="185"/>
      <c r="G35" s="184">
        <f t="shared" si="2"/>
        <v>0</v>
      </c>
      <c r="H35" s="183"/>
      <c r="I35" s="202" t="s">
        <v>228</v>
      </c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 t="s">
        <v>229</v>
      </c>
      <c r="AF35" s="162" t="s">
        <v>364</v>
      </c>
      <c r="AG35" s="162"/>
      <c r="AH35" s="162"/>
      <c r="AI35" s="162"/>
      <c r="AJ35" s="162"/>
      <c r="AK35" s="162"/>
      <c r="AL35" s="162"/>
      <c r="AM35" s="162">
        <v>21</v>
      </c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</row>
    <row r="36" spans="1:60" outlineLevel="1" x14ac:dyDescent="0.2">
      <c r="A36" s="200">
        <v>24</v>
      </c>
      <c r="B36" s="173" t="s">
        <v>390</v>
      </c>
      <c r="C36" s="194" t="s">
        <v>391</v>
      </c>
      <c r="D36" s="177" t="s">
        <v>245</v>
      </c>
      <c r="E36" s="180">
        <v>1000</v>
      </c>
      <c r="F36" s="185"/>
      <c r="G36" s="184">
        <f t="shared" si="2"/>
        <v>0</v>
      </c>
      <c r="H36" s="183"/>
      <c r="I36" s="202" t="s">
        <v>228</v>
      </c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 t="s">
        <v>229</v>
      </c>
      <c r="AF36" s="162" t="s">
        <v>364</v>
      </c>
      <c r="AG36" s="162"/>
      <c r="AH36" s="162"/>
      <c r="AI36" s="162"/>
      <c r="AJ36" s="162"/>
      <c r="AK36" s="162"/>
      <c r="AL36" s="162"/>
      <c r="AM36" s="162">
        <v>21</v>
      </c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ht="22.5" outlineLevel="1" x14ac:dyDescent="0.2">
      <c r="A37" s="200">
        <v>25</v>
      </c>
      <c r="B37" s="173" t="s">
        <v>392</v>
      </c>
      <c r="C37" s="194" t="s">
        <v>393</v>
      </c>
      <c r="D37" s="177" t="s">
        <v>225</v>
      </c>
      <c r="E37" s="180">
        <v>300</v>
      </c>
      <c r="F37" s="185"/>
      <c r="G37" s="184">
        <f t="shared" si="2"/>
        <v>0</v>
      </c>
      <c r="H37" s="183"/>
      <c r="I37" s="202" t="s">
        <v>228</v>
      </c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 t="s">
        <v>229</v>
      </c>
      <c r="AF37" s="162" t="s">
        <v>364</v>
      </c>
      <c r="AG37" s="162"/>
      <c r="AH37" s="162"/>
      <c r="AI37" s="162"/>
      <c r="AJ37" s="162"/>
      <c r="AK37" s="162"/>
      <c r="AL37" s="162"/>
      <c r="AM37" s="162">
        <v>21</v>
      </c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outlineLevel="1" x14ac:dyDescent="0.2">
      <c r="A38" s="200">
        <v>26</v>
      </c>
      <c r="B38" s="173" t="s">
        <v>394</v>
      </c>
      <c r="C38" s="194" t="s">
        <v>395</v>
      </c>
      <c r="D38" s="177" t="s">
        <v>225</v>
      </c>
      <c r="E38" s="180">
        <v>300</v>
      </c>
      <c r="F38" s="185"/>
      <c r="G38" s="184">
        <f t="shared" si="2"/>
        <v>0</v>
      </c>
      <c r="H38" s="183"/>
      <c r="I38" s="202" t="s">
        <v>228</v>
      </c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 t="s">
        <v>229</v>
      </c>
      <c r="AF38" s="162" t="s">
        <v>364</v>
      </c>
      <c r="AG38" s="162"/>
      <c r="AH38" s="162"/>
      <c r="AI38" s="162"/>
      <c r="AJ38" s="162"/>
      <c r="AK38" s="162"/>
      <c r="AL38" s="162"/>
      <c r="AM38" s="162">
        <v>21</v>
      </c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ht="22.5" outlineLevel="1" x14ac:dyDescent="0.2">
      <c r="A39" s="200">
        <v>27</v>
      </c>
      <c r="B39" s="173" t="s">
        <v>396</v>
      </c>
      <c r="C39" s="194" t="s">
        <v>397</v>
      </c>
      <c r="D39" s="177" t="s">
        <v>225</v>
      </c>
      <c r="E39" s="180">
        <v>800</v>
      </c>
      <c r="F39" s="185"/>
      <c r="G39" s="184">
        <f t="shared" si="2"/>
        <v>0</v>
      </c>
      <c r="H39" s="183"/>
      <c r="I39" s="202" t="s">
        <v>228</v>
      </c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 t="s">
        <v>229</v>
      </c>
      <c r="AF39" s="162" t="s">
        <v>364</v>
      </c>
      <c r="AG39" s="162"/>
      <c r="AH39" s="162"/>
      <c r="AI39" s="162"/>
      <c r="AJ39" s="162"/>
      <c r="AK39" s="162"/>
      <c r="AL39" s="162"/>
      <c r="AM39" s="162">
        <v>21</v>
      </c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outlineLevel="1" x14ac:dyDescent="0.2">
      <c r="A40" s="200">
        <v>28</v>
      </c>
      <c r="B40" s="173" t="s">
        <v>398</v>
      </c>
      <c r="C40" s="194" t="s">
        <v>399</v>
      </c>
      <c r="D40" s="177" t="s">
        <v>245</v>
      </c>
      <c r="E40" s="180">
        <v>14</v>
      </c>
      <c r="F40" s="185"/>
      <c r="G40" s="184">
        <f t="shared" si="2"/>
        <v>0</v>
      </c>
      <c r="H40" s="183"/>
      <c r="I40" s="202" t="s">
        <v>228</v>
      </c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 t="s">
        <v>229</v>
      </c>
      <c r="AF40" s="162" t="s">
        <v>364</v>
      </c>
      <c r="AG40" s="162"/>
      <c r="AH40" s="162"/>
      <c r="AI40" s="162"/>
      <c r="AJ40" s="162"/>
      <c r="AK40" s="162"/>
      <c r="AL40" s="162"/>
      <c r="AM40" s="162">
        <v>21</v>
      </c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outlineLevel="1" x14ac:dyDescent="0.2">
      <c r="A41" s="200">
        <v>29</v>
      </c>
      <c r="B41" s="173" t="s">
        <v>400</v>
      </c>
      <c r="C41" s="194" t="s">
        <v>401</v>
      </c>
      <c r="D41" s="177" t="s">
        <v>225</v>
      </c>
      <c r="E41" s="180">
        <v>1400</v>
      </c>
      <c r="F41" s="185"/>
      <c r="G41" s="184">
        <f t="shared" si="2"/>
        <v>0</v>
      </c>
      <c r="H41" s="183"/>
      <c r="I41" s="202" t="s">
        <v>228</v>
      </c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 t="s">
        <v>229</v>
      </c>
      <c r="AF41" s="162" t="s">
        <v>364</v>
      </c>
      <c r="AG41" s="162"/>
      <c r="AH41" s="162"/>
      <c r="AI41" s="162"/>
      <c r="AJ41" s="162"/>
      <c r="AK41" s="162"/>
      <c r="AL41" s="162"/>
      <c r="AM41" s="162">
        <v>21</v>
      </c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 x14ac:dyDescent="0.2">
      <c r="A42" s="200">
        <v>30</v>
      </c>
      <c r="B42" s="173" t="s">
        <v>402</v>
      </c>
      <c r="C42" s="194" t="s">
        <v>403</v>
      </c>
      <c r="D42" s="177" t="s">
        <v>225</v>
      </c>
      <c r="E42" s="180">
        <v>1400</v>
      </c>
      <c r="F42" s="185"/>
      <c r="G42" s="184">
        <f t="shared" si="2"/>
        <v>0</v>
      </c>
      <c r="H42" s="183"/>
      <c r="I42" s="202" t="s">
        <v>228</v>
      </c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 t="s">
        <v>229</v>
      </c>
      <c r="AF42" s="162" t="s">
        <v>364</v>
      </c>
      <c r="AG42" s="162"/>
      <c r="AH42" s="162"/>
      <c r="AI42" s="162"/>
      <c r="AJ42" s="162"/>
      <c r="AK42" s="162"/>
      <c r="AL42" s="162"/>
      <c r="AM42" s="162">
        <v>21</v>
      </c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outlineLevel="1" x14ac:dyDescent="0.2">
      <c r="A43" s="200">
        <v>31</v>
      </c>
      <c r="B43" s="173" t="s">
        <v>404</v>
      </c>
      <c r="C43" s="194" t="s">
        <v>405</v>
      </c>
      <c r="D43" s="177" t="s">
        <v>245</v>
      </c>
      <c r="E43" s="180">
        <v>10</v>
      </c>
      <c r="F43" s="185"/>
      <c r="G43" s="184">
        <f t="shared" si="2"/>
        <v>0</v>
      </c>
      <c r="H43" s="183"/>
      <c r="I43" s="202" t="s">
        <v>228</v>
      </c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 t="s">
        <v>229</v>
      </c>
      <c r="AF43" s="162" t="s">
        <v>364</v>
      </c>
      <c r="AG43" s="162"/>
      <c r="AH43" s="162"/>
      <c r="AI43" s="162"/>
      <c r="AJ43" s="162"/>
      <c r="AK43" s="162"/>
      <c r="AL43" s="162"/>
      <c r="AM43" s="162">
        <v>21</v>
      </c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</row>
    <row r="44" spans="1:60" ht="33.75" outlineLevel="1" x14ac:dyDescent="0.2">
      <c r="A44" s="200">
        <v>32</v>
      </c>
      <c r="B44" s="173" t="s">
        <v>406</v>
      </c>
      <c r="C44" s="194" t="s">
        <v>407</v>
      </c>
      <c r="D44" s="177" t="s">
        <v>245</v>
      </c>
      <c r="E44" s="180">
        <v>4</v>
      </c>
      <c r="F44" s="185"/>
      <c r="G44" s="184">
        <f t="shared" si="2"/>
        <v>0</v>
      </c>
      <c r="H44" s="183"/>
      <c r="I44" s="202" t="s">
        <v>228</v>
      </c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 t="s">
        <v>229</v>
      </c>
      <c r="AF44" s="162" t="s">
        <v>364</v>
      </c>
      <c r="AG44" s="162"/>
      <c r="AH44" s="162"/>
      <c r="AI44" s="162"/>
      <c r="AJ44" s="162"/>
      <c r="AK44" s="162"/>
      <c r="AL44" s="162"/>
      <c r="AM44" s="162">
        <v>21</v>
      </c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x14ac:dyDescent="0.2">
      <c r="A45" s="198" t="s">
        <v>158</v>
      </c>
      <c r="B45" s="172" t="s">
        <v>118</v>
      </c>
      <c r="C45" s="193" t="s">
        <v>119</v>
      </c>
      <c r="D45" s="176"/>
      <c r="E45" s="179"/>
      <c r="F45" s="291">
        <f>SUM(G46:G51)</f>
        <v>0</v>
      </c>
      <c r="G45" s="292"/>
      <c r="H45" s="182"/>
      <c r="I45" s="201"/>
      <c r="AE45" t="s">
        <v>159</v>
      </c>
    </row>
    <row r="46" spans="1:60" outlineLevel="1" x14ac:dyDescent="0.2">
      <c r="A46" s="200">
        <v>33</v>
      </c>
      <c r="B46" s="173" t="s">
        <v>408</v>
      </c>
      <c r="C46" s="194" t="s">
        <v>409</v>
      </c>
      <c r="D46" s="177" t="s">
        <v>245</v>
      </c>
      <c r="E46" s="180">
        <v>1</v>
      </c>
      <c r="F46" s="185"/>
      <c r="G46" s="184">
        <f t="shared" ref="G46:G51" si="3">ROUND(E46*F46,2)</f>
        <v>0</v>
      </c>
      <c r="H46" s="183"/>
      <c r="I46" s="202" t="s">
        <v>228</v>
      </c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 t="s">
        <v>229</v>
      </c>
      <c r="AF46" s="162" t="s">
        <v>240</v>
      </c>
      <c r="AG46" s="162"/>
      <c r="AH46" s="162"/>
      <c r="AI46" s="162"/>
      <c r="AJ46" s="162"/>
      <c r="AK46" s="162"/>
      <c r="AL46" s="162"/>
      <c r="AM46" s="162">
        <v>21</v>
      </c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outlineLevel="1" x14ac:dyDescent="0.2">
      <c r="A47" s="200">
        <v>34</v>
      </c>
      <c r="B47" s="173" t="s">
        <v>410</v>
      </c>
      <c r="C47" s="194" t="s">
        <v>411</v>
      </c>
      <c r="D47" s="177" t="s">
        <v>245</v>
      </c>
      <c r="E47" s="180">
        <v>1</v>
      </c>
      <c r="F47" s="185"/>
      <c r="G47" s="184">
        <f t="shared" si="3"/>
        <v>0</v>
      </c>
      <c r="H47" s="183"/>
      <c r="I47" s="202" t="s">
        <v>228</v>
      </c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 t="s">
        <v>229</v>
      </c>
      <c r="AF47" s="162" t="s">
        <v>240</v>
      </c>
      <c r="AG47" s="162"/>
      <c r="AH47" s="162"/>
      <c r="AI47" s="162"/>
      <c r="AJ47" s="162"/>
      <c r="AK47" s="162"/>
      <c r="AL47" s="162"/>
      <c r="AM47" s="162">
        <v>21</v>
      </c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</row>
    <row r="48" spans="1:60" outlineLevel="1" x14ac:dyDescent="0.2">
      <c r="A48" s="200">
        <v>35</v>
      </c>
      <c r="B48" s="173" t="s">
        <v>412</v>
      </c>
      <c r="C48" s="194" t="s">
        <v>413</v>
      </c>
      <c r="D48" s="177" t="s">
        <v>245</v>
      </c>
      <c r="E48" s="180">
        <v>5</v>
      </c>
      <c r="F48" s="185"/>
      <c r="G48" s="184">
        <f t="shared" si="3"/>
        <v>0</v>
      </c>
      <c r="H48" s="183"/>
      <c r="I48" s="202" t="s">
        <v>228</v>
      </c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 t="s">
        <v>229</v>
      </c>
      <c r="AF48" s="162" t="s">
        <v>240</v>
      </c>
      <c r="AG48" s="162"/>
      <c r="AH48" s="162"/>
      <c r="AI48" s="162"/>
      <c r="AJ48" s="162"/>
      <c r="AK48" s="162"/>
      <c r="AL48" s="162"/>
      <c r="AM48" s="162">
        <v>21</v>
      </c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outlineLevel="1" x14ac:dyDescent="0.2">
      <c r="A49" s="200">
        <v>36</v>
      </c>
      <c r="B49" s="173" t="s">
        <v>414</v>
      </c>
      <c r="C49" s="194" t="s">
        <v>415</v>
      </c>
      <c r="D49" s="177" t="s">
        <v>416</v>
      </c>
      <c r="E49" s="180">
        <v>10</v>
      </c>
      <c r="F49" s="185"/>
      <c r="G49" s="184">
        <f t="shared" si="3"/>
        <v>0</v>
      </c>
      <c r="H49" s="183"/>
      <c r="I49" s="202" t="s">
        <v>228</v>
      </c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 t="s">
        <v>229</v>
      </c>
      <c r="AF49" s="162" t="s">
        <v>240</v>
      </c>
      <c r="AG49" s="162"/>
      <c r="AH49" s="162"/>
      <c r="AI49" s="162"/>
      <c r="AJ49" s="162"/>
      <c r="AK49" s="162"/>
      <c r="AL49" s="162"/>
      <c r="AM49" s="162">
        <v>21</v>
      </c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outlineLevel="1" x14ac:dyDescent="0.2">
      <c r="A50" s="200">
        <v>37</v>
      </c>
      <c r="B50" s="173" t="s">
        <v>417</v>
      </c>
      <c r="C50" s="194" t="s">
        <v>418</v>
      </c>
      <c r="D50" s="177" t="s">
        <v>416</v>
      </c>
      <c r="E50" s="180">
        <v>4</v>
      </c>
      <c r="F50" s="185"/>
      <c r="G50" s="184">
        <f t="shared" si="3"/>
        <v>0</v>
      </c>
      <c r="H50" s="183"/>
      <c r="I50" s="202" t="s">
        <v>228</v>
      </c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 t="s">
        <v>229</v>
      </c>
      <c r="AF50" s="162" t="s">
        <v>240</v>
      </c>
      <c r="AG50" s="162"/>
      <c r="AH50" s="162"/>
      <c r="AI50" s="162"/>
      <c r="AJ50" s="162"/>
      <c r="AK50" s="162"/>
      <c r="AL50" s="162"/>
      <c r="AM50" s="162">
        <v>21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ht="13.5" outlineLevel="1" thickBot="1" x14ac:dyDescent="0.25">
      <c r="A51" s="208">
        <v>38</v>
      </c>
      <c r="B51" s="209" t="s">
        <v>419</v>
      </c>
      <c r="C51" s="210" t="s">
        <v>420</v>
      </c>
      <c r="D51" s="211" t="s">
        <v>245</v>
      </c>
      <c r="E51" s="212">
        <v>1</v>
      </c>
      <c r="F51" s="213"/>
      <c r="G51" s="214">
        <f t="shared" si="3"/>
        <v>0</v>
      </c>
      <c r="H51" s="215"/>
      <c r="I51" s="216" t="s">
        <v>228</v>
      </c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 t="s">
        <v>229</v>
      </c>
      <c r="AF51" s="162" t="s">
        <v>240</v>
      </c>
      <c r="AG51" s="162"/>
      <c r="AH51" s="162"/>
      <c r="AI51" s="162"/>
      <c r="AJ51" s="162"/>
      <c r="AK51" s="162"/>
      <c r="AL51" s="162"/>
      <c r="AM51" s="162">
        <v>21</v>
      </c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</row>
    <row r="52" spans="1:60" x14ac:dyDescent="0.2">
      <c r="A52" s="163"/>
      <c r="B52" s="175" t="s">
        <v>335</v>
      </c>
      <c r="C52" s="195" t="s">
        <v>335</v>
      </c>
      <c r="D52" s="178"/>
      <c r="E52" s="181"/>
      <c r="F52" s="186"/>
      <c r="G52" s="186"/>
      <c r="H52" s="187"/>
      <c r="I52" s="186"/>
    </row>
    <row r="53" spans="1:60" hidden="1" x14ac:dyDescent="0.2">
      <c r="C53" s="196"/>
      <c r="D53" s="141"/>
    </row>
    <row r="54" spans="1:60" ht="13.5" hidden="1" thickBot="1" x14ac:dyDescent="0.25">
      <c r="A54" s="188"/>
      <c r="B54" s="189" t="s">
        <v>336</v>
      </c>
      <c r="C54" s="197"/>
      <c r="D54" s="190"/>
      <c r="E54" s="191"/>
      <c r="F54" s="191"/>
      <c r="G54" s="192">
        <f>F8+F45</f>
        <v>0</v>
      </c>
    </row>
    <row r="55" spans="1:60" x14ac:dyDescent="0.2">
      <c r="D55" s="141"/>
    </row>
    <row r="56" spans="1:60" x14ac:dyDescent="0.2">
      <c r="D56" s="141"/>
    </row>
    <row r="57" spans="1:60" x14ac:dyDescent="0.2">
      <c r="D57" s="141"/>
    </row>
    <row r="58" spans="1:60" x14ac:dyDescent="0.2">
      <c r="D58" s="141"/>
    </row>
    <row r="59" spans="1:60" x14ac:dyDescent="0.2">
      <c r="D59" s="141"/>
    </row>
    <row r="60" spans="1:60" x14ac:dyDescent="0.2">
      <c r="D60" s="141"/>
    </row>
    <row r="61" spans="1:60" x14ac:dyDescent="0.2">
      <c r="D61" s="141"/>
    </row>
    <row r="62" spans="1:60" x14ac:dyDescent="0.2">
      <c r="D62" s="141"/>
    </row>
    <row r="63" spans="1:60" x14ac:dyDescent="0.2">
      <c r="D63" s="141"/>
    </row>
    <row r="64" spans="1:60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qQ4Q+jxkiknPPY4pjWsA42Ju4RUWVyJKM30GlubvZLhZatiW59XQIJfI7NZ+3rqBbkhjstJT+ByuBqPDfZiBKA==" saltValue="P1QdC8+bRebRCiSuLU9O7g==" spinCount="100000" sheet="1"/>
  <mergeCells count="8">
    <mergeCell ref="C33:G33"/>
    <mergeCell ref="F45:G45"/>
    <mergeCell ref="A1:G1"/>
    <mergeCell ref="C7:G7"/>
    <mergeCell ref="F8:G8"/>
    <mergeCell ref="C22:G22"/>
    <mergeCell ref="C24:G24"/>
    <mergeCell ref="C32:G32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/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216014-10</v>
      </c>
      <c r="C1" s="31" t="str">
        <f>Stavba!NazevStavby</f>
        <v>Náměšť nad Oslavou – Vícenice - rekonstrukce kotelen na pevná paliva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27</v>
      </c>
      <c r="B2" s="121" t="s">
        <v>45</v>
      </c>
      <c r="C2" s="283" t="s">
        <v>46</v>
      </c>
      <c r="D2" s="272"/>
      <c r="E2" s="272"/>
      <c r="F2" s="272"/>
      <c r="G2" s="26" t="s">
        <v>15</v>
      </c>
      <c r="H2" s="34"/>
      <c r="O2" s="8" t="s">
        <v>143</v>
      </c>
    </row>
    <row r="3" spans="1:15" ht="13.5" customHeight="1" thickTop="1" x14ac:dyDescent="0.2">
      <c r="H3" s="35"/>
    </row>
    <row r="4" spans="1:15" ht="18" customHeight="1" x14ac:dyDescent="0.25">
      <c r="A4" s="271" t="s">
        <v>16</v>
      </c>
      <c r="B4" s="271"/>
      <c r="C4" s="271"/>
      <c r="D4" s="271"/>
      <c r="E4" s="271"/>
      <c r="F4" s="271"/>
      <c r="G4" s="271"/>
      <c r="H4" s="271"/>
    </row>
    <row r="5" spans="1:15" ht="12.75" customHeight="1" x14ac:dyDescent="0.2">
      <c r="H5" s="35"/>
    </row>
    <row r="6" spans="1:15" ht="15.75" customHeight="1" x14ac:dyDescent="0.25">
      <c r="A6" s="32" t="s">
        <v>24</v>
      </c>
      <c r="B6" s="29" t="str">
        <f>B2</f>
        <v>IO02</v>
      </c>
      <c r="H6" s="35"/>
    </row>
    <row r="7" spans="1:15" ht="15.75" customHeight="1" x14ac:dyDescent="0.25">
      <c r="B7" s="273" t="str">
        <f>C2</f>
        <v>Velín</v>
      </c>
      <c r="C7" s="274"/>
      <c r="D7" s="274"/>
      <c r="E7" s="274"/>
      <c r="F7" s="274"/>
      <c r="G7" s="274"/>
      <c r="H7" s="35"/>
    </row>
    <row r="8" spans="1:15" ht="12.75" customHeight="1" x14ac:dyDescent="0.2">
      <c r="H8" s="35"/>
    </row>
    <row r="9" spans="1:15" ht="12.75" customHeight="1" x14ac:dyDescent="0.2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144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22" t="s">
        <v>145</v>
      </c>
      <c r="B16" s="123"/>
      <c r="C16" s="123"/>
      <c r="D16" s="123"/>
      <c r="E16" s="123"/>
      <c r="F16" s="123"/>
      <c r="G16" s="123"/>
      <c r="H16" s="124"/>
      <c r="I16" s="32"/>
      <c r="J16" s="32"/>
    </row>
    <row r="17" spans="1:55" ht="12.75" customHeight="1" x14ac:dyDescent="0.2">
      <c r="A17" s="130" t="s">
        <v>146</v>
      </c>
      <c r="B17" s="131"/>
      <c r="C17" s="132"/>
      <c r="D17" s="132"/>
      <c r="E17" s="132"/>
      <c r="F17" s="132"/>
      <c r="G17" s="133"/>
      <c r="H17" s="134" t="s">
        <v>147</v>
      </c>
      <c r="I17" s="32"/>
      <c r="J17" s="32"/>
    </row>
    <row r="18" spans="1:55" ht="12.75" customHeight="1" x14ac:dyDescent="0.2">
      <c r="A18" s="128" t="s">
        <v>148</v>
      </c>
      <c r="B18" s="126" t="s">
        <v>111</v>
      </c>
      <c r="C18" s="125"/>
      <c r="D18" s="125"/>
      <c r="E18" s="125"/>
      <c r="F18" s="125"/>
      <c r="G18" s="127"/>
      <c r="H18" s="129">
        <f>'IO02 01 Pol'!G31</f>
        <v>0</v>
      </c>
      <c r="I18" s="32"/>
      <c r="J18" s="32"/>
      <c r="O18">
        <f>'IO02 01 Pol'!AN6</f>
        <v>0</v>
      </c>
      <c r="P18">
        <f>'IO02 01 Pol'!AO6</f>
        <v>0</v>
      </c>
    </row>
    <row r="19" spans="1:55" ht="12.75" customHeight="1" thickBot="1" x14ac:dyDescent="0.25">
      <c r="A19" s="135"/>
      <c r="B19" s="136" t="s">
        <v>151</v>
      </c>
      <c r="C19" s="137"/>
      <c r="D19" s="138" t="str">
        <f>B2</f>
        <v>IO02</v>
      </c>
      <c r="E19" s="137"/>
      <c r="F19" s="137"/>
      <c r="G19" s="139"/>
      <c r="H19" s="140">
        <f>SUM(H18:H18)</f>
        <v>0</v>
      </c>
      <c r="I19" s="32"/>
      <c r="J19" s="32"/>
    </row>
    <row r="20" spans="1:55" ht="12.75" customHeight="1" x14ac:dyDescent="0.2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5" thickBot="1" x14ac:dyDescent="0.25">
      <c r="A21" s="122" t="s">
        <v>337</v>
      </c>
      <c r="B21" s="123"/>
      <c r="C21" s="123"/>
      <c r="D21" s="164" t="s">
        <v>148</v>
      </c>
      <c r="E21" s="284" t="s">
        <v>111</v>
      </c>
      <c r="F21" s="284"/>
      <c r="G21" s="284"/>
      <c r="H21" s="284"/>
      <c r="I21" s="32"/>
      <c r="J21" s="32"/>
      <c r="BC21" s="217" t="str">
        <f>E21</f>
        <v>Měření a regulace</v>
      </c>
    </row>
    <row r="22" spans="1:55" ht="12.75" customHeight="1" x14ac:dyDescent="0.2">
      <c r="A22" s="130" t="s">
        <v>338</v>
      </c>
      <c r="B22" s="131"/>
      <c r="C22" s="132"/>
      <c r="D22" s="132"/>
      <c r="E22" s="132"/>
      <c r="F22" s="132"/>
      <c r="G22" s="133"/>
      <c r="H22" s="134" t="s">
        <v>147</v>
      </c>
      <c r="I22" s="32"/>
      <c r="J22" s="32"/>
    </row>
    <row r="23" spans="1:55" ht="12.75" customHeight="1" x14ac:dyDescent="0.2">
      <c r="A23" s="128" t="s">
        <v>112</v>
      </c>
      <c r="B23" s="126" t="s">
        <v>113</v>
      </c>
      <c r="C23" s="125"/>
      <c r="D23" s="125"/>
      <c r="E23" s="125"/>
      <c r="F23" s="125"/>
      <c r="G23" s="127"/>
      <c r="H23" s="218">
        <f>'IO02 01 Pol'!F8</f>
        <v>0</v>
      </c>
      <c r="I23" s="32"/>
      <c r="J23" s="32"/>
    </row>
    <row r="24" spans="1:55" ht="12.75" customHeight="1" x14ac:dyDescent="0.2">
      <c r="A24" s="128" t="s">
        <v>116</v>
      </c>
      <c r="B24" s="126" t="s">
        <v>117</v>
      </c>
      <c r="C24" s="125"/>
      <c r="D24" s="125"/>
      <c r="E24" s="125"/>
      <c r="F24" s="125"/>
      <c r="G24" s="127"/>
      <c r="H24" s="218">
        <f>'IO02 01 Pol'!F20</f>
        <v>0</v>
      </c>
      <c r="I24" s="32"/>
      <c r="J24" s="32"/>
    </row>
    <row r="25" spans="1:55" ht="12.75" customHeight="1" x14ac:dyDescent="0.2">
      <c r="A25" s="128" t="s">
        <v>118</v>
      </c>
      <c r="B25" s="126" t="s">
        <v>119</v>
      </c>
      <c r="C25" s="125"/>
      <c r="D25" s="125"/>
      <c r="E25" s="125"/>
      <c r="F25" s="125"/>
      <c r="G25" s="127"/>
      <c r="H25" s="218">
        <f>'IO02 01 Pol'!F23</f>
        <v>0</v>
      </c>
      <c r="I25" s="32"/>
      <c r="J25" s="32"/>
    </row>
    <row r="26" spans="1:55" ht="12.75" customHeight="1" thickBot="1" x14ac:dyDescent="0.25">
      <c r="A26" s="135"/>
      <c r="B26" s="136" t="s">
        <v>339</v>
      </c>
      <c r="C26" s="137"/>
      <c r="D26" s="138" t="str">
        <f>D21</f>
        <v>01</v>
      </c>
      <c r="E26" s="137"/>
      <c r="F26" s="137"/>
      <c r="G26" s="139"/>
      <c r="H26" s="219">
        <f>SUM(H23:H25)</f>
        <v>0</v>
      </c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55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55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+V15XEGK0FGfs4WRMYhQco7VNA0XtrYEcVqw5aU1LTgorBK/JFw5o6y1TAvc3ICwz8cN6k+GNANLZuD4diHLRQ==" saltValue="NaNfiMnGBDCsNuuLFPM/NQ==" spinCount="100000" sheet="1"/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304" t="s">
        <v>152</v>
      </c>
      <c r="B1" s="304"/>
      <c r="C1" s="305"/>
      <c r="D1" s="304"/>
      <c r="E1" s="304"/>
      <c r="F1" s="304"/>
      <c r="G1" s="304"/>
      <c r="AC1" t="s">
        <v>155</v>
      </c>
    </row>
    <row r="2" spans="1:60" ht="13.5" thickTop="1" x14ac:dyDescent="0.2">
      <c r="A2" s="146" t="s">
        <v>29</v>
      </c>
      <c r="B2" s="150" t="s">
        <v>40</v>
      </c>
      <c r="C2" s="166" t="s">
        <v>41</v>
      </c>
      <c r="D2" s="148"/>
      <c r="E2" s="147"/>
      <c r="F2" s="147"/>
      <c r="G2" s="149"/>
    </row>
    <row r="3" spans="1:60" x14ac:dyDescent="0.2">
      <c r="A3" s="144" t="s">
        <v>30</v>
      </c>
      <c r="B3" s="151" t="s">
        <v>45</v>
      </c>
      <c r="C3" s="167" t="s">
        <v>46</v>
      </c>
      <c r="D3" s="143"/>
      <c r="E3" s="142"/>
      <c r="F3" s="142"/>
      <c r="G3" s="145"/>
      <c r="AC3" s="8" t="s">
        <v>143</v>
      </c>
    </row>
    <row r="4" spans="1:60" ht="13.5" thickBot="1" x14ac:dyDescent="0.25">
      <c r="A4" s="152" t="s">
        <v>31</v>
      </c>
      <c r="B4" s="153" t="s">
        <v>148</v>
      </c>
      <c r="C4" s="168" t="s">
        <v>111</v>
      </c>
      <c r="D4" s="154"/>
      <c r="E4" s="155"/>
      <c r="F4" s="155"/>
      <c r="G4" s="156"/>
    </row>
    <row r="5" spans="1:60" ht="14.25" thickTop="1" thickBot="1" x14ac:dyDescent="0.25">
      <c r="C5" s="169"/>
      <c r="D5" s="141"/>
      <c r="AN5">
        <v>15</v>
      </c>
      <c r="AO5">
        <v>21</v>
      </c>
    </row>
    <row r="6" spans="1:60" ht="27" thickTop="1" thickBot="1" x14ac:dyDescent="0.25">
      <c r="A6" s="157" t="s">
        <v>32</v>
      </c>
      <c r="B6" s="160" t="s">
        <v>33</v>
      </c>
      <c r="C6" s="170" t="s">
        <v>34</v>
      </c>
      <c r="D6" s="159" t="s">
        <v>35</v>
      </c>
      <c r="E6" s="158" t="s">
        <v>36</v>
      </c>
      <c r="F6" s="161" t="s">
        <v>37</v>
      </c>
      <c r="G6" s="157" t="s">
        <v>38</v>
      </c>
      <c r="H6" s="203" t="s">
        <v>153</v>
      </c>
      <c r="I6" s="171" t="s">
        <v>154</v>
      </c>
      <c r="J6" s="54"/>
      <c r="AN6">
        <f>SUMIF(AM8:AM31,AN5,G8:G31)</f>
        <v>0</v>
      </c>
      <c r="AO6">
        <f>SUMIF(AM8:AM31,AO5,G8:G31)</f>
        <v>0</v>
      </c>
    </row>
    <row r="7" spans="1:60" x14ac:dyDescent="0.2">
      <c r="A7" s="204"/>
      <c r="B7" s="205" t="s">
        <v>156</v>
      </c>
      <c r="C7" s="306" t="s">
        <v>157</v>
      </c>
      <c r="D7" s="307"/>
      <c r="E7" s="308"/>
      <c r="F7" s="309"/>
      <c r="G7" s="309"/>
      <c r="H7" s="206"/>
      <c r="I7" s="207"/>
    </row>
    <row r="8" spans="1:60" x14ac:dyDescent="0.2">
      <c r="A8" s="198" t="s">
        <v>158</v>
      </c>
      <c r="B8" s="172" t="s">
        <v>112</v>
      </c>
      <c r="C8" s="193" t="s">
        <v>113</v>
      </c>
      <c r="D8" s="176"/>
      <c r="E8" s="179"/>
      <c r="F8" s="310">
        <f>SUM(G9:G19)</f>
        <v>0</v>
      </c>
      <c r="G8" s="311"/>
      <c r="H8" s="182"/>
      <c r="I8" s="201"/>
      <c r="AE8" t="s">
        <v>159</v>
      </c>
    </row>
    <row r="9" spans="1:60" ht="33.75" outlineLevel="1" x14ac:dyDescent="0.2">
      <c r="A9" s="200">
        <v>1</v>
      </c>
      <c r="B9" s="173" t="s">
        <v>421</v>
      </c>
      <c r="C9" s="194" t="s">
        <v>422</v>
      </c>
      <c r="D9" s="177" t="s">
        <v>245</v>
      </c>
      <c r="E9" s="180">
        <v>1</v>
      </c>
      <c r="F9" s="185"/>
      <c r="G9" s="184">
        <f>ROUND(E9*F9,2)</f>
        <v>0</v>
      </c>
      <c r="H9" s="183"/>
      <c r="I9" s="202" t="s">
        <v>228</v>
      </c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 t="s">
        <v>229</v>
      </c>
      <c r="AF9" s="162" t="s">
        <v>240</v>
      </c>
      <c r="AG9" s="162"/>
      <c r="AH9" s="162"/>
      <c r="AI9" s="162"/>
      <c r="AJ9" s="162"/>
      <c r="AK9" s="162"/>
      <c r="AL9" s="162"/>
      <c r="AM9" s="162">
        <v>21</v>
      </c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outlineLevel="1" x14ac:dyDescent="0.2">
      <c r="A10" s="199"/>
      <c r="B10" s="174"/>
      <c r="C10" s="299" t="s">
        <v>423</v>
      </c>
      <c r="D10" s="300"/>
      <c r="E10" s="301"/>
      <c r="F10" s="302"/>
      <c r="G10" s="303"/>
      <c r="H10" s="183"/>
      <c r="I10" s="20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5" t="str">
        <f>C10</f>
        <v>záruka on-site NBD</v>
      </c>
      <c r="BB10" s="162"/>
      <c r="BC10" s="162"/>
      <c r="BD10" s="162"/>
      <c r="BE10" s="162"/>
      <c r="BF10" s="162"/>
      <c r="BG10" s="162"/>
      <c r="BH10" s="162"/>
    </row>
    <row r="11" spans="1:60" ht="22.5" outlineLevel="1" x14ac:dyDescent="0.2">
      <c r="A11" s="200">
        <v>2</v>
      </c>
      <c r="B11" s="173" t="s">
        <v>424</v>
      </c>
      <c r="C11" s="194" t="s">
        <v>425</v>
      </c>
      <c r="D11" s="177" t="s">
        <v>237</v>
      </c>
      <c r="E11" s="180">
        <v>1</v>
      </c>
      <c r="F11" s="185"/>
      <c r="G11" s="184">
        <f>ROUND(E11*F11,2)</f>
        <v>0</v>
      </c>
      <c r="H11" s="183"/>
      <c r="I11" s="202" t="s">
        <v>228</v>
      </c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 t="s">
        <v>229</v>
      </c>
      <c r="AF11" s="162" t="s">
        <v>240</v>
      </c>
      <c r="AG11" s="162"/>
      <c r="AH11" s="162"/>
      <c r="AI11" s="162"/>
      <c r="AJ11" s="162"/>
      <c r="AK11" s="162"/>
      <c r="AL11" s="162"/>
      <c r="AM11" s="162">
        <v>21</v>
      </c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outlineLevel="1" x14ac:dyDescent="0.2">
      <c r="A12" s="200">
        <v>3</v>
      </c>
      <c r="B12" s="173" t="s">
        <v>426</v>
      </c>
      <c r="C12" s="194" t="s">
        <v>427</v>
      </c>
      <c r="D12" s="177" t="s">
        <v>245</v>
      </c>
      <c r="E12" s="180">
        <v>1</v>
      </c>
      <c r="F12" s="185"/>
      <c r="G12" s="184">
        <f>ROUND(E12*F12,2)</f>
        <v>0</v>
      </c>
      <c r="H12" s="183"/>
      <c r="I12" s="202" t="s">
        <v>228</v>
      </c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 t="s">
        <v>229</v>
      </c>
      <c r="AF12" s="162" t="s">
        <v>240</v>
      </c>
      <c r="AG12" s="162"/>
      <c r="AH12" s="162"/>
      <c r="AI12" s="162"/>
      <c r="AJ12" s="162"/>
      <c r="AK12" s="162"/>
      <c r="AL12" s="162"/>
      <c r="AM12" s="162">
        <v>21</v>
      </c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outlineLevel="1" x14ac:dyDescent="0.2">
      <c r="A13" s="200">
        <v>4</v>
      </c>
      <c r="B13" s="173" t="s">
        <v>428</v>
      </c>
      <c r="C13" s="194" t="s">
        <v>429</v>
      </c>
      <c r="D13" s="177" t="s">
        <v>237</v>
      </c>
      <c r="E13" s="180">
        <v>1</v>
      </c>
      <c r="F13" s="185"/>
      <c r="G13" s="184">
        <f>ROUND(E13*F13,2)</f>
        <v>0</v>
      </c>
      <c r="H13" s="183"/>
      <c r="I13" s="202" t="s">
        <v>228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 t="s">
        <v>229</v>
      </c>
      <c r="AF13" s="162" t="s">
        <v>240</v>
      </c>
      <c r="AG13" s="162"/>
      <c r="AH13" s="162"/>
      <c r="AI13" s="162"/>
      <c r="AJ13" s="162"/>
      <c r="AK13" s="162"/>
      <c r="AL13" s="162"/>
      <c r="AM13" s="162">
        <v>21</v>
      </c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outlineLevel="1" x14ac:dyDescent="0.2">
      <c r="A14" s="200">
        <v>5</v>
      </c>
      <c r="B14" s="173" t="s">
        <v>430</v>
      </c>
      <c r="C14" s="194" t="s">
        <v>431</v>
      </c>
      <c r="D14" s="177" t="s">
        <v>237</v>
      </c>
      <c r="E14" s="180">
        <v>1</v>
      </c>
      <c r="F14" s="185"/>
      <c r="G14" s="184">
        <f>ROUND(E14*F14,2)</f>
        <v>0</v>
      </c>
      <c r="H14" s="183"/>
      <c r="I14" s="202" t="s">
        <v>228</v>
      </c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 t="s">
        <v>229</v>
      </c>
      <c r="AF14" s="162" t="s">
        <v>240</v>
      </c>
      <c r="AG14" s="162"/>
      <c r="AH14" s="162"/>
      <c r="AI14" s="162"/>
      <c r="AJ14" s="162"/>
      <c r="AK14" s="162"/>
      <c r="AL14" s="162"/>
      <c r="AM14" s="162">
        <v>21</v>
      </c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ht="33.75" outlineLevel="1" x14ac:dyDescent="0.2">
      <c r="A15" s="199"/>
      <c r="B15" s="174"/>
      <c r="C15" s="299" t="s">
        <v>432</v>
      </c>
      <c r="D15" s="300"/>
      <c r="E15" s="301"/>
      <c r="F15" s="302"/>
      <c r="G15" s="303"/>
      <c r="H15" s="183"/>
      <c r="I15" s="20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5" t="str">
        <f>C15</f>
        <v>Obsahuje montáž ocelového držáku provedení žárově zinkované, montáž technologie, konfiguraci, směrování, oživení, předání spoje. Obsahuje případné ocelové konstrukce, klempířské, pokládku kabelů, záložní zdroje a rack.  Propojení a vyzkoušení s dispečerským systémem MaR.</v>
      </c>
      <c r="BB15" s="162"/>
      <c r="BC15" s="162"/>
      <c r="BD15" s="162"/>
      <c r="BE15" s="162"/>
      <c r="BF15" s="162"/>
      <c r="BG15" s="162"/>
      <c r="BH15" s="162"/>
    </row>
    <row r="16" spans="1:60" ht="22.5" outlineLevel="1" x14ac:dyDescent="0.2">
      <c r="A16" s="200">
        <v>6</v>
      </c>
      <c r="B16" s="173" t="s">
        <v>433</v>
      </c>
      <c r="C16" s="194" t="s">
        <v>434</v>
      </c>
      <c r="D16" s="177" t="s">
        <v>237</v>
      </c>
      <c r="E16" s="180">
        <v>1</v>
      </c>
      <c r="F16" s="185"/>
      <c r="G16" s="184">
        <f>ROUND(E16*F16,2)</f>
        <v>0</v>
      </c>
      <c r="H16" s="183"/>
      <c r="I16" s="202" t="s">
        <v>228</v>
      </c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 t="s">
        <v>229</v>
      </c>
      <c r="AF16" s="162" t="s">
        <v>240</v>
      </c>
      <c r="AG16" s="162"/>
      <c r="AH16" s="162"/>
      <c r="AI16" s="162"/>
      <c r="AJ16" s="162"/>
      <c r="AK16" s="162"/>
      <c r="AL16" s="162"/>
      <c r="AM16" s="162">
        <v>21</v>
      </c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">
      <c r="A17" s="200">
        <v>7</v>
      </c>
      <c r="B17" s="173" t="s">
        <v>435</v>
      </c>
      <c r="C17" s="194" t="s">
        <v>436</v>
      </c>
      <c r="D17" s="177" t="s">
        <v>245</v>
      </c>
      <c r="E17" s="180">
        <v>1</v>
      </c>
      <c r="F17" s="185"/>
      <c r="G17" s="184">
        <f>ROUND(E17*F17,2)</f>
        <v>0</v>
      </c>
      <c r="H17" s="183"/>
      <c r="I17" s="202" t="s">
        <v>228</v>
      </c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 t="s">
        <v>229</v>
      </c>
      <c r="AF17" s="162" t="s">
        <v>240</v>
      </c>
      <c r="AG17" s="162"/>
      <c r="AH17" s="162"/>
      <c r="AI17" s="162"/>
      <c r="AJ17" s="162"/>
      <c r="AK17" s="162"/>
      <c r="AL17" s="162"/>
      <c r="AM17" s="162">
        <v>21</v>
      </c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outlineLevel="1" x14ac:dyDescent="0.2">
      <c r="A18" s="200">
        <v>8</v>
      </c>
      <c r="B18" s="173" t="s">
        <v>437</v>
      </c>
      <c r="C18" s="194" t="s">
        <v>438</v>
      </c>
      <c r="D18" s="177" t="s">
        <v>245</v>
      </c>
      <c r="E18" s="180">
        <v>2</v>
      </c>
      <c r="F18" s="185"/>
      <c r="G18" s="184">
        <f>ROUND(E18*F18,2)</f>
        <v>0</v>
      </c>
      <c r="H18" s="183"/>
      <c r="I18" s="202" t="s">
        <v>228</v>
      </c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 t="s">
        <v>229</v>
      </c>
      <c r="AF18" s="162" t="s">
        <v>240</v>
      </c>
      <c r="AG18" s="162"/>
      <c r="AH18" s="162"/>
      <c r="AI18" s="162"/>
      <c r="AJ18" s="162"/>
      <c r="AK18" s="162"/>
      <c r="AL18" s="162"/>
      <c r="AM18" s="162">
        <v>21</v>
      </c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 x14ac:dyDescent="0.2">
      <c r="A19" s="200">
        <v>9</v>
      </c>
      <c r="B19" s="173" t="s">
        <v>439</v>
      </c>
      <c r="C19" s="194" t="s">
        <v>440</v>
      </c>
      <c r="D19" s="177" t="s">
        <v>245</v>
      </c>
      <c r="E19" s="180">
        <v>1</v>
      </c>
      <c r="F19" s="185"/>
      <c r="G19" s="184">
        <f>ROUND(E19*F19,2)</f>
        <v>0</v>
      </c>
      <c r="H19" s="183"/>
      <c r="I19" s="202" t="s">
        <v>228</v>
      </c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 t="s">
        <v>229</v>
      </c>
      <c r="AF19" s="162" t="s">
        <v>240</v>
      </c>
      <c r="AG19" s="162"/>
      <c r="AH19" s="162"/>
      <c r="AI19" s="162"/>
      <c r="AJ19" s="162"/>
      <c r="AK19" s="162"/>
      <c r="AL19" s="162"/>
      <c r="AM19" s="162">
        <v>21</v>
      </c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x14ac:dyDescent="0.2">
      <c r="A20" s="198" t="s">
        <v>158</v>
      </c>
      <c r="B20" s="172" t="s">
        <v>116</v>
      </c>
      <c r="C20" s="193" t="s">
        <v>117</v>
      </c>
      <c r="D20" s="176"/>
      <c r="E20" s="179"/>
      <c r="F20" s="291">
        <f>SUM(G21:G22)</f>
        <v>0</v>
      </c>
      <c r="G20" s="292"/>
      <c r="H20" s="182"/>
      <c r="I20" s="201"/>
      <c r="AE20" t="s">
        <v>159</v>
      </c>
    </row>
    <row r="21" spans="1:60" ht="22.5" outlineLevel="1" x14ac:dyDescent="0.2">
      <c r="A21" s="200">
        <v>10</v>
      </c>
      <c r="B21" s="173" t="s">
        <v>441</v>
      </c>
      <c r="C21" s="194" t="s">
        <v>442</v>
      </c>
      <c r="D21" s="177" t="s">
        <v>237</v>
      </c>
      <c r="E21" s="180">
        <v>1</v>
      </c>
      <c r="F21" s="185"/>
      <c r="G21" s="184">
        <f>ROUND(E21*F21,2)</f>
        <v>0</v>
      </c>
      <c r="H21" s="183"/>
      <c r="I21" s="202" t="s">
        <v>228</v>
      </c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 t="s">
        <v>229</v>
      </c>
      <c r="AF21" s="162" t="s">
        <v>240</v>
      </c>
      <c r="AG21" s="162"/>
      <c r="AH21" s="162"/>
      <c r="AI21" s="162"/>
      <c r="AJ21" s="162"/>
      <c r="AK21" s="162"/>
      <c r="AL21" s="162"/>
      <c r="AM21" s="162">
        <v>21</v>
      </c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outlineLevel="1" x14ac:dyDescent="0.2">
      <c r="A22" s="199"/>
      <c r="B22" s="174"/>
      <c r="C22" s="299" t="s">
        <v>443</v>
      </c>
      <c r="D22" s="300"/>
      <c r="E22" s="301"/>
      <c r="F22" s="302"/>
      <c r="G22" s="303"/>
      <c r="H22" s="183"/>
      <c r="I22" s="20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5" t="str">
        <f>C22</f>
        <v>Cena neobsahuje úpravu centrály ve stávajícím velínu</v>
      </c>
      <c r="BB22" s="162"/>
      <c r="BC22" s="162"/>
      <c r="BD22" s="162"/>
      <c r="BE22" s="162"/>
      <c r="BF22" s="162"/>
      <c r="BG22" s="162"/>
      <c r="BH22" s="162"/>
    </row>
    <row r="23" spans="1:60" x14ac:dyDescent="0.2">
      <c r="A23" s="198" t="s">
        <v>158</v>
      </c>
      <c r="B23" s="172" t="s">
        <v>118</v>
      </c>
      <c r="C23" s="193" t="s">
        <v>119</v>
      </c>
      <c r="D23" s="176"/>
      <c r="E23" s="179"/>
      <c r="F23" s="291">
        <f>SUM(G24:G28)</f>
        <v>0</v>
      </c>
      <c r="G23" s="292"/>
      <c r="H23" s="182"/>
      <c r="I23" s="201"/>
      <c r="AE23" t="s">
        <v>159</v>
      </c>
    </row>
    <row r="24" spans="1:60" outlineLevel="1" x14ac:dyDescent="0.2">
      <c r="A24" s="200">
        <v>11</v>
      </c>
      <c r="B24" s="173" t="s">
        <v>408</v>
      </c>
      <c r="C24" s="194" t="s">
        <v>444</v>
      </c>
      <c r="D24" s="177" t="s">
        <v>245</v>
      </c>
      <c r="E24" s="180">
        <v>1</v>
      </c>
      <c r="F24" s="185"/>
      <c r="G24" s="184">
        <f>ROUND(E24*F24,2)</f>
        <v>0</v>
      </c>
      <c r="H24" s="183"/>
      <c r="I24" s="202" t="s">
        <v>228</v>
      </c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 t="s">
        <v>229</v>
      </c>
      <c r="AF24" s="162" t="s">
        <v>240</v>
      </c>
      <c r="AG24" s="162"/>
      <c r="AH24" s="162"/>
      <c r="AI24" s="162"/>
      <c r="AJ24" s="162"/>
      <c r="AK24" s="162"/>
      <c r="AL24" s="162"/>
      <c r="AM24" s="162">
        <v>21</v>
      </c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outlineLevel="1" x14ac:dyDescent="0.2">
      <c r="A25" s="200">
        <v>12</v>
      </c>
      <c r="B25" s="173" t="s">
        <v>410</v>
      </c>
      <c r="C25" s="194" t="s">
        <v>445</v>
      </c>
      <c r="D25" s="177" t="s">
        <v>416</v>
      </c>
      <c r="E25" s="180">
        <v>15</v>
      </c>
      <c r="F25" s="185"/>
      <c r="G25" s="184">
        <f>ROUND(E25*F25,2)</f>
        <v>0</v>
      </c>
      <c r="H25" s="183"/>
      <c r="I25" s="202" t="s">
        <v>228</v>
      </c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 t="s">
        <v>229</v>
      </c>
      <c r="AF25" s="162" t="s">
        <v>240</v>
      </c>
      <c r="AG25" s="162"/>
      <c r="AH25" s="162"/>
      <c r="AI25" s="162"/>
      <c r="AJ25" s="162"/>
      <c r="AK25" s="162"/>
      <c r="AL25" s="162"/>
      <c r="AM25" s="162">
        <v>21</v>
      </c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outlineLevel="1" x14ac:dyDescent="0.2">
      <c r="A26" s="200">
        <v>13</v>
      </c>
      <c r="B26" s="173" t="s">
        <v>412</v>
      </c>
      <c r="C26" s="194" t="s">
        <v>446</v>
      </c>
      <c r="D26" s="177" t="s">
        <v>416</v>
      </c>
      <c r="E26" s="180">
        <v>24</v>
      </c>
      <c r="F26" s="185"/>
      <c r="G26" s="184">
        <f>ROUND(E26*F26,2)</f>
        <v>0</v>
      </c>
      <c r="H26" s="183"/>
      <c r="I26" s="202" t="s">
        <v>228</v>
      </c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229</v>
      </c>
      <c r="AF26" s="162" t="s">
        <v>240</v>
      </c>
      <c r="AG26" s="162"/>
      <c r="AH26" s="162"/>
      <c r="AI26" s="162"/>
      <c r="AJ26" s="162"/>
      <c r="AK26" s="162"/>
      <c r="AL26" s="162"/>
      <c r="AM26" s="162">
        <v>21</v>
      </c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">
      <c r="A27" s="200">
        <v>14</v>
      </c>
      <c r="B27" s="173" t="s">
        <v>414</v>
      </c>
      <c r="C27" s="194" t="s">
        <v>447</v>
      </c>
      <c r="D27" s="177" t="s">
        <v>416</v>
      </c>
      <c r="E27" s="180">
        <v>24</v>
      </c>
      <c r="F27" s="185"/>
      <c r="G27" s="184">
        <f>ROUND(E27*F27,2)</f>
        <v>0</v>
      </c>
      <c r="H27" s="183"/>
      <c r="I27" s="202" t="s">
        <v>228</v>
      </c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 t="s">
        <v>229</v>
      </c>
      <c r="AF27" s="162" t="s">
        <v>240</v>
      </c>
      <c r="AG27" s="162"/>
      <c r="AH27" s="162"/>
      <c r="AI27" s="162"/>
      <c r="AJ27" s="162"/>
      <c r="AK27" s="162"/>
      <c r="AL27" s="162"/>
      <c r="AM27" s="162">
        <v>21</v>
      </c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ht="13.5" outlineLevel="1" thickBot="1" x14ac:dyDescent="0.25">
      <c r="A28" s="208">
        <v>15</v>
      </c>
      <c r="B28" s="209" t="s">
        <v>417</v>
      </c>
      <c r="C28" s="210" t="s">
        <v>420</v>
      </c>
      <c r="D28" s="211" t="s">
        <v>245</v>
      </c>
      <c r="E28" s="212">
        <v>1</v>
      </c>
      <c r="F28" s="213"/>
      <c r="G28" s="214">
        <f>ROUND(E28*F28,2)</f>
        <v>0</v>
      </c>
      <c r="H28" s="215"/>
      <c r="I28" s="216" t="s">
        <v>228</v>
      </c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 t="s">
        <v>229</v>
      </c>
      <c r="AF28" s="162" t="s">
        <v>240</v>
      </c>
      <c r="AG28" s="162"/>
      <c r="AH28" s="162"/>
      <c r="AI28" s="162"/>
      <c r="AJ28" s="162"/>
      <c r="AK28" s="162"/>
      <c r="AL28" s="162"/>
      <c r="AM28" s="162">
        <v>21</v>
      </c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x14ac:dyDescent="0.2">
      <c r="A29" s="163"/>
      <c r="B29" s="175" t="s">
        <v>335</v>
      </c>
      <c r="C29" s="195" t="s">
        <v>335</v>
      </c>
      <c r="D29" s="178"/>
      <c r="E29" s="181"/>
      <c r="F29" s="186"/>
      <c r="G29" s="186"/>
      <c r="H29" s="187"/>
      <c r="I29" s="186"/>
    </row>
    <row r="30" spans="1:60" hidden="1" x14ac:dyDescent="0.2">
      <c r="C30" s="196"/>
      <c r="D30" s="141"/>
    </row>
    <row r="31" spans="1:60" ht="13.5" hidden="1" thickBot="1" x14ac:dyDescent="0.25">
      <c r="A31" s="188"/>
      <c r="B31" s="189" t="s">
        <v>336</v>
      </c>
      <c r="C31" s="197"/>
      <c r="D31" s="190"/>
      <c r="E31" s="191"/>
      <c r="F31" s="191"/>
      <c r="G31" s="192">
        <f>F8+F20+F23</f>
        <v>0</v>
      </c>
    </row>
    <row r="32" spans="1:60" x14ac:dyDescent="0.2">
      <c r="D32" s="141"/>
    </row>
    <row r="33" spans="4:4" x14ac:dyDescent="0.2">
      <c r="D33" s="141"/>
    </row>
    <row r="34" spans="4:4" x14ac:dyDescent="0.2">
      <c r="D34" s="141"/>
    </row>
    <row r="35" spans="4:4" x14ac:dyDescent="0.2">
      <c r="D35" s="141"/>
    </row>
    <row r="36" spans="4:4" x14ac:dyDescent="0.2">
      <c r="D36" s="141"/>
    </row>
    <row r="37" spans="4:4" x14ac:dyDescent="0.2">
      <c r="D37" s="141"/>
    </row>
    <row r="38" spans="4:4" x14ac:dyDescent="0.2">
      <c r="D38" s="141"/>
    </row>
    <row r="39" spans="4:4" x14ac:dyDescent="0.2">
      <c r="D39" s="141"/>
    </row>
    <row r="40" spans="4:4" x14ac:dyDescent="0.2">
      <c r="D40" s="141"/>
    </row>
    <row r="41" spans="4:4" x14ac:dyDescent="0.2">
      <c r="D41" s="141"/>
    </row>
    <row r="42" spans="4:4" x14ac:dyDescent="0.2">
      <c r="D42" s="141"/>
    </row>
    <row r="43" spans="4:4" x14ac:dyDescent="0.2">
      <c r="D43" s="141"/>
    </row>
    <row r="44" spans="4:4" x14ac:dyDescent="0.2">
      <c r="D44" s="141"/>
    </row>
    <row r="45" spans="4:4" x14ac:dyDescent="0.2">
      <c r="D45" s="141"/>
    </row>
    <row r="46" spans="4:4" x14ac:dyDescent="0.2">
      <c r="D46" s="141"/>
    </row>
    <row r="47" spans="4:4" x14ac:dyDescent="0.2">
      <c r="D47" s="141"/>
    </row>
    <row r="48" spans="4:4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iDSiMzFJto0cjghW8e3OO2PCUS8M/Yp1HIUhSyPgNIKfe1bGeKN2Hi7c4S+TYaSvxRBIyTHn6FrEErHgXbU8Ow==" saltValue="84U4/AaTODaSL21yckkrqA==" spinCount="100000" sheet="1"/>
  <mergeCells count="8">
    <mergeCell ref="C22:G22"/>
    <mergeCell ref="F23:G23"/>
    <mergeCell ref="A1:G1"/>
    <mergeCell ref="C7:G7"/>
    <mergeCell ref="F8:G8"/>
    <mergeCell ref="C10:G10"/>
    <mergeCell ref="C15:G15"/>
    <mergeCell ref="F20:G20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/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216014-10</v>
      </c>
      <c r="C1" s="31" t="str">
        <f>Stavba!NazevStavby</f>
        <v>Náměšť nad Oslavou – Vícenice - rekonstrukce kotelen na pevná paliva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27</v>
      </c>
      <c r="B2" s="121" t="s">
        <v>47</v>
      </c>
      <c r="C2" s="283" t="s">
        <v>48</v>
      </c>
      <c r="D2" s="272"/>
      <c r="E2" s="272"/>
      <c r="F2" s="272"/>
      <c r="G2" s="26" t="s">
        <v>15</v>
      </c>
      <c r="H2" s="34"/>
      <c r="O2" s="8" t="s">
        <v>143</v>
      </c>
    </row>
    <row r="3" spans="1:15" ht="13.5" customHeight="1" thickTop="1" x14ac:dyDescent="0.2">
      <c r="H3" s="35"/>
    </row>
    <row r="4" spans="1:15" ht="18" customHeight="1" x14ac:dyDescent="0.25">
      <c r="A4" s="271" t="s">
        <v>16</v>
      </c>
      <c r="B4" s="271"/>
      <c r="C4" s="271"/>
      <c r="D4" s="271"/>
      <c r="E4" s="271"/>
      <c r="F4" s="271"/>
      <c r="G4" s="271"/>
      <c r="H4" s="271"/>
    </row>
    <row r="5" spans="1:15" ht="12.75" customHeight="1" x14ac:dyDescent="0.2">
      <c r="H5" s="35"/>
    </row>
    <row r="6" spans="1:15" ht="15.75" customHeight="1" x14ac:dyDescent="0.25">
      <c r="A6" s="32" t="s">
        <v>24</v>
      </c>
      <c r="B6" s="29" t="str">
        <f>B2</f>
        <v>SO01</v>
      </c>
      <c r="H6" s="35"/>
    </row>
    <row r="7" spans="1:15" ht="15.75" customHeight="1" x14ac:dyDescent="0.25">
      <c r="B7" s="273" t="str">
        <f>C2</f>
        <v>Tělocvična - úprava technologie</v>
      </c>
      <c r="C7" s="274"/>
      <c r="D7" s="274"/>
      <c r="E7" s="274"/>
      <c r="F7" s="274"/>
      <c r="G7" s="274"/>
      <c r="H7" s="35"/>
    </row>
    <row r="8" spans="1:15" ht="12.75" customHeight="1" x14ac:dyDescent="0.2">
      <c r="H8" s="35"/>
    </row>
    <row r="9" spans="1:15" ht="12.75" customHeight="1" x14ac:dyDescent="0.2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144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22" t="s">
        <v>145</v>
      </c>
      <c r="B16" s="123"/>
      <c r="C16" s="123"/>
      <c r="D16" s="123"/>
      <c r="E16" s="123"/>
      <c r="F16" s="123"/>
      <c r="G16" s="123"/>
      <c r="H16" s="124"/>
      <c r="I16" s="32"/>
      <c r="J16" s="32"/>
    </row>
    <row r="17" spans="1:55" ht="12.75" customHeight="1" x14ac:dyDescent="0.2">
      <c r="A17" s="130" t="s">
        <v>146</v>
      </c>
      <c r="B17" s="131"/>
      <c r="C17" s="132"/>
      <c r="D17" s="132"/>
      <c r="E17" s="132"/>
      <c r="F17" s="132"/>
      <c r="G17" s="133"/>
      <c r="H17" s="134" t="s">
        <v>147</v>
      </c>
      <c r="I17" s="32"/>
      <c r="J17" s="32"/>
    </row>
    <row r="18" spans="1:55" ht="12.75" customHeight="1" x14ac:dyDescent="0.2">
      <c r="A18" s="128" t="s">
        <v>148</v>
      </c>
      <c r="B18" s="126" t="s">
        <v>448</v>
      </c>
      <c r="C18" s="125"/>
      <c r="D18" s="125"/>
      <c r="E18" s="125"/>
      <c r="F18" s="125"/>
      <c r="G18" s="127"/>
      <c r="H18" s="129">
        <f>'SO01 01 Pol'!G139</f>
        <v>0</v>
      </c>
      <c r="I18" s="32"/>
      <c r="J18" s="32"/>
      <c r="O18">
        <f>'SO01 01 Pol'!AN6</f>
        <v>0</v>
      </c>
      <c r="P18">
        <f>'SO01 01 Pol'!AO6</f>
        <v>0</v>
      </c>
    </row>
    <row r="19" spans="1:55" ht="12.75" customHeight="1" x14ac:dyDescent="0.2">
      <c r="A19" s="128" t="s">
        <v>150</v>
      </c>
      <c r="B19" s="126" t="s">
        <v>111</v>
      </c>
      <c r="C19" s="125"/>
      <c r="D19" s="125"/>
      <c r="E19" s="125"/>
      <c r="F19" s="125"/>
      <c r="G19" s="127"/>
      <c r="H19" s="129">
        <f>'SO01 02 Pol'!G45</f>
        <v>0</v>
      </c>
      <c r="I19" s="32"/>
      <c r="J19" s="32"/>
      <c r="O19">
        <f>'SO01 02 Pol'!AN6</f>
        <v>0</v>
      </c>
      <c r="P19">
        <f>'SO01 02 Pol'!AO6</f>
        <v>0</v>
      </c>
    </row>
    <row r="20" spans="1:55" ht="12.75" customHeight="1" thickBot="1" x14ac:dyDescent="0.25">
      <c r="A20" s="135"/>
      <c r="B20" s="136" t="s">
        <v>151</v>
      </c>
      <c r="C20" s="137"/>
      <c r="D20" s="138" t="str">
        <f>B2</f>
        <v>SO01</v>
      </c>
      <c r="E20" s="137"/>
      <c r="F20" s="137"/>
      <c r="G20" s="139"/>
      <c r="H20" s="140">
        <f>SUM(H18:H19)</f>
        <v>0</v>
      </c>
      <c r="I20" s="32"/>
      <c r="J20" s="32"/>
    </row>
    <row r="21" spans="1:55" ht="12.75" customHeight="1" x14ac:dyDescent="0.2">
      <c r="A21" s="32"/>
      <c r="B21" s="32"/>
      <c r="C21" s="32"/>
      <c r="D21" s="32"/>
      <c r="E21" s="32"/>
      <c r="F21" s="32"/>
      <c r="G21" s="32"/>
      <c r="H21" s="36"/>
      <c r="I21" s="32"/>
      <c r="J21" s="32"/>
    </row>
    <row r="22" spans="1:55" ht="13.5" thickBot="1" x14ac:dyDescent="0.25">
      <c r="A22" s="122" t="s">
        <v>337</v>
      </c>
      <c r="B22" s="123"/>
      <c r="C22" s="123"/>
      <c r="D22" s="164" t="s">
        <v>148</v>
      </c>
      <c r="E22" s="284" t="s">
        <v>448</v>
      </c>
      <c r="F22" s="284"/>
      <c r="G22" s="284"/>
      <c r="H22" s="284"/>
      <c r="I22" s="32"/>
      <c r="J22" s="32"/>
      <c r="BC22" s="217" t="str">
        <f>E22</f>
        <v>Technologie</v>
      </c>
    </row>
    <row r="23" spans="1:55" ht="12.75" customHeight="1" x14ac:dyDescent="0.2">
      <c r="A23" s="130" t="s">
        <v>338</v>
      </c>
      <c r="B23" s="131"/>
      <c r="C23" s="132"/>
      <c r="D23" s="132"/>
      <c r="E23" s="132"/>
      <c r="F23" s="132"/>
      <c r="G23" s="133"/>
      <c r="H23" s="134" t="s">
        <v>147</v>
      </c>
      <c r="I23" s="32"/>
      <c r="J23" s="32"/>
    </row>
    <row r="24" spans="1:55" ht="12.75" customHeight="1" x14ac:dyDescent="0.2">
      <c r="A24" s="128" t="s">
        <v>100</v>
      </c>
      <c r="B24" s="126" t="s">
        <v>101</v>
      </c>
      <c r="C24" s="125"/>
      <c r="D24" s="125"/>
      <c r="E24" s="125"/>
      <c r="F24" s="125"/>
      <c r="G24" s="127"/>
      <c r="H24" s="218">
        <f>'SO01 01 Pol'!F8</f>
        <v>0</v>
      </c>
      <c r="I24" s="32"/>
      <c r="J24" s="32"/>
    </row>
    <row r="25" spans="1:55" ht="12.75" customHeight="1" x14ac:dyDescent="0.2">
      <c r="A25" s="128" t="s">
        <v>120</v>
      </c>
      <c r="B25" s="126" t="s">
        <v>121</v>
      </c>
      <c r="C25" s="125"/>
      <c r="D25" s="125"/>
      <c r="E25" s="125"/>
      <c r="F25" s="125"/>
      <c r="G25" s="127"/>
      <c r="H25" s="218">
        <f>'SO01 01 Pol'!F19</f>
        <v>0</v>
      </c>
      <c r="I25" s="32"/>
      <c r="J25" s="32"/>
    </row>
    <row r="26" spans="1:55" ht="12.75" customHeight="1" x14ac:dyDescent="0.2">
      <c r="A26" s="128" t="s">
        <v>122</v>
      </c>
      <c r="B26" s="126" t="s">
        <v>123</v>
      </c>
      <c r="C26" s="125"/>
      <c r="D26" s="125"/>
      <c r="E26" s="125"/>
      <c r="F26" s="125"/>
      <c r="G26" s="127"/>
      <c r="H26" s="218">
        <f>'SO01 01 Pol'!F26</f>
        <v>0</v>
      </c>
      <c r="I26" s="32"/>
      <c r="J26" s="32"/>
    </row>
    <row r="27" spans="1:55" ht="12.75" customHeight="1" x14ac:dyDescent="0.2">
      <c r="A27" s="128" t="s">
        <v>124</v>
      </c>
      <c r="B27" s="126" t="s">
        <v>125</v>
      </c>
      <c r="C27" s="125"/>
      <c r="D27" s="125"/>
      <c r="E27" s="125"/>
      <c r="F27" s="125"/>
      <c r="G27" s="127"/>
      <c r="H27" s="218">
        <f>'SO01 01 Pol'!F43</f>
        <v>0</v>
      </c>
      <c r="I27" s="32"/>
      <c r="J27" s="32"/>
    </row>
    <row r="28" spans="1:55" ht="12.75" customHeight="1" x14ac:dyDescent="0.2">
      <c r="A28" s="128" t="s">
        <v>126</v>
      </c>
      <c r="B28" s="126" t="s">
        <v>127</v>
      </c>
      <c r="C28" s="125"/>
      <c r="D28" s="125"/>
      <c r="E28" s="125"/>
      <c r="F28" s="125"/>
      <c r="G28" s="127"/>
      <c r="H28" s="218">
        <f>'SO01 01 Pol'!F67</f>
        <v>0</v>
      </c>
      <c r="I28" s="32"/>
      <c r="J28" s="32"/>
    </row>
    <row r="29" spans="1:55" ht="12.75" customHeight="1" x14ac:dyDescent="0.2">
      <c r="A29" s="128" t="s">
        <v>132</v>
      </c>
      <c r="B29" s="126" t="s">
        <v>133</v>
      </c>
      <c r="C29" s="125"/>
      <c r="D29" s="125"/>
      <c r="E29" s="125"/>
      <c r="F29" s="125"/>
      <c r="G29" s="127"/>
      <c r="H29" s="218">
        <f>'SO01 01 Pol'!F125</f>
        <v>0</v>
      </c>
      <c r="I29" s="32"/>
      <c r="J29" s="32"/>
    </row>
    <row r="30" spans="1:55" ht="12.75" customHeight="1" x14ac:dyDescent="0.2">
      <c r="A30" s="128" t="s">
        <v>140</v>
      </c>
      <c r="B30" s="126" t="s">
        <v>141</v>
      </c>
      <c r="C30" s="125"/>
      <c r="D30" s="125"/>
      <c r="E30" s="125"/>
      <c r="F30" s="125"/>
      <c r="G30" s="127"/>
      <c r="H30" s="218">
        <f>'SO01 01 Pol'!F129</f>
        <v>0</v>
      </c>
      <c r="I30" s="32"/>
      <c r="J30" s="32"/>
    </row>
    <row r="31" spans="1:55" ht="12.75" customHeight="1" thickBot="1" x14ac:dyDescent="0.25">
      <c r="A31" s="135"/>
      <c r="B31" s="136" t="s">
        <v>339</v>
      </c>
      <c r="C31" s="137"/>
      <c r="D31" s="138" t="str">
        <f>D22</f>
        <v>01</v>
      </c>
      <c r="E31" s="137"/>
      <c r="F31" s="137"/>
      <c r="G31" s="139"/>
      <c r="H31" s="219">
        <f>SUM(H24:H30)</f>
        <v>0</v>
      </c>
      <c r="I31" s="32"/>
      <c r="J31" s="32"/>
    </row>
    <row r="32" spans="1:55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55" ht="13.5" thickBot="1" x14ac:dyDescent="0.25">
      <c r="A33" s="122" t="s">
        <v>337</v>
      </c>
      <c r="B33" s="123"/>
      <c r="C33" s="123"/>
      <c r="D33" s="164" t="s">
        <v>150</v>
      </c>
      <c r="E33" s="284" t="s">
        <v>111</v>
      </c>
      <c r="F33" s="284"/>
      <c r="G33" s="284"/>
      <c r="H33" s="284"/>
      <c r="I33" s="32"/>
      <c r="J33" s="32"/>
      <c r="BC33" s="217" t="str">
        <f>E33</f>
        <v>Měření a regulace</v>
      </c>
    </row>
    <row r="34" spans="1:55" ht="12.75" customHeight="1" x14ac:dyDescent="0.2">
      <c r="A34" s="130" t="s">
        <v>338</v>
      </c>
      <c r="B34" s="131"/>
      <c r="C34" s="132"/>
      <c r="D34" s="132"/>
      <c r="E34" s="132"/>
      <c r="F34" s="132"/>
      <c r="G34" s="133"/>
      <c r="H34" s="134" t="s">
        <v>147</v>
      </c>
      <c r="I34" s="32"/>
      <c r="J34" s="32"/>
    </row>
    <row r="35" spans="1:55" ht="12.75" customHeight="1" x14ac:dyDescent="0.2">
      <c r="A35" s="128" t="s">
        <v>112</v>
      </c>
      <c r="B35" s="126" t="s">
        <v>113</v>
      </c>
      <c r="C35" s="125"/>
      <c r="D35" s="125"/>
      <c r="E35" s="125"/>
      <c r="F35" s="125"/>
      <c r="G35" s="127"/>
      <c r="H35" s="218">
        <f>'SO01 02 Pol'!F8</f>
        <v>0</v>
      </c>
      <c r="I35" s="32"/>
      <c r="J35" s="32"/>
    </row>
    <row r="36" spans="1:55" ht="12.75" customHeight="1" x14ac:dyDescent="0.2">
      <c r="A36" s="128" t="s">
        <v>114</v>
      </c>
      <c r="B36" s="126" t="s">
        <v>115</v>
      </c>
      <c r="C36" s="125"/>
      <c r="D36" s="125"/>
      <c r="E36" s="125"/>
      <c r="F36" s="125"/>
      <c r="G36" s="127"/>
      <c r="H36" s="218">
        <f>'SO01 02 Pol'!F24</f>
        <v>0</v>
      </c>
      <c r="I36" s="32"/>
      <c r="J36" s="32"/>
    </row>
    <row r="37" spans="1:55" ht="12.75" customHeight="1" x14ac:dyDescent="0.2">
      <c r="A37" s="128" t="s">
        <v>116</v>
      </c>
      <c r="B37" s="126" t="s">
        <v>117</v>
      </c>
      <c r="C37" s="125"/>
      <c r="D37" s="125"/>
      <c r="E37" s="125"/>
      <c r="F37" s="125"/>
      <c r="G37" s="127"/>
      <c r="H37" s="218">
        <f>'SO01 02 Pol'!F32</f>
        <v>0</v>
      </c>
      <c r="I37" s="32"/>
      <c r="J37" s="32"/>
    </row>
    <row r="38" spans="1:55" ht="12.75" customHeight="1" x14ac:dyDescent="0.2">
      <c r="A38" s="128" t="s">
        <v>118</v>
      </c>
      <c r="B38" s="126" t="s">
        <v>119</v>
      </c>
      <c r="C38" s="125"/>
      <c r="D38" s="125"/>
      <c r="E38" s="125"/>
      <c r="F38" s="125"/>
      <c r="G38" s="127"/>
      <c r="H38" s="218">
        <f>'SO01 02 Pol'!F35</f>
        <v>0</v>
      </c>
      <c r="I38" s="32"/>
      <c r="J38" s="32"/>
    </row>
    <row r="39" spans="1:55" ht="12.75" customHeight="1" thickBot="1" x14ac:dyDescent="0.25">
      <c r="A39" s="135"/>
      <c r="B39" s="136" t="s">
        <v>339</v>
      </c>
      <c r="C39" s="137"/>
      <c r="D39" s="138" t="str">
        <f>D33</f>
        <v>02</v>
      </c>
      <c r="E39" s="137"/>
      <c r="F39" s="137"/>
      <c r="G39" s="139"/>
      <c r="H39" s="219">
        <f>SUM(H35:H38)</f>
        <v>0</v>
      </c>
      <c r="I39" s="32"/>
      <c r="J39" s="32"/>
    </row>
    <row r="40" spans="1:55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55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55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55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55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55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55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55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55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fALoEWHHLpVkz+sUGnTCaJIIJtLqJpcyIx5hD54nuWwMrPZCqofbNG20iFeix/GtwPbijKwYdTQ5aQeVubW2SQ==" saltValue="YZnJSDsoPF1XTZXv7zxzEg==" spinCount="100000" sheet="1"/>
  <mergeCells count="5">
    <mergeCell ref="C2:F2"/>
    <mergeCell ref="A4:H4"/>
    <mergeCell ref="B7:G7"/>
    <mergeCell ref="E22:H22"/>
    <mergeCell ref="E33:H33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13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304" t="s">
        <v>152</v>
      </c>
      <c r="B1" s="304"/>
      <c r="C1" s="305"/>
      <c r="D1" s="304"/>
      <c r="E1" s="304"/>
      <c r="F1" s="304"/>
      <c r="G1" s="304"/>
      <c r="AC1" t="s">
        <v>155</v>
      </c>
    </row>
    <row r="2" spans="1:60" ht="13.5" thickTop="1" x14ac:dyDescent="0.2">
      <c r="A2" s="146" t="s">
        <v>29</v>
      </c>
      <c r="B2" s="150" t="s">
        <v>40</v>
      </c>
      <c r="C2" s="166" t="s">
        <v>41</v>
      </c>
      <c r="D2" s="148"/>
      <c r="E2" s="147"/>
      <c r="F2" s="147"/>
      <c r="G2" s="149"/>
    </row>
    <row r="3" spans="1:60" x14ac:dyDescent="0.2">
      <c r="A3" s="144" t="s">
        <v>30</v>
      </c>
      <c r="B3" s="151" t="s">
        <v>47</v>
      </c>
      <c r="C3" s="167" t="s">
        <v>48</v>
      </c>
      <c r="D3" s="143"/>
      <c r="E3" s="142"/>
      <c r="F3" s="142"/>
      <c r="G3" s="145"/>
      <c r="AC3" s="8" t="s">
        <v>143</v>
      </c>
    </row>
    <row r="4" spans="1:60" ht="13.5" thickBot="1" x14ac:dyDescent="0.25">
      <c r="A4" s="152" t="s">
        <v>31</v>
      </c>
      <c r="B4" s="153" t="s">
        <v>148</v>
      </c>
      <c r="C4" s="168" t="s">
        <v>448</v>
      </c>
      <c r="D4" s="154"/>
      <c r="E4" s="155"/>
      <c r="F4" s="155"/>
      <c r="G4" s="156"/>
    </row>
    <row r="5" spans="1:60" ht="14.25" thickTop="1" thickBot="1" x14ac:dyDescent="0.25">
      <c r="C5" s="169"/>
      <c r="D5" s="141"/>
      <c r="AN5">
        <v>15</v>
      </c>
      <c r="AO5">
        <v>21</v>
      </c>
    </row>
    <row r="6" spans="1:60" ht="27" thickTop="1" thickBot="1" x14ac:dyDescent="0.25">
      <c r="A6" s="157" t="s">
        <v>32</v>
      </c>
      <c r="B6" s="160" t="s">
        <v>33</v>
      </c>
      <c r="C6" s="170" t="s">
        <v>34</v>
      </c>
      <c r="D6" s="159" t="s">
        <v>35</v>
      </c>
      <c r="E6" s="158" t="s">
        <v>36</v>
      </c>
      <c r="F6" s="161" t="s">
        <v>37</v>
      </c>
      <c r="G6" s="157" t="s">
        <v>38</v>
      </c>
      <c r="H6" s="203" t="s">
        <v>153</v>
      </c>
      <c r="I6" s="171" t="s">
        <v>154</v>
      </c>
      <c r="J6" s="54"/>
      <c r="AN6">
        <f>SUMIF(AM8:AM139,AN5,G8:G139)</f>
        <v>0</v>
      </c>
      <c r="AO6">
        <f>SUMIF(AM8:AM139,AO5,G8:G139)</f>
        <v>0</v>
      </c>
    </row>
    <row r="7" spans="1:60" x14ac:dyDescent="0.2">
      <c r="A7" s="204"/>
      <c r="B7" s="205" t="s">
        <v>156</v>
      </c>
      <c r="C7" s="306" t="s">
        <v>157</v>
      </c>
      <c r="D7" s="307"/>
      <c r="E7" s="308"/>
      <c r="F7" s="309"/>
      <c r="G7" s="309"/>
      <c r="H7" s="206"/>
      <c r="I7" s="207"/>
    </row>
    <row r="8" spans="1:60" x14ac:dyDescent="0.2">
      <c r="A8" s="198" t="s">
        <v>158</v>
      </c>
      <c r="B8" s="172" t="s">
        <v>100</v>
      </c>
      <c r="C8" s="193" t="s">
        <v>101</v>
      </c>
      <c r="D8" s="176"/>
      <c r="E8" s="179"/>
      <c r="F8" s="310">
        <f>SUM(G9:G18)</f>
        <v>0</v>
      </c>
      <c r="G8" s="311"/>
      <c r="H8" s="182"/>
      <c r="I8" s="201"/>
      <c r="AE8" t="s">
        <v>159</v>
      </c>
    </row>
    <row r="9" spans="1:60" ht="22.5" outlineLevel="1" x14ac:dyDescent="0.2">
      <c r="A9" s="200">
        <v>1</v>
      </c>
      <c r="B9" s="173" t="s">
        <v>449</v>
      </c>
      <c r="C9" s="194" t="s">
        <v>450</v>
      </c>
      <c r="D9" s="177" t="s">
        <v>225</v>
      </c>
      <c r="E9" s="180">
        <v>1</v>
      </c>
      <c r="F9" s="185"/>
      <c r="G9" s="184">
        <f>ROUND(E9*F9,2)</f>
        <v>0</v>
      </c>
      <c r="H9" s="183"/>
      <c r="I9" s="202" t="s">
        <v>228</v>
      </c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 t="s">
        <v>229</v>
      </c>
      <c r="AF9" s="162" t="s">
        <v>240</v>
      </c>
      <c r="AG9" s="162"/>
      <c r="AH9" s="162"/>
      <c r="AI9" s="162"/>
      <c r="AJ9" s="162"/>
      <c r="AK9" s="162"/>
      <c r="AL9" s="162"/>
      <c r="AM9" s="162">
        <v>21</v>
      </c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ht="22.5" outlineLevel="1" x14ac:dyDescent="0.2">
      <c r="A10" s="200">
        <v>2</v>
      </c>
      <c r="B10" s="173" t="s">
        <v>451</v>
      </c>
      <c r="C10" s="194" t="s">
        <v>452</v>
      </c>
      <c r="D10" s="177" t="s">
        <v>225</v>
      </c>
      <c r="E10" s="180">
        <v>5</v>
      </c>
      <c r="F10" s="185"/>
      <c r="G10" s="184">
        <f>ROUND(E10*F10,2)</f>
        <v>0</v>
      </c>
      <c r="H10" s="183"/>
      <c r="I10" s="202" t="s">
        <v>228</v>
      </c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229</v>
      </c>
      <c r="AF10" s="162" t="s">
        <v>240</v>
      </c>
      <c r="AG10" s="162"/>
      <c r="AH10" s="162"/>
      <c r="AI10" s="162"/>
      <c r="AJ10" s="162"/>
      <c r="AK10" s="162"/>
      <c r="AL10" s="162"/>
      <c r="AM10" s="162">
        <v>21</v>
      </c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ht="22.5" outlineLevel="1" x14ac:dyDescent="0.2">
      <c r="A11" s="200">
        <v>3</v>
      </c>
      <c r="B11" s="173" t="s">
        <v>453</v>
      </c>
      <c r="C11" s="194" t="s">
        <v>454</v>
      </c>
      <c r="D11" s="177" t="s">
        <v>225</v>
      </c>
      <c r="E11" s="180">
        <v>5</v>
      </c>
      <c r="F11" s="185"/>
      <c r="G11" s="184">
        <f>ROUND(E11*F11,2)</f>
        <v>0</v>
      </c>
      <c r="H11" s="183"/>
      <c r="I11" s="202" t="s">
        <v>228</v>
      </c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 t="s">
        <v>229</v>
      </c>
      <c r="AF11" s="162" t="s">
        <v>240</v>
      </c>
      <c r="AG11" s="162"/>
      <c r="AH11" s="162"/>
      <c r="AI11" s="162"/>
      <c r="AJ11" s="162"/>
      <c r="AK11" s="162"/>
      <c r="AL11" s="162"/>
      <c r="AM11" s="162">
        <v>21</v>
      </c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outlineLevel="1" x14ac:dyDescent="0.2">
      <c r="A12" s="200">
        <v>4</v>
      </c>
      <c r="B12" s="173" t="s">
        <v>455</v>
      </c>
      <c r="C12" s="194" t="s">
        <v>456</v>
      </c>
      <c r="D12" s="177" t="s">
        <v>245</v>
      </c>
      <c r="E12" s="180">
        <v>1</v>
      </c>
      <c r="F12" s="185"/>
      <c r="G12" s="184">
        <f>ROUND(E12*F12,2)</f>
        <v>0</v>
      </c>
      <c r="H12" s="183"/>
      <c r="I12" s="202" t="s">
        <v>228</v>
      </c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 t="s">
        <v>229</v>
      </c>
      <c r="AF12" s="162" t="s">
        <v>240</v>
      </c>
      <c r="AG12" s="162"/>
      <c r="AH12" s="162"/>
      <c r="AI12" s="162"/>
      <c r="AJ12" s="162"/>
      <c r="AK12" s="162"/>
      <c r="AL12" s="162"/>
      <c r="AM12" s="162">
        <v>21</v>
      </c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outlineLevel="1" x14ac:dyDescent="0.2">
      <c r="A13" s="200">
        <v>5</v>
      </c>
      <c r="B13" s="173" t="s">
        <v>457</v>
      </c>
      <c r="C13" s="194" t="s">
        <v>458</v>
      </c>
      <c r="D13" s="177" t="s">
        <v>245</v>
      </c>
      <c r="E13" s="180">
        <v>1</v>
      </c>
      <c r="F13" s="185"/>
      <c r="G13" s="184">
        <f>ROUND(E13*F13,2)</f>
        <v>0</v>
      </c>
      <c r="H13" s="183"/>
      <c r="I13" s="202" t="s">
        <v>228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 t="s">
        <v>229</v>
      </c>
      <c r="AF13" s="162" t="s">
        <v>240</v>
      </c>
      <c r="AG13" s="162"/>
      <c r="AH13" s="162"/>
      <c r="AI13" s="162"/>
      <c r="AJ13" s="162"/>
      <c r="AK13" s="162"/>
      <c r="AL13" s="162"/>
      <c r="AM13" s="162">
        <v>21</v>
      </c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outlineLevel="1" x14ac:dyDescent="0.2">
      <c r="A14" s="199"/>
      <c r="B14" s="285" t="s">
        <v>459</v>
      </c>
      <c r="C14" s="286"/>
      <c r="D14" s="287"/>
      <c r="E14" s="288"/>
      <c r="F14" s="289"/>
      <c r="G14" s="290"/>
      <c r="H14" s="183"/>
      <c r="I14" s="20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>
        <v>0</v>
      </c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outlineLevel="1" x14ac:dyDescent="0.2">
      <c r="A15" s="199"/>
      <c r="B15" s="285" t="s">
        <v>460</v>
      </c>
      <c r="C15" s="286"/>
      <c r="D15" s="287"/>
      <c r="E15" s="288"/>
      <c r="F15" s="289"/>
      <c r="G15" s="290"/>
      <c r="H15" s="183"/>
      <c r="I15" s="20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 t="s">
        <v>169</v>
      </c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</row>
    <row r="16" spans="1:60" outlineLevel="1" x14ac:dyDescent="0.2">
      <c r="A16" s="199">
        <v>6</v>
      </c>
      <c r="B16" s="174" t="s">
        <v>461</v>
      </c>
      <c r="C16" s="194" t="s">
        <v>462</v>
      </c>
      <c r="D16" s="177" t="s">
        <v>463</v>
      </c>
      <c r="E16" s="220"/>
      <c r="F16" s="185"/>
      <c r="G16" s="184">
        <f>ROUND(E16*F16,2)</f>
        <v>0</v>
      </c>
      <c r="H16" s="183" t="s">
        <v>464</v>
      </c>
      <c r="I16" s="202" t="s">
        <v>174</v>
      </c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 t="s">
        <v>166</v>
      </c>
      <c r="AF16" s="162"/>
      <c r="AG16" s="162"/>
      <c r="AH16" s="162"/>
      <c r="AI16" s="162"/>
      <c r="AJ16" s="162"/>
      <c r="AK16" s="162"/>
      <c r="AL16" s="162"/>
      <c r="AM16" s="162">
        <v>21</v>
      </c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">
      <c r="A17" s="199"/>
      <c r="B17" s="285" t="s">
        <v>465</v>
      </c>
      <c r="C17" s="286"/>
      <c r="D17" s="287"/>
      <c r="E17" s="288"/>
      <c r="F17" s="289"/>
      <c r="G17" s="290"/>
      <c r="H17" s="183"/>
      <c r="I17" s="20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>
        <v>1</v>
      </c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outlineLevel="1" x14ac:dyDescent="0.2">
      <c r="A18" s="199">
        <v>7</v>
      </c>
      <c r="B18" s="174" t="s">
        <v>466</v>
      </c>
      <c r="C18" s="194" t="s">
        <v>467</v>
      </c>
      <c r="D18" s="177" t="s">
        <v>463</v>
      </c>
      <c r="E18" s="220"/>
      <c r="F18" s="185"/>
      <c r="G18" s="184">
        <f>ROUND(E18*F18,2)</f>
        <v>0</v>
      </c>
      <c r="H18" s="183" t="s">
        <v>464</v>
      </c>
      <c r="I18" s="202" t="s">
        <v>174</v>
      </c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 t="s">
        <v>166</v>
      </c>
      <c r="AF18" s="162"/>
      <c r="AG18" s="162"/>
      <c r="AH18" s="162"/>
      <c r="AI18" s="162"/>
      <c r="AJ18" s="162"/>
      <c r="AK18" s="162"/>
      <c r="AL18" s="162"/>
      <c r="AM18" s="162">
        <v>21</v>
      </c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x14ac:dyDescent="0.2">
      <c r="A19" s="198" t="s">
        <v>158</v>
      </c>
      <c r="B19" s="172" t="s">
        <v>120</v>
      </c>
      <c r="C19" s="193" t="s">
        <v>121</v>
      </c>
      <c r="D19" s="176"/>
      <c r="E19" s="179"/>
      <c r="F19" s="291">
        <f>SUM(G20:G25)</f>
        <v>0</v>
      </c>
      <c r="G19" s="292"/>
      <c r="H19" s="182"/>
      <c r="I19" s="201"/>
      <c r="AE19" t="s">
        <v>159</v>
      </c>
    </row>
    <row r="20" spans="1:60" outlineLevel="1" x14ac:dyDescent="0.2">
      <c r="A20" s="200">
        <v>8</v>
      </c>
      <c r="B20" s="173" t="s">
        <v>468</v>
      </c>
      <c r="C20" s="194" t="s">
        <v>469</v>
      </c>
      <c r="D20" s="177" t="s">
        <v>237</v>
      </c>
      <c r="E20" s="180">
        <v>4</v>
      </c>
      <c r="F20" s="185"/>
      <c r="G20" s="184">
        <f>ROUND(E20*F20,2)</f>
        <v>0</v>
      </c>
      <c r="H20" s="183"/>
      <c r="I20" s="202" t="s">
        <v>228</v>
      </c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 t="s">
        <v>229</v>
      </c>
      <c r="AF20" s="162" t="s">
        <v>240</v>
      </c>
      <c r="AG20" s="162"/>
      <c r="AH20" s="162"/>
      <c r="AI20" s="162"/>
      <c r="AJ20" s="162"/>
      <c r="AK20" s="162"/>
      <c r="AL20" s="162"/>
      <c r="AM20" s="162">
        <v>21</v>
      </c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outlineLevel="1" x14ac:dyDescent="0.2">
      <c r="A21" s="199"/>
      <c r="B21" s="285" t="s">
        <v>470</v>
      </c>
      <c r="C21" s="286"/>
      <c r="D21" s="287"/>
      <c r="E21" s="288"/>
      <c r="F21" s="289"/>
      <c r="G21" s="290"/>
      <c r="H21" s="183"/>
      <c r="I21" s="20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>
        <v>0</v>
      </c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outlineLevel="1" x14ac:dyDescent="0.2">
      <c r="A22" s="199"/>
      <c r="B22" s="285" t="s">
        <v>471</v>
      </c>
      <c r="C22" s="286"/>
      <c r="D22" s="287"/>
      <c r="E22" s="288"/>
      <c r="F22" s="289"/>
      <c r="G22" s="290"/>
      <c r="H22" s="183"/>
      <c r="I22" s="20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 t="s">
        <v>169</v>
      </c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outlineLevel="1" x14ac:dyDescent="0.2">
      <c r="A23" s="199">
        <v>9</v>
      </c>
      <c r="B23" s="174" t="s">
        <v>472</v>
      </c>
      <c r="C23" s="194" t="s">
        <v>473</v>
      </c>
      <c r="D23" s="177" t="s">
        <v>463</v>
      </c>
      <c r="E23" s="220"/>
      <c r="F23" s="185"/>
      <c r="G23" s="184">
        <f>ROUND(E23*F23,2)</f>
        <v>0</v>
      </c>
      <c r="H23" s="183" t="s">
        <v>474</v>
      </c>
      <c r="I23" s="202" t="s">
        <v>174</v>
      </c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 t="s">
        <v>166</v>
      </c>
      <c r="AF23" s="162"/>
      <c r="AG23" s="162"/>
      <c r="AH23" s="162"/>
      <c r="AI23" s="162"/>
      <c r="AJ23" s="162"/>
      <c r="AK23" s="162"/>
      <c r="AL23" s="162"/>
      <c r="AM23" s="162">
        <v>21</v>
      </c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199"/>
      <c r="B24" s="285" t="s">
        <v>475</v>
      </c>
      <c r="C24" s="286"/>
      <c r="D24" s="287"/>
      <c r="E24" s="288"/>
      <c r="F24" s="289"/>
      <c r="G24" s="290"/>
      <c r="H24" s="183"/>
      <c r="I24" s="20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>
        <v>1</v>
      </c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outlineLevel="1" x14ac:dyDescent="0.2">
      <c r="A25" s="199">
        <v>10</v>
      </c>
      <c r="B25" s="174" t="s">
        <v>476</v>
      </c>
      <c r="C25" s="194" t="s">
        <v>477</v>
      </c>
      <c r="D25" s="177" t="s">
        <v>463</v>
      </c>
      <c r="E25" s="220"/>
      <c r="F25" s="185"/>
      <c r="G25" s="184">
        <f>ROUND(E25*F25,2)</f>
        <v>0</v>
      </c>
      <c r="H25" s="183" t="s">
        <v>474</v>
      </c>
      <c r="I25" s="202" t="s">
        <v>174</v>
      </c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 t="s">
        <v>166</v>
      </c>
      <c r="AF25" s="162"/>
      <c r="AG25" s="162"/>
      <c r="AH25" s="162"/>
      <c r="AI25" s="162"/>
      <c r="AJ25" s="162"/>
      <c r="AK25" s="162"/>
      <c r="AL25" s="162"/>
      <c r="AM25" s="162">
        <v>21</v>
      </c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x14ac:dyDescent="0.2">
      <c r="A26" s="198" t="s">
        <v>158</v>
      </c>
      <c r="B26" s="172" t="s">
        <v>122</v>
      </c>
      <c r="C26" s="193" t="s">
        <v>123</v>
      </c>
      <c r="D26" s="176"/>
      <c r="E26" s="179"/>
      <c r="F26" s="291">
        <f>SUM(G27:G42)</f>
        <v>0</v>
      </c>
      <c r="G26" s="292"/>
      <c r="H26" s="182"/>
      <c r="I26" s="201"/>
      <c r="AE26" t="s">
        <v>159</v>
      </c>
    </row>
    <row r="27" spans="1:60" outlineLevel="1" x14ac:dyDescent="0.2">
      <c r="A27" s="199"/>
      <c r="B27" s="293" t="s">
        <v>478</v>
      </c>
      <c r="C27" s="294"/>
      <c r="D27" s="295"/>
      <c r="E27" s="296"/>
      <c r="F27" s="297"/>
      <c r="G27" s="298"/>
      <c r="H27" s="183"/>
      <c r="I27" s="20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>
        <v>0</v>
      </c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outlineLevel="1" x14ac:dyDescent="0.2">
      <c r="A28" s="200">
        <v>11</v>
      </c>
      <c r="B28" s="173" t="s">
        <v>479</v>
      </c>
      <c r="C28" s="194" t="s">
        <v>480</v>
      </c>
      <c r="D28" s="177" t="s">
        <v>237</v>
      </c>
      <c r="E28" s="180">
        <v>2</v>
      </c>
      <c r="F28" s="185"/>
      <c r="G28" s="184">
        <f>ROUND(E28*F28,2)</f>
        <v>0</v>
      </c>
      <c r="H28" s="183" t="s">
        <v>474</v>
      </c>
      <c r="I28" s="202" t="s">
        <v>174</v>
      </c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 t="s">
        <v>166</v>
      </c>
      <c r="AF28" s="162"/>
      <c r="AG28" s="162"/>
      <c r="AH28" s="162"/>
      <c r="AI28" s="162"/>
      <c r="AJ28" s="162"/>
      <c r="AK28" s="162"/>
      <c r="AL28" s="162"/>
      <c r="AM28" s="162">
        <v>21</v>
      </c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outlineLevel="1" x14ac:dyDescent="0.2">
      <c r="A29" s="199"/>
      <c r="B29" s="285" t="s">
        <v>481</v>
      </c>
      <c r="C29" s="286"/>
      <c r="D29" s="287"/>
      <c r="E29" s="288"/>
      <c r="F29" s="289"/>
      <c r="G29" s="290"/>
      <c r="H29" s="183"/>
      <c r="I29" s="20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>
        <v>0</v>
      </c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</row>
    <row r="30" spans="1:60" outlineLevel="1" x14ac:dyDescent="0.2">
      <c r="A30" s="199"/>
      <c r="B30" s="285" t="s">
        <v>482</v>
      </c>
      <c r="C30" s="286"/>
      <c r="D30" s="287"/>
      <c r="E30" s="288"/>
      <c r="F30" s="289"/>
      <c r="G30" s="290"/>
      <c r="H30" s="183"/>
      <c r="I30" s="20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>
        <v>1</v>
      </c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outlineLevel="1" x14ac:dyDescent="0.2">
      <c r="A31" s="200">
        <v>12</v>
      </c>
      <c r="B31" s="173" t="s">
        <v>483</v>
      </c>
      <c r="C31" s="194" t="s">
        <v>484</v>
      </c>
      <c r="D31" s="177" t="s">
        <v>237</v>
      </c>
      <c r="E31" s="180">
        <v>1</v>
      </c>
      <c r="F31" s="185"/>
      <c r="G31" s="184">
        <f>ROUND(E31*F31,2)</f>
        <v>0</v>
      </c>
      <c r="H31" s="183" t="s">
        <v>474</v>
      </c>
      <c r="I31" s="202" t="s">
        <v>174</v>
      </c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 t="s">
        <v>166</v>
      </c>
      <c r="AF31" s="162"/>
      <c r="AG31" s="162"/>
      <c r="AH31" s="162"/>
      <c r="AI31" s="162"/>
      <c r="AJ31" s="162"/>
      <c r="AK31" s="162"/>
      <c r="AL31" s="162"/>
      <c r="AM31" s="162">
        <v>21</v>
      </c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outlineLevel="1" x14ac:dyDescent="0.2">
      <c r="A32" s="199"/>
      <c r="B32" s="285" t="s">
        <v>481</v>
      </c>
      <c r="C32" s="286"/>
      <c r="D32" s="287"/>
      <c r="E32" s="288"/>
      <c r="F32" s="289"/>
      <c r="G32" s="290"/>
      <c r="H32" s="183"/>
      <c r="I32" s="20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>
        <v>0</v>
      </c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outlineLevel="1" x14ac:dyDescent="0.2">
      <c r="A33" s="199"/>
      <c r="B33" s="285" t="s">
        <v>482</v>
      </c>
      <c r="C33" s="286"/>
      <c r="D33" s="287"/>
      <c r="E33" s="288"/>
      <c r="F33" s="289"/>
      <c r="G33" s="290"/>
      <c r="H33" s="183"/>
      <c r="I33" s="20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>
        <v>1</v>
      </c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 x14ac:dyDescent="0.2">
      <c r="A34" s="200">
        <v>13</v>
      </c>
      <c r="B34" s="173" t="s">
        <v>485</v>
      </c>
      <c r="C34" s="194" t="s">
        <v>486</v>
      </c>
      <c r="D34" s="177" t="s">
        <v>237</v>
      </c>
      <c r="E34" s="180">
        <v>1</v>
      </c>
      <c r="F34" s="185"/>
      <c r="G34" s="184">
        <f>ROUND(E34*F34,2)</f>
        <v>0</v>
      </c>
      <c r="H34" s="183" t="s">
        <v>474</v>
      </c>
      <c r="I34" s="202" t="s">
        <v>174</v>
      </c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 t="s">
        <v>166</v>
      </c>
      <c r="AF34" s="162"/>
      <c r="AG34" s="162"/>
      <c r="AH34" s="162"/>
      <c r="AI34" s="162"/>
      <c r="AJ34" s="162"/>
      <c r="AK34" s="162"/>
      <c r="AL34" s="162"/>
      <c r="AM34" s="162">
        <v>21</v>
      </c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outlineLevel="1" x14ac:dyDescent="0.2">
      <c r="A35" s="199"/>
      <c r="B35" s="285" t="s">
        <v>487</v>
      </c>
      <c r="C35" s="286"/>
      <c r="D35" s="287"/>
      <c r="E35" s="288"/>
      <c r="F35" s="289"/>
      <c r="G35" s="290"/>
      <c r="H35" s="183"/>
      <c r="I35" s="20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>
        <v>0</v>
      </c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</row>
    <row r="36" spans="1:60" outlineLevel="1" x14ac:dyDescent="0.2">
      <c r="A36" s="200">
        <v>14</v>
      </c>
      <c r="B36" s="173" t="s">
        <v>488</v>
      </c>
      <c r="C36" s="194" t="s">
        <v>489</v>
      </c>
      <c r="D36" s="177" t="s">
        <v>245</v>
      </c>
      <c r="E36" s="180">
        <v>2</v>
      </c>
      <c r="F36" s="185"/>
      <c r="G36" s="184">
        <f>ROUND(E36*F36,2)</f>
        <v>0</v>
      </c>
      <c r="H36" s="183" t="s">
        <v>474</v>
      </c>
      <c r="I36" s="202" t="s">
        <v>174</v>
      </c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 t="s">
        <v>166</v>
      </c>
      <c r="AF36" s="162"/>
      <c r="AG36" s="162"/>
      <c r="AH36" s="162"/>
      <c r="AI36" s="162"/>
      <c r="AJ36" s="162"/>
      <c r="AK36" s="162"/>
      <c r="AL36" s="162"/>
      <c r="AM36" s="162">
        <v>21</v>
      </c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ht="22.5" outlineLevel="1" x14ac:dyDescent="0.2">
      <c r="A37" s="200">
        <v>15</v>
      </c>
      <c r="B37" s="173" t="s">
        <v>490</v>
      </c>
      <c r="C37" s="194" t="s">
        <v>491</v>
      </c>
      <c r="D37" s="177" t="s">
        <v>245</v>
      </c>
      <c r="E37" s="180">
        <v>1</v>
      </c>
      <c r="F37" s="185"/>
      <c r="G37" s="184">
        <f>ROUND(E37*F37,2)</f>
        <v>0</v>
      </c>
      <c r="H37" s="183"/>
      <c r="I37" s="202" t="s">
        <v>228</v>
      </c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 t="s">
        <v>229</v>
      </c>
      <c r="AF37" s="162" t="s">
        <v>240</v>
      </c>
      <c r="AG37" s="162"/>
      <c r="AH37" s="162"/>
      <c r="AI37" s="162"/>
      <c r="AJ37" s="162"/>
      <c r="AK37" s="162"/>
      <c r="AL37" s="162"/>
      <c r="AM37" s="162">
        <v>21</v>
      </c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ht="22.5" outlineLevel="1" x14ac:dyDescent="0.2">
      <c r="A38" s="200">
        <v>16</v>
      </c>
      <c r="B38" s="173" t="s">
        <v>492</v>
      </c>
      <c r="C38" s="194" t="s">
        <v>493</v>
      </c>
      <c r="D38" s="177" t="s">
        <v>245</v>
      </c>
      <c r="E38" s="180">
        <v>1</v>
      </c>
      <c r="F38" s="185"/>
      <c r="G38" s="184">
        <f>ROUND(E38*F38,2)</f>
        <v>0</v>
      </c>
      <c r="H38" s="183"/>
      <c r="I38" s="202" t="s">
        <v>228</v>
      </c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 t="s">
        <v>229</v>
      </c>
      <c r="AF38" s="162" t="s">
        <v>240</v>
      </c>
      <c r="AG38" s="162"/>
      <c r="AH38" s="162"/>
      <c r="AI38" s="162"/>
      <c r="AJ38" s="162"/>
      <c r="AK38" s="162"/>
      <c r="AL38" s="162"/>
      <c r="AM38" s="162">
        <v>21</v>
      </c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outlineLevel="1" x14ac:dyDescent="0.2">
      <c r="A39" s="199"/>
      <c r="B39" s="285" t="s">
        <v>494</v>
      </c>
      <c r="C39" s="286"/>
      <c r="D39" s="287"/>
      <c r="E39" s="288"/>
      <c r="F39" s="289"/>
      <c r="G39" s="290"/>
      <c r="H39" s="183"/>
      <c r="I39" s="20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>
        <v>0</v>
      </c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outlineLevel="1" x14ac:dyDescent="0.2">
      <c r="A40" s="199">
        <v>17</v>
      </c>
      <c r="B40" s="174" t="s">
        <v>495</v>
      </c>
      <c r="C40" s="194" t="s">
        <v>462</v>
      </c>
      <c r="D40" s="177" t="s">
        <v>463</v>
      </c>
      <c r="E40" s="220"/>
      <c r="F40" s="185"/>
      <c r="G40" s="184">
        <f>ROUND(E40*F40,2)</f>
        <v>0</v>
      </c>
      <c r="H40" s="183" t="s">
        <v>474</v>
      </c>
      <c r="I40" s="202" t="s">
        <v>174</v>
      </c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 t="s">
        <v>166</v>
      </c>
      <c r="AF40" s="162"/>
      <c r="AG40" s="162"/>
      <c r="AH40" s="162"/>
      <c r="AI40" s="162"/>
      <c r="AJ40" s="162"/>
      <c r="AK40" s="162"/>
      <c r="AL40" s="162"/>
      <c r="AM40" s="162">
        <v>21</v>
      </c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outlineLevel="1" x14ac:dyDescent="0.2">
      <c r="A41" s="199"/>
      <c r="B41" s="285" t="s">
        <v>496</v>
      </c>
      <c r="C41" s="286"/>
      <c r="D41" s="287"/>
      <c r="E41" s="288"/>
      <c r="F41" s="289"/>
      <c r="G41" s="290"/>
      <c r="H41" s="183"/>
      <c r="I41" s="20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>
        <v>1</v>
      </c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 x14ac:dyDescent="0.2">
      <c r="A42" s="199">
        <v>18</v>
      </c>
      <c r="B42" s="174" t="s">
        <v>497</v>
      </c>
      <c r="C42" s="194" t="s">
        <v>498</v>
      </c>
      <c r="D42" s="177" t="s">
        <v>463</v>
      </c>
      <c r="E42" s="220"/>
      <c r="F42" s="185"/>
      <c r="G42" s="184">
        <f>ROUND(E42*F42,2)</f>
        <v>0</v>
      </c>
      <c r="H42" s="183" t="s">
        <v>474</v>
      </c>
      <c r="I42" s="202" t="s">
        <v>174</v>
      </c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 t="s">
        <v>166</v>
      </c>
      <c r="AF42" s="162"/>
      <c r="AG42" s="162"/>
      <c r="AH42" s="162"/>
      <c r="AI42" s="162"/>
      <c r="AJ42" s="162"/>
      <c r="AK42" s="162"/>
      <c r="AL42" s="162"/>
      <c r="AM42" s="162">
        <v>21</v>
      </c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x14ac:dyDescent="0.2">
      <c r="A43" s="198" t="s">
        <v>158</v>
      </c>
      <c r="B43" s="172" t="s">
        <v>124</v>
      </c>
      <c r="C43" s="193" t="s">
        <v>125</v>
      </c>
      <c r="D43" s="176"/>
      <c r="E43" s="179"/>
      <c r="F43" s="291">
        <f>SUM(G44:G66)</f>
        <v>0</v>
      </c>
      <c r="G43" s="292"/>
      <c r="H43" s="182"/>
      <c r="I43" s="201"/>
      <c r="AE43" t="s">
        <v>159</v>
      </c>
    </row>
    <row r="44" spans="1:60" outlineLevel="1" x14ac:dyDescent="0.2">
      <c r="A44" s="199"/>
      <c r="B44" s="293" t="s">
        <v>499</v>
      </c>
      <c r="C44" s="294"/>
      <c r="D44" s="295"/>
      <c r="E44" s="296"/>
      <c r="F44" s="297"/>
      <c r="G44" s="298"/>
      <c r="H44" s="183"/>
      <c r="I44" s="20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>
        <v>0</v>
      </c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outlineLevel="1" x14ac:dyDescent="0.2">
      <c r="A45" s="200">
        <v>19</v>
      </c>
      <c r="B45" s="173" t="s">
        <v>500</v>
      </c>
      <c r="C45" s="194" t="s">
        <v>501</v>
      </c>
      <c r="D45" s="177" t="s">
        <v>225</v>
      </c>
      <c r="E45" s="180">
        <v>1</v>
      </c>
      <c r="F45" s="185"/>
      <c r="G45" s="184">
        <f>ROUND(E45*F45,2)</f>
        <v>0</v>
      </c>
      <c r="H45" s="183" t="s">
        <v>474</v>
      </c>
      <c r="I45" s="202" t="s">
        <v>174</v>
      </c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 t="s">
        <v>166</v>
      </c>
      <c r="AF45" s="162"/>
      <c r="AG45" s="162"/>
      <c r="AH45" s="162"/>
      <c r="AI45" s="162"/>
      <c r="AJ45" s="162"/>
      <c r="AK45" s="162"/>
      <c r="AL45" s="162"/>
      <c r="AM45" s="162">
        <v>21</v>
      </c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 outlineLevel="1" x14ac:dyDescent="0.2">
      <c r="A46" s="199"/>
      <c r="B46" s="174"/>
      <c r="C46" s="299" t="s">
        <v>502</v>
      </c>
      <c r="D46" s="300"/>
      <c r="E46" s="301"/>
      <c r="F46" s="302"/>
      <c r="G46" s="303"/>
      <c r="H46" s="183"/>
      <c r="I46" s="20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5" t="str">
        <f>C46</f>
        <v>Potrubí včetně tvarovek a zednických výpomocí.</v>
      </c>
      <c r="BB46" s="162"/>
      <c r="BC46" s="162"/>
      <c r="BD46" s="162"/>
      <c r="BE46" s="162"/>
      <c r="BF46" s="162"/>
      <c r="BG46" s="162"/>
      <c r="BH46" s="162"/>
    </row>
    <row r="47" spans="1:60" outlineLevel="1" x14ac:dyDescent="0.2">
      <c r="A47" s="200">
        <v>20</v>
      </c>
      <c r="B47" s="173" t="s">
        <v>503</v>
      </c>
      <c r="C47" s="194" t="s">
        <v>504</v>
      </c>
      <c r="D47" s="177" t="s">
        <v>225</v>
      </c>
      <c r="E47" s="180">
        <v>5</v>
      </c>
      <c r="F47" s="185"/>
      <c r="G47" s="184">
        <f>ROUND(E47*F47,2)</f>
        <v>0</v>
      </c>
      <c r="H47" s="183" t="s">
        <v>474</v>
      </c>
      <c r="I47" s="202" t="s">
        <v>174</v>
      </c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 t="s">
        <v>166</v>
      </c>
      <c r="AF47" s="162"/>
      <c r="AG47" s="162"/>
      <c r="AH47" s="162"/>
      <c r="AI47" s="162"/>
      <c r="AJ47" s="162"/>
      <c r="AK47" s="162"/>
      <c r="AL47" s="162"/>
      <c r="AM47" s="162">
        <v>21</v>
      </c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</row>
    <row r="48" spans="1:60" outlineLevel="1" x14ac:dyDescent="0.2">
      <c r="A48" s="199"/>
      <c r="B48" s="174"/>
      <c r="C48" s="299" t="s">
        <v>502</v>
      </c>
      <c r="D48" s="300"/>
      <c r="E48" s="301"/>
      <c r="F48" s="302"/>
      <c r="G48" s="303"/>
      <c r="H48" s="183"/>
      <c r="I48" s="20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5" t="str">
        <f>C48</f>
        <v>Potrubí včetně tvarovek a zednických výpomocí.</v>
      </c>
      <c r="BB48" s="162"/>
      <c r="BC48" s="162"/>
      <c r="BD48" s="162"/>
      <c r="BE48" s="162"/>
      <c r="BF48" s="162"/>
      <c r="BG48" s="162"/>
      <c r="BH48" s="162"/>
    </row>
    <row r="49" spans="1:60" outlineLevel="1" x14ac:dyDescent="0.2">
      <c r="A49" s="200">
        <v>21</v>
      </c>
      <c r="B49" s="173" t="s">
        <v>505</v>
      </c>
      <c r="C49" s="194" t="s">
        <v>506</v>
      </c>
      <c r="D49" s="177" t="s">
        <v>225</v>
      </c>
      <c r="E49" s="180">
        <v>5</v>
      </c>
      <c r="F49" s="185"/>
      <c r="G49" s="184">
        <f>ROUND(E49*F49,2)</f>
        <v>0</v>
      </c>
      <c r="H49" s="183" t="s">
        <v>474</v>
      </c>
      <c r="I49" s="202" t="s">
        <v>174</v>
      </c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 t="s">
        <v>166</v>
      </c>
      <c r="AF49" s="162"/>
      <c r="AG49" s="162"/>
      <c r="AH49" s="162"/>
      <c r="AI49" s="162"/>
      <c r="AJ49" s="162"/>
      <c r="AK49" s="162"/>
      <c r="AL49" s="162"/>
      <c r="AM49" s="162">
        <v>21</v>
      </c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outlineLevel="1" x14ac:dyDescent="0.2">
      <c r="A50" s="199"/>
      <c r="B50" s="174"/>
      <c r="C50" s="299" t="s">
        <v>502</v>
      </c>
      <c r="D50" s="300"/>
      <c r="E50" s="301"/>
      <c r="F50" s="302"/>
      <c r="G50" s="303"/>
      <c r="H50" s="183"/>
      <c r="I50" s="20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5" t="str">
        <f>C50</f>
        <v>Potrubí včetně tvarovek a zednických výpomocí.</v>
      </c>
      <c r="BB50" s="162"/>
      <c r="BC50" s="162"/>
      <c r="BD50" s="162"/>
      <c r="BE50" s="162"/>
      <c r="BF50" s="162"/>
      <c r="BG50" s="162"/>
      <c r="BH50" s="162"/>
    </row>
    <row r="51" spans="1:60" outlineLevel="1" x14ac:dyDescent="0.2">
      <c r="A51" s="199"/>
      <c r="B51" s="285" t="s">
        <v>507</v>
      </c>
      <c r="C51" s="286"/>
      <c r="D51" s="287"/>
      <c r="E51" s="288"/>
      <c r="F51" s="289"/>
      <c r="G51" s="290"/>
      <c r="H51" s="183"/>
      <c r="I51" s="20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>
        <v>0</v>
      </c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</row>
    <row r="52" spans="1:60" outlineLevel="1" x14ac:dyDescent="0.2">
      <c r="A52" s="200">
        <v>22</v>
      </c>
      <c r="B52" s="173" t="s">
        <v>508</v>
      </c>
      <c r="C52" s="194" t="s">
        <v>509</v>
      </c>
      <c r="D52" s="177" t="s">
        <v>225</v>
      </c>
      <c r="E52" s="180">
        <v>11</v>
      </c>
      <c r="F52" s="185"/>
      <c r="G52" s="184">
        <f>ROUND(E52*F52,2)</f>
        <v>0</v>
      </c>
      <c r="H52" s="183" t="s">
        <v>474</v>
      </c>
      <c r="I52" s="202" t="s">
        <v>174</v>
      </c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 t="s">
        <v>166</v>
      </c>
      <c r="AF52" s="162"/>
      <c r="AG52" s="162"/>
      <c r="AH52" s="162"/>
      <c r="AI52" s="162"/>
      <c r="AJ52" s="162"/>
      <c r="AK52" s="162"/>
      <c r="AL52" s="162"/>
      <c r="AM52" s="162">
        <v>21</v>
      </c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</row>
    <row r="53" spans="1:60" outlineLevel="1" x14ac:dyDescent="0.2">
      <c r="A53" s="199"/>
      <c r="B53" s="285" t="s">
        <v>510</v>
      </c>
      <c r="C53" s="286"/>
      <c r="D53" s="287"/>
      <c r="E53" s="288"/>
      <c r="F53" s="289"/>
      <c r="G53" s="290"/>
      <c r="H53" s="183"/>
      <c r="I53" s="20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>
        <v>0</v>
      </c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</row>
    <row r="54" spans="1:60" outlineLevel="1" x14ac:dyDescent="0.2">
      <c r="A54" s="199"/>
      <c r="B54" s="285" t="s">
        <v>511</v>
      </c>
      <c r="C54" s="286"/>
      <c r="D54" s="287"/>
      <c r="E54" s="288"/>
      <c r="F54" s="289"/>
      <c r="G54" s="290"/>
      <c r="H54" s="183"/>
      <c r="I54" s="20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>
        <v>1</v>
      </c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</row>
    <row r="55" spans="1:60" outlineLevel="1" x14ac:dyDescent="0.2">
      <c r="A55" s="200">
        <v>23</v>
      </c>
      <c r="B55" s="173" t="s">
        <v>512</v>
      </c>
      <c r="C55" s="194" t="s">
        <v>513</v>
      </c>
      <c r="D55" s="177" t="s">
        <v>225</v>
      </c>
      <c r="E55" s="180">
        <v>11</v>
      </c>
      <c r="F55" s="185"/>
      <c r="G55" s="184">
        <f>ROUND(E55*F55,2)</f>
        <v>0</v>
      </c>
      <c r="H55" s="183" t="s">
        <v>474</v>
      </c>
      <c r="I55" s="202" t="s">
        <v>174</v>
      </c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 t="s">
        <v>166</v>
      </c>
      <c r="AF55" s="162"/>
      <c r="AG55" s="162"/>
      <c r="AH55" s="162"/>
      <c r="AI55" s="162"/>
      <c r="AJ55" s="162"/>
      <c r="AK55" s="162"/>
      <c r="AL55" s="162"/>
      <c r="AM55" s="162">
        <v>21</v>
      </c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</row>
    <row r="56" spans="1:60" outlineLevel="1" x14ac:dyDescent="0.2">
      <c r="A56" s="199"/>
      <c r="B56" s="174"/>
      <c r="C56" s="299" t="s">
        <v>514</v>
      </c>
      <c r="D56" s="300"/>
      <c r="E56" s="301"/>
      <c r="F56" s="302"/>
      <c r="G56" s="303"/>
      <c r="H56" s="183"/>
      <c r="I56" s="20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5" t="str">
        <f>C56</f>
        <v>Včetně dodávky vody, uzavření a zabezpečení konců potrubí.</v>
      </c>
      <c r="BB56" s="162"/>
      <c r="BC56" s="162"/>
      <c r="BD56" s="162"/>
      <c r="BE56" s="162"/>
      <c r="BF56" s="162"/>
      <c r="BG56" s="162"/>
      <c r="BH56" s="162"/>
    </row>
    <row r="57" spans="1:60" outlineLevel="1" x14ac:dyDescent="0.2">
      <c r="A57" s="200">
        <v>24</v>
      </c>
      <c r="B57" s="173" t="s">
        <v>515</v>
      </c>
      <c r="C57" s="194" t="s">
        <v>516</v>
      </c>
      <c r="D57" s="177" t="s">
        <v>245</v>
      </c>
      <c r="E57" s="180">
        <v>1</v>
      </c>
      <c r="F57" s="185"/>
      <c r="G57" s="184">
        <f t="shared" ref="G57:G62" si="0">ROUND(E57*F57,2)</f>
        <v>0</v>
      </c>
      <c r="H57" s="183"/>
      <c r="I57" s="202" t="s">
        <v>228</v>
      </c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 t="s">
        <v>229</v>
      </c>
      <c r="AF57" s="162" t="s">
        <v>240</v>
      </c>
      <c r="AG57" s="162"/>
      <c r="AH57" s="162"/>
      <c r="AI57" s="162"/>
      <c r="AJ57" s="162"/>
      <c r="AK57" s="162"/>
      <c r="AL57" s="162"/>
      <c r="AM57" s="162">
        <v>21</v>
      </c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</row>
    <row r="58" spans="1:60" outlineLevel="1" x14ac:dyDescent="0.2">
      <c r="A58" s="200">
        <v>25</v>
      </c>
      <c r="B58" s="173" t="s">
        <v>517</v>
      </c>
      <c r="C58" s="194" t="s">
        <v>518</v>
      </c>
      <c r="D58" s="177" t="s">
        <v>245</v>
      </c>
      <c r="E58" s="180">
        <v>1</v>
      </c>
      <c r="F58" s="185"/>
      <c r="G58" s="184">
        <f t="shared" si="0"/>
        <v>0</v>
      </c>
      <c r="H58" s="183"/>
      <c r="I58" s="202" t="s">
        <v>228</v>
      </c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 t="s">
        <v>229</v>
      </c>
      <c r="AF58" s="162" t="s">
        <v>240</v>
      </c>
      <c r="AG58" s="162"/>
      <c r="AH58" s="162"/>
      <c r="AI58" s="162"/>
      <c r="AJ58" s="162"/>
      <c r="AK58" s="162"/>
      <c r="AL58" s="162"/>
      <c r="AM58" s="162">
        <v>21</v>
      </c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</row>
    <row r="59" spans="1:60" outlineLevel="1" x14ac:dyDescent="0.2">
      <c r="A59" s="200">
        <v>26</v>
      </c>
      <c r="B59" s="173" t="s">
        <v>519</v>
      </c>
      <c r="C59" s="194" t="s">
        <v>520</v>
      </c>
      <c r="D59" s="177" t="s">
        <v>245</v>
      </c>
      <c r="E59" s="180">
        <v>3</v>
      </c>
      <c r="F59" s="185"/>
      <c r="G59" s="184">
        <f t="shared" si="0"/>
        <v>0</v>
      </c>
      <c r="H59" s="183"/>
      <c r="I59" s="202" t="s">
        <v>228</v>
      </c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 t="s">
        <v>229</v>
      </c>
      <c r="AF59" s="162" t="s">
        <v>240</v>
      </c>
      <c r="AG59" s="162"/>
      <c r="AH59" s="162"/>
      <c r="AI59" s="162"/>
      <c r="AJ59" s="162"/>
      <c r="AK59" s="162"/>
      <c r="AL59" s="162"/>
      <c r="AM59" s="162">
        <v>21</v>
      </c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</row>
    <row r="60" spans="1:60" outlineLevel="1" x14ac:dyDescent="0.2">
      <c r="A60" s="200">
        <v>27</v>
      </c>
      <c r="B60" s="173" t="s">
        <v>521</v>
      </c>
      <c r="C60" s="194" t="s">
        <v>522</v>
      </c>
      <c r="D60" s="177" t="s">
        <v>245</v>
      </c>
      <c r="E60" s="180">
        <v>2</v>
      </c>
      <c r="F60" s="185"/>
      <c r="G60" s="184">
        <f t="shared" si="0"/>
        <v>0</v>
      </c>
      <c r="H60" s="183"/>
      <c r="I60" s="202" t="s">
        <v>228</v>
      </c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 t="s">
        <v>229</v>
      </c>
      <c r="AF60" s="162" t="s">
        <v>240</v>
      </c>
      <c r="AG60" s="162"/>
      <c r="AH60" s="162"/>
      <c r="AI60" s="162"/>
      <c r="AJ60" s="162"/>
      <c r="AK60" s="162"/>
      <c r="AL60" s="162"/>
      <c r="AM60" s="162">
        <v>21</v>
      </c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</row>
    <row r="61" spans="1:60" outlineLevel="1" x14ac:dyDescent="0.2">
      <c r="A61" s="200">
        <v>28</v>
      </c>
      <c r="B61" s="173" t="s">
        <v>523</v>
      </c>
      <c r="C61" s="194" t="s">
        <v>524</v>
      </c>
      <c r="D61" s="177" t="s">
        <v>245</v>
      </c>
      <c r="E61" s="180">
        <v>3</v>
      </c>
      <c r="F61" s="185"/>
      <c r="G61" s="184">
        <f t="shared" si="0"/>
        <v>0</v>
      </c>
      <c r="H61" s="183"/>
      <c r="I61" s="202" t="s">
        <v>228</v>
      </c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 t="s">
        <v>229</v>
      </c>
      <c r="AF61" s="162" t="s">
        <v>240</v>
      </c>
      <c r="AG61" s="162"/>
      <c r="AH61" s="162"/>
      <c r="AI61" s="162"/>
      <c r="AJ61" s="162"/>
      <c r="AK61" s="162"/>
      <c r="AL61" s="162"/>
      <c r="AM61" s="162">
        <v>21</v>
      </c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</row>
    <row r="62" spans="1:60" outlineLevel="1" x14ac:dyDescent="0.2">
      <c r="A62" s="200">
        <v>29</v>
      </c>
      <c r="B62" s="173" t="s">
        <v>525</v>
      </c>
      <c r="C62" s="194" t="s">
        <v>526</v>
      </c>
      <c r="D62" s="177" t="s">
        <v>245</v>
      </c>
      <c r="E62" s="180">
        <v>2</v>
      </c>
      <c r="F62" s="185"/>
      <c r="G62" s="184">
        <f t="shared" si="0"/>
        <v>0</v>
      </c>
      <c r="H62" s="183"/>
      <c r="I62" s="202" t="s">
        <v>228</v>
      </c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 t="s">
        <v>229</v>
      </c>
      <c r="AF62" s="162" t="s">
        <v>240</v>
      </c>
      <c r="AG62" s="162"/>
      <c r="AH62" s="162"/>
      <c r="AI62" s="162"/>
      <c r="AJ62" s="162"/>
      <c r="AK62" s="162"/>
      <c r="AL62" s="162"/>
      <c r="AM62" s="162">
        <v>21</v>
      </c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</row>
    <row r="63" spans="1:60" outlineLevel="1" x14ac:dyDescent="0.2">
      <c r="A63" s="199"/>
      <c r="B63" s="285" t="s">
        <v>527</v>
      </c>
      <c r="C63" s="286"/>
      <c r="D63" s="287"/>
      <c r="E63" s="288"/>
      <c r="F63" s="289"/>
      <c r="G63" s="290"/>
      <c r="H63" s="183"/>
      <c r="I63" s="20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>
        <v>0</v>
      </c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</row>
    <row r="64" spans="1:60" outlineLevel="1" x14ac:dyDescent="0.2">
      <c r="A64" s="199">
        <v>30</v>
      </c>
      <c r="B64" s="174" t="s">
        <v>528</v>
      </c>
      <c r="C64" s="194" t="s">
        <v>529</v>
      </c>
      <c r="D64" s="177" t="s">
        <v>463</v>
      </c>
      <c r="E64" s="220"/>
      <c r="F64" s="185"/>
      <c r="G64" s="184">
        <f>ROUND(E64*F64,2)</f>
        <v>0</v>
      </c>
      <c r="H64" s="183" t="s">
        <v>474</v>
      </c>
      <c r="I64" s="202" t="s">
        <v>174</v>
      </c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 t="s">
        <v>166</v>
      </c>
      <c r="AF64" s="162"/>
      <c r="AG64" s="162"/>
      <c r="AH64" s="162"/>
      <c r="AI64" s="162"/>
      <c r="AJ64" s="162"/>
      <c r="AK64" s="162"/>
      <c r="AL64" s="162"/>
      <c r="AM64" s="162">
        <v>21</v>
      </c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</row>
    <row r="65" spans="1:60" outlineLevel="1" x14ac:dyDescent="0.2">
      <c r="A65" s="199"/>
      <c r="B65" s="285" t="s">
        <v>530</v>
      </c>
      <c r="C65" s="286"/>
      <c r="D65" s="287"/>
      <c r="E65" s="288"/>
      <c r="F65" s="289"/>
      <c r="G65" s="290"/>
      <c r="H65" s="183"/>
      <c r="I65" s="20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>
        <v>1</v>
      </c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</row>
    <row r="66" spans="1:60" outlineLevel="1" x14ac:dyDescent="0.2">
      <c r="A66" s="199">
        <v>31</v>
      </c>
      <c r="B66" s="174" t="s">
        <v>531</v>
      </c>
      <c r="C66" s="194" t="s">
        <v>477</v>
      </c>
      <c r="D66" s="177" t="s">
        <v>463</v>
      </c>
      <c r="E66" s="220"/>
      <c r="F66" s="185"/>
      <c r="G66" s="184">
        <f>ROUND(E66*F66,2)</f>
        <v>0</v>
      </c>
      <c r="H66" s="183" t="s">
        <v>474</v>
      </c>
      <c r="I66" s="202" t="s">
        <v>174</v>
      </c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 t="s">
        <v>166</v>
      </c>
      <c r="AF66" s="162"/>
      <c r="AG66" s="162"/>
      <c r="AH66" s="162"/>
      <c r="AI66" s="162"/>
      <c r="AJ66" s="162"/>
      <c r="AK66" s="162"/>
      <c r="AL66" s="162"/>
      <c r="AM66" s="162">
        <v>21</v>
      </c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</row>
    <row r="67" spans="1:60" x14ac:dyDescent="0.2">
      <c r="A67" s="198" t="s">
        <v>158</v>
      </c>
      <c r="B67" s="172" t="s">
        <v>126</v>
      </c>
      <c r="C67" s="193" t="s">
        <v>127</v>
      </c>
      <c r="D67" s="176"/>
      <c r="E67" s="179"/>
      <c r="F67" s="291">
        <f>SUM(G68:G124)</f>
        <v>0</v>
      </c>
      <c r="G67" s="292"/>
      <c r="H67" s="182"/>
      <c r="I67" s="201"/>
      <c r="AE67" t="s">
        <v>159</v>
      </c>
    </row>
    <row r="68" spans="1:60" outlineLevel="1" x14ac:dyDescent="0.2">
      <c r="A68" s="199"/>
      <c r="B68" s="293" t="s">
        <v>532</v>
      </c>
      <c r="C68" s="294"/>
      <c r="D68" s="295"/>
      <c r="E68" s="296"/>
      <c r="F68" s="297"/>
      <c r="G68" s="298"/>
      <c r="H68" s="183"/>
      <c r="I68" s="20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>
        <v>0</v>
      </c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</row>
    <row r="69" spans="1:60" outlineLevel="1" x14ac:dyDescent="0.2">
      <c r="A69" s="199"/>
      <c r="B69" s="285" t="s">
        <v>533</v>
      </c>
      <c r="C69" s="286"/>
      <c r="D69" s="287"/>
      <c r="E69" s="288"/>
      <c r="F69" s="289"/>
      <c r="G69" s="290"/>
      <c r="H69" s="183"/>
      <c r="I69" s="20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>
        <v>1</v>
      </c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</row>
    <row r="70" spans="1:60" outlineLevel="1" x14ac:dyDescent="0.2">
      <c r="A70" s="200">
        <v>32</v>
      </c>
      <c r="B70" s="173" t="s">
        <v>534</v>
      </c>
      <c r="C70" s="194" t="s">
        <v>535</v>
      </c>
      <c r="D70" s="177" t="s">
        <v>237</v>
      </c>
      <c r="E70" s="180">
        <v>2</v>
      </c>
      <c r="F70" s="185"/>
      <c r="G70" s="184">
        <f>ROUND(E70*F70,2)</f>
        <v>0</v>
      </c>
      <c r="H70" s="183" t="s">
        <v>474</v>
      </c>
      <c r="I70" s="202" t="s">
        <v>174</v>
      </c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 t="s">
        <v>166</v>
      </c>
      <c r="AF70" s="162"/>
      <c r="AG70" s="162"/>
      <c r="AH70" s="162"/>
      <c r="AI70" s="162"/>
      <c r="AJ70" s="162"/>
      <c r="AK70" s="162"/>
      <c r="AL70" s="162"/>
      <c r="AM70" s="162">
        <v>21</v>
      </c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</row>
    <row r="71" spans="1:60" outlineLevel="1" x14ac:dyDescent="0.2">
      <c r="A71" s="199"/>
      <c r="B71" s="285" t="s">
        <v>536</v>
      </c>
      <c r="C71" s="286"/>
      <c r="D71" s="287"/>
      <c r="E71" s="288"/>
      <c r="F71" s="289"/>
      <c r="G71" s="290"/>
      <c r="H71" s="183"/>
      <c r="I71" s="20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>
        <v>0</v>
      </c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</row>
    <row r="72" spans="1:60" outlineLevel="1" x14ac:dyDescent="0.2">
      <c r="A72" s="199"/>
      <c r="B72" s="285" t="s">
        <v>537</v>
      </c>
      <c r="C72" s="286"/>
      <c r="D72" s="287"/>
      <c r="E72" s="288"/>
      <c r="F72" s="289"/>
      <c r="G72" s="290"/>
      <c r="H72" s="183"/>
      <c r="I72" s="20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>
        <v>1</v>
      </c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</row>
    <row r="73" spans="1:60" outlineLevel="1" x14ac:dyDescent="0.2">
      <c r="A73" s="200">
        <v>33</v>
      </c>
      <c r="B73" s="173" t="s">
        <v>538</v>
      </c>
      <c r="C73" s="194" t="s">
        <v>539</v>
      </c>
      <c r="D73" s="177" t="s">
        <v>245</v>
      </c>
      <c r="E73" s="180">
        <v>2</v>
      </c>
      <c r="F73" s="185"/>
      <c r="G73" s="184">
        <f>ROUND(E73*F73,2)</f>
        <v>0</v>
      </c>
      <c r="H73" s="183" t="s">
        <v>474</v>
      </c>
      <c r="I73" s="202" t="s">
        <v>174</v>
      </c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 t="s">
        <v>166</v>
      </c>
      <c r="AF73" s="162"/>
      <c r="AG73" s="162"/>
      <c r="AH73" s="162"/>
      <c r="AI73" s="162"/>
      <c r="AJ73" s="162"/>
      <c r="AK73" s="162"/>
      <c r="AL73" s="162"/>
      <c r="AM73" s="162">
        <v>21</v>
      </c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</row>
    <row r="74" spans="1:60" outlineLevel="1" x14ac:dyDescent="0.2">
      <c r="A74" s="199"/>
      <c r="B74" s="285" t="s">
        <v>540</v>
      </c>
      <c r="C74" s="286"/>
      <c r="D74" s="287"/>
      <c r="E74" s="288"/>
      <c r="F74" s="289"/>
      <c r="G74" s="290"/>
      <c r="H74" s="183"/>
      <c r="I74" s="20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>
        <v>0</v>
      </c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</row>
    <row r="75" spans="1:60" outlineLevel="1" x14ac:dyDescent="0.2">
      <c r="A75" s="199"/>
      <c r="B75" s="285" t="s">
        <v>541</v>
      </c>
      <c r="C75" s="286"/>
      <c r="D75" s="287"/>
      <c r="E75" s="288"/>
      <c r="F75" s="289"/>
      <c r="G75" s="290"/>
      <c r="H75" s="183"/>
      <c r="I75" s="20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>
        <v>1</v>
      </c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</row>
    <row r="76" spans="1:60" outlineLevel="1" x14ac:dyDescent="0.2">
      <c r="A76" s="200">
        <v>34</v>
      </c>
      <c r="B76" s="173" t="s">
        <v>542</v>
      </c>
      <c r="C76" s="194" t="s">
        <v>543</v>
      </c>
      <c r="D76" s="177" t="s">
        <v>245</v>
      </c>
      <c r="E76" s="180">
        <v>2</v>
      </c>
      <c r="F76" s="185"/>
      <c r="G76" s="184">
        <f>ROUND(E76*F76,2)</f>
        <v>0</v>
      </c>
      <c r="H76" s="183" t="s">
        <v>474</v>
      </c>
      <c r="I76" s="202" t="s">
        <v>174</v>
      </c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 t="s">
        <v>166</v>
      </c>
      <c r="AF76" s="162"/>
      <c r="AG76" s="162"/>
      <c r="AH76" s="162"/>
      <c r="AI76" s="162"/>
      <c r="AJ76" s="162"/>
      <c r="AK76" s="162"/>
      <c r="AL76" s="162"/>
      <c r="AM76" s="162">
        <v>21</v>
      </c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</row>
    <row r="77" spans="1:60" outlineLevel="1" x14ac:dyDescent="0.2">
      <c r="A77" s="199"/>
      <c r="B77" s="285" t="s">
        <v>540</v>
      </c>
      <c r="C77" s="286"/>
      <c r="D77" s="287"/>
      <c r="E77" s="288"/>
      <c r="F77" s="289"/>
      <c r="G77" s="290"/>
      <c r="H77" s="183"/>
      <c r="I77" s="20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>
        <v>0</v>
      </c>
      <c r="AD77" s="162"/>
      <c r="AE77" s="162"/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</row>
    <row r="78" spans="1:60" outlineLevel="1" x14ac:dyDescent="0.2">
      <c r="A78" s="199"/>
      <c r="B78" s="285" t="s">
        <v>541</v>
      </c>
      <c r="C78" s="286"/>
      <c r="D78" s="287"/>
      <c r="E78" s="288"/>
      <c r="F78" s="289"/>
      <c r="G78" s="290"/>
      <c r="H78" s="183"/>
      <c r="I78" s="20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>
        <v>1</v>
      </c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</row>
    <row r="79" spans="1:60" outlineLevel="1" x14ac:dyDescent="0.2">
      <c r="A79" s="200">
        <v>35</v>
      </c>
      <c r="B79" s="173" t="s">
        <v>544</v>
      </c>
      <c r="C79" s="194" t="s">
        <v>545</v>
      </c>
      <c r="D79" s="177" t="s">
        <v>245</v>
      </c>
      <c r="E79" s="180">
        <v>2</v>
      </c>
      <c r="F79" s="185"/>
      <c r="G79" s="184">
        <f>ROUND(E79*F79,2)</f>
        <v>0</v>
      </c>
      <c r="H79" s="183" t="s">
        <v>474</v>
      </c>
      <c r="I79" s="202" t="s">
        <v>174</v>
      </c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 t="s">
        <v>166</v>
      </c>
      <c r="AF79" s="162"/>
      <c r="AG79" s="162"/>
      <c r="AH79" s="162"/>
      <c r="AI79" s="162"/>
      <c r="AJ79" s="162"/>
      <c r="AK79" s="162"/>
      <c r="AL79" s="162"/>
      <c r="AM79" s="162">
        <v>21</v>
      </c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</row>
    <row r="80" spans="1:60" outlineLevel="1" x14ac:dyDescent="0.2">
      <c r="A80" s="199"/>
      <c r="B80" s="285" t="s">
        <v>546</v>
      </c>
      <c r="C80" s="286"/>
      <c r="D80" s="287"/>
      <c r="E80" s="288"/>
      <c r="F80" s="289"/>
      <c r="G80" s="290"/>
      <c r="H80" s="183"/>
      <c r="I80" s="20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>
        <v>0</v>
      </c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</row>
    <row r="81" spans="1:60" outlineLevel="1" x14ac:dyDescent="0.2">
      <c r="A81" s="199"/>
      <c r="B81" s="285" t="s">
        <v>547</v>
      </c>
      <c r="C81" s="286"/>
      <c r="D81" s="287"/>
      <c r="E81" s="288"/>
      <c r="F81" s="289"/>
      <c r="G81" s="290"/>
      <c r="H81" s="183"/>
      <c r="I81" s="20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>
        <v>1</v>
      </c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</row>
    <row r="82" spans="1:60" outlineLevel="1" x14ac:dyDescent="0.2">
      <c r="A82" s="200">
        <v>36</v>
      </c>
      <c r="B82" s="173" t="s">
        <v>548</v>
      </c>
      <c r="C82" s="194" t="s">
        <v>549</v>
      </c>
      <c r="D82" s="177" t="s">
        <v>245</v>
      </c>
      <c r="E82" s="180">
        <v>1</v>
      </c>
      <c r="F82" s="185"/>
      <c r="G82" s="184">
        <f>ROUND(E82*F82,2)</f>
        <v>0</v>
      </c>
      <c r="H82" s="183" t="s">
        <v>474</v>
      </c>
      <c r="I82" s="202" t="s">
        <v>174</v>
      </c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 t="s">
        <v>166</v>
      </c>
      <c r="AF82" s="162"/>
      <c r="AG82" s="162"/>
      <c r="AH82" s="162"/>
      <c r="AI82" s="162"/>
      <c r="AJ82" s="162"/>
      <c r="AK82" s="162"/>
      <c r="AL82" s="162"/>
      <c r="AM82" s="162">
        <v>21</v>
      </c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</row>
    <row r="83" spans="1:60" outlineLevel="1" x14ac:dyDescent="0.2">
      <c r="A83" s="199"/>
      <c r="B83" s="285" t="s">
        <v>546</v>
      </c>
      <c r="C83" s="286"/>
      <c r="D83" s="287"/>
      <c r="E83" s="288"/>
      <c r="F83" s="289"/>
      <c r="G83" s="290"/>
      <c r="H83" s="183"/>
      <c r="I83" s="20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>
        <v>0</v>
      </c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</row>
    <row r="84" spans="1:60" outlineLevel="1" x14ac:dyDescent="0.2">
      <c r="A84" s="199"/>
      <c r="B84" s="285" t="s">
        <v>547</v>
      </c>
      <c r="C84" s="286"/>
      <c r="D84" s="287"/>
      <c r="E84" s="288"/>
      <c r="F84" s="289"/>
      <c r="G84" s="290"/>
      <c r="H84" s="183"/>
      <c r="I84" s="20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>
        <v>1</v>
      </c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</row>
    <row r="85" spans="1:60" outlineLevel="1" x14ac:dyDescent="0.2">
      <c r="A85" s="200">
        <v>37</v>
      </c>
      <c r="B85" s="173" t="s">
        <v>550</v>
      </c>
      <c r="C85" s="194" t="s">
        <v>551</v>
      </c>
      <c r="D85" s="177" t="s">
        <v>245</v>
      </c>
      <c r="E85" s="180">
        <v>1</v>
      </c>
      <c r="F85" s="185"/>
      <c r="G85" s="184">
        <f>ROUND(E85*F85,2)</f>
        <v>0</v>
      </c>
      <c r="H85" s="183" t="s">
        <v>474</v>
      </c>
      <c r="I85" s="202" t="s">
        <v>174</v>
      </c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 t="s">
        <v>166</v>
      </c>
      <c r="AF85" s="162"/>
      <c r="AG85" s="162"/>
      <c r="AH85" s="162"/>
      <c r="AI85" s="162"/>
      <c r="AJ85" s="162"/>
      <c r="AK85" s="162"/>
      <c r="AL85" s="162"/>
      <c r="AM85" s="162">
        <v>21</v>
      </c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</row>
    <row r="86" spans="1:60" outlineLevel="1" x14ac:dyDescent="0.2">
      <c r="A86" s="199"/>
      <c r="B86" s="285" t="s">
        <v>552</v>
      </c>
      <c r="C86" s="286"/>
      <c r="D86" s="287"/>
      <c r="E86" s="288"/>
      <c r="F86" s="289"/>
      <c r="G86" s="290"/>
      <c r="H86" s="183"/>
      <c r="I86" s="20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>
        <v>0</v>
      </c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</row>
    <row r="87" spans="1:60" outlineLevel="1" x14ac:dyDescent="0.2">
      <c r="A87" s="199"/>
      <c r="B87" s="285" t="s">
        <v>553</v>
      </c>
      <c r="C87" s="286"/>
      <c r="D87" s="287"/>
      <c r="E87" s="288"/>
      <c r="F87" s="289"/>
      <c r="G87" s="290"/>
      <c r="H87" s="183"/>
      <c r="I87" s="20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>
        <v>1</v>
      </c>
      <c r="AD87" s="162"/>
      <c r="AE87" s="162"/>
      <c r="AF87" s="162"/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</row>
    <row r="88" spans="1:60" outlineLevel="1" x14ac:dyDescent="0.2">
      <c r="A88" s="200">
        <v>38</v>
      </c>
      <c r="B88" s="173" t="s">
        <v>554</v>
      </c>
      <c r="C88" s="194" t="s">
        <v>555</v>
      </c>
      <c r="D88" s="177" t="s">
        <v>245</v>
      </c>
      <c r="E88" s="180">
        <v>6</v>
      </c>
      <c r="F88" s="185"/>
      <c r="G88" s="184">
        <f>ROUND(E88*F88,2)</f>
        <v>0</v>
      </c>
      <c r="H88" s="183" t="s">
        <v>474</v>
      </c>
      <c r="I88" s="202" t="s">
        <v>174</v>
      </c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 t="s">
        <v>166</v>
      </c>
      <c r="AF88" s="162"/>
      <c r="AG88" s="162"/>
      <c r="AH88" s="162"/>
      <c r="AI88" s="162"/>
      <c r="AJ88" s="162"/>
      <c r="AK88" s="162"/>
      <c r="AL88" s="162"/>
      <c r="AM88" s="162">
        <v>21</v>
      </c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</row>
    <row r="89" spans="1:60" outlineLevel="1" x14ac:dyDescent="0.2">
      <c r="A89" s="199"/>
      <c r="B89" s="285" t="s">
        <v>552</v>
      </c>
      <c r="C89" s="286"/>
      <c r="D89" s="287"/>
      <c r="E89" s="288"/>
      <c r="F89" s="289"/>
      <c r="G89" s="290"/>
      <c r="H89" s="183"/>
      <c r="I89" s="20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>
        <v>0</v>
      </c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</row>
    <row r="90" spans="1:60" outlineLevel="1" x14ac:dyDescent="0.2">
      <c r="A90" s="199"/>
      <c r="B90" s="285" t="s">
        <v>553</v>
      </c>
      <c r="C90" s="286"/>
      <c r="D90" s="287"/>
      <c r="E90" s="288"/>
      <c r="F90" s="289"/>
      <c r="G90" s="290"/>
      <c r="H90" s="183"/>
      <c r="I90" s="20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>
        <v>1</v>
      </c>
      <c r="AD90" s="162"/>
      <c r="AE90" s="162"/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</row>
    <row r="91" spans="1:60" outlineLevel="1" x14ac:dyDescent="0.2">
      <c r="A91" s="200">
        <v>39</v>
      </c>
      <c r="B91" s="173" t="s">
        <v>556</v>
      </c>
      <c r="C91" s="194" t="s">
        <v>557</v>
      </c>
      <c r="D91" s="177" t="s">
        <v>245</v>
      </c>
      <c r="E91" s="180">
        <v>6</v>
      </c>
      <c r="F91" s="185"/>
      <c r="G91" s="184">
        <f>ROUND(E91*F91,2)</f>
        <v>0</v>
      </c>
      <c r="H91" s="183" t="s">
        <v>474</v>
      </c>
      <c r="I91" s="202" t="s">
        <v>174</v>
      </c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 t="s">
        <v>166</v>
      </c>
      <c r="AF91" s="162"/>
      <c r="AG91" s="162"/>
      <c r="AH91" s="162"/>
      <c r="AI91" s="162"/>
      <c r="AJ91" s="162"/>
      <c r="AK91" s="162"/>
      <c r="AL91" s="162"/>
      <c r="AM91" s="162">
        <v>21</v>
      </c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</row>
    <row r="92" spans="1:60" outlineLevel="1" x14ac:dyDescent="0.2">
      <c r="A92" s="199"/>
      <c r="B92" s="285" t="s">
        <v>558</v>
      </c>
      <c r="C92" s="286"/>
      <c r="D92" s="287"/>
      <c r="E92" s="288"/>
      <c r="F92" s="289"/>
      <c r="G92" s="290"/>
      <c r="H92" s="183"/>
      <c r="I92" s="20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>
        <v>0</v>
      </c>
      <c r="AD92" s="162"/>
      <c r="AE92" s="162"/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</row>
    <row r="93" spans="1:60" outlineLevel="1" x14ac:dyDescent="0.2">
      <c r="A93" s="199"/>
      <c r="B93" s="285" t="s">
        <v>559</v>
      </c>
      <c r="C93" s="286"/>
      <c r="D93" s="287"/>
      <c r="E93" s="288"/>
      <c r="F93" s="289"/>
      <c r="G93" s="290"/>
      <c r="H93" s="183"/>
      <c r="I93" s="20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>
        <v>1</v>
      </c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</row>
    <row r="94" spans="1:60" outlineLevel="1" x14ac:dyDescent="0.2">
      <c r="A94" s="200">
        <v>40</v>
      </c>
      <c r="B94" s="173" t="s">
        <v>560</v>
      </c>
      <c r="C94" s="194" t="s">
        <v>561</v>
      </c>
      <c r="D94" s="177" t="s">
        <v>245</v>
      </c>
      <c r="E94" s="180">
        <v>4</v>
      </c>
      <c r="F94" s="185"/>
      <c r="G94" s="184">
        <f>ROUND(E94*F94,2)</f>
        <v>0</v>
      </c>
      <c r="H94" s="183" t="s">
        <v>474</v>
      </c>
      <c r="I94" s="202" t="s">
        <v>174</v>
      </c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 t="s">
        <v>166</v>
      </c>
      <c r="AF94" s="162"/>
      <c r="AG94" s="162"/>
      <c r="AH94" s="162"/>
      <c r="AI94" s="162"/>
      <c r="AJ94" s="162"/>
      <c r="AK94" s="162"/>
      <c r="AL94" s="162"/>
      <c r="AM94" s="162">
        <v>21</v>
      </c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</row>
    <row r="95" spans="1:60" outlineLevel="1" x14ac:dyDescent="0.2">
      <c r="A95" s="199"/>
      <c r="B95" s="285" t="s">
        <v>558</v>
      </c>
      <c r="C95" s="286"/>
      <c r="D95" s="287"/>
      <c r="E95" s="288"/>
      <c r="F95" s="289"/>
      <c r="G95" s="290"/>
      <c r="H95" s="183"/>
      <c r="I95" s="20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>
        <v>0</v>
      </c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</row>
    <row r="96" spans="1:60" outlineLevel="1" x14ac:dyDescent="0.2">
      <c r="A96" s="199"/>
      <c r="B96" s="285" t="s">
        <v>562</v>
      </c>
      <c r="C96" s="286"/>
      <c r="D96" s="287"/>
      <c r="E96" s="288"/>
      <c r="F96" s="289"/>
      <c r="G96" s="290"/>
      <c r="H96" s="183"/>
      <c r="I96" s="20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>
        <v>1</v>
      </c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</row>
    <row r="97" spans="1:60" outlineLevel="1" x14ac:dyDescent="0.2">
      <c r="A97" s="200">
        <v>41</v>
      </c>
      <c r="B97" s="173" t="s">
        <v>563</v>
      </c>
      <c r="C97" s="194" t="s">
        <v>564</v>
      </c>
      <c r="D97" s="177" t="s">
        <v>245</v>
      </c>
      <c r="E97" s="180">
        <v>1</v>
      </c>
      <c r="F97" s="185"/>
      <c r="G97" s="184">
        <f>ROUND(E97*F97,2)</f>
        <v>0</v>
      </c>
      <c r="H97" s="183" t="s">
        <v>474</v>
      </c>
      <c r="I97" s="202" t="s">
        <v>174</v>
      </c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 t="s">
        <v>166</v>
      </c>
      <c r="AF97" s="162"/>
      <c r="AG97" s="162"/>
      <c r="AH97" s="162"/>
      <c r="AI97" s="162"/>
      <c r="AJ97" s="162"/>
      <c r="AK97" s="162"/>
      <c r="AL97" s="162"/>
      <c r="AM97" s="162">
        <v>21</v>
      </c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</row>
    <row r="98" spans="1:60" outlineLevel="1" x14ac:dyDescent="0.2">
      <c r="A98" s="199"/>
      <c r="B98" s="285" t="s">
        <v>558</v>
      </c>
      <c r="C98" s="286"/>
      <c r="D98" s="287"/>
      <c r="E98" s="288"/>
      <c r="F98" s="289"/>
      <c r="G98" s="290"/>
      <c r="H98" s="183"/>
      <c r="I98" s="20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>
        <v>0</v>
      </c>
      <c r="AD98" s="162"/>
      <c r="AE98" s="162"/>
      <c r="AF98" s="162"/>
      <c r="AG98" s="162"/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</row>
    <row r="99" spans="1:60" outlineLevel="1" x14ac:dyDescent="0.2">
      <c r="A99" s="199"/>
      <c r="B99" s="285" t="s">
        <v>562</v>
      </c>
      <c r="C99" s="286"/>
      <c r="D99" s="287"/>
      <c r="E99" s="288"/>
      <c r="F99" s="289"/>
      <c r="G99" s="290"/>
      <c r="H99" s="183"/>
      <c r="I99" s="20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>
        <v>1</v>
      </c>
      <c r="AD99" s="162"/>
      <c r="AE99" s="162"/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</row>
    <row r="100" spans="1:60" outlineLevel="1" x14ac:dyDescent="0.2">
      <c r="A100" s="200">
        <v>42</v>
      </c>
      <c r="B100" s="173" t="s">
        <v>565</v>
      </c>
      <c r="C100" s="194" t="s">
        <v>566</v>
      </c>
      <c r="D100" s="177" t="s">
        <v>245</v>
      </c>
      <c r="E100" s="180">
        <v>1</v>
      </c>
      <c r="F100" s="185"/>
      <c r="G100" s="184">
        <f>ROUND(E100*F100,2)</f>
        <v>0</v>
      </c>
      <c r="H100" s="183" t="s">
        <v>474</v>
      </c>
      <c r="I100" s="202" t="s">
        <v>174</v>
      </c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 t="s">
        <v>166</v>
      </c>
      <c r="AF100" s="162"/>
      <c r="AG100" s="162"/>
      <c r="AH100" s="162"/>
      <c r="AI100" s="162"/>
      <c r="AJ100" s="162"/>
      <c r="AK100" s="162"/>
      <c r="AL100" s="162"/>
      <c r="AM100" s="162">
        <v>21</v>
      </c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</row>
    <row r="101" spans="1:60" outlineLevel="1" x14ac:dyDescent="0.2">
      <c r="A101" s="199"/>
      <c r="B101" s="285" t="s">
        <v>567</v>
      </c>
      <c r="C101" s="286"/>
      <c r="D101" s="287"/>
      <c r="E101" s="288"/>
      <c r="F101" s="289"/>
      <c r="G101" s="290"/>
      <c r="H101" s="183"/>
      <c r="I101" s="20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>
        <v>0</v>
      </c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</row>
    <row r="102" spans="1:60" outlineLevel="1" x14ac:dyDescent="0.2">
      <c r="A102" s="200">
        <v>43</v>
      </c>
      <c r="B102" s="173" t="s">
        <v>568</v>
      </c>
      <c r="C102" s="194" t="s">
        <v>569</v>
      </c>
      <c r="D102" s="177" t="s">
        <v>245</v>
      </c>
      <c r="E102" s="180">
        <v>2</v>
      </c>
      <c r="F102" s="185"/>
      <c r="G102" s="184">
        <f>ROUND(E102*F102,2)</f>
        <v>0</v>
      </c>
      <c r="H102" s="183" t="s">
        <v>474</v>
      </c>
      <c r="I102" s="202" t="s">
        <v>174</v>
      </c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 t="s">
        <v>166</v>
      </c>
      <c r="AF102" s="162"/>
      <c r="AG102" s="162"/>
      <c r="AH102" s="162"/>
      <c r="AI102" s="162"/>
      <c r="AJ102" s="162"/>
      <c r="AK102" s="162"/>
      <c r="AL102" s="162"/>
      <c r="AM102" s="162">
        <v>21</v>
      </c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</row>
    <row r="103" spans="1:60" outlineLevel="1" x14ac:dyDescent="0.2">
      <c r="A103" s="199"/>
      <c r="B103" s="285" t="s">
        <v>570</v>
      </c>
      <c r="C103" s="286"/>
      <c r="D103" s="287"/>
      <c r="E103" s="288"/>
      <c r="F103" s="289"/>
      <c r="G103" s="290"/>
      <c r="H103" s="183"/>
      <c r="I103" s="20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>
        <v>0</v>
      </c>
      <c r="AD103" s="162"/>
      <c r="AE103" s="162"/>
      <c r="AF103" s="162"/>
      <c r="AG103" s="162"/>
      <c r="AH103" s="162"/>
      <c r="AI103" s="162"/>
      <c r="AJ103" s="162"/>
      <c r="AK103" s="162"/>
      <c r="AL103" s="162"/>
      <c r="AM103" s="162"/>
      <c r="AN103" s="162"/>
      <c r="AO103" s="162"/>
      <c r="AP103" s="162"/>
      <c r="AQ103" s="162"/>
      <c r="AR103" s="162"/>
      <c r="AS103" s="162"/>
      <c r="AT103" s="162"/>
      <c r="AU103" s="162"/>
      <c r="AV103" s="162"/>
      <c r="AW103" s="162"/>
      <c r="AX103" s="162"/>
      <c r="AY103" s="162"/>
      <c r="AZ103" s="162"/>
      <c r="BA103" s="162"/>
      <c r="BB103" s="162"/>
      <c r="BC103" s="162"/>
      <c r="BD103" s="162"/>
      <c r="BE103" s="162"/>
      <c r="BF103" s="162"/>
      <c r="BG103" s="162"/>
      <c r="BH103" s="162"/>
    </row>
    <row r="104" spans="1:60" outlineLevel="1" x14ac:dyDescent="0.2">
      <c r="A104" s="199"/>
      <c r="B104" s="285" t="s">
        <v>571</v>
      </c>
      <c r="C104" s="286"/>
      <c r="D104" s="287"/>
      <c r="E104" s="288"/>
      <c r="F104" s="289"/>
      <c r="G104" s="290"/>
      <c r="H104" s="183"/>
      <c r="I104" s="20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>
        <v>1</v>
      </c>
      <c r="AD104" s="162"/>
      <c r="AE104" s="162"/>
      <c r="AF104" s="162"/>
      <c r="AG104" s="162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  <c r="BC104" s="162"/>
      <c r="BD104" s="162"/>
      <c r="BE104" s="162"/>
      <c r="BF104" s="162"/>
      <c r="BG104" s="162"/>
      <c r="BH104" s="162"/>
    </row>
    <row r="105" spans="1:60" outlineLevel="1" x14ac:dyDescent="0.2">
      <c r="A105" s="200">
        <v>44</v>
      </c>
      <c r="B105" s="173" t="s">
        <v>572</v>
      </c>
      <c r="C105" s="194" t="s">
        <v>573</v>
      </c>
      <c r="D105" s="177" t="s">
        <v>245</v>
      </c>
      <c r="E105" s="180">
        <v>2</v>
      </c>
      <c r="F105" s="185"/>
      <c r="G105" s="184">
        <f>ROUND(E105*F105,2)</f>
        <v>0</v>
      </c>
      <c r="H105" s="183" t="s">
        <v>474</v>
      </c>
      <c r="I105" s="202" t="s">
        <v>174</v>
      </c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 t="s">
        <v>166</v>
      </c>
      <c r="AF105" s="162"/>
      <c r="AG105" s="162"/>
      <c r="AH105" s="162"/>
      <c r="AI105" s="162"/>
      <c r="AJ105" s="162"/>
      <c r="AK105" s="162"/>
      <c r="AL105" s="162"/>
      <c r="AM105" s="162">
        <v>21</v>
      </c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2"/>
      <c r="AZ105" s="162"/>
      <c r="BA105" s="162"/>
      <c r="BB105" s="162"/>
      <c r="BC105" s="162"/>
      <c r="BD105" s="162"/>
      <c r="BE105" s="162"/>
      <c r="BF105" s="162"/>
      <c r="BG105" s="162"/>
      <c r="BH105" s="162"/>
    </row>
    <row r="106" spans="1:60" outlineLevel="1" x14ac:dyDescent="0.2">
      <c r="A106" s="199"/>
      <c r="B106" s="285" t="s">
        <v>574</v>
      </c>
      <c r="C106" s="286"/>
      <c r="D106" s="287"/>
      <c r="E106" s="288"/>
      <c r="F106" s="289"/>
      <c r="G106" s="290"/>
      <c r="H106" s="183"/>
      <c r="I106" s="20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>
        <v>0</v>
      </c>
      <c r="AD106" s="162"/>
      <c r="AE106" s="162"/>
      <c r="AF106" s="162"/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2"/>
      <c r="AZ106" s="162"/>
      <c r="BA106" s="162"/>
      <c r="BB106" s="162"/>
      <c r="BC106" s="162"/>
      <c r="BD106" s="162"/>
      <c r="BE106" s="162"/>
      <c r="BF106" s="162"/>
      <c r="BG106" s="162"/>
      <c r="BH106" s="162"/>
    </row>
    <row r="107" spans="1:60" outlineLevel="1" x14ac:dyDescent="0.2">
      <c r="A107" s="199"/>
      <c r="B107" s="285" t="s">
        <v>575</v>
      </c>
      <c r="C107" s="286"/>
      <c r="D107" s="287"/>
      <c r="E107" s="288"/>
      <c r="F107" s="289"/>
      <c r="G107" s="290"/>
      <c r="H107" s="183"/>
      <c r="I107" s="20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>
        <v>1</v>
      </c>
      <c r="AD107" s="162"/>
      <c r="AE107" s="162"/>
      <c r="AF107" s="162"/>
      <c r="AG107" s="162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2"/>
      <c r="AZ107" s="162"/>
      <c r="BA107" s="162"/>
      <c r="BB107" s="162"/>
      <c r="BC107" s="162"/>
      <c r="BD107" s="162"/>
      <c r="BE107" s="162"/>
      <c r="BF107" s="162"/>
      <c r="BG107" s="162"/>
      <c r="BH107" s="162"/>
    </row>
    <row r="108" spans="1:60" outlineLevel="1" x14ac:dyDescent="0.2">
      <c r="A108" s="200">
        <v>45</v>
      </c>
      <c r="B108" s="173" t="s">
        <v>576</v>
      </c>
      <c r="C108" s="194" t="s">
        <v>577</v>
      </c>
      <c r="D108" s="177" t="s">
        <v>245</v>
      </c>
      <c r="E108" s="180">
        <v>2</v>
      </c>
      <c r="F108" s="185"/>
      <c r="G108" s="184">
        <f>ROUND(E108*F108,2)</f>
        <v>0</v>
      </c>
      <c r="H108" s="183" t="s">
        <v>474</v>
      </c>
      <c r="I108" s="202" t="s">
        <v>174</v>
      </c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 t="s">
        <v>166</v>
      </c>
      <c r="AF108" s="162"/>
      <c r="AG108" s="162"/>
      <c r="AH108" s="162"/>
      <c r="AI108" s="162"/>
      <c r="AJ108" s="162"/>
      <c r="AK108" s="162"/>
      <c r="AL108" s="162"/>
      <c r="AM108" s="162">
        <v>21</v>
      </c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2"/>
      <c r="AZ108" s="162"/>
      <c r="BA108" s="162"/>
      <c r="BB108" s="162"/>
      <c r="BC108" s="162"/>
      <c r="BD108" s="162"/>
      <c r="BE108" s="162"/>
      <c r="BF108" s="162"/>
      <c r="BG108" s="162"/>
      <c r="BH108" s="162"/>
    </row>
    <row r="109" spans="1:60" outlineLevel="1" x14ac:dyDescent="0.2">
      <c r="A109" s="199"/>
      <c r="B109" s="285" t="s">
        <v>574</v>
      </c>
      <c r="C109" s="286"/>
      <c r="D109" s="287"/>
      <c r="E109" s="288"/>
      <c r="F109" s="289"/>
      <c r="G109" s="290"/>
      <c r="H109" s="183"/>
      <c r="I109" s="20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>
        <v>0</v>
      </c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</row>
    <row r="110" spans="1:60" outlineLevel="1" x14ac:dyDescent="0.2">
      <c r="A110" s="199"/>
      <c r="B110" s="285" t="s">
        <v>578</v>
      </c>
      <c r="C110" s="286"/>
      <c r="D110" s="287"/>
      <c r="E110" s="288"/>
      <c r="F110" s="289"/>
      <c r="G110" s="290"/>
      <c r="H110" s="183"/>
      <c r="I110" s="20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>
        <v>1</v>
      </c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</row>
    <row r="111" spans="1:60" outlineLevel="1" x14ac:dyDescent="0.2">
      <c r="A111" s="200">
        <v>46</v>
      </c>
      <c r="B111" s="173" t="s">
        <v>579</v>
      </c>
      <c r="C111" s="194" t="s">
        <v>580</v>
      </c>
      <c r="D111" s="177" t="s">
        <v>245</v>
      </c>
      <c r="E111" s="180">
        <v>4</v>
      </c>
      <c r="F111" s="185"/>
      <c r="G111" s="184">
        <f>ROUND(E111*F111,2)</f>
        <v>0</v>
      </c>
      <c r="H111" s="183" t="s">
        <v>474</v>
      </c>
      <c r="I111" s="202" t="s">
        <v>174</v>
      </c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 t="s">
        <v>166</v>
      </c>
      <c r="AF111" s="162"/>
      <c r="AG111" s="162"/>
      <c r="AH111" s="162"/>
      <c r="AI111" s="162"/>
      <c r="AJ111" s="162"/>
      <c r="AK111" s="162"/>
      <c r="AL111" s="162"/>
      <c r="AM111" s="162">
        <v>21</v>
      </c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</row>
    <row r="112" spans="1:60" outlineLevel="1" x14ac:dyDescent="0.2">
      <c r="A112" s="199"/>
      <c r="B112" s="285" t="s">
        <v>581</v>
      </c>
      <c r="C112" s="286"/>
      <c r="D112" s="287"/>
      <c r="E112" s="288"/>
      <c r="F112" s="289"/>
      <c r="G112" s="290"/>
      <c r="H112" s="183"/>
      <c r="I112" s="20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>
        <v>0</v>
      </c>
      <c r="AD112" s="162"/>
      <c r="AE112" s="162"/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2"/>
      <c r="AZ112" s="162"/>
      <c r="BA112" s="162"/>
      <c r="BB112" s="162"/>
      <c r="BC112" s="162"/>
      <c r="BD112" s="162"/>
      <c r="BE112" s="162"/>
      <c r="BF112" s="162"/>
      <c r="BG112" s="162"/>
      <c r="BH112" s="162"/>
    </row>
    <row r="113" spans="1:60" outlineLevel="1" x14ac:dyDescent="0.2">
      <c r="A113" s="200">
        <v>47</v>
      </c>
      <c r="B113" s="173" t="s">
        <v>582</v>
      </c>
      <c r="C113" s="194" t="s">
        <v>583</v>
      </c>
      <c r="D113" s="177" t="s">
        <v>245</v>
      </c>
      <c r="E113" s="180">
        <v>2</v>
      </c>
      <c r="F113" s="185"/>
      <c r="G113" s="184">
        <f t="shared" ref="G113:G120" si="1">ROUND(E113*F113,2)</f>
        <v>0</v>
      </c>
      <c r="H113" s="183" t="s">
        <v>584</v>
      </c>
      <c r="I113" s="202" t="s">
        <v>174</v>
      </c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 t="s">
        <v>166</v>
      </c>
      <c r="AF113" s="162"/>
      <c r="AG113" s="162"/>
      <c r="AH113" s="162"/>
      <c r="AI113" s="162"/>
      <c r="AJ113" s="162"/>
      <c r="AK113" s="162"/>
      <c r="AL113" s="162"/>
      <c r="AM113" s="162">
        <v>21</v>
      </c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2"/>
      <c r="AZ113" s="162"/>
      <c r="BA113" s="162"/>
      <c r="BB113" s="162"/>
      <c r="BC113" s="162"/>
      <c r="BD113" s="162"/>
      <c r="BE113" s="162"/>
      <c r="BF113" s="162"/>
      <c r="BG113" s="162"/>
      <c r="BH113" s="162"/>
    </row>
    <row r="114" spans="1:60" outlineLevel="1" x14ac:dyDescent="0.2">
      <c r="A114" s="200">
        <v>48</v>
      </c>
      <c r="B114" s="173" t="s">
        <v>585</v>
      </c>
      <c r="C114" s="194" t="s">
        <v>586</v>
      </c>
      <c r="D114" s="177" t="s">
        <v>245</v>
      </c>
      <c r="E114" s="180">
        <v>2</v>
      </c>
      <c r="F114" s="185"/>
      <c r="G114" s="184">
        <f t="shared" si="1"/>
        <v>0</v>
      </c>
      <c r="H114" s="183"/>
      <c r="I114" s="202" t="s">
        <v>228</v>
      </c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 t="s">
        <v>229</v>
      </c>
      <c r="AF114" s="162" t="s">
        <v>240</v>
      </c>
      <c r="AG114" s="162"/>
      <c r="AH114" s="162"/>
      <c r="AI114" s="162"/>
      <c r="AJ114" s="162"/>
      <c r="AK114" s="162"/>
      <c r="AL114" s="162"/>
      <c r="AM114" s="162">
        <v>21</v>
      </c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2"/>
      <c r="AZ114" s="162"/>
      <c r="BA114" s="162"/>
      <c r="BB114" s="162"/>
      <c r="BC114" s="162"/>
      <c r="BD114" s="162"/>
      <c r="BE114" s="162"/>
      <c r="BF114" s="162"/>
      <c r="BG114" s="162"/>
      <c r="BH114" s="162"/>
    </row>
    <row r="115" spans="1:60" outlineLevel="1" x14ac:dyDescent="0.2">
      <c r="A115" s="200">
        <v>49</v>
      </c>
      <c r="B115" s="173" t="s">
        <v>587</v>
      </c>
      <c r="C115" s="194" t="s">
        <v>588</v>
      </c>
      <c r="D115" s="177" t="s">
        <v>245</v>
      </c>
      <c r="E115" s="180">
        <v>2</v>
      </c>
      <c r="F115" s="185"/>
      <c r="G115" s="184">
        <f t="shared" si="1"/>
        <v>0</v>
      </c>
      <c r="H115" s="183"/>
      <c r="I115" s="202" t="s">
        <v>228</v>
      </c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 t="s">
        <v>229</v>
      </c>
      <c r="AF115" s="162" t="s">
        <v>240</v>
      </c>
      <c r="AG115" s="162"/>
      <c r="AH115" s="162"/>
      <c r="AI115" s="162"/>
      <c r="AJ115" s="162"/>
      <c r="AK115" s="162"/>
      <c r="AL115" s="162"/>
      <c r="AM115" s="162">
        <v>21</v>
      </c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2"/>
      <c r="AZ115" s="162"/>
      <c r="BA115" s="162"/>
      <c r="BB115" s="162"/>
      <c r="BC115" s="162"/>
      <c r="BD115" s="162"/>
      <c r="BE115" s="162"/>
      <c r="BF115" s="162"/>
      <c r="BG115" s="162"/>
      <c r="BH115" s="162"/>
    </row>
    <row r="116" spans="1:60" outlineLevel="1" x14ac:dyDescent="0.2">
      <c r="A116" s="200">
        <v>50</v>
      </c>
      <c r="B116" s="173" t="s">
        <v>589</v>
      </c>
      <c r="C116" s="194" t="s">
        <v>590</v>
      </c>
      <c r="D116" s="177" t="s">
        <v>245</v>
      </c>
      <c r="E116" s="180">
        <v>4</v>
      </c>
      <c r="F116" s="185"/>
      <c r="G116" s="184">
        <f t="shared" si="1"/>
        <v>0</v>
      </c>
      <c r="H116" s="183"/>
      <c r="I116" s="202" t="s">
        <v>228</v>
      </c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 t="s">
        <v>229</v>
      </c>
      <c r="AF116" s="162" t="s">
        <v>240</v>
      </c>
      <c r="AG116" s="162"/>
      <c r="AH116" s="162"/>
      <c r="AI116" s="162"/>
      <c r="AJ116" s="162"/>
      <c r="AK116" s="162"/>
      <c r="AL116" s="162"/>
      <c r="AM116" s="162">
        <v>21</v>
      </c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2"/>
      <c r="AZ116" s="162"/>
      <c r="BA116" s="162"/>
      <c r="BB116" s="162"/>
      <c r="BC116" s="162"/>
      <c r="BD116" s="162"/>
      <c r="BE116" s="162"/>
      <c r="BF116" s="162"/>
      <c r="BG116" s="162"/>
      <c r="BH116" s="162"/>
    </row>
    <row r="117" spans="1:60" outlineLevel="1" x14ac:dyDescent="0.2">
      <c r="A117" s="200">
        <v>51</v>
      </c>
      <c r="B117" s="173" t="s">
        <v>591</v>
      </c>
      <c r="C117" s="194" t="s">
        <v>592</v>
      </c>
      <c r="D117" s="177" t="s">
        <v>245</v>
      </c>
      <c r="E117" s="180">
        <v>2</v>
      </c>
      <c r="F117" s="185"/>
      <c r="G117" s="184">
        <f t="shared" si="1"/>
        <v>0</v>
      </c>
      <c r="H117" s="183"/>
      <c r="I117" s="202" t="s">
        <v>228</v>
      </c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 t="s">
        <v>229</v>
      </c>
      <c r="AF117" s="162" t="s">
        <v>240</v>
      </c>
      <c r="AG117" s="162"/>
      <c r="AH117" s="162"/>
      <c r="AI117" s="162"/>
      <c r="AJ117" s="162"/>
      <c r="AK117" s="162"/>
      <c r="AL117" s="162"/>
      <c r="AM117" s="162">
        <v>21</v>
      </c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2"/>
      <c r="AZ117" s="162"/>
      <c r="BA117" s="162"/>
      <c r="BB117" s="162"/>
      <c r="BC117" s="162"/>
      <c r="BD117" s="162"/>
      <c r="BE117" s="162"/>
      <c r="BF117" s="162"/>
      <c r="BG117" s="162"/>
      <c r="BH117" s="162"/>
    </row>
    <row r="118" spans="1:60" outlineLevel="1" x14ac:dyDescent="0.2">
      <c r="A118" s="200">
        <v>52</v>
      </c>
      <c r="B118" s="173" t="s">
        <v>593</v>
      </c>
      <c r="C118" s="194" t="s">
        <v>594</v>
      </c>
      <c r="D118" s="177" t="s">
        <v>245</v>
      </c>
      <c r="E118" s="180">
        <v>1</v>
      </c>
      <c r="F118" s="185"/>
      <c r="G118" s="184">
        <f t="shared" si="1"/>
        <v>0</v>
      </c>
      <c r="H118" s="183"/>
      <c r="I118" s="202" t="s">
        <v>228</v>
      </c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 t="s">
        <v>229</v>
      </c>
      <c r="AF118" s="162" t="s">
        <v>240</v>
      </c>
      <c r="AG118" s="162"/>
      <c r="AH118" s="162"/>
      <c r="AI118" s="162"/>
      <c r="AJ118" s="162"/>
      <c r="AK118" s="162"/>
      <c r="AL118" s="162"/>
      <c r="AM118" s="162">
        <v>21</v>
      </c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2"/>
      <c r="AZ118" s="162"/>
      <c r="BA118" s="162"/>
      <c r="BB118" s="162"/>
      <c r="BC118" s="162"/>
      <c r="BD118" s="162"/>
      <c r="BE118" s="162"/>
      <c r="BF118" s="162"/>
      <c r="BG118" s="162"/>
      <c r="BH118" s="162"/>
    </row>
    <row r="119" spans="1:60" outlineLevel="1" x14ac:dyDescent="0.2">
      <c r="A119" s="200">
        <v>53</v>
      </c>
      <c r="B119" s="173" t="s">
        <v>595</v>
      </c>
      <c r="C119" s="194" t="s">
        <v>596</v>
      </c>
      <c r="D119" s="177" t="s">
        <v>245</v>
      </c>
      <c r="E119" s="180">
        <v>1</v>
      </c>
      <c r="F119" s="185"/>
      <c r="G119" s="184">
        <f t="shared" si="1"/>
        <v>0</v>
      </c>
      <c r="H119" s="183"/>
      <c r="I119" s="202" t="s">
        <v>228</v>
      </c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 t="s">
        <v>229</v>
      </c>
      <c r="AF119" s="162" t="s">
        <v>240</v>
      </c>
      <c r="AG119" s="162"/>
      <c r="AH119" s="162"/>
      <c r="AI119" s="162"/>
      <c r="AJ119" s="162"/>
      <c r="AK119" s="162"/>
      <c r="AL119" s="162"/>
      <c r="AM119" s="162">
        <v>21</v>
      </c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</row>
    <row r="120" spans="1:60" outlineLevel="1" x14ac:dyDescent="0.2">
      <c r="A120" s="200">
        <v>54</v>
      </c>
      <c r="B120" s="173" t="s">
        <v>597</v>
      </c>
      <c r="C120" s="194" t="s">
        <v>598</v>
      </c>
      <c r="D120" s="177" t="s">
        <v>237</v>
      </c>
      <c r="E120" s="180">
        <v>2</v>
      </c>
      <c r="F120" s="185"/>
      <c r="G120" s="184">
        <f t="shared" si="1"/>
        <v>0</v>
      </c>
      <c r="H120" s="183"/>
      <c r="I120" s="202" t="s">
        <v>228</v>
      </c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 t="s">
        <v>229</v>
      </c>
      <c r="AF120" s="162" t="s">
        <v>240</v>
      </c>
      <c r="AG120" s="162"/>
      <c r="AH120" s="162"/>
      <c r="AI120" s="162"/>
      <c r="AJ120" s="162"/>
      <c r="AK120" s="162"/>
      <c r="AL120" s="162"/>
      <c r="AM120" s="162">
        <v>21</v>
      </c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</row>
    <row r="121" spans="1:60" outlineLevel="1" x14ac:dyDescent="0.2">
      <c r="A121" s="199"/>
      <c r="B121" s="285" t="s">
        <v>599</v>
      </c>
      <c r="C121" s="286"/>
      <c r="D121" s="287"/>
      <c r="E121" s="288"/>
      <c r="F121" s="289"/>
      <c r="G121" s="290"/>
      <c r="H121" s="183"/>
      <c r="I121" s="20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>
        <v>0</v>
      </c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2"/>
      <c r="AZ121" s="162"/>
      <c r="BA121" s="162"/>
      <c r="BB121" s="162"/>
      <c r="BC121" s="162"/>
      <c r="BD121" s="162"/>
      <c r="BE121" s="162"/>
      <c r="BF121" s="162"/>
      <c r="BG121" s="162"/>
      <c r="BH121" s="162"/>
    </row>
    <row r="122" spans="1:60" outlineLevel="1" x14ac:dyDescent="0.2">
      <c r="A122" s="199">
        <v>55</v>
      </c>
      <c r="B122" s="174" t="s">
        <v>600</v>
      </c>
      <c r="C122" s="194" t="s">
        <v>601</v>
      </c>
      <c r="D122" s="177" t="s">
        <v>463</v>
      </c>
      <c r="E122" s="220"/>
      <c r="F122" s="185"/>
      <c r="G122" s="184">
        <f>ROUND(E122*F122,2)</f>
        <v>0</v>
      </c>
      <c r="H122" s="183" t="s">
        <v>474</v>
      </c>
      <c r="I122" s="202" t="s">
        <v>174</v>
      </c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 t="s">
        <v>166</v>
      </c>
      <c r="AF122" s="162"/>
      <c r="AG122" s="162"/>
      <c r="AH122" s="162"/>
      <c r="AI122" s="162"/>
      <c r="AJ122" s="162"/>
      <c r="AK122" s="162"/>
      <c r="AL122" s="162"/>
      <c r="AM122" s="162">
        <v>21</v>
      </c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162"/>
      <c r="AZ122" s="162"/>
      <c r="BA122" s="162"/>
      <c r="BB122" s="162"/>
      <c r="BC122" s="162"/>
      <c r="BD122" s="162"/>
      <c r="BE122" s="162"/>
      <c r="BF122" s="162"/>
      <c r="BG122" s="162"/>
      <c r="BH122" s="162"/>
    </row>
    <row r="123" spans="1:60" outlineLevel="1" x14ac:dyDescent="0.2">
      <c r="A123" s="199"/>
      <c r="B123" s="285" t="s">
        <v>602</v>
      </c>
      <c r="C123" s="286"/>
      <c r="D123" s="287"/>
      <c r="E123" s="288"/>
      <c r="F123" s="289"/>
      <c r="G123" s="290"/>
      <c r="H123" s="183"/>
      <c r="I123" s="20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>
        <v>1</v>
      </c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  <c r="AU123" s="162"/>
      <c r="AV123" s="162"/>
      <c r="AW123" s="162"/>
      <c r="AX123" s="162"/>
      <c r="AY123" s="162"/>
      <c r="AZ123" s="162"/>
      <c r="BA123" s="162"/>
      <c r="BB123" s="162"/>
      <c r="BC123" s="162"/>
      <c r="BD123" s="162"/>
      <c r="BE123" s="162"/>
      <c r="BF123" s="162"/>
      <c r="BG123" s="162"/>
      <c r="BH123" s="162"/>
    </row>
    <row r="124" spans="1:60" outlineLevel="1" x14ac:dyDescent="0.2">
      <c r="A124" s="199">
        <v>56</v>
      </c>
      <c r="B124" s="174" t="s">
        <v>603</v>
      </c>
      <c r="C124" s="194" t="s">
        <v>477</v>
      </c>
      <c r="D124" s="177" t="s">
        <v>463</v>
      </c>
      <c r="E124" s="220"/>
      <c r="F124" s="185"/>
      <c r="G124" s="184">
        <f>ROUND(E124*F124,2)</f>
        <v>0</v>
      </c>
      <c r="H124" s="183" t="s">
        <v>474</v>
      </c>
      <c r="I124" s="202" t="s">
        <v>174</v>
      </c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 t="s">
        <v>166</v>
      </c>
      <c r="AF124" s="162"/>
      <c r="AG124" s="162"/>
      <c r="AH124" s="162"/>
      <c r="AI124" s="162"/>
      <c r="AJ124" s="162"/>
      <c r="AK124" s="162"/>
      <c r="AL124" s="162"/>
      <c r="AM124" s="162">
        <v>21</v>
      </c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2"/>
      <c r="AY124" s="162"/>
      <c r="AZ124" s="162"/>
      <c r="BA124" s="162"/>
      <c r="BB124" s="162"/>
      <c r="BC124" s="162"/>
      <c r="BD124" s="162"/>
      <c r="BE124" s="162"/>
      <c r="BF124" s="162"/>
      <c r="BG124" s="162"/>
      <c r="BH124" s="162"/>
    </row>
    <row r="125" spans="1:60" x14ac:dyDescent="0.2">
      <c r="A125" s="198" t="s">
        <v>158</v>
      </c>
      <c r="B125" s="172" t="s">
        <v>132</v>
      </c>
      <c r="C125" s="193" t="s">
        <v>133</v>
      </c>
      <c r="D125" s="176"/>
      <c r="E125" s="179"/>
      <c r="F125" s="291">
        <f>SUM(G126:G128)</f>
        <v>0</v>
      </c>
      <c r="G125" s="292"/>
      <c r="H125" s="182"/>
      <c r="I125" s="201"/>
      <c r="AE125" t="s">
        <v>159</v>
      </c>
    </row>
    <row r="126" spans="1:60" outlineLevel="1" x14ac:dyDescent="0.2">
      <c r="A126" s="199"/>
      <c r="B126" s="293" t="s">
        <v>604</v>
      </c>
      <c r="C126" s="294"/>
      <c r="D126" s="295"/>
      <c r="E126" s="296"/>
      <c r="F126" s="297"/>
      <c r="G126" s="298"/>
      <c r="H126" s="183"/>
      <c r="I126" s="20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>
        <v>0</v>
      </c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162"/>
      <c r="AY126" s="162"/>
      <c r="AZ126" s="162"/>
      <c r="BA126" s="162"/>
      <c r="BB126" s="162"/>
      <c r="BC126" s="162"/>
      <c r="BD126" s="162"/>
      <c r="BE126" s="162"/>
      <c r="BF126" s="162"/>
      <c r="BG126" s="162"/>
      <c r="BH126" s="162"/>
    </row>
    <row r="127" spans="1:60" outlineLevel="1" x14ac:dyDescent="0.2">
      <c r="A127" s="199"/>
      <c r="B127" s="285" t="s">
        <v>605</v>
      </c>
      <c r="C127" s="286"/>
      <c r="D127" s="287"/>
      <c r="E127" s="288"/>
      <c r="F127" s="289"/>
      <c r="G127" s="290"/>
      <c r="H127" s="183"/>
      <c r="I127" s="20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 t="s">
        <v>169</v>
      </c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62"/>
      <c r="AY127" s="162"/>
      <c r="AZ127" s="162"/>
      <c r="BA127" s="162"/>
      <c r="BB127" s="162"/>
      <c r="BC127" s="162"/>
      <c r="BD127" s="162"/>
      <c r="BE127" s="162"/>
      <c r="BF127" s="162"/>
      <c r="BG127" s="162"/>
      <c r="BH127" s="162"/>
    </row>
    <row r="128" spans="1:60" outlineLevel="1" x14ac:dyDescent="0.2">
      <c r="A128" s="200">
        <v>57</v>
      </c>
      <c r="B128" s="173" t="s">
        <v>606</v>
      </c>
      <c r="C128" s="194" t="s">
        <v>607</v>
      </c>
      <c r="D128" s="177" t="s">
        <v>225</v>
      </c>
      <c r="E128" s="180">
        <v>11</v>
      </c>
      <c r="F128" s="185"/>
      <c r="G128" s="184">
        <f>ROUND(E128*F128,2)</f>
        <v>0</v>
      </c>
      <c r="H128" s="183" t="s">
        <v>608</v>
      </c>
      <c r="I128" s="202" t="s">
        <v>174</v>
      </c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 t="s">
        <v>166</v>
      </c>
      <c r="AF128" s="162"/>
      <c r="AG128" s="162"/>
      <c r="AH128" s="162"/>
      <c r="AI128" s="162"/>
      <c r="AJ128" s="162"/>
      <c r="AK128" s="162"/>
      <c r="AL128" s="162"/>
      <c r="AM128" s="162">
        <v>21</v>
      </c>
      <c r="AN128" s="162"/>
      <c r="AO128" s="162"/>
      <c r="AP128" s="162"/>
      <c r="AQ128" s="162"/>
      <c r="AR128" s="162"/>
      <c r="AS128" s="162"/>
      <c r="AT128" s="162"/>
      <c r="AU128" s="162"/>
      <c r="AV128" s="162"/>
      <c r="AW128" s="162"/>
      <c r="AX128" s="162"/>
      <c r="AY128" s="162"/>
      <c r="AZ128" s="162"/>
      <c r="BA128" s="162"/>
      <c r="BB128" s="162"/>
      <c r="BC128" s="162"/>
      <c r="BD128" s="162"/>
      <c r="BE128" s="162"/>
      <c r="BF128" s="162"/>
      <c r="BG128" s="162"/>
      <c r="BH128" s="162"/>
    </row>
    <row r="129" spans="1:60" x14ac:dyDescent="0.2">
      <c r="A129" s="198" t="s">
        <v>158</v>
      </c>
      <c r="B129" s="172" t="s">
        <v>140</v>
      </c>
      <c r="C129" s="193" t="s">
        <v>141</v>
      </c>
      <c r="D129" s="176"/>
      <c r="E129" s="179"/>
      <c r="F129" s="291">
        <f>SUM(G130:G136)</f>
        <v>0</v>
      </c>
      <c r="G129" s="292"/>
      <c r="H129" s="182"/>
      <c r="I129" s="201"/>
      <c r="AE129" t="s">
        <v>159</v>
      </c>
    </row>
    <row r="130" spans="1:60" outlineLevel="1" x14ac:dyDescent="0.2">
      <c r="A130" s="200">
        <v>58</v>
      </c>
      <c r="B130" s="173" t="s">
        <v>609</v>
      </c>
      <c r="C130" s="194" t="s">
        <v>610</v>
      </c>
      <c r="D130" s="177" t="s">
        <v>237</v>
      </c>
      <c r="E130" s="180">
        <v>1</v>
      </c>
      <c r="F130" s="185"/>
      <c r="G130" s="184">
        <f t="shared" ref="G130:G136" si="2">ROUND(E130*F130,2)</f>
        <v>0</v>
      </c>
      <c r="H130" s="183"/>
      <c r="I130" s="202" t="s">
        <v>228</v>
      </c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 t="s">
        <v>229</v>
      </c>
      <c r="AF130" s="162" t="s">
        <v>330</v>
      </c>
      <c r="AG130" s="162"/>
      <c r="AH130" s="162"/>
      <c r="AI130" s="162"/>
      <c r="AJ130" s="162"/>
      <c r="AK130" s="162"/>
      <c r="AL130" s="162"/>
      <c r="AM130" s="162">
        <v>21</v>
      </c>
      <c r="AN130" s="162"/>
      <c r="AO130" s="162"/>
      <c r="AP130" s="162"/>
      <c r="AQ130" s="162"/>
      <c r="AR130" s="162"/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</row>
    <row r="131" spans="1:60" outlineLevel="1" x14ac:dyDescent="0.2">
      <c r="A131" s="200">
        <v>59</v>
      </c>
      <c r="B131" s="173" t="s">
        <v>611</v>
      </c>
      <c r="C131" s="194" t="s">
        <v>612</v>
      </c>
      <c r="D131" s="177" t="s">
        <v>237</v>
      </c>
      <c r="E131" s="180">
        <v>1</v>
      </c>
      <c r="F131" s="185"/>
      <c r="G131" s="184">
        <f t="shared" si="2"/>
        <v>0</v>
      </c>
      <c r="H131" s="183"/>
      <c r="I131" s="202" t="s">
        <v>228</v>
      </c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 t="s">
        <v>229</v>
      </c>
      <c r="AF131" s="162" t="s">
        <v>330</v>
      </c>
      <c r="AG131" s="162"/>
      <c r="AH131" s="162"/>
      <c r="AI131" s="162"/>
      <c r="AJ131" s="162"/>
      <c r="AK131" s="162"/>
      <c r="AL131" s="162"/>
      <c r="AM131" s="162">
        <v>21</v>
      </c>
      <c r="AN131" s="162"/>
      <c r="AO131" s="162"/>
      <c r="AP131" s="162"/>
      <c r="AQ131" s="162"/>
      <c r="AR131" s="162"/>
      <c r="AS131" s="162"/>
      <c r="AT131" s="162"/>
      <c r="AU131" s="162"/>
      <c r="AV131" s="162"/>
      <c r="AW131" s="162"/>
      <c r="AX131" s="162"/>
      <c r="AY131" s="162"/>
      <c r="AZ131" s="162"/>
      <c r="BA131" s="162"/>
      <c r="BB131" s="162"/>
      <c r="BC131" s="162"/>
      <c r="BD131" s="162"/>
      <c r="BE131" s="162"/>
      <c r="BF131" s="162"/>
      <c r="BG131" s="162"/>
      <c r="BH131" s="162"/>
    </row>
    <row r="132" spans="1:60" outlineLevel="1" x14ac:dyDescent="0.2">
      <c r="A132" s="200">
        <v>60</v>
      </c>
      <c r="B132" s="173" t="s">
        <v>613</v>
      </c>
      <c r="C132" s="194" t="s">
        <v>614</v>
      </c>
      <c r="D132" s="177" t="s">
        <v>237</v>
      </c>
      <c r="E132" s="180">
        <v>1</v>
      </c>
      <c r="F132" s="185"/>
      <c r="G132" s="184">
        <f t="shared" si="2"/>
        <v>0</v>
      </c>
      <c r="H132" s="183"/>
      <c r="I132" s="202" t="s">
        <v>228</v>
      </c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 t="s">
        <v>229</v>
      </c>
      <c r="AF132" s="162" t="s">
        <v>330</v>
      </c>
      <c r="AG132" s="162"/>
      <c r="AH132" s="162"/>
      <c r="AI132" s="162"/>
      <c r="AJ132" s="162"/>
      <c r="AK132" s="162"/>
      <c r="AL132" s="162"/>
      <c r="AM132" s="162">
        <v>21</v>
      </c>
      <c r="AN132" s="162"/>
      <c r="AO132" s="162"/>
      <c r="AP132" s="162"/>
      <c r="AQ132" s="162"/>
      <c r="AR132" s="162"/>
      <c r="AS132" s="162"/>
      <c r="AT132" s="162"/>
      <c r="AU132" s="162"/>
      <c r="AV132" s="162"/>
      <c r="AW132" s="162"/>
      <c r="AX132" s="162"/>
      <c r="AY132" s="162"/>
      <c r="AZ132" s="162"/>
      <c r="BA132" s="162"/>
      <c r="BB132" s="162"/>
      <c r="BC132" s="162"/>
      <c r="BD132" s="162"/>
      <c r="BE132" s="162"/>
      <c r="BF132" s="162"/>
      <c r="BG132" s="162"/>
      <c r="BH132" s="162"/>
    </row>
    <row r="133" spans="1:60" outlineLevel="1" x14ac:dyDescent="0.2">
      <c r="A133" s="200">
        <v>61</v>
      </c>
      <c r="B133" s="173" t="s">
        <v>615</v>
      </c>
      <c r="C133" s="194" t="s">
        <v>616</v>
      </c>
      <c r="D133" s="177" t="s">
        <v>617</v>
      </c>
      <c r="E133" s="180">
        <v>40</v>
      </c>
      <c r="F133" s="185"/>
      <c r="G133" s="184">
        <f t="shared" si="2"/>
        <v>0</v>
      </c>
      <c r="H133" s="183"/>
      <c r="I133" s="202" t="s">
        <v>228</v>
      </c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 t="s">
        <v>229</v>
      </c>
      <c r="AF133" s="162" t="s">
        <v>330</v>
      </c>
      <c r="AG133" s="162"/>
      <c r="AH133" s="162"/>
      <c r="AI133" s="162"/>
      <c r="AJ133" s="162"/>
      <c r="AK133" s="162"/>
      <c r="AL133" s="162"/>
      <c r="AM133" s="162">
        <v>21</v>
      </c>
      <c r="AN133" s="162"/>
      <c r="AO133" s="162"/>
      <c r="AP133" s="162"/>
      <c r="AQ133" s="162"/>
      <c r="AR133" s="162"/>
      <c r="AS133" s="162"/>
      <c r="AT133" s="162"/>
      <c r="AU133" s="162"/>
      <c r="AV133" s="162"/>
      <c r="AW133" s="162"/>
      <c r="AX133" s="162"/>
      <c r="AY133" s="162"/>
      <c r="AZ133" s="162"/>
      <c r="BA133" s="162"/>
      <c r="BB133" s="162"/>
      <c r="BC133" s="162"/>
      <c r="BD133" s="162"/>
      <c r="BE133" s="162"/>
      <c r="BF133" s="162"/>
      <c r="BG133" s="162"/>
      <c r="BH133" s="162"/>
    </row>
    <row r="134" spans="1:60" outlineLevel="1" x14ac:dyDescent="0.2">
      <c r="A134" s="200">
        <v>62</v>
      </c>
      <c r="B134" s="173" t="s">
        <v>618</v>
      </c>
      <c r="C134" s="194" t="s">
        <v>619</v>
      </c>
      <c r="D134" s="177" t="s">
        <v>617</v>
      </c>
      <c r="E134" s="180">
        <v>20</v>
      </c>
      <c r="F134" s="185"/>
      <c r="G134" s="184">
        <f t="shared" si="2"/>
        <v>0</v>
      </c>
      <c r="H134" s="183"/>
      <c r="I134" s="202" t="s">
        <v>228</v>
      </c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 t="s">
        <v>229</v>
      </c>
      <c r="AF134" s="162" t="s">
        <v>330</v>
      </c>
      <c r="AG134" s="162"/>
      <c r="AH134" s="162"/>
      <c r="AI134" s="162"/>
      <c r="AJ134" s="162"/>
      <c r="AK134" s="162"/>
      <c r="AL134" s="162"/>
      <c r="AM134" s="162">
        <v>21</v>
      </c>
      <c r="AN134" s="162"/>
      <c r="AO134" s="162"/>
      <c r="AP134" s="162"/>
      <c r="AQ134" s="162"/>
      <c r="AR134" s="162"/>
      <c r="AS134" s="162"/>
      <c r="AT134" s="162"/>
      <c r="AU134" s="162"/>
      <c r="AV134" s="162"/>
      <c r="AW134" s="162"/>
      <c r="AX134" s="162"/>
      <c r="AY134" s="162"/>
      <c r="AZ134" s="162"/>
      <c r="BA134" s="162"/>
      <c r="BB134" s="162"/>
      <c r="BC134" s="162"/>
      <c r="BD134" s="162"/>
      <c r="BE134" s="162"/>
      <c r="BF134" s="162"/>
      <c r="BG134" s="162"/>
      <c r="BH134" s="162"/>
    </row>
    <row r="135" spans="1:60" outlineLevel="1" x14ac:dyDescent="0.2">
      <c r="A135" s="200">
        <v>63</v>
      </c>
      <c r="B135" s="173" t="s">
        <v>620</v>
      </c>
      <c r="C135" s="194" t="s">
        <v>621</v>
      </c>
      <c r="D135" s="177" t="s">
        <v>237</v>
      </c>
      <c r="E135" s="180">
        <v>1</v>
      </c>
      <c r="F135" s="185"/>
      <c r="G135" s="184">
        <f t="shared" si="2"/>
        <v>0</v>
      </c>
      <c r="H135" s="183"/>
      <c r="I135" s="202" t="s">
        <v>228</v>
      </c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 t="s">
        <v>229</v>
      </c>
      <c r="AF135" s="162" t="s">
        <v>330</v>
      </c>
      <c r="AG135" s="162"/>
      <c r="AH135" s="162"/>
      <c r="AI135" s="162"/>
      <c r="AJ135" s="162"/>
      <c r="AK135" s="162"/>
      <c r="AL135" s="162"/>
      <c r="AM135" s="162">
        <v>21</v>
      </c>
      <c r="AN135" s="162"/>
      <c r="AO135" s="162"/>
      <c r="AP135" s="162"/>
      <c r="AQ135" s="162"/>
      <c r="AR135" s="162"/>
      <c r="AS135" s="162"/>
      <c r="AT135" s="162"/>
      <c r="AU135" s="162"/>
      <c r="AV135" s="162"/>
      <c r="AW135" s="162"/>
      <c r="AX135" s="162"/>
      <c r="AY135" s="162"/>
      <c r="AZ135" s="162"/>
      <c r="BA135" s="162"/>
      <c r="BB135" s="162"/>
      <c r="BC135" s="162"/>
      <c r="BD135" s="162"/>
      <c r="BE135" s="162"/>
      <c r="BF135" s="162"/>
      <c r="BG135" s="162"/>
      <c r="BH135" s="162"/>
    </row>
    <row r="136" spans="1:60" ht="13.5" outlineLevel="1" thickBot="1" x14ac:dyDescent="0.25">
      <c r="A136" s="208">
        <v>64</v>
      </c>
      <c r="B136" s="209" t="s">
        <v>622</v>
      </c>
      <c r="C136" s="210" t="s">
        <v>623</v>
      </c>
      <c r="D136" s="211" t="s">
        <v>237</v>
      </c>
      <c r="E136" s="212">
        <v>1</v>
      </c>
      <c r="F136" s="213"/>
      <c r="G136" s="214">
        <f t="shared" si="2"/>
        <v>0</v>
      </c>
      <c r="H136" s="215"/>
      <c r="I136" s="216" t="s">
        <v>228</v>
      </c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 t="s">
        <v>229</v>
      </c>
      <c r="AF136" s="162" t="s">
        <v>330</v>
      </c>
      <c r="AG136" s="162"/>
      <c r="AH136" s="162"/>
      <c r="AI136" s="162"/>
      <c r="AJ136" s="162"/>
      <c r="AK136" s="162"/>
      <c r="AL136" s="162"/>
      <c r="AM136" s="162">
        <v>21</v>
      </c>
      <c r="AN136" s="162"/>
      <c r="AO136" s="162"/>
      <c r="AP136" s="162"/>
      <c r="AQ136" s="162"/>
      <c r="AR136" s="162"/>
      <c r="AS136" s="162"/>
      <c r="AT136" s="162"/>
      <c r="AU136" s="162"/>
      <c r="AV136" s="162"/>
      <c r="AW136" s="162"/>
      <c r="AX136" s="162"/>
      <c r="AY136" s="162"/>
      <c r="AZ136" s="162"/>
      <c r="BA136" s="162"/>
      <c r="BB136" s="162"/>
      <c r="BC136" s="162"/>
      <c r="BD136" s="162"/>
      <c r="BE136" s="162"/>
      <c r="BF136" s="162"/>
      <c r="BG136" s="162"/>
      <c r="BH136" s="162"/>
    </row>
    <row r="137" spans="1:60" x14ac:dyDescent="0.2">
      <c r="A137" s="163"/>
      <c r="B137" s="175" t="s">
        <v>335</v>
      </c>
      <c r="C137" s="195" t="s">
        <v>335</v>
      </c>
      <c r="D137" s="178"/>
      <c r="E137" s="181"/>
      <c r="F137" s="186"/>
      <c r="G137" s="186"/>
      <c r="H137" s="187"/>
      <c r="I137" s="186"/>
    </row>
    <row r="138" spans="1:60" hidden="1" x14ac:dyDescent="0.2">
      <c r="C138" s="196"/>
      <c r="D138" s="141"/>
    </row>
    <row r="139" spans="1:60" ht="13.5" hidden="1" thickBot="1" x14ac:dyDescent="0.25">
      <c r="A139" s="188"/>
      <c r="B139" s="189" t="s">
        <v>336</v>
      </c>
      <c r="C139" s="197"/>
      <c r="D139" s="190"/>
      <c r="E139" s="191"/>
      <c r="F139" s="191"/>
      <c r="G139" s="192">
        <f>F8+F19+F26+F43+F67+F125+F129</f>
        <v>0</v>
      </c>
    </row>
    <row r="140" spans="1:60" x14ac:dyDescent="0.2">
      <c r="D140" s="141"/>
    </row>
    <row r="141" spans="1:60" x14ac:dyDescent="0.2">
      <c r="D141" s="141"/>
    </row>
    <row r="142" spans="1:60" x14ac:dyDescent="0.2">
      <c r="D142" s="141"/>
    </row>
    <row r="143" spans="1:60" x14ac:dyDescent="0.2">
      <c r="D143" s="141"/>
    </row>
    <row r="144" spans="1:60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Ev3OLDJRkAqHOjUEtoDFA9McQuTO1o39hmC/Bnj6xVs9PM+uT9Hu4g/CXz4r6BfbDdZWC8Uw9DOjOp0qjVEkgA==" saltValue="E+CQ3R0yQqOipeDpw3yCmw==" spinCount="100000" sheet="1"/>
  <mergeCells count="67">
    <mergeCell ref="B27:G27"/>
    <mergeCell ref="A1:G1"/>
    <mergeCell ref="C7:G7"/>
    <mergeCell ref="F8:G8"/>
    <mergeCell ref="B14:G14"/>
    <mergeCell ref="B15:G15"/>
    <mergeCell ref="B17:G17"/>
    <mergeCell ref="F19:G19"/>
    <mergeCell ref="B21:G21"/>
    <mergeCell ref="B22:G22"/>
    <mergeCell ref="B24:G24"/>
    <mergeCell ref="F26:G26"/>
    <mergeCell ref="C50:G50"/>
    <mergeCell ref="B29:G29"/>
    <mergeCell ref="B30:G30"/>
    <mergeCell ref="B32:G32"/>
    <mergeCell ref="B33:G33"/>
    <mergeCell ref="B35:G35"/>
    <mergeCell ref="B39:G39"/>
    <mergeCell ref="B41:G41"/>
    <mergeCell ref="F43:G43"/>
    <mergeCell ref="B44:G44"/>
    <mergeCell ref="C46:G46"/>
    <mergeCell ref="C48:G48"/>
    <mergeCell ref="B74:G74"/>
    <mergeCell ref="B51:G51"/>
    <mergeCell ref="B53:G53"/>
    <mergeCell ref="B54:G54"/>
    <mergeCell ref="C56:G56"/>
    <mergeCell ref="B63:G63"/>
    <mergeCell ref="B65:G65"/>
    <mergeCell ref="F67:G67"/>
    <mergeCell ref="B68:G68"/>
    <mergeCell ref="B69:G69"/>
    <mergeCell ref="B71:G71"/>
    <mergeCell ref="B72:G72"/>
    <mergeCell ref="B92:G92"/>
    <mergeCell ref="B75:G75"/>
    <mergeCell ref="B77:G77"/>
    <mergeCell ref="B78:G78"/>
    <mergeCell ref="B80:G80"/>
    <mergeCell ref="B81:G81"/>
    <mergeCell ref="B83:G83"/>
    <mergeCell ref="B84:G84"/>
    <mergeCell ref="B86:G86"/>
    <mergeCell ref="B87:G87"/>
    <mergeCell ref="B89:G89"/>
    <mergeCell ref="B90:G90"/>
    <mergeCell ref="B110:G110"/>
    <mergeCell ref="B93:G93"/>
    <mergeCell ref="B95:G95"/>
    <mergeCell ref="B96:G96"/>
    <mergeCell ref="B98:G98"/>
    <mergeCell ref="B99:G99"/>
    <mergeCell ref="B101:G101"/>
    <mergeCell ref="B103:G103"/>
    <mergeCell ref="B104:G104"/>
    <mergeCell ref="B106:G106"/>
    <mergeCell ref="B107:G107"/>
    <mergeCell ref="B109:G109"/>
    <mergeCell ref="F129:G129"/>
    <mergeCell ref="B112:G112"/>
    <mergeCell ref="B121:G121"/>
    <mergeCell ref="B123:G123"/>
    <mergeCell ref="F125:G125"/>
    <mergeCell ref="B126:G126"/>
    <mergeCell ref="B127:G127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04" t="s">
        <v>152</v>
      </c>
      <c r="B1" s="304"/>
      <c r="C1" s="305"/>
      <c r="D1" s="304"/>
      <c r="E1" s="304"/>
      <c r="F1" s="304"/>
      <c r="G1" s="304"/>
      <c r="AC1" t="s">
        <v>155</v>
      </c>
    </row>
    <row r="2" spans="1:60" ht="13.5" thickTop="1" x14ac:dyDescent="0.2">
      <c r="A2" s="146" t="s">
        <v>29</v>
      </c>
      <c r="B2" s="150" t="s">
        <v>40</v>
      </c>
      <c r="C2" s="166" t="s">
        <v>41</v>
      </c>
      <c r="D2" s="148"/>
      <c r="E2" s="147"/>
      <c r="F2" s="147"/>
      <c r="G2" s="149"/>
    </row>
    <row r="3" spans="1:60" x14ac:dyDescent="0.2">
      <c r="A3" s="144" t="s">
        <v>30</v>
      </c>
      <c r="B3" s="151" t="s">
        <v>47</v>
      </c>
      <c r="C3" s="167" t="s">
        <v>48</v>
      </c>
      <c r="D3" s="143"/>
      <c r="E3" s="142"/>
      <c r="F3" s="142"/>
      <c r="G3" s="145"/>
      <c r="AC3" s="8" t="s">
        <v>143</v>
      </c>
    </row>
    <row r="4" spans="1:60" ht="13.5" thickBot="1" x14ac:dyDescent="0.25">
      <c r="A4" s="152" t="s">
        <v>31</v>
      </c>
      <c r="B4" s="153" t="s">
        <v>150</v>
      </c>
      <c r="C4" s="168" t="s">
        <v>111</v>
      </c>
      <c r="D4" s="154"/>
      <c r="E4" s="155"/>
      <c r="F4" s="155"/>
      <c r="G4" s="156"/>
    </row>
    <row r="5" spans="1:60" ht="14.25" thickTop="1" thickBot="1" x14ac:dyDescent="0.25">
      <c r="C5" s="169"/>
      <c r="D5" s="141"/>
      <c r="AN5">
        <v>15</v>
      </c>
      <c r="AO5">
        <v>21</v>
      </c>
    </row>
    <row r="6" spans="1:60" ht="27" thickTop="1" thickBot="1" x14ac:dyDescent="0.25">
      <c r="A6" s="157" t="s">
        <v>32</v>
      </c>
      <c r="B6" s="160" t="s">
        <v>33</v>
      </c>
      <c r="C6" s="170" t="s">
        <v>34</v>
      </c>
      <c r="D6" s="159" t="s">
        <v>35</v>
      </c>
      <c r="E6" s="158" t="s">
        <v>36</v>
      </c>
      <c r="F6" s="161" t="s">
        <v>37</v>
      </c>
      <c r="G6" s="157" t="s">
        <v>38</v>
      </c>
      <c r="H6" s="203" t="s">
        <v>153</v>
      </c>
      <c r="I6" s="171" t="s">
        <v>154</v>
      </c>
      <c r="J6" s="54"/>
      <c r="AN6">
        <f>SUMIF(AM8:AM45,AN5,G8:G45)</f>
        <v>0</v>
      </c>
      <c r="AO6">
        <f>SUMIF(AM8:AM45,AO5,G8:G45)</f>
        <v>0</v>
      </c>
    </row>
    <row r="7" spans="1:60" x14ac:dyDescent="0.2">
      <c r="A7" s="204"/>
      <c r="B7" s="205" t="s">
        <v>156</v>
      </c>
      <c r="C7" s="306" t="s">
        <v>157</v>
      </c>
      <c r="D7" s="312"/>
      <c r="E7" s="308"/>
      <c r="F7" s="309"/>
      <c r="G7" s="309"/>
      <c r="H7" s="206"/>
      <c r="I7" s="207"/>
    </row>
    <row r="8" spans="1:60" x14ac:dyDescent="0.2">
      <c r="A8" s="198" t="s">
        <v>158</v>
      </c>
      <c r="B8" s="172" t="s">
        <v>112</v>
      </c>
      <c r="C8" s="193" t="s">
        <v>113</v>
      </c>
      <c r="D8" s="221"/>
      <c r="E8" s="179"/>
      <c r="F8" s="310">
        <f>SUM(G9:G23)</f>
        <v>0</v>
      </c>
      <c r="G8" s="311"/>
      <c r="H8" s="182"/>
      <c r="I8" s="201"/>
      <c r="AE8" t="s">
        <v>159</v>
      </c>
    </row>
    <row r="9" spans="1:60" ht="33.75" outlineLevel="1" x14ac:dyDescent="0.2">
      <c r="A9" s="200">
        <v>1</v>
      </c>
      <c r="B9" s="173" t="s">
        <v>421</v>
      </c>
      <c r="C9" s="194" t="s">
        <v>624</v>
      </c>
      <c r="D9" s="222" t="s">
        <v>245</v>
      </c>
      <c r="E9" s="180">
        <v>1</v>
      </c>
      <c r="F9" s="185"/>
      <c r="G9" s="184">
        <f t="shared" ref="G9:G23" si="0">ROUND(E9*F9,2)</f>
        <v>0</v>
      </c>
      <c r="H9" s="183"/>
      <c r="I9" s="202" t="s">
        <v>228</v>
      </c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 t="s">
        <v>229</v>
      </c>
      <c r="AF9" s="162" t="s">
        <v>240</v>
      </c>
      <c r="AG9" s="162"/>
      <c r="AH9" s="162"/>
      <c r="AI9" s="162"/>
      <c r="AJ9" s="162"/>
      <c r="AK9" s="162"/>
      <c r="AL9" s="162"/>
      <c r="AM9" s="162">
        <v>21</v>
      </c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ht="22.5" outlineLevel="1" x14ac:dyDescent="0.2">
      <c r="A10" s="200">
        <v>2</v>
      </c>
      <c r="B10" s="173" t="s">
        <v>424</v>
      </c>
      <c r="C10" s="194" t="s">
        <v>625</v>
      </c>
      <c r="D10" s="222" t="s">
        <v>237</v>
      </c>
      <c r="E10" s="180">
        <v>1</v>
      </c>
      <c r="F10" s="185"/>
      <c r="G10" s="184">
        <f t="shared" si="0"/>
        <v>0</v>
      </c>
      <c r="H10" s="183"/>
      <c r="I10" s="202" t="s">
        <v>228</v>
      </c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229</v>
      </c>
      <c r="AF10" s="162" t="s">
        <v>240</v>
      </c>
      <c r="AG10" s="162"/>
      <c r="AH10" s="162"/>
      <c r="AI10" s="162"/>
      <c r="AJ10" s="162"/>
      <c r="AK10" s="162"/>
      <c r="AL10" s="162"/>
      <c r="AM10" s="162">
        <v>21</v>
      </c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 x14ac:dyDescent="0.2">
      <c r="A11" s="200">
        <v>3</v>
      </c>
      <c r="B11" s="173" t="s">
        <v>426</v>
      </c>
      <c r="C11" s="194" t="s">
        <v>626</v>
      </c>
      <c r="D11" s="222" t="s">
        <v>237</v>
      </c>
      <c r="E11" s="180">
        <v>1</v>
      </c>
      <c r="F11" s="185"/>
      <c r="G11" s="184">
        <f t="shared" si="0"/>
        <v>0</v>
      </c>
      <c r="H11" s="183"/>
      <c r="I11" s="202" t="s">
        <v>228</v>
      </c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 t="s">
        <v>229</v>
      </c>
      <c r="AF11" s="162" t="s">
        <v>240</v>
      </c>
      <c r="AG11" s="162"/>
      <c r="AH11" s="162"/>
      <c r="AI11" s="162"/>
      <c r="AJ11" s="162"/>
      <c r="AK11" s="162"/>
      <c r="AL11" s="162"/>
      <c r="AM11" s="162">
        <v>21</v>
      </c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outlineLevel="1" x14ac:dyDescent="0.2">
      <c r="A12" s="200">
        <v>4</v>
      </c>
      <c r="B12" s="173" t="s">
        <v>428</v>
      </c>
      <c r="C12" s="194" t="s">
        <v>627</v>
      </c>
      <c r="D12" s="222" t="s">
        <v>237</v>
      </c>
      <c r="E12" s="180">
        <v>1</v>
      </c>
      <c r="F12" s="185"/>
      <c r="G12" s="184">
        <f t="shared" si="0"/>
        <v>0</v>
      </c>
      <c r="H12" s="183"/>
      <c r="I12" s="202" t="s">
        <v>228</v>
      </c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 t="s">
        <v>229</v>
      </c>
      <c r="AF12" s="162" t="s">
        <v>240</v>
      </c>
      <c r="AG12" s="162"/>
      <c r="AH12" s="162"/>
      <c r="AI12" s="162"/>
      <c r="AJ12" s="162"/>
      <c r="AK12" s="162"/>
      <c r="AL12" s="162"/>
      <c r="AM12" s="162">
        <v>21</v>
      </c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outlineLevel="1" x14ac:dyDescent="0.2">
      <c r="A13" s="200">
        <v>5</v>
      </c>
      <c r="B13" s="173" t="s">
        <v>430</v>
      </c>
      <c r="C13" s="194" t="s">
        <v>628</v>
      </c>
      <c r="D13" s="222" t="s">
        <v>245</v>
      </c>
      <c r="E13" s="180">
        <v>4</v>
      </c>
      <c r="F13" s="185"/>
      <c r="G13" s="184">
        <f t="shared" si="0"/>
        <v>0</v>
      </c>
      <c r="H13" s="183"/>
      <c r="I13" s="202" t="s">
        <v>228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 t="s">
        <v>229</v>
      </c>
      <c r="AF13" s="162" t="s">
        <v>240</v>
      </c>
      <c r="AG13" s="162"/>
      <c r="AH13" s="162"/>
      <c r="AI13" s="162"/>
      <c r="AJ13" s="162"/>
      <c r="AK13" s="162"/>
      <c r="AL13" s="162"/>
      <c r="AM13" s="162">
        <v>21</v>
      </c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outlineLevel="1" x14ac:dyDescent="0.2">
      <c r="A14" s="200">
        <v>6</v>
      </c>
      <c r="B14" s="173" t="s">
        <v>433</v>
      </c>
      <c r="C14" s="194" t="s">
        <v>629</v>
      </c>
      <c r="D14" s="222" t="s">
        <v>245</v>
      </c>
      <c r="E14" s="180">
        <v>1</v>
      </c>
      <c r="F14" s="185"/>
      <c r="G14" s="184">
        <f t="shared" si="0"/>
        <v>0</v>
      </c>
      <c r="H14" s="183"/>
      <c r="I14" s="202" t="s">
        <v>228</v>
      </c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 t="s">
        <v>229</v>
      </c>
      <c r="AF14" s="162" t="s">
        <v>240</v>
      </c>
      <c r="AG14" s="162"/>
      <c r="AH14" s="162"/>
      <c r="AI14" s="162"/>
      <c r="AJ14" s="162"/>
      <c r="AK14" s="162"/>
      <c r="AL14" s="162"/>
      <c r="AM14" s="162">
        <v>21</v>
      </c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outlineLevel="1" x14ac:dyDescent="0.2">
      <c r="A15" s="200">
        <v>7</v>
      </c>
      <c r="B15" s="173" t="s">
        <v>435</v>
      </c>
      <c r="C15" s="194" t="s">
        <v>630</v>
      </c>
      <c r="D15" s="222" t="s">
        <v>245</v>
      </c>
      <c r="E15" s="180">
        <v>2</v>
      </c>
      <c r="F15" s="185"/>
      <c r="G15" s="184">
        <f t="shared" si="0"/>
        <v>0</v>
      </c>
      <c r="H15" s="183"/>
      <c r="I15" s="202" t="s">
        <v>228</v>
      </c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 t="s">
        <v>229</v>
      </c>
      <c r="AF15" s="162" t="s">
        <v>240</v>
      </c>
      <c r="AG15" s="162"/>
      <c r="AH15" s="162"/>
      <c r="AI15" s="162"/>
      <c r="AJ15" s="162"/>
      <c r="AK15" s="162"/>
      <c r="AL15" s="162"/>
      <c r="AM15" s="162">
        <v>21</v>
      </c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</row>
    <row r="16" spans="1:60" outlineLevel="1" x14ac:dyDescent="0.2">
      <c r="A16" s="200">
        <v>8</v>
      </c>
      <c r="B16" s="173" t="s">
        <v>437</v>
      </c>
      <c r="C16" s="194" t="s">
        <v>631</v>
      </c>
      <c r="D16" s="222" t="s">
        <v>245</v>
      </c>
      <c r="E16" s="180">
        <v>1</v>
      </c>
      <c r="F16" s="185"/>
      <c r="G16" s="184">
        <f t="shared" si="0"/>
        <v>0</v>
      </c>
      <c r="H16" s="183"/>
      <c r="I16" s="202" t="s">
        <v>228</v>
      </c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 t="s">
        <v>229</v>
      </c>
      <c r="AF16" s="162" t="s">
        <v>240</v>
      </c>
      <c r="AG16" s="162"/>
      <c r="AH16" s="162"/>
      <c r="AI16" s="162"/>
      <c r="AJ16" s="162"/>
      <c r="AK16" s="162"/>
      <c r="AL16" s="162"/>
      <c r="AM16" s="162">
        <v>21</v>
      </c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">
      <c r="A17" s="200">
        <v>9</v>
      </c>
      <c r="B17" s="173" t="s">
        <v>439</v>
      </c>
      <c r="C17" s="194" t="s">
        <v>632</v>
      </c>
      <c r="D17" s="222" t="s">
        <v>245</v>
      </c>
      <c r="E17" s="180">
        <v>1</v>
      </c>
      <c r="F17" s="185"/>
      <c r="G17" s="184">
        <f t="shared" si="0"/>
        <v>0</v>
      </c>
      <c r="H17" s="183"/>
      <c r="I17" s="202" t="s">
        <v>228</v>
      </c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 t="s">
        <v>229</v>
      </c>
      <c r="AF17" s="162" t="s">
        <v>240</v>
      </c>
      <c r="AG17" s="162"/>
      <c r="AH17" s="162"/>
      <c r="AI17" s="162"/>
      <c r="AJ17" s="162"/>
      <c r="AK17" s="162"/>
      <c r="AL17" s="162"/>
      <c r="AM17" s="162">
        <v>21</v>
      </c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outlineLevel="1" x14ac:dyDescent="0.2">
      <c r="A18" s="200">
        <v>10</v>
      </c>
      <c r="B18" s="173" t="s">
        <v>633</v>
      </c>
      <c r="C18" s="194" t="s">
        <v>634</v>
      </c>
      <c r="D18" s="222" t="s">
        <v>245</v>
      </c>
      <c r="E18" s="180">
        <v>3</v>
      </c>
      <c r="F18" s="185"/>
      <c r="G18" s="184">
        <f t="shared" si="0"/>
        <v>0</v>
      </c>
      <c r="H18" s="183"/>
      <c r="I18" s="202" t="s">
        <v>228</v>
      </c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 t="s">
        <v>229</v>
      </c>
      <c r="AF18" s="162" t="s">
        <v>240</v>
      </c>
      <c r="AG18" s="162"/>
      <c r="AH18" s="162"/>
      <c r="AI18" s="162"/>
      <c r="AJ18" s="162"/>
      <c r="AK18" s="162"/>
      <c r="AL18" s="162"/>
      <c r="AM18" s="162">
        <v>21</v>
      </c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 x14ac:dyDescent="0.2">
      <c r="A19" s="200">
        <v>11</v>
      </c>
      <c r="B19" s="173" t="s">
        <v>635</v>
      </c>
      <c r="C19" s="194" t="s">
        <v>636</v>
      </c>
      <c r="D19" s="222" t="s">
        <v>245</v>
      </c>
      <c r="E19" s="180">
        <v>2</v>
      </c>
      <c r="F19" s="185"/>
      <c r="G19" s="184">
        <f t="shared" si="0"/>
        <v>0</v>
      </c>
      <c r="H19" s="183"/>
      <c r="I19" s="202" t="s">
        <v>228</v>
      </c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 t="s">
        <v>229</v>
      </c>
      <c r="AF19" s="162" t="s">
        <v>240</v>
      </c>
      <c r="AG19" s="162"/>
      <c r="AH19" s="162"/>
      <c r="AI19" s="162"/>
      <c r="AJ19" s="162"/>
      <c r="AK19" s="162"/>
      <c r="AL19" s="162"/>
      <c r="AM19" s="162">
        <v>21</v>
      </c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outlineLevel="1" x14ac:dyDescent="0.2">
      <c r="A20" s="200">
        <v>12</v>
      </c>
      <c r="B20" s="173" t="s">
        <v>637</v>
      </c>
      <c r="C20" s="194" t="s">
        <v>638</v>
      </c>
      <c r="D20" s="222" t="s">
        <v>245</v>
      </c>
      <c r="E20" s="180">
        <v>1</v>
      </c>
      <c r="F20" s="185"/>
      <c r="G20" s="184">
        <f t="shared" si="0"/>
        <v>0</v>
      </c>
      <c r="H20" s="183"/>
      <c r="I20" s="202" t="s">
        <v>228</v>
      </c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 t="s">
        <v>229</v>
      </c>
      <c r="AF20" s="162" t="s">
        <v>240</v>
      </c>
      <c r="AG20" s="162"/>
      <c r="AH20" s="162"/>
      <c r="AI20" s="162"/>
      <c r="AJ20" s="162"/>
      <c r="AK20" s="162"/>
      <c r="AL20" s="162"/>
      <c r="AM20" s="162">
        <v>21</v>
      </c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outlineLevel="1" x14ac:dyDescent="0.2">
      <c r="A21" s="200">
        <v>13</v>
      </c>
      <c r="B21" s="173" t="s">
        <v>639</v>
      </c>
      <c r="C21" s="194" t="s">
        <v>640</v>
      </c>
      <c r="D21" s="222" t="s">
        <v>245</v>
      </c>
      <c r="E21" s="180">
        <v>1</v>
      </c>
      <c r="F21" s="185"/>
      <c r="G21" s="184">
        <f t="shared" si="0"/>
        <v>0</v>
      </c>
      <c r="H21" s="183"/>
      <c r="I21" s="202" t="s">
        <v>228</v>
      </c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 t="s">
        <v>229</v>
      </c>
      <c r="AF21" s="162" t="s">
        <v>240</v>
      </c>
      <c r="AG21" s="162"/>
      <c r="AH21" s="162"/>
      <c r="AI21" s="162"/>
      <c r="AJ21" s="162"/>
      <c r="AK21" s="162"/>
      <c r="AL21" s="162"/>
      <c r="AM21" s="162">
        <v>21</v>
      </c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outlineLevel="1" x14ac:dyDescent="0.2">
      <c r="A22" s="200">
        <v>14</v>
      </c>
      <c r="B22" s="173" t="s">
        <v>641</v>
      </c>
      <c r="C22" s="194" t="s">
        <v>642</v>
      </c>
      <c r="D22" s="222" t="s">
        <v>245</v>
      </c>
      <c r="E22" s="180">
        <v>1</v>
      </c>
      <c r="F22" s="185"/>
      <c r="G22" s="184">
        <f t="shared" si="0"/>
        <v>0</v>
      </c>
      <c r="H22" s="183"/>
      <c r="I22" s="202" t="s">
        <v>228</v>
      </c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 t="s">
        <v>229</v>
      </c>
      <c r="AF22" s="162" t="s">
        <v>240</v>
      </c>
      <c r="AG22" s="162"/>
      <c r="AH22" s="162"/>
      <c r="AI22" s="162"/>
      <c r="AJ22" s="162"/>
      <c r="AK22" s="162"/>
      <c r="AL22" s="162"/>
      <c r="AM22" s="162">
        <v>21</v>
      </c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outlineLevel="1" x14ac:dyDescent="0.2">
      <c r="A23" s="200">
        <v>15</v>
      </c>
      <c r="B23" s="173" t="s">
        <v>643</v>
      </c>
      <c r="C23" s="194" t="s">
        <v>644</v>
      </c>
      <c r="D23" s="222" t="s">
        <v>237</v>
      </c>
      <c r="E23" s="180">
        <v>1</v>
      </c>
      <c r="F23" s="185"/>
      <c r="G23" s="184">
        <f t="shared" si="0"/>
        <v>0</v>
      </c>
      <c r="H23" s="183"/>
      <c r="I23" s="202" t="s">
        <v>228</v>
      </c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 t="s">
        <v>229</v>
      </c>
      <c r="AF23" s="162" t="s">
        <v>240</v>
      </c>
      <c r="AG23" s="162"/>
      <c r="AH23" s="162"/>
      <c r="AI23" s="162"/>
      <c r="AJ23" s="162"/>
      <c r="AK23" s="162"/>
      <c r="AL23" s="162"/>
      <c r="AM23" s="162">
        <v>21</v>
      </c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x14ac:dyDescent="0.2">
      <c r="A24" s="198" t="s">
        <v>158</v>
      </c>
      <c r="B24" s="172" t="s">
        <v>114</v>
      </c>
      <c r="C24" s="193" t="s">
        <v>115</v>
      </c>
      <c r="D24" s="221"/>
      <c r="E24" s="179"/>
      <c r="F24" s="291">
        <f>SUM(G25:G31)</f>
        <v>0</v>
      </c>
      <c r="G24" s="292"/>
      <c r="H24" s="182"/>
      <c r="I24" s="201"/>
      <c r="AE24" t="s">
        <v>159</v>
      </c>
    </row>
    <row r="25" spans="1:60" outlineLevel="1" x14ac:dyDescent="0.2">
      <c r="A25" s="200">
        <v>16</v>
      </c>
      <c r="B25" s="173" t="s">
        <v>645</v>
      </c>
      <c r="C25" s="194" t="s">
        <v>646</v>
      </c>
      <c r="D25" s="222" t="s">
        <v>225</v>
      </c>
      <c r="E25" s="180">
        <v>10</v>
      </c>
      <c r="F25" s="185"/>
      <c r="G25" s="184">
        <f t="shared" ref="G25:G31" si="1">ROUND(E25*F25,2)</f>
        <v>0</v>
      </c>
      <c r="H25" s="183"/>
      <c r="I25" s="202" t="s">
        <v>228</v>
      </c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 t="s">
        <v>229</v>
      </c>
      <c r="AF25" s="162" t="s">
        <v>240</v>
      </c>
      <c r="AG25" s="162"/>
      <c r="AH25" s="162"/>
      <c r="AI25" s="162"/>
      <c r="AJ25" s="162"/>
      <c r="AK25" s="162"/>
      <c r="AL25" s="162"/>
      <c r="AM25" s="162">
        <v>21</v>
      </c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outlineLevel="1" x14ac:dyDescent="0.2">
      <c r="A26" s="200">
        <v>17</v>
      </c>
      <c r="B26" s="173" t="s">
        <v>647</v>
      </c>
      <c r="C26" s="194" t="s">
        <v>648</v>
      </c>
      <c r="D26" s="222" t="s">
        <v>225</v>
      </c>
      <c r="E26" s="180">
        <v>20</v>
      </c>
      <c r="F26" s="185"/>
      <c r="G26" s="184">
        <f t="shared" si="1"/>
        <v>0</v>
      </c>
      <c r="H26" s="183"/>
      <c r="I26" s="202" t="s">
        <v>228</v>
      </c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229</v>
      </c>
      <c r="AF26" s="162" t="s">
        <v>240</v>
      </c>
      <c r="AG26" s="162"/>
      <c r="AH26" s="162"/>
      <c r="AI26" s="162"/>
      <c r="AJ26" s="162"/>
      <c r="AK26" s="162"/>
      <c r="AL26" s="162"/>
      <c r="AM26" s="162">
        <v>21</v>
      </c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">
      <c r="A27" s="200">
        <v>18</v>
      </c>
      <c r="B27" s="173" t="s">
        <v>649</v>
      </c>
      <c r="C27" s="194" t="s">
        <v>650</v>
      </c>
      <c r="D27" s="222" t="s">
        <v>225</v>
      </c>
      <c r="E27" s="180">
        <v>80</v>
      </c>
      <c r="F27" s="185"/>
      <c r="G27" s="184">
        <f t="shared" si="1"/>
        <v>0</v>
      </c>
      <c r="H27" s="183"/>
      <c r="I27" s="202" t="s">
        <v>228</v>
      </c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 t="s">
        <v>229</v>
      </c>
      <c r="AF27" s="162" t="s">
        <v>240</v>
      </c>
      <c r="AG27" s="162"/>
      <c r="AH27" s="162"/>
      <c r="AI27" s="162"/>
      <c r="AJ27" s="162"/>
      <c r="AK27" s="162"/>
      <c r="AL27" s="162"/>
      <c r="AM27" s="162">
        <v>21</v>
      </c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outlineLevel="1" x14ac:dyDescent="0.2">
      <c r="A28" s="200">
        <v>19</v>
      </c>
      <c r="B28" s="173" t="s">
        <v>651</v>
      </c>
      <c r="C28" s="194" t="s">
        <v>652</v>
      </c>
      <c r="D28" s="222" t="s">
        <v>225</v>
      </c>
      <c r="E28" s="180">
        <v>120</v>
      </c>
      <c r="F28" s="185"/>
      <c r="G28" s="184">
        <f t="shared" si="1"/>
        <v>0</v>
      </c>
      <c r="H28" s="183"/>
      <c r="I28" s="202" t="s">
        <v>228</v>
      </c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 t="s">
        <v>229</v>
      </c>
      <c r="AF28" s="162" t="s">
        <v>240</v>
      </c>
      <c r="AG28" s="162"/>
      <c r="AH28" s="162"/>
      <c r="AI28" s="162"/>
      <c r="AJ28" s="162"/>
      <c r="AK28" s="162"/>
      <c r="AL28" s="162"/>
      <c r="AM28" s="162">
        <v>21</v>
      </c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outlineLevel="1" x14ac:dyDescent="0.2">
      <c r="A29" s="200">
        <v>20</v>
      </c>
      <c r="B29" s="173" t="s">
        <v>653</v>
      </c>
      <c r="C29" s="194" t="s">
        <v>654</v>
      </c>
      <c r="D29" s="222" t="s">
        <v>225</v>
      </c>
      <c r="E29" s="180">
        <v>30</v>
      </c>
      <c r="F29" s="185"/>
      <c r="G29" s="184">
        <f t="shared" si="1"/>
        <v>0</v>
      </c>
      <c r="H29" s="183"/>
      <c r="I29" s="202" t="s">
        <v>228</v>
      </c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 t="s">
        <v>229</v>
      </c>
      <c r="AF29" s="162" t="s">
        <v>240</v>
      </c>
      <c r="AG29" s="162"/>
      <c r="AH29" s="162"/>
      <c r="AI29" s="162"/>
      <c r="AJ29" s="162"/>
      <c r="AK29" s="162"/>
      <c r="AL29" s="162"/>
      <c r="AM29" s="162">
        <v>21</v>
      </c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</row>
    <row r="30" spans="1:60" outlineLevel="1" x14ac:dyDescent="0.2">
      <c r="A30" s="200">
        <v>21</v>
      </c>
      <c r="B30" s="173" t="s">
        <v>655</v>
      </c>
      <c r="C30" s="194" t="s">
        <v>656</v>
      </c>
      <c r="D30" s="222" t="s">
        <v>225</v>
      </c>
      <c r="E30" s="180">
        <v>10</v>
      </c>
      <c r="F30" s="185"/>
      <c r="G30" s="184">
        <f t="shared" si="1"/>
        <v>0</v>
      </c>
      <c r="H30" s="183"/>
      <c r="I30" s="202" t="s">
        <v>228</v>
      </c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 t="s">
        <v>229</v>
      </c>
      <c r="AF30" s="162" t="s">
        <v>240</v>
      </c>
      <c r="AG30" s="162"/>
      <c r="AH30" s="162"/>
      <c r="AI30" s="162"/>
      <c r="AJ30" s="162"/>
      <c r="AK30" s="162"/>
      <c r="AL30" s="162"/>
      <c r="AM30" s="162">
        <v>21</v>
      </c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outlineLevel="1" x14ac:dyDescent="0.2">
      <c r="A31" s="200">
        <v>22</v>
      </c>
      <c r="B31" s="173" t="s">
        <v>657</v>
      </c>
      <c r="C31" s="194" t="s">
        <v>658</v>
      </c>
      <c r="D31" s="222" t="s">
        <v>225</v>
      </c>
      <c r="E31" s="180">
        <v>40</v>
      </c>
      <c r="F31" s="185"/>
      <c r="G31" s="184">
        <f t="shared" si="1"/>
        <v>0</v>
      </c>
      <c r="H31" s="183"/>
      <c r="I31" s="202" t="s">
        <v>228</v>
      </c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 t="s">
        <v>229</v>
      </c>
      <c r="AF31" s="162" t="s">
        <v>240</v>
      </c>
      <c r="AG31" s="162"/>
      <c r="AH31" s="162"/>
      <c r="AI31" s="162"/>
      <c r="AJ31" s="162"/>
      <c r="AK31" s="162"/>
      <c r="AL31" s="162"/>
      <c r="AM31" s="162">
        <v>21</v>
      </c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x14ac:dyDescent="0.2">
      <c r="A32" s="198" t="s">
        <v>158</v>
      </c>
      <c r="B32" s="172" t="s">
        <v>116</v>
      </c>
      <c r="C32" s="193" t="s">
        <v>117</v>
      </c>
      <c r="D32" s="221"/>
      <c r="E32" s="179"/>
      <c r="F32" s="291">
        <f>SUM(G33:G34)</f>
        <v>0</v>
      </c>
      <c r="G32" s="292"/>
      <c r="H32" s="182"/>
      <c r="I32" s="201"/>
      <c r="AE32" t="s">
        <v>159</v>
      </c>
    </row>
    <row r="33" spans="1:60" outlineLevel="1" x14ac:dyDescent="0.2">
      <c r="A33" s="200">
        <v>23</v>
      </c>
      <c r="B33" s="173" t="s">
        <v>441</v>
      </c>
      <c r="C33" s="194" t="s">
        <v>659</v>
      </c>
      <c r="D33" s="222" t="s">
        <v>237</v>
      </c>
      <c r="E33" s="180">
        <v>1</v>
      </c>
      <c r="F33" s="185"/>
      <c r="G33" s="184">
        <f>ROUND(E33*F33,2)</f>
        <v>0</v>
      </c>
      <c r="H33" s="183"/>
      <c r="I33" s="202" t="s">
        <v>228</v>
      </c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 t="s">
        <v>229</v>
      </c>
      <c r="AF33" s="162" t="s">
        <v>240</v>
      </c>
      <c r="AG33" s="162"/>
      <c r="AH33" s="162"/>
      <c r="AI33" s="162"/>
      <c r="AJ33" s="162"/>
      <c r="AK33" s="162"/>
      <c r="AL33" s="162"/>
      <c r="AM33" s="162">
        <v>21</v>
      </c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 x14ac:dyDescent="0.2">
      <c r="A34" s="200">
        <v>24</v>
      </c>
      <c r="B34" s="173" t="s">
        <v>660</v>
      </c>
      <c r="C34" s="194" t="s">
        <v>661</v>
      </c>
      <c r="D34" s="222" t="s">
        <v>237</v>
      </c>
      <c r="E34" s="180">
        <v>1</v>
      </c>
      <c r="F34" s="185"/>
      <c r="G34" s="184">
        <f>ROUND(E34*F34,2)</f>
        <v>0</v>
      </c>
      <c r="H34" s="183"/>
      <c r="I34" s="202" t="s">
        <v>228</v>
      </c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 t="s">
        <v>229</v>
      </c>
      <c r="AF34" s="162" t="s">
        <v>240</v>
      </c>
      <c r="AG34" s="162"/>
      <c r="AH34" s="162"/>
      <c r="AI34" s="162"/>
      <c r="AJ34" s="162"/>
      <c r="AK34" s="162"/>
      <c r="AL34" s="162"/>
      <c r="AM34" s="162">
        <v>21</v>
      </c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x14ac:dyDescent="0.2">
      <c r="A35" s="198" t="s">
        <v>158</v>
      </c>
      <c r="B35" s="172" t="s">
        <v>118</v>
      </c>
      <c r="C35" s="193" t="s">
        <v>119</v>
      </c>
      <c r="D35" s="221"/>
      <c r="E35" s="179"/>
      <c r="F35" s="291">
        <f>SUM(G36:G42)</f>
        <v>0</v>
      </c>
      <c r="G35" s="292"/>
      <c r="H35" s="182"/>
      <c r="I35" s="201"/>
      <c r="AE35" t="s">
        <v>159</v>
      </c>
    </row>
    <row r="36" spans="1:60" outlineLevel="1" x14ac:dyDescent="0.2">
      <c r="A36" s="200">
        <v>25</v>
      </c>
      <c r="B36" s="173" t="s">
        <v>408</v>
      </c>
      <c r="C36" s="194" t="s">
        <v>662</v>
      </c>
      <c r="D36" s="222" t="s">
        <v>416</v>
      </c>
      <c r="E36" s="180">
        <v>10</v>
      </c>
      <c r="F36" s="185"/>
      <c r="G36" s="184">
        <f t="shared" ref="G36:G42" si="2">ROUND(E36*F36,2)</f>
        <v>0</v>
      </c>
      <c r="H36" s="183"/>
      <c r="I36" s="202" t="s">
        <v>228</v>
      </c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 t="s">
        <v>229</v>
      </c>
      <c r="AF36" s="162" t="s">
        <v>240</v>
      </c>
      <c r="AG36" s="162"/>
      <c r="AH36" s="162"/>
      <c r="AI36" s="162"/>
      <c r="AJ36" s="162"/>
      <c r="AK36" s="162"/>
      <c r="AL36" s="162"/>
      <c r="AM36" s="162">
        <v>21</v>
      </c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outlineLevel="1" x14ac:dyDescent="0.2">
      <c r="A37" s="200">
        <v>26</v>
      </c>
      <c r="B37" s="173" t="s">
        <v>410</v>
      </c>
      <c r="C37" s="194" t="s">
        <v>409</v>
      </c>
      <c r="D37" s="222" t="s">
        <v>245</v>
      </c>
      <c r="E37" s="180">
        <v>1</v>
      </c>
      <c r="F37" s="185"/>
      <c r="G37" s="184">
        <f t="shared" si="2"/>
        <v>0</v>
      </c>
      <c r="H37" s="183"/>
      <c r="I37" s="202" t="s">
        <v>228</v>
      </c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 t="s">
        <v>229</v>
      </c>
      <c r="AF37" s="162" t="s">
        <v>240</v>
      </c>
      <c r="AG37" s="162"/>
      <c r="AH37" s="162"/>
      <c r="AI37" s="162"/>
      <c r="AJ37" s="162"/>
      <c r="AK37" s="162"/>
      <c r="AL37" s="162"/>
      <c r="AM37" s="162">
        <v>21</v>
      </c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outlineLevel="1" x14ac:dyDescent="0.2">
      <c r="A38" s="200">
        <v>27</v>
      </c>
      <c r="B38" s="173" t="s">
        <v>412</v>
      </c>
      <c r="C38" s="194" t="s">
        <v>411</v>
      </c>
      <c r="D38" s="222" t="s">
        <v>245</v>
      </c>
      <c r="E38" s="180">
        <v>1</v>
      </c>
      <c r="F38" s="185"/>
      <c r="G38" s="184">
        <f t="shared" si="2"/>
        <v>0</v>
      </c>
      <c r="H38" s="183"/>
      <c r="I38" s="202" t="s">
        <v>228</v>
      </c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 t="s">
        <v>229</v>
      </c>
      <c r="AF38" s="162" t="s">
        <v>240</v>
      </c>
      <c r="AG38" s="162"/>
      <c r="AH38" s="162"/>
      <c r="AI38" s="162"/>
      <c r="AJ38" s="162"/>
      <c r="AK38" s="162"/>
      <c r="AL38" s="162"/>
      <c r="AM38" s="162">
        <v>21</v>
      </c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outlineLevel="1" x14ac:dyDescent="0.2">
      <c r="A39" s="200">
        <v>28</v>
      </c>
      <c r="B39" s="173" t="s">
        <v>414</v>
      </c>
      <c r="C39" s="194" t="s">
        <v>415</v>
      </c>
      <c r="D39" s="222" t="s">
        <v>416</v>
      </c>
      <c r="E39" s="180">
        <v>10</v>
      </c>
      <c r="F39" s="185"/>
      <c r="G39" s="184">
        <f t="shared" si="2"/>
        <v>0</v>
      </c>
      <c r="H39" s="183"/>
      <c r="I39" s="202" t="s">
        <v>228</v>
      </c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 t="s">
        <v>229</v>
      </c>
      <c r="AF39" s="162" t="s">
        <v>240</v>
      </c>
      <c r="AG39" s="162"/>
      <c r="AH39" s="162"/>
      <c r="AI39" s="162"/>
      <c r="AJ39" s="162"/>
      <c r="AK39" s="162"/>
      <c r="AL39" s="162"/>
      <c r="AM39" s="162">
        <v>21</v>
      </c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outlineLevel="1" x14ac:dyDescent="0.2">
      <c r="A40" s="200">
        <v>29</v>
      </c>
      <c r="B40" s="173" t="s">
        <v>417</v>
      </c>
      <c r="C40" s="194" t="s">
        <v>446</v>
      </c>
      <c r="D40" s="222" t="s">
        <v>416</v>
      </c>
      <c r="E40" s="180">
        <v>10</v>
      </c>
      <c r="F40" s="185"/>
      <c r="G40" s="184">
        <f t="shared" si="2"/>
        <v>0</v>
      </c>
      <c r="H40" s="183"/>
      <c r="I40" s="202" t="s">
        <v>228</v>
      </c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 t="s">
        <v>229</v>
      </c>
      <c r="AF40" s="162" t="s">
        <v>240</v>
      </c>
      <c r="AG40" s="162"/>
      <c r="AH40" s="162"/>
      <c r="AI40" s="162"/>
      <c r="AJ40" s="162"/>
      <c r="AK40" s="162"/>
      <c r="AL40" s="162"/>
      <c r="AM40" s="162">
        <v>21</v>
      </c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outlineLevel="1" x14ac:dyDescent="0.2">
      <c r="A41" s="200">
        <v>30</v>
      </c>
      <c r="B41" s="173" t="s">
        <v>419</v>
      </c>
      <c r="C41" s="194" t="s">
        <v>447</v>
      </c>
      <c r="D41" s="222" t="s">
        <v>416</v>
      </c>
      <c r="E41" s="180">
        <v>10</v>
      </c>
      <c r="F41" s="185"/>
      <c r="G41" s="184">
        <f t="shared" si="2"/>
        <v>0</v>
      </c>
      <c r="H41" s="183"/>
      <c r="I41" s="202" t="s">
        <v>228</v>
      </c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 t="s">
        <v>229</v>
      </c>
      <c r="AF41" s="162" t="s">
        <v>240</v>
      </c>
      <c r="AG41" s="162"/>
      <c r="AH41" s="162"/>
      <c r="AI41" s="162"/>
      <c r="AJ41" s="162"/>
      <c r="AK41" s="162"/>
      <c r="AL41" s="162"/>
      <c r="AM41" s="162">
        <v>21</v>
      </c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ht="13.5" outlineLevel="1" thickBot="1" x14ac:dyDescent="0.25">
      <c r="A42" s="208">
        <v>31</v>
      </c>
      <c r="B42" s="209" t="s">
        <v>663</v>
      </c>
      <c r="C42" s="210" t="s">
        <v>420</v>
      </c>
      <c r="D42" s="224" t="s">
        <v>245</v>
      </c>
      <c r="E42" s="212">
        <v>1</v>
      </c>
      <c r="F42" s="213"/>
      <c r="G42" s="214">
        <f t="shared" si="2"/>
        <v>0</v>
      </c>
      <c r="H42" s="215"/>
      <c r="I42" s="216" t="s">
        <v>228</v>
      </c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 t="s">
        <v>229</v>
      </c>
      <c r="AF42" s="162" t="s">
        <v>240</v>
      </c>
      <c r="AG42" s="162"/>
      <c r="AH42" s="162"/>
      <c r="AI42" s="162"/>
      <c r="AJ42" s="162"/>
      <c r="AK42" s="162"/>
      <c r="AL42" s="162"/>
      <c r="AM42" s="162">
        <v>21</v>
      </c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x14ac:dyDescent="0.2">
      <c r="A43" s="163"/>
      <c r="B43" s="175" t="s">
        <v>335</v>
      </c>
      <c r="C43" s="195" t="s">
        <v>335</v>
      </c>
      <c r="D43" s="223"/>
      <c r="E43" s="181"/>
      <c r="F43" s="186"/>
      <c r="G43" s="186"/>
      <c r="H43" s="187"/>
      <c r="I43" s="186"/>
    </row>
    <row r="44" spans="1:60" hidden="1" x14ac:dyDescent="0.2">
      <c r="C44" s="196"/>
      <c r="D44" s="141"/>
    </row>
    <row r="45" spans="1:60" ht="13.5" hidden="1" thickBot="1" x14ac:dyDescent="0.25">
      <c r="A45" s="188"/>
      <c r="B45" s="189" t="s">
        <v>336</v>
      </c>
      <c r="C45" s="197"/>
      <c r="D45" s="190"/>
      <c r="E45" s="191"/>
      <c r="F45" s="191"/>
      <c r="G45" s="192">
        <f>F8+F24+F32+F35</f>
        <v>0</v>
      </c>
    </row>
    <row r="46" spans="1:60" x14ac:dyDescent="0.2">
      <c r="D46" s="141"/>
    </row>
    <row r="47" spans="1:60" x14ac:dyDescent="0.2">
      <c r="D47" s="141"/>
    </row>
    <row r="48" spans="1:60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9QzV37FOAXMiak7PQXq8IT159gk/YC3bPwoRO+0wMM5clDA9IgUt7KhOUvRhng4dppVzcomRMHWkxrCVRuRC4w==" saltValue="EmcqfuekniBP6ke2qUmJJw==" spinCount="100000" sheet="1"/>
  <mergeCells count="6">
    <mergeCell ref="F35:G35"/>
    <mergeCell ref="A1:G1"/>
    <mergeCell ref="C7:G7"/>
    <mergeCell ref="F8:G8"/>
    <mergeCell ref="F24:G24"/>
    <mergeCell ref="F32:G32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4"/>
  <sheetViews>
    <sheetView showGridLines="0" workbookViewId="0"/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216014-10</v>
      </c>
      <c r="C1" s="31" t="str">
        <f>Stavba!NazevStavby</f>
        <v>Náměšť nad Oslavou – Vícenice - rekonstrukce kotelen na pevná paliva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27</v>
      </c>
      <c r="B2" s="121" t="s">
        <v>49</v>
      </c>
      <c r="C2" s="283" t="s">
        <v>50</v>
      </c>
      <c r="D2" s="272"/>
      <c r="E2" s="272"/>
      <c r="F2" s="272"/>
      <c r="G2" s="26" t="s">
        <v>15</v>
      </c>
      <c r="H2" s="34"/>
      <c r="O2" s="8" t="s">
        <v>143</v>
      </c>
    </row>
    <row r="3" spans="1:15" ht="13.5" customHeight="1" thickTop="1" x14ac:dyDescent="0.2">
      <c r="H3" s="35"/>
    </row>
    <row r="4" spans="1:15" ht="18" customHeight="1" x14ac:dyDescent="0.25">
      <c r="A4" s="271" t="s">
        <v>16</v>
      </c>
      <c r="B4" s="271"/>
      <c r="C4" s="271"/>
      <c r="D4" s="271"/>
      <c r="E4" s="271"/>
      <c r="F4" s="271"/>
      <c r="G4" s="271"/>
      <c r="H4" s="271"/>
    </row>
    <row r="5" spans="1:15" ht="12.75" customHeight="1" x14ac:dyDescent="0.2">
      <c r="H5" s="35"/>
    </row>
    <row r="6" spans="1:15" ht="15.75" customHeight="1" x14ac:dyDescent="0.25">
      <c r="A6" s="32" t="s">
        <v>24</v>
      </c>
      <c r="B6" s="29" t="str">
        <f>B2</f>
        <v>SO02</v>
      </c>
      <c r="H6" s="35"/>
    </row>
    <row r="7" spans="1:15" ht="15.75" customHeight="1" x14ac:dyDescent="0.25">
      <c r="B7" s="273" t="str">
        <f>C2</f>
        <v>Budova rota 002 – rekonstrukce kotelny</v>
      </c>
      <c r="C7" s="274"/>
      <c r="D7" s="274"/>
      <c r="E7" s="274"/>
      <c r="F7" s="274"/>
      <c r="G7" s="274"/>
      <c r="H7" s="35"/>
    </row>
    <row r="8" spans="1:15" ht="12.75" customHeight="1" x14ac:dyDescent="0.2">
      <c r="H8" s="35"/>
    </row>
    <row r="9" spans="1:15" ht="12.75" customHeight="1" x14ac:dyDescent="0.2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144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22" t="s">
        <v>145</v>
      </c>
      <c r="B16" s="123"/>
      <c r="C16" s="123"/>
      <c r="D16" s="123"/>
      <c r="E16" s="123"/>
      <c r="F16" s="123"/>
      <c r="G16" s="123"/>
      <c r="H16" s="124"/>
      <c r="I16" s="32"/>
      <c r="J16" s="32"/>
    </row>
    <row r="17" spans="1:55" ht="12.75" customHeight="1" x14ac:dyDescent="0.2">
      <c r="A17" s="130" t="s">
        <v>146</v>
      </c>
      <c r="B17" s="131"/>
      <c r="C17" s="132"/>
      <c r="D17" s="132"/>
      <c r="E17" s="132"/>
      <c r="F17" s="132"/>
      <c r="G17" s="133"/>
      <c r="H17" s="134" t="s">
        <v>147</v>
      </c>
      <c r="I17" s="32"/>
      <c r="J17" s="32"/>
    </row>
    <row r="18" spans="1:55" ht="12.75" customHeight="1" x14ac:dyDescent="0.2">
      <c r="A18" s="128" t="s">
        <v>148</v>
      </c>
      <c r="B18" s="126" t="s">
        <v>149</v>
      </c>
      <c r="C18" s="125"/>
      <c r="D18" s="125"/>
      <c r="E18" s="125"/>
      <c r="F18" s="125"/>
      <c r="G18" s="127"/>
      <c r="H18" s="129">
        <f>'SO02 01 Pol'!G128</f>
        <v>0</v>
      </c>
      <c r="I18" s="32"/>
      <c r="J18" s="32"/>
      <c r="O18">
        <f>'SO02 01 Pol'!AN6</f>
        <v>0</v>
      </c>
      <c r="P18">
        <f>'SO02 01 Pol'!AO6</f>
        <v>0</v>
      </c>
    </row>
    <row r="19" spans="1:55" ht="12.75" customHeight="1" x14ac:dyDescent="0.2">
      <c r="A19" s="128" t="s">
        <v>150</v>
      </c>
      <c r="B19" s="126" t="s">
        <v>448</v>
      </c>
      <c r="C19" s="125"/>
      <c r="D19" s="125"/>
      <c r="E19" s="125"/>
      <c r="F19" s="125"/>
      <c r="G19" s="127"/>
      <c r="H19" s="129">
        <f>'SO02 02 Pol'!G266</f>
        <v>0</v>
      </c>
      <c r="I19" s="32"/>
      <c r="J19" s="32"/>
      <c r="O19">
        <f>'SO02 02 Pol'!AN6</f>
        <v>0</v>
      </c>
      <c r="P19">
        <f>'SO02 02 Pol'!AO6</f>
        <v>0</v>
      </c>
    </row>
    <row r="20" spans="1:55" ht="12.75" customHeight="1" x14ac:dyDescent="0.2">
      <c r="A20" s="128" t="s">
        <v>664</v>
      </c>
      <c r="B20" s="126" t="s">
        <v>665</v>
      </c>
      <c r="C20" s="125"/>
      <c r="D20" s="125"/>
      <c r="E20" s="125"/>
      <c r="F20" s="125"/>
      <c r="G20" s="127"/>
      <c r="H20" s="129">
        <f>'SO02 03 Pol'!G101</f>
        <v>0</v>
      </c>
      <c r="I20" s="32"/>
      <c r="J20" s="32"/>
      <c r="O20">
        <f>'SO02 03 Pol'!AN6</f>
        <v>0</v>
      </c>
      <c r="P20">
        <f>'SO02 03 Pol'!AO6</f>
        <v>0</v>
      </c>
    </row>
    <row r="21" spans="1:55" ht="12.75" customHeight="1" x14ac:dyDescent="0.2">
      <c r="A21" s="128" t="s">
        <v>666</v>
      </c>
      <c r="B21" s="126" t="s">
        <v>111</v>
      </c>
      <c r="C21" s="125"/>
      <c r="D21" s="125"/>
      <c r="E21" s="125"/>
      <c r="F21" s="125"/>
      <c r="G21" s="127"/>
      <c r="H21" s="129">
        <f>'SO02 04 Pol'!G53</f>
        <v>0</v>
      </c>
      <c r="I21" s="32"/>
      <c r="J21" s="32"/>
      <c r="O21">
        <f>'SO02 04 Pol'!AN6</f>
        <v>0</v>
      </c>
      <c r="P21">
        <f>'SO02 04 Pol'!AO6</f>
        <v>0</v>
      </c>
    </row>
    <row r="22" spans="1:55" ht="12.75" customHeight="1" thickBot="1" x14ac:dyDescent="0.25">
      <c r="A22" s="135"/>
      <c r="B22" s="136" t="s">
        <v>151</v>
      </c>
      <c r="C22" s="137"/>
      <c r="D22" s="138" t="str">
        <f>B2</f>
        <v>SO02</v>
      </c>
      <c r="E22" s="137"/>
      <c r="F22" s="137"/>
      <c r="G22" s="139"/>
      <c r="H22" s="140">
        <f>SUM(H18:H21)</f>
        <v>0</v>
      </c>
      <c r="I22" s="32"/>
      <c r="J22" s="32"/>
    </row>
    <row r="23" spans="1:55" ht="12.75" customHeight="1" x14ac:dyDescent="0.2">
      <c r="A23" s="32"/>
      <c r="B23" s="32"/>
      <c r="C23" s="32"/>
      <c r="D23" s="32"/>
      <c r="E23" s="32"/>
      <c r="F23" s="32"/>
      <c r="G23" s="32"/>
      <c r="H23" s="36"/>
      <c r="I23" s="32"/>
      <c r="J23" s="32"/>
    </row>
    <row r="24" spans="1:55" ht="13.5" thickBot="1" x14ac:dyDescent="0.25">
      <c r="A24" s="122" t="s">
        <v>337</v>
      </c>
      <c r="B24" s="123"/>
      <c r="C24" s="123"/>
      <c r="D24" s="164" t="s">
        <v>148</v>
      </c>
      <c r="E24" s="284" t="s">
        <v>149</v>
      </c>
      <c r="F24" s="284"/>
      <c r="G24" s="284"/>
      <c r="H24" s="284"/>
      <c r="I24" s="32"/>
      <c r="J24" s="32"/>
      <c r="BC24" s="217" t="str">
        <f>E24</f>
        <v>Architektonicko-stavební řešení</v>
      </c>
    </row>
    <row r="25" spans="1:55" ht="12.75" customHeight="1" x14ac:dyDescent="0.2">
      <c r="A25" s="130" t="s">
        <v>338</v>
      </c>
      <c r="B25" s="131"/>
      <c r="C25" s="132"/>
      <c r="D25" s="132"/>
      <c r="E25" s="132"/>
      <c r="F25" s="132"/>
      <c r="G25" s="133"/>
      <c r="H25" s="134" t="s">
        <v>147</v>
      </c>
      <c r="I25" s="32"/>
      <c r="J25" s="32"/>
    </row>
    <row r="26" spans="1:55" ht="12.75" customHeight="1" x14ac:dyDescent="0.2">
      <c r="A26" s="128" t="s">
        <v>64</v>
      </c>
      <c r="B26" s="126" t="s">
        <v>65</v>
      </c>
      <c r="C26" s="125"/>
      <c r="D26" s="125"/>
      <c r="E26" s="125"/>
      <c r="F26" s="125"/>
      <c r="G26" s="127"/>
      <c r="H26" s="218">
        <f>'SO02 01 Pol'!F8</f>
        <v>0</v>
      </c>
      <c r="I26" s="32"/>
      <c r="J26" s="32"/>
    </row>
    <row r="27" spans="1:55" ht="12.75" customHeight="1" x14ac:dyDescent="0.2">
      <c r="A27" s="128" t="s">
        <v>66</v>
      </c>
      <c r="B27" s="126" t="s">
        <v>67</v>
      </c>
      <c r="C27" s="125"/>
      <c r="D27" s="125"/>
      <c r="E27" s="125"/>
      <c r="F27" s="125"/>
      <c r="G27" s="127"/>
      <c r="H27" s="218">
        <f>'SO02 01 Pol'!F12</f>
        <v>0</v>
      </c>
      <c r="I27" s="32"/>
      <c r="J27" s="32"/>
    </row>
    <row r="28" spans="1:55" ht="12.75" customHeight="1" x14ac:dyDescent="0.2">
      <c r="A28" s="128" t="s">
        <v>68</v>
      </c>
      <c r="B28" s="126" t="s">
        <v>69</v>
      </c>
      <c r="C28" s="125"/>
      <c r="D28" s="125"/>
      <c r="E28" s="125"/>
      <c r="F28" s="125"/>
      <c r="G28" s="127"/>
      <c r="H28" s="218">
        <f>'SO02 01 Pol'!F15</f>
        <v>0</v>
      </c>
      <c r="I28" s="32"/>
      <c r="J28" s="32"/>
    </row>
    <row r="29" spans="1:55" ht="12.75" customHeight="1" x14ac:dyDescent="0.2">
      <c r="A29" s="128" t="s">
        <v>70</v>
      </c>
      <c r="B29" s="126" t="s">
        <v>71</v>
      </c>
      <c r="C29" s="125"/>
      <c r="D29" s="125"/>
      <c r="E29" s="125"/>
      <c r="F29" s="125"/>
      <c r="G29" s="127"/>
      <c r="H29" s="218">
        <f>'SO02 01 Pol'!F28</f>
        <v>0</v>
      </c>
      <c r="I29" s="32"/>
      <c r="J29" s="32"/>
    </row>
    <row r="30" spans="1:55" ht="12.75" customHeight="1" x14ac:dyDescent="0.2">
      <c r="A30" s="128" t="s">
        <v>72</v>
      </c>
      <c r="B30" s="126" t="s">
        <v>73</v>
      </c>
      <c r="C30" s="125"/>
      <c r="D30" s="125"/>
      <c r="E30" s="125"/>
      <c r="F30" s="125"/>
      <c r="G30" s="127"/>
      <c r="H30" s="218">
        <f>'SO02 01 Pol'!F32</f>
        <v>0</v>
      </c>
      <c r="I30" s="32"/>
      <c r="J30" s="32"/>
    </row>
    <row r="31" spans="1:55" ht="12.75" customHeight="1" x14ac:dyDescent="0.2">
      <c r="A31" s="128" t="s">
        <v>74</v>
      </c>
      <c r="B31" s="126" t="s">
        <v>75</v>
      </c>
      <c r="C31" s="125"/>
      <c r="D31" s="125"/>
      <c r="E31" s="125"/>
      <c r="F31" s="125"/>
      <c r="G31" s="127"/>
      <c r="H31" s="218">
        <f>'SO02 01 Pol'!F34</f>
        <v>0</v>
      </c>
      <c r="I31" s="32"/>
      <c r="J31" s="32"/>
    </row>
    <row r="32" spans="1:55" ht="12.75" customHeight="1" x14ac:dyDescent="0.2">
      <c r="A32" s="128" t="s">
        <v>76</v>
      </c>
      <c r="B32" s="126" t="s">
        <v>77</v>
      </c>
      <c r="C32" s="125"/>
      <c r="D32" s="125"/>
      <c r="E32" s="125"/>
      <c r="F32" s="125"/>
      <c r="G32" s="127"/>
      <c r="H32" s="218">
        <f>'SO02 01 Pol'!F39</f>
        <v>0</v>
      </c>
      <c r="I32" s="32"/>
      <c r="J32" s="32"/>
    </row>
    <row r="33" spans="1:55" ht="12.75" customHeight="1" x14ac:dyDescent="0.2">
      <c r="A33" s="128" t="s">
        <v>80</v>
      </c>
      <c r="B33" s="126" t="s">
        <v>81</v>
      </c>
      <c r="C33" s="125"/>
      <c r="D33" s="125"/>
      <c r="E33" s="125"/>
      <c r="F33" s="125"/>
      <c r="G33" s="127"/>
      <c r="H33" s="218">
        <f>'SO02 01 Pol'!F46</f>
        <v>0</v>
      </c>
      <c r="I33" s="32"/>
      <c r="J33" s="32"/>
    </row>
    <row r="34" spans="1:55" ht="12.75" customHeight="1" x14ac:dyDescent="0.2">
      <c r="A34" s="128" t="s">
        <v>82</v>
      </c>
      <c r="B34" s="126" t="s">
        <v>83</v>
      </c>
      <c r="C34" s="125"/>
      <c r="D34" s="125"/>
      <c r="E34" s="125"/>
      <c r="F34" s="125"/>
      <c r="G34" s="127"/>
      <c r="H34" s="218">
        <f>'SO02 01 Pol'!F52</f>
        <v>0</v>
      </c>
      <c r="I34" s="32"/>
      <c r="J34" s="32"/>
    </row>
    <row r="35" spans="1:55" ht="12.75" customHeight="1" x14ac:dyDescent="0.2">
      <c r="A35" s="128" t="s">
        <v>88</v>
      </c>
      <c r="B35" s="126" t="s">
        <v>89</v>
      </c>
      <c r="C35" s="125"/>
      <c r="D35" s="125"/>
      <c r="E35" s="125"/>
      <c r="F35" s="125"/>
      <c r="G35" s="127"/>
      <c r="H35" s="218">
        <f>'SO02 01 Pol'!F58</f>
        <v>0</v>
      </c>
      <c r="I35" s="32"/>
      <c r="J35" s="32"/>
    </row>
    <row r="36" spans="1:55" ht="12.75" customHeight="1" x14ac:dyDescent="0.2">
      <c r="A36" s="128" t="s">
        <v>90</v>
      </c>
      <c r="B36" s="126" t="s">
        <v>91</v>
      </c>
      <c r="C36" s="125"/>
      <c r="D36" s="125"/>
      <c r="E36" s="125"/>
      <c r="F36" s="125"/>
      <c r="G36" s="127"/>
      <c r="H36" s="218">
        <f>'SO02 01 Pol'!F61</f>
        <v>0</v>
      </c>
      <c r="I36" s="32"/>
      <c r="J36" s="32"/>
    </row>
    <row r="37" spans="1:55" ht="12.75" customHeight="1" x14ac:dyDescent="0.2">
      <c r="A37" s="128" t="s">
        <v>92</v>
      </c>
      <c r="B37" s="126" t="s">
        <v>93</v>
      </c>
      <c r="C37" s="125"/>
      <c r="D37" s="125"/>
      <c r="E37" s="125"/>
      <c r="F37" s="125"/>
      <c r="G37" s="127"/>
      <c r="H37" s="218">
        <f>'SO02 01 Pol'!F67</f>
        <v>0</v>
      </c>
      <c r="I37" s="32"/>
      <c r="J37" s="32"/>
    </row>
    <row r="38" spans="1:55" ht="12.75" customHeight="1" x14ac:dyDescent="0.2">
      <c r="A38" s="128" t="s">
        <v>94</v>
      </c>
      <c r="B38" s="126" t="s">
        <v>95</v>
      </c>
      <c r="C38" s="125"/>
      <c r="D38" s="125"/>
      <c r="E38" s="125"/>
      <c r="F38" s="125"/>
      <c r="G38" s="127"/>
      <c r="H38" s="218">
        <f>'SO02 01 Pol'!F72</f>
        <v>0</v>
      </c>
      <c r="I38" s="32"/>
      <c r="J38" s="32"/>
    </row>
    <row r="39" spans="1:55" ht="12.75" customHeight="1" x14ac:dyDescent="0.2">
      <c r="A39" s="128" t="s">
        <v>98</v>
      </c>
      <c r="B39" s="126" t="s">
        <v>99</v>
      </c>
      <c r="C39" s="125"/>
      <c r="D39" s="125"/>
      <c r="E39" s="125"/>
      <c r="F39" s="125"/>
      <c r="G39" s="127"/>
      <c r="H39" s="218">
        <f>'SO02 01 Pol'!F85</f>
        <v>0</v>
      </c>
      <c r="I39" s="32"/>
      <c r="J39" s="32"/>
    </row>
    <row r="40" spans="1:55" ht="12.75" customHeight="1" x14ac:dyDescent="0.2">
      <c r="A40" s="128" t="s">
        <v>108</v>
      </c>
      <c r="B40" s="126" t="s">
        <v>109</v>
      </c>
      <c r="C40" s="125"/>
      <c r="D40" s="125"/>
      <c r="E40" s="125"/>
      <c r="F40" s="125"/>
      <c r="G40" s="127"/>
      <c r="H40" s="218">
        <f>'SO02 01 Pol'!F92</f>
        <v>0</v>
      </c>
      <c r="I40" s="32"/>
      <c r="J40" s="32"/>
    </row>
    <row r="41" spans="1:55" ht="12.75" customHeight="1" x14ac:dyDescent="0.2">
      <c r="A41" s="128" t="s">
        <v>130</v>
      </c>
      <c r="B41" s="126" t="s">
        <v>131</v>
      </c>
      <c r="C41" s="125"/>
      <c r="D41" s="125"/>
      <c r="E41" s="125"/>
      <c r="F41" s="125"/>
      <c r="G41" s="127"/>
      <c r="H41" s="218">
        <f>'SO02 01 Pol'!F96</f>
        <v>0</v>
      </c>
      <c r="I41" s="32"/>
      <c r="J41" s="32"/>
    </row>
    <row r="42" spans="1:55" ht="12.75" customHeight="1" x14ac:dyDescent="0.2">
      <c r="A42" s="128" t="s">
        <v>132</v>
      </c>
      <c r="B42" s="126" t="s">
        <v>133</v>
      </c>
      <c r="C42" s="125"/>
      <c r="D42" s="125"/>
      <c r="E42" s="125"/>
      <c r="F42" s="125"/>
      <c r="G42" s="127"/>
      <c r="H42" s="218">
        <f>'SO02 01 Pol'!F99</f>
        <v>0</v>
      </c>
      <c r="I42" s="32"/>
      <c r="J42" s="32"/>
    </row>
    <row r="43" spans="1:55" ht="12.75" customHeight="1" x14ac:dyDescent="0.2">
      <c r="A43" s="128" t="s">
        <v>134</v>
      </c>
      <c r="B43" s="126" t="s">
        <v>135</v>
      </c>
      <c r="C43" s="125"/>
      <c r="D43" s="125"/>
      <c r="E43" s="125"/>
      <c r="F43" s="125"/>
      <c r="G43" s="127"/>
      <c r="H43" s="218">
        <f>'SO02 01 Pol'!F103</f>
        <v>0</v>
      </c>
      <c r="I43" s="32"/>
      <c r="J43" s="32"/>
    </row>
    <row r="44" spans="1:55" ht="12.75" customHeight="1" x14ac:dyDescent="0.2">
      <c r="A44" s="128" t="s">
        <v>138</v>
      </c>
      <c r="B44" s="126" t="s">
        <v>139</v>
      </c>
      <c r="C44" s="125"/>
      <c r="D44" s="125"/>
      <c r="E44" s="125"/>
      <c r="F44" s="125"/>
      <c r="G44" s="127"/>
      <c r="H44" s="218">
        <f>'SO02 01 Pol'!F115</f>
        <v>0</v>
      </c>
      <c r="I44" s="32"/>
      <c r="J44" s="32"/>
    </row>
    <row r="45" spans="1:55" ht="12.75" customHeight="1" thickBot="1" x14ac:dyDescent="0.25">
      <c r="A45" s="135"/>
      <c r="B45" s="136" t="s">
        <v>339</v>
      </c>
      <c r="C45" s="137"/>
      <c r="D45" s="138" t="str">
        <f>D24</f>
        <v>01</v>
      </c>
      <c r="E45" s="137"/>
      <c r="F45" s="137"/>
      <c r="G45" s="139"/>
      <c r="H45" s="219">
        <f>SUM(H26:H44)</f>
        <v>0</v>
      </c>
      <c r="I45" s="32"/>
      <c r="J45" s="32"/>
    </row>
    <row r="46" spans="1:55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55" ht="13.5" thickBot="1" x14ac:dyDescent="0.25">
      <c r="A47" s="122" t="s">
        <v>337</v>
      </c>
      <c r="B47" s="123"/>
      <c r="C47" s="123"/>
      <c r="D47" s="164" t="s">
        <v>150</v>
      </c>
      <c r="E47" s="284" t="s">
        <v>448</v>
      </c>
      <c r="F47" s="284"/>
      <c r="G47" s="284"/>
      <c r="H47" s="284"/>
      <c r="I47" s="32"/>
      <c r="J47" s="32"/>
      <c r="BC47" s="217" t="str">
        <f>E47</f>
        <v>Technologie</v>
      </c>
    </row>
    <row r="48" spans="1:55" ht="12.75" customHeight="1" x14ac:dyDescent="0.2">
      <c r="A48" s="130" t="s">
        <v>338</v>
      </c>
      <c r="B48" s="131"/>
      <c r="C48" s="132"/>
      <c r="D48" s="132"/>
      <c r="E48" s="132"/>
      <c r="F48" s="132"/>
      <c r="G48" s="133"/>
      <c r="H48" s="134" t="s">
        <v>147</v>
      </c>
      <c r="I48" s="32"/>
      <c r="J48" s="32"/>
    </row>
    <row r="49" spans="1:55" ht="12.75" customHeight="1" x14ac:dyDescent="0.2">
      <c r="A49" s="128" t="s">
        <v>100</v>
      </c>
      <c r="B49" s="126" t="s">
        <v>101</v>
      </c>
      <c r="C49" s="125"/>
      <c r="D49" s="125"/>
      <c r="E49" s="125"/>
      <c r="F49" s="125"/>
      <c r="G49" s="127"/>
      <c r="H49" s="218">
        <f>'SO02 02 Pol'!F8</f>
        <v>0</v>
      </c>
      <c r="I49" s="32"/>
      <c r="J49" s="32"/>
    </row>
    <row r="50" spans="1:55" ht="12.75" customHeight="1" x14ac:dyDescent="0.2">
      <c r="A50" s="128" t="s">
        <v>106</v>
      </c>
      <c r="B50" s="126" t="s">
        <v>107</v>
      </c>
      <c r="C50" s="125"/>
      <c r="D50" s="125"/>
      <c r="E50" s="125"/>
      <c r="F50" s="125"/>
      <c r="G50" s="127"/>
      <c r="H50" s="218">
        <f>'SO02 02 Pol'!F36</f>
        <v>0</v>
      </c>
      <c r="I50" s="32"/>
      <c r="J50" s="32"/>
    </row>
    <row r="51" spans="1:55" x14ac:dyDescent="0.2">
      <c r="A51" s="128" t="s">
        <v>120</v>
      </c>
      <c r="B51" s="126" t="s">
        <v>121</v>
      </c>
      <c r="C51" s="125"/>
      <c r="D51" s="125"/>
      <c r="E51" s="125"/>
      <c r="F51" s="125"/>
      <c r="G51" s="127"/>
      <c r="H51" s="218">
        <f>'SO02 02 Pol'!F45</f>
        <v>0</v>
      </c>
    </row>
    <row r="52" spans="1:55" x14ac:dyDescent="0.2">
      <c r="A52" s="128" t="s">
        <v>122</v>
      </c>
      <c r="B52" s="126" t="s">
        <v>123</v>
      </c>
      <c r="C52" s="125"/>
      <c r="D52" s="125"/>
      <c r="E52" s="125"/>
      <c r="F52" s="125"/>
      <c r="G52" s="127"/>
      <c r="H52" s="218">
        <f>'SO02 02 Pol'!F77</f>
        <v>0</v>
      </c>
    </row>
    <row r="53" spans="1:55" x14ac:dyDescent="0.2">
      <c r="A53" s="128" t="s">
        <v>124</v>
      </c>
      <c r="B53" s="126" t="s">
        <v>125</v>
      </c>
      <c r="C53" s="125"/>
      <c r="D53" s="125"/>
      <c r="E53" s="125"/>
      <c r="F53" s="125"/>
      <c r="G53" s="127"/>
      <c r="H53" s="218">
        <f>'SO02 02 Pol'!F115</f>
        <v>0</v>
      </c>
    </row>
    <row r="54" spans="1:55" x14ac:dyDescent="0.2">
      <c r="A54" s="128" t="s">
        <v>126</v>
      </c>
      <c r="B54" s="126" t="s">
        <v>127</v>
      </c>
      <c r="C54" s="125"/>
      <c r="D54" s="125"/>
      <c r="E54" s="125"/>
      <c r="F54" s="125"/>
      <c r="G54" s="127"/>
      <c r="H54" s="218">
        <f>'SO02 02 Pol'!F145</f>
        <v>0</v>
      </c>
    </row>
    <row r="55" spans="1:55" x14ac:dyDescent="0.2">
      <c r="A55" s="128" t="s">
        <v>128</v>
      </c>
      <c r="B55" s="126" t="s">
        <v>129</v>
      </c>
      <c r="C55" s="125"/>
      <c r="D55" s="125"/>
      <c r="E55" s="125"/>
      <c r="F55" s="125"/>
      <c r="G55" s="127"/>
      <c r="H55" s="218">
        <f>'SO02 02 Pol'!F218</f>
        <v>0</v>
      </c>
    </row>
    <row r="56" spans="1:55" x14ac:dyDescent="0.2">
      <c r="A56" s="128" t="s">
        <v>132</v>
      </c>
      <c r="B56" s="126" t="s">
        <v>133</v>
      </c>
      <c r="C56" s="125"/>
      <c r="D56" s="125"/>
      <c r="E56" s="125"/>
      <c r="F56" s="125"/>
      <c r="G56" s="127"/>
      <c r="H56" s="218">
        <f>'SO02 02 Pol'!F237</f>
        <v>0</v>
      </c>
    </row>
    <row r="57" spans="1:55" x14ac:dyDescent="0.2">
      <c r="A57" s="128" t="s">
        <v>136</v>
      </c>
      <c r="B57" s="126" t="s">
        <v>137</v>
      </c>
      <c r="C57" s="125"/>
      <c r="D57" s="125"/>
      <c r="E57" s="125"/>
      <c r="F57" s="125"/>
      <c r="G57" s="127"/>
      <c r="H57" s="218">
        <f>'SO02 02 Pol'!F241</f>
        <v>0</v>
      </c>
    </row>
    <row r="58" spans="1:55" x14ac:dyDescent="0.2">
      <c r="A58" s="128" t="s">
        <v>140</v>
      </c>
      <c r="B58" s="126" t="s">
        <v>141</v>
      </c>
      <c r="C58" s="125"/>
      <c r="D58" s="125"/>
      <c r="E58" s="125"/>
      <c r="F58" s="125"/>
      <c r="G58" s="127"/>
      <c r="H58" s="218">
        <f>'SO02 02 Pol'!F243</f>
        <v>0</v>
      </c>
    </row>
    <row r="59" spans="1:55" ht="13.5" thickBot="1" x14ac:dyDescent="0.25">
      <c r="A59" s="135"/>
      <c r="B59" s="136" t="s">
        <v>339</v>
      </c>
      <c r="C59" s="137"/>
      <c r="D59" s="138" t="str">
        <f>D47</f>
        <v>02</v>
      </c>
      <c r="E59" s="137"/>
      <c r="F59" s="137"/>
      <c r="G59" s="139"/>
      <c r="H59" s="219">
        <f>SUM(H49:H58)</f>
        <v>0</v>
      </c>
    </row>
    <row r="61" spans="1:55" ht="13.5" thickBot="1" x14ac:dyDescent="0.25">
      <c r="A61" s="122" t="s">
        <v>337</v>
      </c>
      <c r="B61" s="122"/>
      <c r="C61" s="122"/>
      <c r="D61" s="231" t="s">
        <v>664</v>
      </c>
      <c r="E61" s="313" t="s">
        <v>665</v>
      </c>
      <c r="F61" s="313"/>
      <c r="G61" s="313"/>
      <c r="H61" s="313"/>
      <c r="BC61" s="217" t="str">
        <f>E61</f>
        <v>Zdravotechnika</v>
      </c>
    </row>
    <row r="62" spans="1:55" x14ac:dyDescent="0.2">
      <c r="A62" s="237" t="s">
        <v>338</v>
      </c>
      <c r="B62" s="238"/>
      <c r="C62" s="239"/>
      <c r="D62" s="239"/>
      <c r="E62" s="239"/>
      <c r="F62" s="239"/>
      <c r="G62" s="240"/>
      <c r="H62" s="241" t="s">
        <v>147</v>
      </c>
    </row>
    <row r="63" spans="1:55" x14ac:dyDescent="0.2">
      <c r="A63" s="235" t="s">
        <v>102</v>
      </c>
      <c r="B63" s="233" t="s">
        <v>103</v>
      </c>
      <c r="C63" s="232"/>
      <c r="D63" s="232"/>
      <c r="E63" s="232"/>
      <c r="F63" s="232"/>
      <c r="G63" s="234"/>
      <c r="H63" s="236">
        <f>'SO02 03 Pol'!F8</f>
        <v>0</v>
      </c>
    </row>
    <row r="64" spans="1:55" x14ac:dyDescent="0.2">
      <c r="A64" s="235" t="s">
        <v>104</v>
      </c>
      <c r="B64" s="233" t="s">
        <v>105</v>
      </c>
      <c r="C64" s="232"/>
      <c r="D64" s="232"/>
      <c r="E64" s="232"/>
      <c r="F64" s="232"/>
      <c r="G64" s="234"/>
      <c r="H64" s="236">
        <f>'SO02 03 Pol'!F21</f>
        <v>0</v>
      </c>
    </row>
    <row r="65" spans="1:55" x14ac:dyDescent="0.2">
      <c r="A65" s="235" t="s">
        <v>122</v>
      </c>
      <c r="B65" s="233" t="s">
        <v>123</v>
      </c>
      <c r="C65" s="232"/>
      <c r="D65" s="232"/>
      <c r="E65" s="232"/>
      <c r="F65" s="232"/>
      <c r="G65" s="234"/>
      <c r="H65" s="236">
        <f>'SO02 03 Pol'!F86</f>
        <v>0</v>
      </c>
    </row>
    <row r="66" spans="1:55" ht="13.5" thickBot="1" x14ac:dyDescent="0.25">
      <c r="A66" s="242"/>
      <c r="B66" s="243" t="s">
        <v>339</v>
      </c>
      <c r="C66" s="244"/>
      <c r="D66" s="245" t="str">
        <f>D61</f>
        <v>03</v>
      </c>
      <c r="E66" s="244"/>
      <c r="F66" s="244"/>
      <c r="G66" s="246"/>
      <c r="H66" s="247">
        <f>SUM(H63:H65)</f>
        <v>0</v>
      </c>
    </row>
    <row r="68" spans="1:55" ht="13.5" thickBot="1" x14ac:dyDescent="0.25">
      <c r="A68" s="122" t="s">
        <v>337</v>
      </c>
      <c r="B68" s="122"/>
      <c r="C68" s="122"/>
      <c r="D68" s="231" t="s">
        <v>666</v>
      </c>
      <c r="E68" s="313" t="s">
        <v>111</v>
      </c>
      <c r="F68" s="313"/>
      <c r="G68" s="313"/>
      <c r="H68" s="313"/>
      <c r="BC68" s="217" t="str">
        <f>E68</f>
        <v>Měření a regulace</v>
      </c>
    </row>
    <row r="69" spans="1:55" x14ac:dyDescent="0.2">
      <c r="A69" s="237" t="s">
        <v>338</v>
      </c>
      <c r="B69" s="238"/>
      <c r="C69" s="239"/>
      <c r="D69" s="239"/>
      <c r="E69" s="239"/>
      <c r="F69" s="239"/>
      <c r="G69" s="240"/>
      <c r="H69" s="241" t="s">
        <v>147</v>
      </c>
    </row>
    <row r="70" spans="1:55" x14ac:dyDescent="0.2">
      <c r="A70" s="235" t="s">
        <v>112</v>
      </c>
      <c r="B70" s="233" t="s">
        <v>113</v>
      </c>
      <c r="C70" s="232"/>
      <c r="D70" s="232"/>
      <c r="E70" s="232"/>
      <c r="F70" s="232"/>
      <c r="G70" s="234"/>
      <c r="H70" s="236">
        <f>'SO02 04 Pol'!F8</f>
        <v>0</v>
      </c>
    </row>
    <row r="71" spans="1:55" x14ac:dyDescent="0.2">
      <c r="A71" s="235" t="s">
        <v>114</v>
      </c>
      <c r="B71" s="233" t="s">
        <v>115</v>
      </c>
      <c r="C71" s="232"/>
      <c r="D71" s="232"/>
      <c r="E71" s="232"/>
      <c r="F71" s="232"/>
      <c r="G71" s="234"/>
      <c r="H71" s="236">
        <f>'SO02 04 Pol'!F29</f>
        <v>0</v>
      </c>
    </row>
    <row r="72" spans="1:55" x14ac:dyDescent="0.2">
      <c r="A72" s="235" t="s">
        <v>116</v>
      </c>
      <c r="B72" s="233" t="s">
        <v>117</v>
      </c>
      <c r="C72" s="232"/>
      <c r="D72" s="232"/>
      <c r="E72" s="232"/>
      <c r="F72" s="232"/>
      <c r="G72" s="234"/>
      <c r="H72" s="236">
        <f>'SO02 04 Pol'!F40</f>
        <v>0</v>
      </c>
    </row>
    <row r="73" spans="1:55" x14ac:dyDescent="0.2">
      <c r="A73" s="235" t="s">
        <v>118</v>
      </c>
      <c r="B73" s="233" t="s">
        <v>119</v>
      </c>
      <c r="C73" s="232"/>
      <c r="D73" s="232"/>
      <c r="E73" s="232"/>
      <c r="F73" s="232"/>
      <c r="G73" s="234"/>
      <c r="H73" s="236">
        <f>'SO02 04 Pol'!F43</f>
        <v>0</v>
      </c>
    </row>
    <row r="74" spans="1:55" ht="13.5" thickBot="1" x14ac:dyDescent="0.25">
      <c r="A74" s="242"/>
      <c r="B74" s="243" t="s">
        <v>339</v>
      </c>
      <c r="C74" s="244"/>
      <c r="D74" s="245" t="str">
        <f>D68</f>
        <v>04</v>
      </c>
      <c r="E74" s="244"/>
      <c r="F74" s="244"/>
      <c r="G74" s="246"/>
      <c r="H74" s="247">
        <f>SUM(H70:H73)</f>
        <v>0</v>
      </c>
    </row>
  </sheetData>
  <sheetProtection algorithmName="SHA-512" hashValue="VgeYgWE22msgHdfwb9rGTINN2Jo4KjVWVP77iMcDGKv66B8k+Bl+euPRPUfwMKhTKDBaeRynV/3qG5B7t+dIiA==" saltValue="cTl0AzE+V++H8x4VJ2NSDg==" spinCount="100000" sheet="1"/>
  <mergeCells count="7">
    <mergeCell ref="E68:H68"/>
    <mergeCell ref="C2:F2"/>
    <mergeCell ref="A4:H4"/>
    <mergeCell ref="B7:G7"/>
    <mergeCell ref="E24:H24"/>
    <mergeCell ref="E47:H47"/>
    <mergeCell ref="E61:H61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C121" sqref="C12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3">
      <c r="A1" s="304" t="s">
        <v>152</v>
      </c>
      <c r="B1" s="304"/>
      <c r="C1" s="305"/>
      <c r="D1" s="304"/>
      <c r="E1" s="304"/>
      <c r="F1" s="304"/>
      <c r="G1" s="304"/>
      <c r="AC1" t="s">
        <v>155</v>
      </c>
    </row>
    <row r="2" spans="1:60" ht="13.5" thickTop="1" x14ac:dyDescent="0.2">
      <c r="A2" s="146" t="s">
        <v>29</v>
      </c>
      <c r="B2" s="150" t="s">
        <v>40</v>
      </c>
      <c r="C2" s="166" t="s">
        <v>41</v>
      </c>
      <c r="D2" s="148"/>
      <c r="E2" s="147"/>
      <c r="F2" s="147"/>
      <c r="G2" s="149"/>
    </row>
    <row r="3" spans="1:60" x14ac:dyDescent="0.2">
      <c r="A3" s="144" t="s">
        <v>30</v>
      </c>
      <c r="B3" s="151" t="s">
        <v>49</v>
      </c>
      <c r="C3" s="167" t="s">
        <v>50</v>
      </c>
      <c r="D3" s="143"/>
      <c r="E3" s="142"/>
      <c r="F3" s="142"/>
      <c r="G3" s="145"/>
      <c r="AC3" s="8" t="s">
        <v>143</v>
      </c>
    </row>
    <row r="4" spans="1:60" ht="13.5" thickBot="1" x14ac:dyDescent="0.25">
      <c r="A4" s="152" t="s">
        <v>31</v>
      </c>
      <c r="B4" s="153" t="s">
        <v>148</v>
      </c>
      <c r="C4" s="168" t="s">
        <v>149</v>
      </c>
      <c r="D4" s="154"/>
      <c r="E4" s="155"/>
      <c r="F4" s="155"/>
      <c r="G4" s="156"/>
    </row>
    <row r="5" spans="1:60" ht="14.25" thickTop="1" thickBot="1" x14ac:dyDescent="0.25">
      <c r="C5" s="169"/>
      <c r="D5" s="141"/>
      <c r="AN5">
        <v>15</v>
      </c>
      <c r="AO5">
        <v>21</v>
      </c>
    </row>
    <row r="6" spans="1:60" ht="27" thickTop="1" thickBot="1" x14ac:dyDescent="0.25">
      <c r="A6" s="157" t="s">
        <v>32</v>
      </c>
      <c r="B6" s="160" t="s">
        <v>33</v>
      </c>
      <c r="C6" s="170" t="s">
        <v>34</v>
      </c>
      <c r="D6" s="159" t="s">
        <v>35</v>
      </c>
      <c r="E6" s="158" t="s">
        <v>36</v>
      </c>
      <c r="F6" s="161" t="s">
        <v>37</v>
      </c>
      <c r="G6" s="157" t="s">
        <v>38</v>
      </c>
      <c r="H6" s="203" t="s">
        <v>153</v>
      </c>
      <c r="I6" s="171" t="s">
        <v>154</v>
      </c>
      <c r="J6" s="54"/>
      <c r="AN6">
        <f>SUMIF(AM8:AM128,AN5,G8:G128)</f>
        <v>0</v>
      </c>
      <c r="AO6">
        <f>SUMIF(AM8:AM128,AO5,G8:G128)</f>
        <v>0</v>
      </c>
    </row>
    <row r="7" spans="1:60" x14ac:dyDescent="0.2">
      <c r="A7" s="204"/>
      <c r="B7" s="205" t="s">
        <v>156</v>
      </c>
      <c r="C7" s="306" t="s">
        <v>157</v>
      </c>
      <c r="D7" s="307"/>
      <c r="E7" s="308"/>
      <c r="F7" s="309"/>
      <c r="G7" s="309"/>
      <c r="H7" s="206"/>
      <c r="I7" s="207"/>
    </row>
    <row r="8" spans="1:60" x14ac:dyDescent="0.2">
      <c r="A8" s="198" t="s">
        <v>158</v>
      </c>
      <c r="B8" s="172" t="s">
        <v>64</v>
      </c>
      <c r="C8" s="193" t="s">
        <v>65</v>
      </c>
      <c r="D8" s="176"/>
      <c r="E8" s="179"/>
      <c r="F8" s="310">
        <f>SUM(G9:G11)</f>
        <v>0</v>
      </c>
      <c r="G8" s="311"/>
      <c r="H8" s="182"/>
      <c r="I8" s="201"/>
      <c r="AE8" t="s">
        <v>159</v>
      </c>
    </row>
    <row r="9" spans="1:60" outlineLevel="1" x14ac:dyDescent="0.2">
      <c r="A9" s="199"/>
      <c r="B9" s="293" t="s">
        <v>167</v>
      </c>
      <c r="C9" s="294"/>
      <c r="D9" s="295"/>
      <c r="E9" s="296"/>
      <c r="F9" s="297"/>
      <c r="G9" s="298"/>
      <c r="H9" s="183"/>
      <c r="I9" s="20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>
        <v>0</v>
      </c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outlineLevel="1" x14ac:dyDescent="0.2">
      <c r="A10" s="199"/>
      <c r="B10" s="285" t="s">
        <v>168</v>
      </c>
      <c r="C10" s="286"/>
      <c r="D10" s="287"/>
      <c r="E10" s="288"/>
      <c r="F10" s="289"/>
      <c r="G10" s="290"/>
      <c r="H10" s="183"/>
      <c r="I10" s="20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169</v>
      </c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 x14ac:dyDescent="0.2">
      <c r="A11" s="200">
        <v>1</v>
      </c>
      <c r="B11" s="173" t="s">
        <v>170</v>
      </c>
      <c r="C11" s="194" t="s">
        <v>171</v>
      </c>
      <c r="D11" s="177" t="s">
        <v>172</v>
      </c>
      <c r="E11" s="180">
        <v>4</v>
      </c>
      <c r="F11" s="185"/>
      <c r="G11" s="184">
        <f>ROUND(E11*F11,2)</f>
        <v>0</v>
      </c>
      <c r="H11" s="183" t="s">
        <v>173</v>
      </c>
      <c r="I11" s="202" t="s">
        <v>174</v>
      </c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 t="s">
        <v>166</v>
      </c>
      <c r="AF11" s="162"/>
      <c r="AG11" s="162"/>
      <c r="AH11" s="162"/>
      <c r="AI11" s="162"/>
      <c r="AJ11" s="162"/>
      <c r="AK11" s="162"/>
      <c r="AL11" s="162"/>
      <c r="AM11" s="162">
        <v>21</v>
      </c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x14ac:dyDescent="0.2">
      <c r="A12" s="198" t="s">
        <v>158</v>
      </c>
      <c r="B12" s="172" t="s">
        <v>66</v>
      </c>
      <c r="C12" s="193" t="s">
        <v>67</v>
      </c>
      <c r="D12" s="176"/>
      <c r="E12" s="179"/>
      <c r="F12" s="291">
        <f>SUM(G13:G14)</f>
        <v>0</v>
      </c>
      <c r="G12" s="292"/>
      <c r="H12" s="182"/>
      <c r="I12" s="201"/>
      <c r="AE12" t="s">
        <v>159</v>
      </c>
    </row>
    <row r="13" spans="1:60" outlineLevel="1" x14ac:dyDescent="0.2">
      <c r="A13" s="200">
        <v>2</v>
      </c>
      <c r="B13" s="173" t="s">
        <v>235</v>
      </c>
      <c r="C13" s="194" t="s">
        <v>667</v>
      </c>
      <c r="D13" s="177" t="s">
        <v>237</v>
      </c>
      <c r="E13" s="180">
        <v>1</v>
      </c>
      <c r="F13" s="185"/>
      <c r="G13" s="184">
        <f>ROUND(E13*F13,2)</f>
        <v>0</v>
      </c>
      <c r="H13" s="183"/>
      <c r="I13" s="202" t="s">
        <v>228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 t="s">
        <v>229</v>
      </c>
      <c r="AF13" s="162" t="s">
        <v>240</v>
      </c>
      <c r="AG13" s="162"/>
      <c r="AH13" s="162"/>
      <c r="AI13" s="162"/>
      <c r="AJ13" s="162"/>
      <c r="AK13" s="162"/>
      <c r="AL13" s="162"/>
      <c r="AM13" s="162">
        <v>21</v>
      </c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ht="22.5" outlineLevel="1" x14ac:dyDescent="0.2">
      <c r="A14" s="200">
        <v>3</v>
      </c>
      <c r="B14" s="173" t="s">
        <v>238</v>
      </c>
      <c r="C14" s="194" t="s">
        <v>668</v>
      </c>
      <c r="D14" s="177" t="s">
        <v>237</v>
      </c>
      <c r="E14" s="180">
        <v>1</v>
      </c>
      <c r="F14" s="185"/>
      <c r="G14" s="184">
        <f>ROUND(E14*F14,2)</f>
        <v>0</v>
      </c>
      <c r="H14" s="183"/>
      <c r="I14" s="202" t="s">
        <v>228</v>
      </c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 t="s">
        <v>229</v>
      </c>
      <c r="AF14" s="162" t="s">
        <v>240</v>
      </c>
      <c r="AG14" s="162"/>
      <c r="AH14" s="162"/>
      <c r="AI14" s="162"/>
      <c r="AJ14" s="162"/>
      <c r="AK14" s="162"/>
      <c r="AL14" s="162"/>
      <c r="AM14" s="162">
        <v>21</v>
      </c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x14ac:dyDescent="0.2">
      <c r="A15" s="198" t="s">
        <v>158</v>
      </c>
      <c r="B15" s="172" t="s">
        <v>68</v>
      </c>
      <c r="C15" s="193" t="s">
        <v>69</v>
      </c>
      <c r="D15" s="176"/>
      <c r="E15" s="179"/>
      <c r="F15" s="291">
        <f>SUM(G16:G27)</f>
        <v>0</v>
      </c>
      <c r="G15" s="292"/>
      <c r="H15" s="182"/>
      <c r="I15" s="201"/>
      <c r="AE15" t="s">
        <v>159</v>
      </c>
    </row>
    <row r="16" spans="1:60" outlineLevel="1" x14ac:dyDescent="0.2">
      <c r="A16" s="199"/>
      <c r="B16" s="293" t="s">
        <v>669</v>
      </c>
      <c r="C16" s="294"/>
      <c r="D16" s="295"/>
      <c r="E16" s="296"/>
      <c r="F16" s="297"/>
      <c r="G16" s="298"/>
      <c r="H16" s="183"/>
      <c r="I16" s="20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>
        <v>0</v>
      </c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">
      <c r="A17" s="200">
        <v>4</v>
      </c>
      <c r="B17" s="173" t="s">
        <v>670</v>
      </c>
      <c r="C17" s="194" t="s">
        <v>671</v>
      </c>
      <c r="D17" s="177" t="s">
        <v>172</v>
      </c>
      <c r="E17" s="180">
        <v>4.2</v>
      </c>
      <c r="F17" s="185"/>
      <c r="G17" s="184">
        <f>ROUND(E17*F17,2)</f>
        <v>0</v>
      </c>
      <c r="H17" s="183" t="s">
        <v>672</v>
      </c>
      <c r="I17" s="202" t="s">
        <v>174</v>
      </c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 t="s">
        <v>166</v>
      </c>
      <c r="AF17" s="162"/>
      <c r="AG17" s="162"/>
      <c r="AH17" s="162"/>
      <c r="AI17" s="162"/>
      <c r="AJ17" s="162"/>
      <c r="AK17" s="162"/>
      <c r="AL17" s="162"/>
      <c r="AM17" s="162">
        <v>21</v>
      </c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outlineLevel="1" x14ac:dyDescent="0.2">
      <c r="A18" s="199"/>
      <c r="B18" s="285" t="s">
        <v>673</v>
      </c>
      <c r="C18" s="286"/>
      <c r="D18" s="287"/>
      <c r="E18" s="288"/>
      <c r="F18" s="289"/>
      <c r="G18" s="290"/>
      <c r="H18" s="183"/>
      <c r="I18" s="20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>
        <v>0</v>
      </c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 x14ac:dyDescent="0.2">
      <c r="A19" s="199"/>
      <c r="B19" s="285" t="s">
        <v>674</v>
      </c>
      <c r="C19" s="286"/>
      <c r="D19" s="287"/>
      <c r="E19" s="288"/>
      <c r="F19" s="289"/>
      <c r="G19" s="290"/>
      <c r="H19" s="183"/>
      <c r="I19" s="20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 t="s">
        <v>169</v>
      </c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outlineLevel="1" x14ac:dyDescent="0.2">
      <c r="A20" s="200">
        <v>5</v>
      </c>
      <c r="B20" s="173" t="s">
        <v>675</v>
      </c>
      <c r="C20" s="194" t="s">
        <v>676</v>
      </c>
      <c r="D20" s="177" t="s">
        <v>172</v>
      </c>
      <c r="E20" s="180">
        <v>0.59374000000000005</v>
      </c>
      <c r="F20" s="185"/>
      <c r="G20" s="184">
        <f>ROUND(E20*F20,2)</f>
        <v>0</v>
      </c>
      <c r="H20" s="183" t="s">
        <v>677</v>
      </c>
      <c r="I20" s="202" t="s">
        <v>174</v>
      </c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 t="s">
        <v>166</v>
      </c>
      <c r="AF20" s="162"/>
      <c r="AG20" s="162"/>
      <c r="AH20" s="162"/>
      <c r="AI20" s="162"/>
      <c r="AJ20" s="162"/>
      <c r="AK20" s="162"/>
      <c r="AL20" s="162"/>
      <c r="AM20" s="162">
        <v>21</v>
      </c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outlineLevel="1" x14ac:dyDescent="0.2">
      <c r="A21" s="199"/>
      <c r="B21" s="174"/>
      <c r="C21" s="227" t="s">
        <v>678</v>
      </c>
      <c r="D21" s="225"/>
      <c r="E21" s="226">
        <v>6.0400000000000002E-2</v>
      </c>
      <c r="F21" s="184"/>
      <c r="G21" s="184"/>
      <c r="H21" s="183"/>
      <c r="I21" s="20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outlineLevel="1" x14ac:dyDescent="0.2">
      <c r="A22" s="199"/>
      <c r="B22" s="174"/>
      <c r="C22" s="227" t="s">
        <v>679</v>
      </c>
      <c r="D22" s="225"/>
      <c r="E22" s="226">
        <v>0.28333999999999998</v>
      </c>
      <c r="F22" s="184"/>
      <c r="G22" s="184"/>
      <c r="H22" s="183"/>
      <c r="I22" s="20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outlineLevel="1" x14ac:dyDescent="0.2">
      <c r="A23" s="199"/>
      <c r="B23" s="174"/>
      <c r="C23" s="227" t="s">
        <v>680</v>
      </c>
      <c r="D23" s="225"/>
      <c r="E23" s="226">
        <v>0.25</v>
      </c>
      <c r="F23" s="184"/>
      <c r="G23" s="184"/>
      <c r="H23" s="183"/>
      <c r="I23" s="20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199"/>
      <c r="B24" s="285" t="s">
        <v>681</v>
      </c>
      <c r="C24" s="286"/>
      <c r="D24" s="287"/>
      <c r="E24" s="288"/>
      <c r="F24" s="289"/>
      <c r="G24" s="290"/>
      <c r="H24" s="183"/>
      <c r="I24" s="20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>
        <v>0</v>
      </c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outlineLevel="1" x14ac:dyDescent="0.2">
      <c r="A25" s="200">
        <v>6</v>
      </c>
      <c r="B25" s="173" t="s">
        <v>682</v>
      </c>
      <c r="C25" s="194" t="s">
        <v>683</v>
      </c>
      <c r="D25" s="177" t="s">
        <v>163</v>
      </c>
      <c r="E25" s="180">
        <v>11</v>
      </c>
      <c r="F25" s="185"/>
      <c r="G25" s="184">
        <f>ROUND(E25*F25,2)</f>
        <v>0</v>
      </c>
      <c r="H25" s="183" t="s">
        <v>672</v>
      </c>
      <c r="I25" s="202" t="s">
        <v>174</v>
      </c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 t="s">
        <v>166</v>
      </c>
      <c r="AF25" s="162"/>
      <c r="AG25" s="162"/>
      <c r="AH25" s="162"/>
      <c r="AI25" s="162"/>
      <c r="AJ25" s="162"/>
      <c r="AK25" s="162"/>
      <c r="AL25" s="162"/>
      <c r="AM25" s="162">
        <v>21</v>
      </c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outlineLevel="1" x14ac:dyDescent="0.2">
      <c r="A26" s="200">
        <v>7</v>
      </c>
      <c r="B26" s="173" t="s">
        <v>684</v>
      </c>
      <c r="C26" s="194" t="s">
        <v>685</v>
      </c>
      <c r="D26" s="177" t="s">
        <v>245</v>
      </c>
      <c r="E26" s="180">
        <v>4</v>
      </c>
      <c r="F26" s="185"/>
      <c r="G26" s="184">
        <f>ROUND(E26*F26,2)</f>
        <v>0</v>
      </c>
      <c r="H26" s="183"/>
      <c r="I26" s="202" t="s">
        <v>228</v>
      </c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229</v>
      </c>
      <c r="AF26" s="162" t="s">
        <v>240</v>
      </c>
      <c r="AG26" s="162"/>
      <c r="AH26" s="162"/>
      <c r="AI26" s="162"/>
      <c r="AJ26" s="162"/>
      <c r="AK26" s="162"/>
      <c r="AL26" s="162"/>
      <c r="AM26" s="162">
        <v>21</v>
      </c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">
      <c r="A27" s="200">
        <v>8</v>
      </c>
      <c r="B27" s="173" t="s">
        <v>686</v>
      </c>
      <c r="C27" s="194" t="s">
        <v>687</v>
      </c>
      <c r="D27" s="177" t="s">
        <v>245</v>
      </c>
      <c r="E27" s="180">
        <v>4</v>
      </c>
      <c r="F27" s="185"/>
      <c r="G27" s="184">
        <f>ROUND(E27*F27,2)</f>
        <v>0</v>
      </c>
      <c r="H27" s="183"/>
      <c r="I27" s="202" t="s">
        <v>228</v>
      </c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 t="s">
        <v>229</v>
      </c>
      <c r="AF27" s="162" t="s">
        <v>240</v>
      </c>
      <c r="AG27" s="162"/>
      <c r="AH27" s="162"/>
      <c r="AI27" s="162"/>
      <c r="AJ27" s="162"/>
      <c r="AK27" s="162"/>
      <c r="AL27" s="162"/>
      <c r="AM27" s="162">
        <v>21</v>
      </c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x14ac:dyDescent="0.2">
      <c r="A28" s="198" t="s">
        <v>158</v>
      </c>
      <c r="B28" s="172" t="s">
        <v>70</v>
      </c>
      <c r="C28" s="193" t="s">
        <v>71</v>
      </c>
      <c r="D28" s="176"/>
      <c r="E28" s="179"/>
      <c r="F28" s="291">
        <f>SUM(G29:G31)</f>
        <v>0</v>
      </c>
      <c r="G28" s="292"/>
      <c r="H28" s="182"/>
      <c r="I28" s="201"/>
      <c r="AE28" t="s">
        <v>159</v>
      </c>
    </row>
    <row r="29" spans="1:60" outlineLevel="1" x14ac:dyDescent="0.2">
      <c r="A29" s="199"/>
      <c r="B29" s="293" t="s">
        <v>688</v>
      </c>
      <c r="C29" s="294"/>
      <c r="D29" s="295"/>
      <c r="E29" s="296"/>
      <c r="F29" s="297"/>
      <c r="G29" s="298"/>
      <c r="H29" s="183"/>
      <c r="I29" s="20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>
        <v>0</v>
      </c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</row>
    <row r="30" spans="1:60" ht="22.5" outlineLevel="1" x14ac:dyDescent="0.2">
      <c r="A30" s="199"/>
      <c r="B30" s="285" t="s">
        <v>689</v>
      </c>
      <c r="C30" s="286"/>
      <c r="D30" s="287"/>
      <c r="E30" s="288"/>
      <c r="F30" s="289"/>
      <c r="G30" s="290"/>
      <c r="H30" s="183"/>
      <c r="I30" s="20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 t="s">
        <v>169</v>
      </c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5" t="str">
        <f>B30</f>
        <v>P10 až P20 na maltu MC 10 včetně vytvoření požlábku v ohybu izolace vodorovné na svislou, se zatřenou cementovou omítkou z malty min. MC 10 v tl. 20 mm pod izolaci,</v>
      </c>
      <c r="BA30" s="162"/>
      <c r="BB30" s="162"/>
      <c r="BC30" s="162"/>
      <c r="BD30" s="162"/>
      <c r="BE30" s="162"/>
      <c r="BF30" s="162"/>
      <c r="BG30" s="162"/>
      <c r="BH30" s="162"/>
    </row>
    <row r="31" spans="1:60" outlineLevel="1" x14ac:dyDescent="0.2">
      <c r="A31" s="200">
        <v>9</v>
      </c>
      <c r="B31" s="173" t="s">
        <v>690</v>
      </c>
      <c r="C31" s="194" t="s">
        <v>691</v>
      </c>
      <c r="D31" s="177" t="s">
        <v>163</v>
      </c>
      <c r="E31" s="180">
        <v>3.8</v>
      </c>
      <c r="F31" s="185"/>
      <c r="G31" s="184">
        <f>ROUND(E31*F31,2)</f>
        <v>0</v>
      </c>
      <c r="H31" s="183" t="s">
        <v>677</v>
      </c>
      <c r="I31" s="202" t="s">
        <v>174</v>
      </c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 t="s">
        <v>166</v>
      </c>
      <c r="AF31" s="162"/>
      <c r="AG31" s="162"/>
      <c r="AH31" s="162"/>
      <c r="AI31" s="162"/>
      <c r="AJ31" s="162"/>
      <c r="AK31" s="162"/>
      <c r="AL31" s="162"/>
      <c r="AM31" s="162">
        <v>21</v>
      </c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x14ac:dyDescent="0.2">
      <c r="A32" s="198" t="s">
        <v>158</v>
      </c>
      <c r="B32" s="172" t="s">
        <v>72</v>
      </c>
      <c r="C32" s="193" t="s">
        <v>73</v>
      </c>
      <c r="D32" s="176"/>
      <c r="E32" s="179"/>
      <c r="F32" s="291">
        <f>SUM(G33:G33)</f>
        <v>0</v>
      </c>
      <c r="G32" s="292"/>
      <c r="H32" s="182"/>
      <c r="I32" s="201"/>
      <c r="AE32" t="s">
        <v>159</v>
      </c>
    </row>
    <row r="33" spans="1:60" outlineLevel="1" x14ac:dyDescent="0.2">
      <c r="A33" s="200">
        <v>10</v>
      </c>
      <c r="B33" s="173" t="s">
        <v>692</v>
      </c>
      <c r="C33" s="194" t="s">
        <v>693</v>
      </c>
      <c r="D33" s="177" t="s">
        <v>245</v>
      </c>
      <c r="E33" s="180">
        <v>1</v>
      </c>
      <c r="F33" s="185"/>
      <c r="G33" s="184">
        <f>ROUND(E33*F33,2)</f>
        <v>0</v>
      </c>
      <c r="H33" s="183"/>
      <c r="I33" s="202" t="s">
        <v>228</v>
      </c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 t="s">
        <v>229</v>
      </c>
      <c r="AF33" s="162" t="s">
        <v>240</v>
      </c>
      <c r="AG33" s="162"/>
      <c r="AH33" s="162"/>
      <c r="AI33" s="162"/>
      <c r="AJ33" s="162"/>
      <c r="AK33" s="162"/>
      <c r="AL33" s="162"/>
      <c r="AM33" s="162">
        <v>21</v>
      </c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x14ac:dyDescent="0.2">
      <c r="A34" s="198" t="s">
        <v>158</v>
      </c>
      <c r="B34" s="172" t="s">
        <v>74</v>
      </c>
      <c r="C34" s="193" t="s">
        <v>75</v>
      </c>
      <c r="D34" s="176"/>
      <c r="E34" s="179"/>
      <c r="F34" s="291">
        <f>SUM(G35:G38)</f>
        <v>0</v>
      </c>
      <c r="G34" s="292"/>
      <c r="H34" s="182"/>
      <c r="I34" s="201"/>
      <c r="AE34" t="s">
        <v>159</v>
      </c>
    </row>
    <row r="35" spans="1:60" outlineLevel="1" x14ac:dyDescent="0.2">
      <c r="A35" s="199"/>
      <c r="B35" s="293" t="s">
        <v>694</v>
      </c>
      <c r="C35" s="294"/>
      <c r="D35" s="295"/>
      <c r="E35" s="296"/>
      <c r="F35" s="297"/>
      <c r="G35" s="298"/>
      <c r="H35" s="183"/>
      <c r="I35" s="20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>
        <v>0</v>
      </c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</row>
    <row r="36" spans="1:60" outlineLevel="1" x14ac:dyDescent="0.2">
      <c r="A36" s="199"/>
      <c r="B36" s="285" t="s">
        <v>695</v>
      </c>
      <c r="C36" s="286"/>
      <c r="D36" s="287"/>
      <c r="E36" s="288"/>
      <c r="F36" s="289"/>
      <c r="G36" s="290"/>
      <c r="H36" s="183"/>
      <c r="I36" s="20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 t="s">
        <v>169</v>
      </c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outlineLevel="1" x14ac:dyDescent="0.2">
      <c r="A37" s="200">
        <v>11</v>
      </c>
      <c r="B37" s="173" t="s">
        <v>696</v>
      </c>
      <c r="C37" s="194" t="s">
        <v>697</v>
      </c>
      <c r="D37" s="177" t="s">
        <v>163</v>
      </c>
      <c r="E37" s="180">
        <v>12</v>
      </c>
      <c r="F37" s="185"/>
      <c r="G37" s="184">
        <f>ROUND(E37*F37,2)</f>
        <v>0</v>
      </c>
      <c r="H37" s="183" t="s">
        <v>164</v>
      </c>
      <c r="I37" s="202" t="s">
        <v>174</v>
      </c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 t="s">
        <v>166</v>
      </c>
      <c r="AF37" s="162"/>
      <c r="AG37" s="162"/>
      <c r="AH37" s="162"/>
      <c r="AI37" s="162"/>
      <c r="AJ37" s="162"/>
      <c r="AK37" s="162"/>
      <c r="AL37" s="162"/>
      <c r="AM37" s="162">
        <v>21</v>
      </c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outlineLevel="1" x14ac:dyDescent="0.2">
      <c r="A38" s="200">
        <v>12</v>
      </c>
      <c r="B38" s="173" t="s">
        <v>698</v>
      </c>
      <c r="C38" s="194" t="s">
        <v>699</v>
      </c>
      <c r="D38" s="177" t="s">
        <v>245</v>
      </c>
      <c r="E38" s="180">
        <v>4</v>
      </c>
      <c r="F38" s="185"/>
      <c r="G38" s="184">
        <f>ROUND(E38*F38,2)</f>
        <v>0</v>
      </c>
      <c r="H38" s="183" t="s">
        <v>700</v>
      </c>
      <c r="I38" s="202" t="s">
        <v>174</v>
      </c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 t="s">
        <v>166</v>
      </c>
      <c r="AF38" s="162"/>
      <c r="AG38" s="162"/>
      <c r="AH38" s="162"/>
      <c r="AI38" s="162"/>
      <c r="AJ38" s="162"/>
      <c r="AK38" s="162"/>
      <c r="AL38" s="162"/>
      <c r="AM38" s="162">
        <v>21</v>
      </c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x14ac:dyDescent="0.2">
      <c r="A39" s="198" t="s">
        <v>158</v>
      </c>
      <c r="B39" s="172" t="s">
        <v>76</v>
      </c>
      <c r="C39" s="193" t="s">
        <v>77</v>
      </c>
      <c r="D39" s="176"/>
      <c r="E39" s="179"/>
      <c r="F39" s="291">
        <f>SUM(G40:G45)</f>
        <v>0</v>
      </c>
      <c r="G39" s="292"/>
      <c r="H39" s="182"/>
      <c r="I39" s="201"/>
      <c r="AE39" t="s">
        <v>159</v>
      </c>
    </row>
    <row r="40" spans="1:60" outlineLevel="1" x14ac:dyDescent="0.2">
      <c r="A40" s="199"/>
      <c r="B40" s="293" t="s">
        <v>701</v>
      </c>
      <c r="C40" s="294"/>
      <c r="D40" s="295"/>
      <c r="E40" s="296"/>
      <c r="F40" s="297"/>
      <c r="G40" s="298"/>
      <c r="H40" s="183"/>
      <c r="I40" s="20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>
        <v>0</v>
      </c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outlineLevel="1" x14ac:dyDescent="0.2">
      <c r="A41" s="199"/>
      <c r="B41" s="285" t="s">
        <v>702</v>
      </c>
      <c r="C41" s="286"/>
      <c r="D41" s="287"/>
      <c r="E41" s="288"/>
      <c r="F41" s="289"/>
      <c r="G41" s="290"/>
      <c r="H41" s="183"/>
      <c r="I41" s="20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 t="s">
        <v>169</v>
      </c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 x14ac:dyDescent="0.2">
      <c r="A42" s="200">
        <v>13</v>
      </c>
      <c r="B42" s="173" t="s">
        <v>703</v>
      </c>
      <c r="C42" s="194" t="s">
        <v>704</v>
      </c>
      <c r="D42" s="177" t="s">
        <v>163</v>
      </c>
      <c r="E42" s="180">
        <v>74</v>
      </c>
      <c r="F42" s="185"/>
      <c r="G42" s="184">
        <f>ROUND(E42*F42,2)</f>
        <v>0</v>
      </c>
      <c r="H42" s="183" t="s">
        <v>677</v>
      </c>
      <c r="I42" s="202" t="s">
        <v>174</v>
      </c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 t="s">
        <v>166</v>
      </c>
      <c r="AF42" s="162"/>
      <c r="AG42" s="162"/>
      <c r="AH42" s="162"/>
      <c r="AI42" s="162"/>
      <c r="AJ42" s="162"/>
      <c r="AK42" s="162"/>
      <c r="AL42" s="162"/>
      <c r="AM42" s="162">
        <v>21</v>
      </c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outlineLevel="1" x14ac:dyDescent="0.2">
      <c r="A43" s="200">
        <v>14</v>
      </c>
      <c r="B43" s="173" t="s">
        <v>705</v>
      </c>
      <c r="C43" s="194" t="s">
        <v>706</v>
      </c>
      <c r="D43" s="177" t="s">
        <v>163</v>
      </c>
      <c r="E43" s="180">
        <v>74</v>
      </c>
      <c r="F43" s="185"/>
      <c r="G43" s="184">
        <f>ROUND(E43*F43,2)</f>
        <v>0</v>
      </c>
      <c r="H43" s="183" t="s">
        <v>677</v>
      </c>
      <c r="I43" s="202" t="s">
        <v>174</v>
      </c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 t="s">
        <v>166</v>
      </c>
      <c r="AF43" s="162"/>
      <c r="AG43" s="162"/>
      <c r="AH43" s="162"/>
      <c r="AI43" s="162"/>
      <c r="AJ43" s="162"/>
      <c r="AK43" s="162"/>
      <c r="AL43" s="162"/>
      <c r="AM43" s="162">
        <v>21</v>
      </c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</row>
    <row r="44" spans="1:60" outlineLevel="1" x14ac:dyDescent="0.2">
      <c r="A44" s="199"/>
      <c r="B44" s="285" t="s">
        <v>707</v>
      </c>
      <c r="C44" s="286"/>
      <c r="D44" s="287"/>
      <c r="E44" s="288"/>
      <c r="F44" s="289"/>
      <c r="G44" s="290"/>
      <c r="H44" s="183"/>
      <c r="I44" s="20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>
        <v>0</v>
      </c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outlineLevel="1" x14ac:dyDescent="0.2">
      <c r="A45" s="200">
        <v>15</v>
      </c>
      <c r="B45" s="173" t="s">
        <v>708</v>
      </c>
      <c r="C45" s="194" t="s">
        <v>709</v>
      </c>
      <c r="D45" s="177" t="s">
        <v>163</v>
      </c>
      <c r="E45" s="180">
        <v>74</v>
      </c>
      <c r="F45" s="185"/>
      <c r="G45" s="184">
        <f>ROUND(E45*F45,2)</f>
        <v>0</v>
      </c>
      <c r="H45" s="183" t="s">
        <v>677</v>
      </c>
      <c r="I45" s="202" t="s">
        <v>174</v>
      </c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 t="s">
        <v>166</v>
      </c>
      <c r="AF45" s="162"/>
      <c r="AG45" s="162"/>
      <c r="AH45" s="162"/>
      <c r="AI45" s="162"/>
      <c r="AJ45" s="162"/>
      <c r="AK45" s="162"/>
      <c r="AL45" s="162"/>
      <c r="AM45" s="162">
        <v>21</v>
      </c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 x14ac:dyDescent="0.2">
      <c r="A46" s="198" t="s">
        <v>158</v>
      </c>
      <c r="B46" s="172" t="s">
        <v>80</v>
      </c>
      <c r="C46" s="193" t="s">
        <v>81</v>
      </c>
      <c r="D46" s="176"/>
      <c r="E46" s="179"/>
      <c r="F46" s="291">
        <f>SUM(G47:G51)</f>
        <v>0</v>
      </c>
      <c r="G46" s="292"/>
      <c r="H46" s="182"/>
      <c r="I46" s="201"/>
      <c r="AE46" t="s">
        <v>159</v>
      </c>
    </row>
    <row r="47" spans="1:60" outlineLevel="1" x14ac:dyDescent="0.2">
      <c r="A47" s="199"/>
      <c r="B47" s="293" t="s">
        <v>710</v>
      </c>
      <c r="C47" s="294"/>
      <c r="D47" s="295"/>
      <c r="E47" s="296"/>
      <c r="F47" s="297"/>
      <c r="G47" s="298"/>
      <c r="H47" s="183"/>
      <c r="I47" s="20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>
        <v>0</v>
      </c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</row>
    <row r="48" spans="1:60" outlineLevel="1" x14ac:dyDescent="0.2">
      <c r="A48" s="199"/>
      <c r="B48" s="285" t="s">
        <v>711</v>
      </c>
      <c r="C48" s="286"/>
      <c r="D48" s="287"/>
      <c r="E48" s="288"/>
      <c r="F48" s="289"/>
      <c r="G48" s="290"/>
      <c r="H48" s="183"/>
      <c r="I48" s="20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 t="s">
        <v>169</v>
      </c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outlineLevel="1" x14ac:dyDescent="0.2">
      <c r="A49" s="199"/>
      <c r="B49" s="285" t="s">
        <v>712</v>
      </c>
      <c r="C49" s="286"/>
      <c r="D49" s="287"/>
      <c r="E49" s="288"/>
      <c r="F49" s="289"/>
      <c r="G49" s="290"/>
      <c r="H49" s="183"/>
      <c r="I49" s="20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>
        <v>1</v>
      </c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outlineLevel="1" x14ac:dyDescent="0.2">
      <c r="A50" s="200">
        <v>16</v>
      </c>
      <c r="B50" s="173" t="s">
        <v>713</v>
      </c>
      <c r="C50" s="194" t="s">
        <v>714</v>
      </c>
      <c r="D50" s="177" t="s">
        <v>172</v>
      </c>
      <c r="E50" s="180">
        <v>2</v>
      </c>
      <c r="F50" s="185"/>
      <c r="G50" s="184">
        <f>ROUND(E50*F50,2)</f>
        <v>0</v>
      </c>
      <c r="H50" s="183" t="s">
        <v>677</v>
      </c>
      <c r="I50" s="202" t="s">
        <v>174</v>
      </c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 t="s">
        <v>166</v>
      </c>
      <c r="AF50" s="162"/>
      <c r="AG50" s="162"/>
      <c r="AH50" s="162"/>
      <c r="AI50" s="162"/>
      <c r="AJ50" s="162"/>
      <c r="AK50" s="162"/>
      <c r="AL50" s="162"/>
      <c r="AM50" s="162">
        <v>21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outlineLevel="1" x14ac:dyDescent="0.2">
      <c r="A51" s="199"/>
      <c r="B51" s="174"/>
      <c r="C51" s="299" t="s">
        <v>715</v>
      </c>
      <c r="D51" s="300"/>
      <c r="E51" s="301"/>
      <c r="F51" s="302"/>
      <c r="G51" s="303"/>
      <c r="H51" s="183"/>
      <c r="I51" s="20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5" t="str">
        <f>C51</f>
        <v>Včetně vytvoření dilatačních spár, bez zaplnění.</v>
      </c>
      <c r="BB51" s="162"/>
      <c r="BC51" s="162"/>
      <c r="BD51" s="162"/>
      <c r="BE51" s="162"/>
      <c r="BF51" s="162"/>
      <c r="BG51" s="162"/>
      <c r="BH51" s="162"/>
    </row>
    <row r="52" spans="1:60" x14ac:dyDescent="0.2">
      <c r="A52" s="198" t="s">
        <v>158</v>
      </c>
      <c r="B52" s="172" t="s">
        <v>82</v>
      </c>
      <c r="C52" s="193" t="s">
        <v>83</v>
      </c>
      <c r="D52" s="176"/>
      <c r="E52" s="179"/>
      <c r="F52" s="291">
        <f>SUM(G53:G57)</f>
        <v>0</v>
      </c>
      <c r="G52" s="292"/>
      <c r="H52" s="182"/>
      <c r="I52" s="201"/>
      <c r="AE52" t="s">
        <v>159</v>
      </c>
    </row>
    <row r="53" spans="1:60" outlineLevel="1" x14ac:dyDescent="0.2">
      <c r="A53" s="199"/>
      <c r="B53" s="293" t="s">
        <v>716</v>
      </c>
      <c r="C53" s="294"/>
      <c r="D53" s="295"/>
      <c r="E53" s="296"/>
      <c r="F53" s="297"/>
      <c r="G53" s="298"/>
      <c r="H53" s="183"/>
      <c r="I53" s="20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>
        <v>0</v>
      </c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</row>
    <row r="54" spans="1:60" ht="22.5" outlineLevel="1" x14ac:dyDescent="0.2">
      <c r="A54" s="199"/>
      <c r="B54" s="285" t="s">
        <v>717</v>
      </c>
      <c r="C54" s="286"/>
      <c r="D54" s="287"/>
      <c r="E54" s="288"/>
      <c r="F54" s="289"/>
      <c r="G54" s="290"/>
      <c r="H54" s="183"/>
      <c r="I54" s="20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 t="s">
        <v>169</v>
      </c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5" t="str">
        <f>B54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A54" s="162"/>
      <c r="BB54" s="162"/>
      <c r="BC54" s="162"/>
      <c r="BD54" s="162"/>
      <c r="BE54" s="162"/>
      <c r="BF54" s="162"/>
      <c r="BG54" s="162"/>
      <c r="BH54" s="162"/>
    </row>
    <row r="55" spans="1:60" outlineLevel="1" x14ac:dyDescent="0.2">
      <c r="A55" s="200">
        <v>17</v>
      </c>
      <c r="B55" s="173" t="s">
        <v>718</v>
      </c>
      <c r="C55" s="194" t="s">
        <v>719</v>
      </c>
      <c r="D55" s="177" t="s">
        <v>245</v>
      </c>
      <c r="E55" s="180">
        <v>1</v>
      </c>
      <c r="F55" s="185"/>
      <c r="G55" s="184">
        <f>ROUND(E55*F55,2)</f>
        <v>0</v>
      </c>
      <c r="H55" s="183" t="s">
        <v>677</v>
      </c>
      <c r="I55" s="202" t="s">
        <v>174</v>
      </c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 t="s">
        <v>166</v>
      </c>
      <c r="AF55" s="162"/>
      <c r="AG55" s="162"/>
      <c r="AH55" s="162"/>
      <c r="AI55" s="162"/>
      <c r="AJ55" s="162"/>
      <c r="AK55" s="162"/>
      <c r="AL55" s="162"/>
      <c r="AM55" s="162">
        <v>21</v>
      </c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</row>
    <row r="56" spans="1:60" ht="22.5" outlineLevel="1" x14ac:dyDescent="0.2">
      <c r="A56" s="200">
        <v>18</v>
      </c>
      <c r="B56" s="173" t="s">
        <v>720</v>
      </c>
      <c r="C56" s="194" t="s">
        <v>721</v>
      </c>
      <c r="D56" s="177" t="s">
        <v>245</v>
      </c>
      <c r="E56" s="180">
        <v>1</v>
      </c>
      <c r="F56" s="185"/>
      <c r="G56" s="184">
        <f>ROUND(E56*F56,2)</f>
        <v>0</v>
      </c>
      <c r="H56" s="183"/>
      <c r="I56" s="202" t="s">
        <v>228</v>
      </c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 t="s">
        <v>229</v>
      </c>
      <c r="AF56" s="162" t="s">
        <v>240</v>
      </c>
      <c r="AG56" s="162"/>
      <c r="AH56" s="162"/>
      <c r="AI56" s="162"/>
      <c r="AJ56" s="162"/>
      <c r="AK56" s="162"/>
      <c r="AL56" s="162"/>
      <c r="AM56" s="162">
        <v>21</v>
      </c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</row>
    <row r="57" spans="1:60" ht="22.5" outlineLevel="1" x14ac:dyDescent="0.2">
      <c r="A57" s="200">
        <v>19</v>
      </c>
      <c r="B57" s="173" t="s">
        <v>722</v>
      </c>
      <c r="C57" s="194" t="s">
        <v>723</v>
      </c>
      <c r="D57" s="177" t="s">
        <v>245</v>
      </c>
      <c r="E57" s="180">
        <v>1</v>
      </c>
      <c r="F57" s="185"/>
      <c r="G57" s="184">
        <f>ROUND(E57*F57,2)</f>
        <v>0</v>
      </c>
      <c r="H57" s="183"/>
      <c r="I57" s="202" t="s">
        <v>228</v>
      </c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 t="s">
        <v>229</v>
      </c>
      <c r="AF57" s="162" t="s">
        <v>240</v>
      </c>
      <c r="AG57" s="162"/>
      <c r="AH57" s="162"/>
      <c r="AI57" s="162"/>
      <c r="AJ57" s="162"/>
      <c r="AK57" s="162"/>
      <c r="AL57" s="162"/>
      <c r="AM57" s="162">
        <v>21</v>
      </c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</row>
    <row r="58" spans="1:60" x14ac:dyDescent="0.2">
      <c r="A58" s="198" t="s">
        <v>158</v>
      </c>
      <c r="B58" s="172" t="s">
        <v>88</v>
      </c>
      <c r="C58" s="193" t="s">
        <v>89</v>
      </c>
      <c r="D58" s="176"/>
      <c r="E58" s="179"/>
      <c r="F58" s="291">
        <f>SUM(G59:G60)</f>
        <v>0</v>
      </c>
      <c r="G58" s="292"/>
      <c r="H58" s="182"/>
      <c r="I58" s="201"/>
      <c r="AE58" t="s">
        <v>159</v>
      </c>
    </row>
    <row r="59" spans="1:60" outlineLevel="1" x14ac:dyDescent="0.2">
      <c r="A59" s="199"/>
      <c r="B59" s="293" t="s">
        <v>724</v>
      </c>
      <c r="C59" s="294"/>
      <c r="D59" s="295"/>
      <c r="E59" s="296"/>
      <c r="F59" s="297"/>
      <c r="G59" s="298"/>
      <c r="H59" s="183"/>
      <c r="I59" s="20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>
        <v>0</v>
      </c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</row>
    <row r="60" spans="1:60" outlineLevel="1" x14ac:dyDescent="0.2">
      <c r="A60" s="200">
        <v>20</v>
      </c>
      <c r="B60" s="173" t="s">
        <v>725</v>
      </c>
      <c r="C60" s="194" t="s">
        <v>726</v>
      </c>
      <c r="D60" s="177" t="s">
        <v>163</v>
      </c>
      <c r="E60" s="180">
        <v>18</v>
      </c>
      <c r="F60" s="185"/>
      <c r="G60" s="184">
        <f>ROUND(E60*F60,2)</f>
        <v>0</v>
      </c>
      <c r="H60" s="183" t="s">
        <v>727</v>
      </c>
      <c r="I60" s="202" t="s">
        <v>174</v>
      </c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 t="s">
        <v>166</v>
      </c>
      <c r="AF60" s="162"/>
      <c r="AG60" s="162"/>
      <c r="AH60" s="162"/>
      <c r="AI60" s="162"/>
      <c r="AJ60" s="162"/>
      <c r="AK60" s="162"/>
      <c r="AL60" s="162"/>
      <c r="AM60" s="162">
        <v>21</v>
      </c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</row>
    <row r="61" spans="1:60" x14ac:dyDescent="0.2">
      <c r="A61" s="198" t="s">
        <v>158</v>
      </c>
      <c r="B61" s="172" t="s">
        <v>90</v>
      </c>
      <c r="C61" s="193" t="s">
        <v>91</v>
      </c>
      <c r="D61" s="176"/>
      <c r="E61" s="179"/>
      <c r="F61" s="291">
        <f>SUM(G62:G66)</f>
        <v>0</v>
      </c>
      <c r="G61" s="292"/>
      <c r="H61" s="182"/>
      <c r="I61" s="201"/>
      <c r="AE61" t="s">
        <v>159</v>
      </c>
    </row>
    <row r="62" spans="1:60" outlineLevel="1" x14ac:dyDescent="0.2">
      <c r="A62" s="199"/>
      <c r="B62" s="293" t="s">
        <v>728</v>
      </c>
      <c r="C62" s="294"/>
      <c r="D62" s="295"/>
      <c r="E62" s="296"/>
      <c r="F62" s="297"/>
      <c r="G62" s="298"/>
      <c r="H62" s="183"/>
      <c r="I62" s="20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>
        <v>0</v>
      </c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</row>
    <row r="63" spans="1:60" outlineLevel="1" x14ac:dyDescent="0.2">
      <c r="A63" s="199"/>
      <c r="B63" s="285" t="s">
        <v>729</v>
      </c>
      <c r="C63" s="286"/>
      <c r="D63" s="287"/>
      <c r="E63" s="288"/>
      <c r="F63" s="289"/>
      <c r="G63" s="290"/>
      <c r="H63" s="183"/>
      <c r="I63" s="20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 t="s">
        <v>169</v>
      </c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</row>
    <row r="64" spans="1:60" outlineLevel="1" x14ac:dyDescent="0.2">
      <c r="A64" s="199"/>
      <c r="B64" s="285" t="s">
        <v>730</v>
      </c>
      <c r="C64" s="286"/>
      <c r="D64" s="287"/>
      <c r="E64" s="288"/>
      <c r="F64" s="289"/>
      <c r="G64" s="290"/>
      <c r="H64" s="183"/>
      <c r="I64" s="20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>
        <v>1</v>
      </c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</row>
    <row r="65" spans="1:60" outlineLevel="1" x14ac:dyDescent="0.2">
      <c r="A65" s="200">
        <v>21</v>
      </c>
      <c r="B65" s="173" t="s">
        <v>731</v>
      </c>
      <c r="C65" s="194" t="s">
        <v>732</v>
      </c>
      <c r="D65" s="177" t="s">
        <v>245</v>
      </c>
      <c r="E65" s="180">
        <v>1</v>
      </c>
      <c r="F65" s="185"/>
      <c r="G65" s="184">
        <f>ROUND(E65*F65,2)</f>
        <v>0</v>
      </c>
      <c r="H65" s="183" t="s">
        <v>254</v>
      </c>
      <c r="I65" s="202" t="s">
        <v>174</v>
      </c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 t="s">
        <v>166</v>
      </c>
      <c r="AF65" s="162"/>
      <c r="AG65" s="162"/>
      <c r="AH65" s="162"/>
      <c r="AI65" s="162"/>
      <c r="AJ65" s="162"/>
      <c r="AK65" s="162"/>
      <c r="AL65" s="162"/>
      <c r="AM65" s="162">
        <v>21</v>
      </c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</row>
    <row r="66" spans="1:60" ht="22.5" outlineLevel="1" x14ac:dyDescent="0.2">
      <c r="A66" s="200">
        <v>22</v>
      </c>
      <c r="B66" s="173" t="s">
        <v>733</v>
      </c>
      <c r="C66" s="194" t="s">
        <v>734</v>
      </c>
      <c r="D66" s="177" t="s">
        <v>245</v>
      </c>
      <c r="E66" s="180">
        <v>1</v>
      </c>
      <c r="F66" s="185"/>
      <c r="G66" s="184">
        <f>ROUND(E66*F66,2)</f>
        <v>0</v>
      </c>
      <c r="H66" s="183"/>
      <c r="I66" s="202" t="s">
        <v>228</v>
      </c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 t="s">
        <v>229</v>
      </c>
      <c r="AF66" s="162" t="s">
        <v>240</v>
      </c>
      <c r="AG66" s="162"/>
      <c r="AH66" s="162"/>
      <c r="AI66" s="162"/>
      <c r="AJ66" s="162"/>
      <c r="AK66" s="162"/>
      <c r="AL66" s="162"/>
      <c r="AM66" s="162">
        <v>21</v>
      </c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</row>
    <row r="67" spans="1:60" x14ac:dyDescent="0.2">
      <c r="A67" s="198" t="s">
        <v>158</v>
      </c>
      <c r="B67" s="172" t="s">
        <v>92</v>
      </c>
      <c r="C67" s="193" t="s">
        <v>93</v>
      </c>
      <c r="D67" s="176"/>
      <c r="E67" s="179"/>
      <c r="F67" s="291">
        <f>SUM(G68:G71)</f>
        <v>0</v>
      </c>
      <c r="G67" s="292"/>
      <c r="H67" s="182"/>
      <c r="I67" s="201"/>
      <c r="AE67" t="s">
        <v>159</v>
      </c>
    </row>
    <row r="68" spans="1:60" outlineLevel="1" x14ac:dyDescent="0.2">
      <c r="A68" s="199"/>
      <c r="B68" s="293" t="s">
        <v>735</v>
      </c>
      <c r="C68" s="294"/>
      <c r="D68" s="295"/>
      <c r="E68" s="296"/>
      <c r="F68" s="297"/>
      <c r="G68" s="298"/>
      <c r="H68" s="183"/>
      <c r="I68" s="20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>
        <v>0</v>
      </c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</row>
    <row r="69" spans="1:60" outlineLevel="1" x14ac:dyDescent="0.2">
      <c r="A69" s="199"/>
      <c r="B69" s="285" t="s">
        <v>736</v>
      </c>
      <c r="C69" s="286"/>
      <c r="D69" s="287"/>
      <c r="E69" s="288"/>
      <c r="F69" s="289"/>
      <c r="G69" s="290"/>
      <c r="H69" s="183"/>
      <c r="I69" s="20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>
        <v>1</v>
      </c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</row>
    <row r="70" spans="1:60" outlineLevel="1" x14ac:dyDescent="0.2">
      <c r="A70" s="200">
        <v>23</v>
      </c>
      <c r="B70" s="173" t="s">
        <v>737</v>
      </c>
      <c r="C70" s="194" t="s">
        <v>738</v>
      </c>
      <c r="D70" s="177" t="s">
        <v>163</v>
      </c>
      <c r="E70" s="180">
        <v>1.6</v>
      </c>
      <c r="F70" s="185"/>
      <c r="G70" s="184">
        <f>ROUND(E70*F70,2)</f>
        <v>0</v>
      </c>
      <c r="H70" s="183" t="s">
        <v>287</v>
      </c>
      <c r="I70" s="202" t="s">
        <v>174</v>
      </c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 t="s">
        <v>166</v>
      </c>
      <c r="AF70" s="162"/>
      <c r="AG70" s="162"/>
      <c r="AH70" s="162"/>
      <c r="AI70" s="162"/>
      <c r="AJ70" s="162"/>
      <c r="AK70" s="162"/>
      <c r="AL70" s="162"/>
      <c r="AM70" s="162">
        <v>21</v>
      </c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</row>
    <row r="71" spans="1:60" outlineLevel="1" x14ac:dyDescent="0.2">
      <c r="A71" s="200">
        <v>24</v>
      </c>
      <c r="B71" s="173" t="s">
        <v>739</v>
      </c>
      <c r="C71" s="194" t="s">
        <v>740</v>
      </c>
      <c r="D71" s="177" t="s">
        <v>237</v>
      </c>
      <c r="E71" s="180">
        <v>1</v>
      </c>
      <c r="F71" s="185"/>
      <c r="G71" s="184">
        <f>ROUND(E71*F71,2)</f>
        <v>0</v>
      </c>
      <c r="H71" s="183"/>
      <c r="I71" s="202" t="s">
        <v>228</v>
      </c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 t="s">
        <v>229</v>
      </c>
      <c r="AF71" s="162" t="s">
        <v>240</v>
      </c>
      <c r="AG71" s="162"/>
      <c r="AH71" s="162"/>
      <c r="AI71" s="162"/>
      <c r="AJ71" s="162"/>
      <c r="AK71" s="162"/>
      <c r="AL71" s="162"/>
      <c r="AM71" s="162">
        <v>21</v>
      </c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</row>
    <row r="72" spans="1:60" x14ac:dyDescent="0.2">
      <c r="A72" s="198" t="s">
        <v>158</v>
      </c>
      <c r="B72" s="172" t="s">
        <v>94</v>
      </c>
      <c r="C72" s="193" t="s">
        <v>95</v>
      </c>
      <c r="D72" s="176"/>
      <c r="E72" s="179"/>
      <c r="F72" s="291">
        <f>SUM(G73:G84)</f>
        <v>0</v>
      </c>
      <c r="G72" s="292"/>
      <c r="H72" s="182"/>
      <c r="I72" s="201"/>
      <c r="AE72" t="s">
        <v>159</v>
      </c>
    </row>
    <row r="73" spans="1:60" outlineLevel="1" x14ac:dyDescent="0.2">
      <c r="A73" s="199"/>
      <c r="B73" s="293" t="s">
        <v>294</v>
      </c>
      <c r="C73" s="294"/>
      <c r="D73" s="295"/>
      <c r="E73" s="296"/>
      <c r="F73" s="297"/>
      <c r="G73" s="298"/>
      <c r="H73" s="183"/>
      <c r="I73" s="20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>
        <v>0</v>
      </c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</row>
    <row r="74" spans="1:60" outlineLevel="1" x14ac:dyDescent="0.2">
      <c r="A74" s="199"/>
      <c r="B74" s="285" t="s">
        <v>295</v>
      </c>
      <c r="C74" s="286"/>
      <c r="D74" s="287"/>
      <c r="E74" s="288"/>
      <c r="F74" s="289"/>
      <c r="G74" s="290"/>
      <c r="H74" s="183"/>
      <c r="I74" s="20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>
        <v>1</v>
      </c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</row>
    <row r="75" spans="1:60" outlineLevel="1" x14ac:dyDescent="0.2">
      <c r="A75" s="200">
        <v>25</v>
      </c>
      <c r="B75" s="173" t="s">
        <v>296</v>
      </c>
      <c r="C75" s="194" t="s">
        <v>297</v>
      </c>
      <c r="D75" s="177" t="s">
        <v>225</v>
      </c>
      <c r="E75" s="180">
        <v>2</v>
      </c>
      <c r="F75" s="185"/>
      <c r="G75" s="184">
        <f>ROUND(E75*F75,2)</f>
        <v>0</v>
      </c>
      <c r="H75" s="183" t="s">
        <v>287</v>
      </c>
      <c r="I75" s="202" t="s">
        <v>174</v>
      </c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 t="s">
        <v>166</v>
      </c>
      <c r="AF75" s="162"/>
      <c r="AG75" s="162"/>
      <c r="AH75" s="162"/>
      <c r="AI75" s="162"/>
      <c r="AJ75" s="162"/>
      <c r="AK75" s="162"/>
      <c r="AL75" s="162"/>
      <c r="AM75" s="162">
        <v>21</v>
      </c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</row>
    <row r="76" spans="1:60" outlineLevel="1" x14ac:dyDescent="0.2">
      <c r="A76" s="199"/>
      <c r="B76" s="285" t="s">
        <v>294</v>
      </c>
      <c r="C76" s="286"/>
      <c r="D76" s="287"/>
      <c r="E76" s="288"/>
      <c r="F76" s="289"/>
      <c r="G76" s="290"/>
      <c r="H76" s="183"/>
      <c r="I76" s="20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>
        <v>0</v>
      </c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</row>
    <row r="77" spans="1:60" outlineLevel="1" x14ac:dyDescent="0.2">
      <c r="A77" s="199"/>
      <c r="B77" s="285" t="s">
        <v>295</v>
      </c>
      <c r="C77" s="286"/>
      <c r="D77" s="287"/>
      <c r="E77" s="288"/>
      <c r="F77" s="289"/>
      <c r="G77" s="290"/>
      <c r="H77" s="183"/>
      <c r="I77" s="20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>
        <v>1</v>
      </c>
      <c r="AD77" s="162"/>
      <c r="AE77" s="162"/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</row>
    <row r="78" spans="1:60" outlineLevel="1" x14ac:dyDescent="0.2">
      <c r="A78" s="200">
        <v>26</v>
      </c>
      <c r="B78" s="173" t="s">
        <v>741</v>
      </c>
      <c r="C78" s="194" t="s">
        <v>742</v>
      </c>
      <c r="D78" s="177" t="s">
        <v>225</v>
      </c>
      <c r="E78" s="180">
        <v>1</v>
      </c>
      <c r="F78" s="185"/>
      <c r="G78" s="184">
        <f>ROUND(E78*F78,2)</f>
        <v>0</v>
      </c>
      <c r="H78" s="183" t="s">
        <v>287</v>
      </c>
      <c r="I78" s="202" t="s">
        <v>174</v>
      </c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 t="s">
        <v>166</v>
      </c>
      <c r="AF78" s="162"/>
      <c r="AG78" s="162"/>
      <c r="AH78" s="162"/>
      <c r="AI78" s="162"/>
      <c r="AJ78" s="162"/>
      <c r="AK78" s="162"/>
      <c r="AL78" s="162"/>
      <c r="AM78" s="162">
        <v>21</v>
      </c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</row>
    <row r="79" spans="1:60" outlineLevel="1" x14ac:dyDescent="0.2">
      <c r="A79" s="199"/>
      <c r="B79" s="285" t="s">
        <v>294</v>
      </c>
      <c r="C79" s="286"/>
      <c r="D79" s="287"/>
      <c r="E79" s="288"/>
      <c r="F79" s="289"/>
      <c r="G79" s="290"/>
      <c r="H79" s="183"/>
      <c r="I79" s="20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>
        <v>0</v>
      </c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</row>
    <row r="80" spans="1:60" outlineLevel="1" x14ac:dyDescent="0.2">
      <c r="A80" s="199"/>
      <c r="B80" s="285" t="s">
        <v>295</v>
      </c>
      <c r="C80" s="286"/>
      <c r="D80" s="287"/>
      <c r="E80" s="288"/>
      <c r="F80" s="289"/>
      <c r="G80" s="290"/>
      <c r="H80" s="183"/>
      <c r="I80" s="20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>
        <v>1</v>
      </c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</row>
    <row r="81" spans="1:60" outlineLevel="1" x14ac:dyDescent="0.2">
      <c r="A81" s="200">
        <v>27</v>
      </c>
      <c r="B81" s="173" t="s">
        <v>743</v>
      </c>
      <c r="C81" s="194" t="s">
        <v>744</v>
      </c>
      <c r="D81" s="177" t="s">
        <v>225</v>
      </c>
      <c r="E81" s="180">
        <v>1</v>
      </c>
      <c r="F81" s="185"/>
      <c r="G81" s="184">
        <f>ROUND(E81*F81,2)</f>
        <v>0</v>
      </c>
      <c r="H81" s="183" t="s">
        <v>287</v>
      </c>
      <c r="I81" s="202" t="s">
        <v>174</v>
      </c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 t="s">
        <v>166</v>
      </c>
      <c r="AF81" s="162"/>
      <c r="AG81" s="162"/>
      <c r="AH81" s="162"/>
      <c r="AI81" s="162"/>
      <c r="AJ81" s="162"/>
      <c r="AK81" s="162"/>
      <c r="AL81" s="162"/>
      <c r="AM81" s="162">
        <v>21</v>
      </c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</row>
    <row r="82" spans="1:60" outlineLevel="1" x14ac:dyDescent="0.2">
      <c r="A82" s="199"/>
      <c r="B82" s="285" t="s">
        <v>745</v>
      </c>
      <c r="C82" s="286"/>
      <c r="D82" s="287"/>
      <c r="E82" s="288"/>
      <c r="F82" s="289"/>
      <c r="G82" s="290"/>
      <c r="H82" s="183"/>
      <c r="I82" s="20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>
        <v>0</v>
      </c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</row>
    <row r="83" spans="1:60" outlineLevel="1" x14ac:dyDescent="0.2">
      <c r="A83" s="199"/>
      <c r="B83" s="285" t="s">
        <v>746</v>
      </c>
      <c r="C83" s="286"/>
      <c r="D83" s="287"/>
      <c r="E83" s="288"/>
      <c r="F83" s="289"/>
      <c r="G83" s="290"/>
      <c r="H83" s="183"/>
      <c r="I83" s="20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>
        <v>1</v>
      </c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</row>
    <row r="84" spans="1:60" outlineLevel="1" x14ac:dyDescent="0.2">
      <c r="A84" s="200">
        <v>28</v>
      </c>
      <c r="B84" s="173" t="s">
        <v>747</v>
      </c>
      <c r="C84" s="194" t="s">
        <v>748</v>
      </c>
      <c r="D84" s="177" t="s">
        <v>163</v>
      </c>
      <c r="E84" s="180">
        <v>74</v>
      </c>
      <c r="F84" s="185"/>
      <c r="G84" s="184">
        <f>ROUND(E84*F84,2)</f>
        <v>0</v>
      </c>
      <c r="H84" s="183" t="s">
        <v>287</v>
      </c>
      <c r="I84" s="202" t="s">
        <v>174</v>
      </c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 t="s">
        <v>166</v>
      </c>
      <c r="AF84" s="162"/>
      <c r="AG84" s="162"/>
      <c r="AH84" s="162"/>
      <c r="AI84" s="162"/>
      <c r="AJ84" s="162"/>
      <c r="AK84" s="162"/>
      <c r="AL84" s="162"/>
      <c r="AM84" s="162">
        <v>21</v>
      </c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</row>
    <row r="85" spans="1:60" x14ac:dyDescent="0.2">
      <c r="A85" s="198" t="s">
        <v>158</v>
      </c>
      <c r="B85" s="172" t="s">
        <v>98</v>
      </c>
      <c r="C85" s="193" t="s">
        <v>99</v>
      </c>
      <c r="D85" s="176"/>
      <c r="E85" s="179"/>
      <c r="F85" s="291">
        <f>SUM(G86:G91)</f>
        <v>0</v>
      </c>
      <c r="G85" s="292"/>
      <c r="H85" s="182"/>
      <c r="I85" s="201"/>
      <c r="AE85" t="s">
        <v>159</v>
      </c>
    </row>
    <row r="86" spans="1:60" outlineLevel="1" x14ac:dyDescent="0.2">
      <c r="A86" s="199"/>
      <c r="B86" s="293" t="s">
        <v>749</v>
      </c>
      <c r="C86" s="294"/>
      <c r="D86" s="295"/>
      <c r="E86" s="296"/>
      <c r="F86" s="297"/>
      <c r="G86" s="298"/>
      <c r="H86" s="183"/>
      <c r="I86" s="20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>
        <v>0</v>
      </c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</row>
    <row r="87" spans="1:60" outlineLevel="1" x14ac:dyDescent="0.2">
      <c r="A87" s="199"/>
      <c r="B87" s="285" t="s">
        <v>750</v>
      </c>
      <c r="C87" s="286"/>
      <c r="D87" s="287"/>
      <c r="E87" s="288"/>
      <c r="F87" s="289"/>
      <c r="G87" s="290"/>
      <c r="H87" s="183"/>
      <c r="I87" s="20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>
        <v>1</v>
      </c>
      <c r="AD87" s="162"/>
      <c r="AE87" s="162"/>
      <c r="AF87" s="162"/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</row>
    <row r="88" spans="1:60" outlineLevel="1" x14ac:dyDescent="0.2">
      <c r="A88" s="200">
        <v>29</v>
      </c>
      <c r="B88" s="173" t="s">
        <v>751</v>
      </c>
      <c r="C88" s="194" t="s">
        <v>752</v>
      </c>
      <c r="D88" s="177" t="s">
        <v>163</v>
      </c>
      <c r="E88" s="180">
        <v>36</v>
      </c>
      <c r="F88" s="185"/>
      <c r="G88" s="184">
        <f>ROUND(E88*F88,2)</f>
        <v>0</v>
      </c>
      <c r="H88" s="183" t="s">
        <v>753</v>
      </c>
      <c r="I88" s="202" t="s">
        <v>174</v>
      </c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 t="s">
        <v>166</v>
      </c>
      <c r="AF88" s="162"/>
      <c r="AG88" s="162"/>
      <c r="AH88" s="162"/>
      <c r="AI88" s="162"/>
      <c r="AJ88" s="162"/>
      <c r="AK88" s="162"/>
      <c r="AL88" s="162"/>
      <c r="AM88" s="162">
        <v>21</v>
      </c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</row>
    <row r="89" spans="1:60" outlineLevel="1" x14ac:dyDescent="0.2">
      <c r="A89" s="199"/>
      <c r="B89" s="285" t="s">
        <v>749</v>
      </c>
      <c r="C89" s="286"/>
      <c r="D89" s="287"/>
      <c r="E89" s="288"/>
      <c r="F89" s="289"/>
      <c r="G89" s="290"/>
      <c r="H89" s="183"/>
      <c r="I89" s="20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>
        <v>0</v>
      </c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</row>
    <row r="90" spans="1:60" outlineLevel="1" x14ac:dyDescent="0.2">
      <c r="A90" s="199"/>
      <c r="B90" s="285" t="s">
        <v>754</v>
      </c>
      <c r="C90" s="286"/>
      <c r="D90" s="287"/>
      <c r="E90" s="288"/>
      <c r="F90" s="289"/>
      <c r="G90" s="290"/>
      <c r="H90" s="183"/>
      <c r="I90" s="20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>
        <v>1</v>
      </c>
      <c r="AD90" s="162"/>
      <c r="AE90" s="162"/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</row>
    <row r="91" spans="1:60" outlineLevel="1" x14ac:dyDescent="0.2">
      <c r="A91" s="200">
        <v>30</v>
      </c>
      <c r="B91" s="173" t="s">
        <v>755</v>
      </c>
      <c r="C91" s="194" t="s">
        <v>756</v>
      </c>
      <c r="D91" s="177" t="s">
        <v>163</v>
      </c>
      <c r="E91" s="180">
        <v>23</v>
      </c>
      <c r="F91" s="185"/>
      <c r="G91" s="184">
        <f>ROUND(E91*F91,2)</f>
        <v>0</v>
      </c>
      <c r="H91" s="183" t="s">
        <v>753</v>
      </c>
      <c r="I91" s="202" t="s">
        <v>174</v>
      </c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 t="s">
        <v>166</v>
      </c>
      <c r="AF91" s="162"/>
      <c r="AG91" s="162"/>
      <c r="AH91" s="162"/>
      <c r="AI91" s="162"/>
      <c r="AJ91" s="162"/>
      <c r="AK91" s="162"/>
      <c r="AL91" s="162"/>
      <c r="AM91" s="162">
        <v>21</v>
      </c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</row>
    <row r="92" spans="1:60" x14ac:dyDescent="0.2">
      <c r="A92" s="198" t="s">
        <v>158</v>
      </c>
      <c r="B92" s="172" t="s">
        <v>108</v>
      </c>
      <c r="C92" s="193" t="s">
        <v>109</v>
      </c>
      <c r="D92" s="176"/>
      <c r="E92" s="179"/>
      <c r="F92" s="291">
        <f>SUM(G93:G95)</f>
        <v>0</v>
      </c>
      <c r="G92" s="292"/>
      <c r="H92" s="182"/>
      <c r="I92" s="201"/>
      <c r="AE92" t="s">
        <v>159</v>
      </c>
    </row>
    <row r="93" spans="1:60" outlineLevel="1" x14ac:dyDescent="0.2">
      <c r="A93" s="199"/>
      <c r="B93" s="293" t="s">
        <v>757</v>
      </c>
      <c r="C93" s="294"/>
      <c r="D93" s="295"/>
      <c r="E93" s="296"/>
      <c r="F93" s="297"/>
      <c r="G93" s="298"/>
      <c r="H93" s="183"/>
      <c r="I93" s="20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>
        <v>0</v>
      </c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</row>
    <row r="94" spans="1:60" outlineLevel="1" x14ac:dyDescent="0.2">
      <c r="A94" s="200">
        <v>31</v>
      </c>
      <c r="B94" s="173" t="s">
        <v>758</v>
      </c>
      <c r="C94" s="194" t="s">
        <v>759</v>
      </c>
      <c r="D94" s="177" t="s">
        <v>245</v>
      </c>
      <c r="E94" s="180">
        <v>2</v>
      </c>
      <c r="F94" s="185"/>
      <c r="G94" s="184">
        <f>ROUND(E94*F94,2)</f>
        <v>0</v>
      </c>
      <c r="H94" s="183" t="s">
        <v>760</v>
      </c>
      <c r="I94" s="202" t="s">
        <v>174</v>
      </c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 t="s">
        <v>166</v>
      </c>
      <c r="AF94" s="162"/>
      <c r="AG94" s="162"/>
      <c r="AH94" s="162"/>
      <c r="AI94" s="162"/>
      <c r="AJ94" s="162"/>
      <c r="AK94" s="162"/>
      <c r="AL94" s="162"/>
      <c r="AM94" s="162">
        <v>21</v>
      </c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</row>
    <row r="95" spans="1:60" ht="22.5" outlineLevel="1" x14ac:dyDescent="0.2">
      <c r="A95" s="200">
        <v>32</v>
      </c>
      <c r="B95" s="173" t="s">
        <v>761</v>
      </c>
      <c r="C95" s="194" t="s">
        <v>762</v>
      </c>
      <c r="D95" s="177" t="s">
        <v>245</v>
      </c>
      <c r="E95" s="180">
        <v>2</v>
      </c>
      <c r="F95" s="185"/>
      <c r="G95" s="184">
        <f>ROUND(E95*F95,2)</f>
        <v>0</v>
      </c>
      <c r="H95" s="183"/>
      <c r="I95" s="202" t="s">
        <v>228</v>
      </c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 t="s">
        <v>229</v>
      </c>
      <c r="AF95" s="162" t="s">
        <v>240</v>
      </c>
      <c r="AG95" s="162"/>
      <c r="AH95" s="162"/>
      <c r="AI95" s="162"/>
      <c r="AJ95" s="162"/>
      <c r="AK95" s="162"/>
      <c r="AL95" s="162"/>
      <c r="AM95" s="162">
        <v>21</v>
      </c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</row>
    <row r="96" spans="1:60" x14ac:dyDescent="0.2">
      <c r="A96" s="198" t="s">
        <v>158</v>
      </c>
      <c r="B96" s="172" t="s">
        <v>130</v>
      </c>
      <c r="C96" s="193" t="s">
        <v>131</v>
      </c>
      <c r="D96" s="176"/>
      <c r="E96" s="179"/>
      <c r="F96" s="291">
        <f>SUM(G97:G98)</f>
        <v>0</v>
      </c>
      <c r="G96" s="292"/>
      <c r="H96" s="182"/>
      <c r="I96" s="201"/>
      <c r="AE96" t="s">
        <v>159</v>
      </c>
    </row>
    <row r="97" spans="1:60" outlineLevel="1" x14ac:dyDescent="0.2">
      <c r="A97" s="199"/>
      <c r="B97" s="293" t="s">
        <v>763</v>
      </c>
      <c r="C97" s="294"/>
      <c r="D97" s="295"/>
      <c r="E97" s="296"/>
      <c r="F97" s="297"/>
      <c r="G97" s="298"/>
      <c r="H97" s="183"/>
      <c r="I97" s="20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>
        <v>0</v>
      </c>
      <c r="AD97" s="162"/>
      <c r="AE97" s="162"/>
      <c r="AF97" s="162"/>
      <c r="AG97" s="162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</row>
    <row r="98" spans="1:60" outlineLevel="1" x14ac:dyDescent="0.2">
      <c r="A98" s="200">
        <v>33</v>
      </c>
      <c r="B98" s="173" t="s">
        <v>764</v>
      </c>
      <c r="C98" s="194" t="s">
        <v>765</v>
      </c>
      <c r="D98" s="177" t="s">
        <v>245</v>
      </c>
      <c r="E98" s="180">
        <v>1</v>
      </c>
      <c r="F98" s="185"/>
      <c r="G98" s="184">
        <f>ROUND(E98*F98,2)</f>
        <v>0</v>
      </c>
      <c r="H98" s="183" t="s">
        <v>766</v>
      </c>
      <c r="I98" s="202" t="s">
        <v>174</v>
      </c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 t="s">
        <v>166</v>
      </c>
      <c r="AF98" s="162"/>
      <c r="AG98" s="162"/>
      <c r="AH98" s="162"/>
      <c r="AI98" s="162"/>
      <c r="AJ98" s="162"/>
      <c r="AK98" s="162"/>
      <c r="AL98" s="162"/>
      <c r="AM98" s="162">
        <v>21</v>
      </c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</row>
    <row r="99" spans="1:60" x14ac:dyDescent="0.2">
      <c r="A99" s="198" t="s">
        <v>158</v>
      </c>
      <c r="B99" s="172" t="s">
        <v>132</v>
      </c>
      <c r="C99" s="193" t="s">
        <v>133</v>
      </c>
      <c r="D99" s="176"/>
      <c r="E99" s="179"/>
      <c r="F99" s="291">
        <f>SUM(G100:G102)</f>
        <v>0</v>
      </c>
      <c r="G99" s="292"/>
      <c r="H99" s="182"/>
      <c r="I99" s="201"/>
      <c r="AE99" t="s">
        <v>159</v>
      </c>
    </row>
    <row r="100" spans="1:60" outlineLevel="1" x14ac:dyDescent="0.2">
      <c r="A100" s="199"/>
      <c r="B100" s="293" t="s">
        <v>767</v>
      </c>
      <c r="C100" s="294"/>
      <c r="D100" s="295"/>
      <c r="E100" s="296"/>
      <c r="F100" s="297"/>
      <c r="G100" s="298"/>
      <c r="H100" s="183"/>
      <c r="I100" s="20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>
        <v>0</v>
      </c>
      <c r="AD100" s="162"/>
      <c r="AE100" s="162"/>
      <c r="AF100" s="162"/>
      <c r="AG100" s="162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</row>
    <row r="101" spans="1:60" outlineLevel="1" x14ac:dyDescent="0.2">
      <c r="A101" s="199"/>
      <c r="B101" s="285" t="s">
        <v>768</v>
      </c>
      <c r="C101" s="286"/>
      <c r="D101" s="287"/>
      <c r="E101" s="288"/>
      <c r="F101" s="289"/>
      <c r="G101" s="290"/>
      <c r="H101" s="183"/>
      <c r="I101" s="20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>
        <v>1</v>
      </c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</row>
    <row r="102" spans="1:60" outlineLevel="1" x14ac:dyDescent="0.2">
      <c r="A102" s="200">
        <v>34</v>
      </c>
      <c r="B102" s="173" t="s">
        <v>769</v>
      </c>
      <c r="C102" s="194" t="s">
        <v>770</v>
      </c>
      <c r="D102" s="177" t="s">
        <v>163</v>
      </c>
      <c r="E102" s="180">
        <v>2.2999999999999998</v>
      </c>
      <c r="F102" s="185"/>
      <c r="G102" s="184">
        <f>ROUND(E102*F102,2)</f>
        <v>0</v>
      </c>
      <c r="H102" s="183" t="s">
        <v>608</v>
      </c>
      <c r="I102" s="202" t="s">
        <v>174</v>
      </c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 t="s">
        <v>166</v>
      </c>
      <c r="AF102" s="162"/>
      <c r="AG102" s="162"/>
      <c r="AH102" s="162"/>
      <c r="AI102" s="162"/>
      <c r="AJ102" s="162"/>
      <c r="AK102" s="162"/>
      <c r="AL102" s="162"/>
      <c r="AM102" s="162">
        <v>21</v>
      </c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</row>
    <row r="103" spans="1:60" x14ac:dyDescent="0.2">
      <c r="A103" s="198" t="s">
        <v>158</v>
      </c>
      <c r="B103" s="172" t="s">
        <v>134</v>
      </c>
      <c r="C103" s="193" t="s">
        <v>135</v>
      </c>
      <c r="D103" s="176"/>
      <c r="E103" s="179"/>
      <c r="F103" s="291">
        <f>SUM(G104:G114)</f>
        <v>0</v>
      </c>
      <c r="G103" s="292"/>
      <c r="H103" s="182"/>
      <c r="I103" s="201"/>
      <c r="AE103" t="s">
        <v>159</v>
      </c>
    </row>
    <row r="104" spans="1:60" outlineLevel="1" x14ac:dyDescent="0.2">
      <c r="A104" s="199"/>
      <c r="B104" s="293" t="s">
        <v>771</v>
      </c>
      <c r="C104" s="294"/>
      <c r="D104" s="295"/>
      <c r="E104" s="296"/>
      <c r="F104" s="297"/>
      <c r="G104" s="298"/>
      <c r="H104" s="183"/>
      <c r="I104" s="20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>
        <v>0</v>
      </c>
      <c r="AD104" s="162"/>
      <c r="AE104" s="162"/>
      <c r="AF104" s="162"/>
      <c r="AG104" s="162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  <c r="BC104" s="162"/>
      <c r="BD104" s="162"/>
      <c r="BE104" s="162"/>
      <c r="BF104" s="162"/>
      <c r="BG104" s="162"/>
      <c r="BH104" s="162"/>
    </row>
    <row r="105" spans="1:60" outlineLevel="1" x14ac:dyDescent="0.2">
      <c r="A105" s="200">
        <v>35</v>
      </c>
      <c r="B105" s="173" t="s">
        <v>772</v>
      </c>
      <c r="C105" s="194" t="s">
        <v>773</v>
      </c>
      <c r="D105" s="177" t="s">
        <v>163</v>
      </c>
      <c r="E105" s="180">
        <v>74</v>
      </c>
      <c r="F105" s="185"/>
      <c r="G105" s="184">
        <f>ROUND(E105*F105,2)</f>
        <v>0</v>
      </c>
      <c r="H105" s="183" t="s">
        <v>774</v>
      </c>
      <c r="I105" s="202" t="s">
        <v>174</v>
      </c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 t="s">
        <v>166</v>
      </c>
      <c r="AF105" s="162"/>
      <c r="AG105" s="162"/>
      <c r="AH105" s="162"/>
      <c r="AI105" s="162"/>
      <c r="AJ105" s="162"/>
      <c r="AK105" s="162"/>
      <c r="AL105" s="162"/>
      <c r="AM105" s="162">
        <v>21</v>
      </c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2"/>
      <c r="AZ105" s="162"/>
      <c r="BA105" s="162"/>
      <c r="BB105" s="162"/>
      <c r="BC105" s="162"/>
      <c r="BD105" s="162"/>
      <c r="BE105" s="162"/>
      <c r="BF105" s="162"/>
      <c r="BG105" s="162"/>
      <c r="BH105" s="162"/>
    </row>
    <row r="106" spans="1:60" outlineLevel="1" x14ac:dyDescent="0.2">
      <c r="A106" s="199"/>
      <c r="B106" s="285" t="s">
        <v>775</v>
      </c>
      <c r="C106" s="286"/>
      <c r="D106" s="287"/>
      <c r="E106" s="288"/>
      <c r="F106" s="289"/>
      <c r="G106" s="290"/>
      <c r="H106" s="183"/>
      <c r="I106" s="20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>
        <v>0</v>
      </c>
      <c r="AD106" s="162"/>
      <c r="AE106" s="162"/>
      <c r="AF106" s="162"/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2"/>
      <c r="AZ106" s="162"/>
      <c r="BA106" s="162"/>
      <c r="BB106" s="162"/>
      <c r="BC106" s="162"/>
      <c r="BD106" s="162"/>
      <c r="BE106" s="162"/>
      <c r="BF106" s="162"/>
      <c r="BG106" s="162"/>
      <c r="BH106" s="162"/>
    </row>
    <row r="107" spans="1:60" outlineLevel="1" x14ac:dyDescent="0.2">
      <c r="A107" s="199"/>
      <c r="B107" s="285" t="s">
        <v>776</v>
      </c>
      <c r="C107" s="286"/>
      <c r="D107" s="287"/>
      <c r="E107" s="288"/>
      <c r="F107" s="289"/>
      <c r="G107" s="290"/>
      <c r="H107" s="183"/>
      <c r="I107" s="20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>
        <v>1</v>
      </c>
      <c r="AD107" s="162"/>
      <c r="AE107" s="162"/>
      <c r="AF107" s="162"/>
      <c r="AG107" s="162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2"/>
      <c r="AZ107" s="162"/>
      <c r="BA107" s="162"/>
      <c r="BB107" s="162"/>
      <c r="BC107" s="162"/>
      <c r="BD107" s="162"/>
      <c r="BE107" s="162"/>
      <c r="BF107" s="162"/>
      <c r="BG107" s="162"/>
      <c r="BH107" s="162"/>
    </row>
    <row r="108" spans="1:60" outlineLevel="1" x14ac:dyDescent="0.2">
      <c r="A108" s="200">
        <v>36</v>
      </c>
      <c r="B108" s="173" t="s">
        <v>777</v>
      </c>
      <c r="C108" s="194" t="s">
        <v>778</v>
      </c>
      <c r="D108" s="177" t="s">
        <v>163</v>
      </c>
      <c r="E108" s="180">
        <v>74</v>
      </c>
      <c r="F108" s="185"/>
      <c r="G108" s="184">
        <f>ROUND(E108*F108,2)</f>
        <v>0</v>
      </c>
      <c r="H108" s="183" t="s">
        <v>774</v>
      </c>
      <c r="I108" s="202" t="s">
        <v>174</v>
      </c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 t="s">
        <v>166</v>
      </c>
      <c r="AF108" s="162"/>
      <c r="AG108" s="162"/>
      <c r="AH108" s="162"/>
      <c r="AI108" s="162"/>
      <c r="AJ108" s="162"/>
      <c r="AK108" s="162"/>
      <c r="AL108" s="162"/>
      <c r="AM108" s="162">
        <v>21</v>
      </c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2"/>
      <c r="AZ108" s="162"/>
      <c r="BA108" s="162"/>
      <c r="BB108" s="162"/>
      <c r="BC108" s="162"/>
      <c r="BD108" s="162"/>
      <c r="BE108" s="162"/>
      <c r="BF108" s="162"/>
      <c r="BG108" s="162"/>
      <c r="BH108" s="162"/>
    </row>
    <row r="109" spans="1:60" outlineLevel="1" x14ac:dyDescent="0.2">
      <c r="A109" s="199"/>
      <c r="B109" s="285" t="s">
        <v>775</v>
      </c>
      <c r="C109" s="286"/>
      <c r="D109" s="287"/>
      <c r="E109" s="288"/>
      <c r="F109" s="289"/>
      <c r="G109" s="290"/>
      <c r="H109" s="183"/>
      <c r="I109" s="20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>
        <v>0</v>
      </c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</row>
    <row r="110" spans="1:60" outlineLevel="1" x14ac:dyDescent="0.2">
      <c r="A110" s="199"/>
      <c r="B110" s="285" t="s">
        <v>776</v>
      </c>
      <c r="C110" s="286"/>
      <c r="D110" s="287"/>
      <c r="E110" s="288"/>
      <c r="F110" s="289"/>
      <c r="G110" s="290"/>
      <c r="H110" s="183"/>
      <c r="I110" s="20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>
        <v>1</v>
      </c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</row>
    <row r="111" spans="1:60" outlineLevel="1" x14ac:dyDescent="0.2">
      <c r="A111" s="200">
        <v>37</v>
      </c>
      <c r="B111" s="173" t="s">
        <v>779</v>
      </c>
      <c r="C111" s="194" t="s">
        <v>778</v>
      </c>
      <c r="D111" s="177" t="s">
        <v>163</v>
      </c>
      <c r="E111" s="180">
        <v>74</v>
      </c>
      <c r="F111" s="185"/>
      <c r="G111" s="184">
        <f>ROUND(E111*F111,2)</f>
        <v>0</v>
      </c>
      <c r="H111" s="183" t="s">
        <v>774</v>
      </c>
      <c r="I111" s="202" t="s">
        <v>174</v>
      </c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 t="s">
        <v>166</v>
      </c>
      <c r="AF111" s="162"/>
      <c r="AG111" s="162"/>
      <c r="AH111" s="162"/>
      <c r="AI111" s="162"/>
      <c r="AJ111" s="162"/>
      <c r="AK111" s="162"/>
      <c r="AL111" s="162"/>
      <c r="AM111" s="162">
        <v>21</v>
      </c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</row>
    <row r="112" spans="1:60" outlineLevel="1" x14ac:dyDescent="0.2">
      <c r="A112" s="199"/>
      <c r="B112" s="285" t="s">
        <v>780</v>
      </c>
      <c r="C112" s="286"/>
      <c r="D112" s="287"/>
      <c r="E112" s="288"/>
      <c r="F112" s="289"/>
      <c r="G112" s="290"/>
      <c r="H112" s="183"/>
      <c r="I112" s="20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>
        <v>0</v>
      </c>
      <c r="AD112" s="162"/>
      <c r="AE112" s="162"/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2"/>
      <c r="AZ112" s="162"/>
      <c r="BA112" s="162"/>
      <c r="BB112" s="162"/>
      <c r="BC112" s="162"/>
      <c r="BD112" s="162"/>
      <c r="BE112" s="162"/>
      <c r="BF112" s="162"/>
      <c r="BG112" s="162"/>
      <c r="BH112" s="162"/>
    </row>
    <row r="113" spans="1:60" outlineLevel="1" x14ac:dyDescent="0.2">
      <c r="A113" s="200">
        <v>38</v>
      </c>
      <c r="B113" s="173" t="s">
        <v>781</v>
      </c>
      <c r="C113" s="194" t="s">
        <v>782</v>
      </c>
      <c r="D113" s="177" t="s">
        <v>163</v>
      </c>
      <c r="E113" s="180">
        <v>33</v>
      </c>
      <c r="F113" s="185"/>
      <c r="G113" s="184">
        <f>ROUND(E113*F113,2)</f>
        <v>0</v>
      </c>
      <c r="H113" s="183" t="s">
        <v>774</v>
      </c>
      <c r="I113" s="202" t="s">
        <v>174</v>
      </c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 t="s">
        <v>166</v>
      </c>
      <c r="AF113" s="162"/>
      <c r="AG113" s="162"/>
      <c r="AH113" s="162"/>
      <c r="AI113" s="162"/>
      <c r="AJ113" s="162"/>
      <c r="AK113" s="162"/>
      <c r="AL113" s="162"/>
      <c r="AM113" s="162">
        <v>21</v>
      </c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2"/>
      <c r="AZ113" s="162"/>
      <c r="BA113" s="162"/>
      <c r="BB113" s="162"/>
      <c r="BC113" s="162"/>
      <c r="BD113" s="162"/>
      <c r="BE113" s="162"/>
      <c r="BF113" s="162"/>
      <c r="BG113" s="162"/>
      <c r="BH113" s="162"/>
    </row>
    <row r="114" spans="1:60" outlineLevel="1" x14ac:dyDescent="0.2">
      <c r="A114" s="200">
        <v>39</v>
      </c>
      <c r="B114" s="173" t="s">
        <v>783</v>
      </c>
      <c r="C114" s="194" t="s">
        <v>784</v>
      </c>
      <c r="D114" s="177" t="s">
        <v>163</v>
      </c>
      <c r="E114" s="180">
        <v>74</v>
      </c>
      <c r="F114" s="185"/>
      <c r="G114" s="184">
        <f>ROUND(E114*F114,2)</f>
        <v>0</v>
      </c>
      <c r="H114" s="183" t="s">
        <v>774</v>
      </c>
      <c r="I114" s="202" t="s">
        <v>174</v>
      </c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 t="s">
        <v>166</v>
      </c>
      <c r="AF114" s="162"/>
      <c r="AG114" s="162"/>
      <c r="AH114" s="162"/>
      <c r="AI114" s="162"/>
      <c r="AJ114" s="162"/>
      <c r="AK114" s="162"/>
      <c r="AL114" s="162"/>
      <c r="AM114" s="162">
        <v>21</v>
      </c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2"/>
      <c r="AZ114" s="162"/>
      <c r="BA114" s="162"/>
      <c r="BB114" s="162"/>
      <c r="BC114" s="162"/>
      <c r="BD114" s="162"/>
      <c r="BE114" s="162"/>
      <c r="BF114" s="162"/>
      <c r="BG114" s="162"/>
      <c r="BH114" s="162"/>
    </row>
    <row r="115" spans="1:60" x14ac:dyDescent="0.2">
      <c r="A115" s="198" t="s">
        <v>158</v>
      </c>
      <c r="B115" s="172" t="s">
        <v>138</v>
      </c>
      <c r="C115" s="193" t="s">
        <v>139</v>
      </c>
      <c r="D115" s="176"/>
      <c r="E115" s="179"/>
      <c r="F115" s="291">
        <f>SUM(G116:G125)</f>
        <v>0</v>
      </c>
      <c r="G115" s="292"/>
      <c r="H115" s="182"/>
      <c r="I115" s="201"/>
      <c r="AE115" t="s">
        <v>159</v>
      </c>
    </row>
    <row r="116" spans="1:60" outlineLevel="1" x14ac:dyDescent="0.2">
      <c r="A116" s="199"/>
      <c r="B116" s="293" t="s">
        <v>288</v>
      </c>
      <c r="C116" s="294"/>
      <c r="D116" s="295"/>
      <c r="E116" s="296"/>
      <c r="F116" s="297"/>
      <c r="G116" s="298"/>
      <c r="H116" s="183"/>
      <c r="I116" s="20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>
        <v>0</v>
      </c>
      <c r="AD116" s="162"/>
      <c r="AE116" s="162"/>
      <c r="AF116" s="162"/>
      <c r="AG116" s="162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2"/>
      <c r="AZ116" s="162"/>
      <c r="BA116" s="162"/>
      <c r="BB116" s="162"/>
      <c r="BC116" s="162"/>
      <c r="BD116" s="162"/>
      <c r="BE116" s="162"/>
      <c r="BF116" s="162"/>
      <c r="BG116" s="162"/>
      <c r="BH116" s="162"/>
    </row>
    <row r="117" spans="1:60" outlineLevel="1" x14ac:dyDescent="0.2">
      <c r="A117" s="200">
        <v>40</v>
      </c>
      <c r="B117" s="173" t="s">
        <v>785</v>
      </c>
      <c r="C117" s="194" t="s">
        <v>786</v>
      </c>
      <c r="D117" s="177" t="s">
        <v>302</v>
      </c>
      <c r="E117" s="180">
        <v>3.53416</v>
      </c>
      <c r="F117" s="185"/>
      <c r="G117" s="184">
        <f>ROUND(E117*F117,2)</f>
        <v>0</v>
      </c>
      <c r="H117" s="183" t="s">
        <v>287</v>
      </c>
      <c r="I117" s="202" t="s">
        <v>174</v>
      </c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 t="s">
        <v>166</v>
      </c>
      <c r="AF117" s="162"/>
      <c r="AG117" s="162"/>
      <c r="AH117" s="162"/>
      <c r="AI117" s="162"/>
      <c r="AJ117" s="162"/>
      <c r="AK117" s="162"/>
      <c r="AL117" s="162"/>
      <c r="AM117" s="162">
        <v>21</v>
      </c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2"/>
      <c r="AZ117" s="162"/>
      <c r="BA117" s="162"/>
      <c r="BB117" s="162"/>
      <c r="BC117" s="162"/>
      <c r="BD117" s="162"/>
      <c r="BE117" s="162"/>
      <c r="BF117" s="162"/>
      <c r="BG117" s="162"/>
      <c r="BH117" s="162"/>
    </row>
    <row r="118" spans="1:60" outlineLevel="1" x14ac:dyDescent="0.2">
      <c r="A118" s="199"/>
      <c r="B118" s="174"/>
      <c r="C118" s="299" t="s">
        <v>787</v>
      </c>
      <c r="D118" s="300"/>
      <c r="E118" s="301"/>
      <c r="F118" s="302"/>
      <c r="G118" s="303"/>
      <c r="H118" s="183"/>
      <c r="I118" s="20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2"/>
      <c r="AZ118" s="162"/>
      <c r="BA118" s="165" t="str">
        <f>C118</f>
        <v>Včetně naložení na dopravní prostředek a složení na skládku, bez poplatku za skládku.</v>
      </c>
      <c r="BB118" s="162"/>
      <c r="BC118" s="162"/>
      <c r="BD118" s="162"/>
      <c r="BE118" s="162"/>
      <c r="BF118" s="162"/>
      <c r="BG118" s="162"/>
      <c r="BH118" s="162"/>
    </row>
    <row r="119" spans="1:60" outlineLevel="1" x14ac:dyDescent="0.2">
      <c r="A119" s="200">
        <v>41</v>
      </c>
      <c r="B119" s="173" t="s">
        <v>788</v>
      </c>
      <c r="C119" s="194" t="s">
        <v>789</v>
      </c>
      <c r="D119" s="177" t="s">
        <v>302</v>
      </c>
      <c r="E119" s="180">
        <v>3.53416</v>
      </c>
      <c r="F119" s="185"/>
      <c r="G119" s="184">
        <f>ROUND(E119*F119,2)</f>
        <v>0</v>
      </c>
      <c r="H119" s="183" t="s">
        <v>287</v>
      </c>
      <c r="I119" s="202" t="s">
        <v>174</v>
      </c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 t="s">
        <v>166</v>
      </c>
      <c r="AF119" s="162"/>
      <c r="AG119" s="162"/>
      <c r="AH119" s="162"/>
      <c r="AI119" s="162"/>
      <c r="AJ119" s="162"/>
      <c r="AK119" s="162"/>
      <c r="AL119" s="162"/>
      <c r="AM119" s="162">
        <v>21</v>
      </c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</row>
    <row r="120" spans="1:60" outlineLevel="1" x14ac:dyDescent="0.2">
      <c r="A120" s="199"/>
      <c r="B120" s="285" t="s">
        <v>310</v>
      </c>
      <c r="C120" s="286"/>
      <c r="D120" s="287"/>
      <c r="E120" s="288"/>
      <c r="F120" s="289"/>
      <c r="G120" s="290"/>
      <c r="H120" s="183"/>
      <c r="I120" s="20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>
        <v>0</v>
      </c>
      <c r="AD120" s="162"/>
      <c r="AE120" s="162"/>
      <c r="AF120" s="162"/>
      <c r="AG120" s="162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</row>
    <row r="121" spans="1:60" outlineLevel="1" x14ac:dyDescent="0.2">
      <c r="A121" s="200">
        <v>42</v>
      </c>
      <c r="B121" s="173" t="s">
        <v>311</v>
      </c>
      <c r="C121" s="194" t="s">
        <v>312</v>
      </c>
      <c r="D121" s="177" t="s">
        <v>302</v>
      </c>
      <c r="E121" s="180">
        <v>3.53416</v>
      </c>
      <c r="F121" s="185"/>
      <c r="G121" s="184">
        <f>ROUND(E121*F121,2)</f>
        <v>0</v>
      </c>
      <c r="H121" s="183" t="s">
        <v>287</v>
      </c>
      <c r="I121" s="202" t="s">
        <v>174</v>
      </c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 t="s">
        <v>166</v>
      </c>
      <c r="AF121" s="162"/>
      <c r="AG121" s="162"/>
      <c r="AH121" s="162"/>
      <c r="AI121" s="162"/>
      <c r="AJ121" s="162"/>
      <c r="AK121" s="162"/>
      <c r="AL121" s="162"/>
      <c r="AM121" s="162">
        <v>21</v>
      </c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2"/>
      <c r="AZ121" s="162"/>
      <c r="BA121" s="162"/>
      <c r="BB121" s="162"/>
      <c r="BC121" s="162"/>
      <c r="BD121" s="162"/>
      <c r="BE121" s="162"/>
      <c r="BF121" s="162"/>
      <c r="BG121" s="162"/>
      <c r="BH121" s="162"/>
    </row>
    <row r="122" spans="1:60" outlineLevel="1" x14ac:dyDescent="0.2">
      <c r="A122" s="199"/>
      <c r="B122" s="174"/>
      <c r="C122" s="299" t="s">
        <v>790</v>
      </c>
      <c r="D122" s="300"/>
      <c r="E122" s="301"/>
      <c r="F122" s="302"/>
      <c r="G122" s="303"/>
      <c r="H122" s="183"/>
      <c r="I122" s="20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162"/>
      <c r="AZ122" s="162"/>
      <c r="BA122" s="165" t="str">
        <f>C122</f>
        <v>Včetně případného složení na staveništní deponii.</v>
      </c>
      <c r="BB122" s="162"/>
      <c r="BC122" s="162"/>
      <c r="BD122" s="162"/>
      <c r="BE122" s="162"/>
      <c r="BF122" s="162"/>
      <c r="BG122" s="162"/>
      <c r="BH122" s="162"/>
    </row>
    <row r="123" spans="1:60" outlineLevel="1" x14ac:dyDescent="0.2">
      <c r="A123" s="200">
        <v>43</v>
      </c>
      <c r="B123" s="173" t="s">
        <v>791</v>
      </c>
      <c r="C123" s="194" t="s">
        <v>792</v>
      </c>
      <c r="D123" s="177" t="s">
        <v>302</v>
      </c>
      <c r="E123" s="180">
        <v>3.53416</v>
      </c>
      <c r="F123" s="185"/>
      <c r="G123" s="184">
        <f>ROUND(E123*F123,2)</f>
        <v>0</v>
      </c>
      <c r="H123" s="183" t="s">
        <v>287</v>
      </c>
      <c r="I123" s="202" t="s">
        <v>174</v>
      </c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 t="s">
        <v>166</v>
      </c>
      <c r="AF123" s="162"/>
      <c r="AG123" s="162"/>
      <c r="AH123" s="162"/>
      <c r="AI123" s="162"/>
      <c r="AJ123" s="162"/>
      <c r="AK123" s="162"/>
      <c r="AL123" s="162"/>
      <c r="AM123" s="162">
        <v>21</v>
      </c>
      <c r="AN123" s="162"/>
      <c r="AO123" s="162"/>
      <c r="AP123" s="162"/>
      <c r="AQ123" s="162"/>
      <c r="AR123" s="162"/>
      <c r="AS123" s="162"/>
      <c r="AT123" s="162"/>
      <c r="AU123" s="162"/>
      <c r="AV123" s="162"/>
      <c r="AW123" s="162"/>
      <c r="AX123" s="162"/>
      <c r="AY123" s="162"/>
      <c r="AZ123" s="162"/>
      <c r="BA123" s="162"/>
      <c r="BB123" s="162"/>
      <c r="BC123" s="162"/>
      <c r="BD123" s="162"/>
      <c r="BE123" s="162"/>
      <c r="BF123" s="162"/>
      <c r="BG123" s="162"/>
      <c r="BH123" s="162"/>
    </row>
    <row r="124" spans="1:60" outlineLevel="1" x14ac:dyDescent="0.2">
      <c r="A124" s="199"/>
      <c r="B124" s="285" t="s">
        <v>320</v>
      </c>
      <c r="C124" s="286"/>
      <c r="D124" s="287"/>
      <c r="E124" s="288"/>
      <c r="F124" s="289"/>
      <c r="G124" s="290"/>
      <c r="H124" s="183"/>
      <c r="I124" s="20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>
        <v>0</v>
      </c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2"/>
      <c r="AY124" s="162"/>
      <c r="AZ124" s="162"/>
      <c r="BA124" s="162"/>
      <c r="BB124" s="162"/>
      <c r="BC124" s="162"/>
      <c r="BD124" s="162"/>
      <c r="BE124" s="162"/>
      <c r="BF124" s="162"/>
      <c r="BG124" s="162"/>
      <c r="BH124" s="162"/>
    </row>
    <row r="125" spans="1:60" ht="13.5" outlineLevel="1" thickBot="1" x14ac:dyDescent="0.25">
      <c r="A125" s="208">
        <v>44</v>
      </c>
      <c r="B125" s="209" t="s">
        <v>793</v>
      </c>
      <c r="C125" s="210" t="s">
        <v>1163</v>
      </c>
      <c r="D125" s="211" t="s">
        <v>302</v>
      </c>
      <c r="E125" s="212">
        <v>3.53416</v>
      </c>
      <c r="F125" s="213"/>
      <c r="G125" s="214">
        <f>ROUND(E125*F125,2)</f>
        <v>0</v>
      </c>
      <c r="H125" s="215" t="s">
        <v>287</v>
      </c>
      <c r="I125" s="216" t="s">
        <v>174</v>
      </c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 t="s">
        <v>166</v>
      </c>
      <c r="AF125" s="162"/>
      <c r="AG125" s="162"/>
      <c r="AH125" s="162"/>
      <c r="AI125" s="162"/>
      <c r="AJ125" s="162"/>
      <c r="AK125" s="162"/>
      <c r="AL125" s="162"/>
      <c r="AM125" s="162">
        <v>21</v>
      </c>
      <c r="AN125" s="162"/>
      <c r="AO125" s="162"/>
      <c r="AP125" s="162"/>
      <c r="AQ125" s="162"/>
      <c r="AR125" s="162"/>
      <c r="AS125" s="162"/>
      <c r="AT125" s="162"/>
      <c r="AU125" s="162"/>
      <c r="AV125" s="162"/>
      <c r="AW125" s="162"/>
      <c r="AX125" s="162"/>
      <c r="AY125" s="162"/>
      <c r="AZ125" s="162"/>
      <c r="BA125" s="162"/>
      <c r="BB125" s="162"/>
      <c r="BC125" s="162"/>
      <c r="BD125" s="162"/>
      <c r="BE125" s="162"/>
      <c r="BF125" s="162"/>
      <c r="BG125" s="162"/>
      <c r="BH125" s="162"/>
    </row>
    <row r="126" spans="1:60" x14ac:dyDescent="0.2">
      <c r="A126" s="163"/>
      <c r="B126" s="175" t="s">
        <v>335</v>
      </c>
      <c r="C126" s="195" t="s">
        <v>335</v>
      </c>
      <c r="D126" s="178"/>
      <c r="E126" s="181"/>
      <c r="F126" s="186"/>
      <c r="G126" s="186"/>
      <c r="H126" s="187"/>
      <c r="I126" s="186"/>
    </row>
    <row r="127" spans="1:60" hidden="1" x14ac:dyDescent="0.2">
      <c r="C127" s="196"/>
      <c r="D127" s="141"/>
    </row>
    <row r="128" spans="1:60" ht="13.5" hidden="1" thickBot="1" x14ac:dyDescent="0.25">
      <c r="A128" s="188"/>
      <c r="B128" s="189" t="s">
        <v>336</v>
      </c>
      <c r="C128" s="197"/>
      <c r="D128" s="190"/>
      <c r="E128" s="191"/>
      <c r="F128" s="191"/>
      <c r="G128" s="192">
        <f>F8+F12+F15+F28+F32+F34+F39+F46+F52+F58+F61+F67+F72+F85+F92+F96+F99+F103+F115</f>
        <v>0</v>
      </c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xa+aMYbYChpYox26gFqRu6+eEIo3Sxo/DuducJrvJdkor6iplB7PjKfu9W5ZG3sXs2F/QghoXZr19KwaM3sc1w==" saltValue="PXW4j5OFGI86y6/pcMvJIQ==" spinCount="100000" sheet="1"/>
  <mergeCells count="73">
    <mergeCell ref="F12:G12"/>
    <mergeCell ref="A1:G1"/>
    <mergeCell ref="C7:G7"/>
    <mergeCell ref="F8:G8"/>
    <mergeCell ref="B9:G9"/>
    <mergeCell ref="B10:G10"/>
    <mergeCell ref="B36:G36"/>
    <mergeCell ref="F15:G15"/>
    <mergeCell ref="B16:G16"/>
    <mergeCell ref="B18:G18"/>
    <mergeCell ref="B19:G19"/>
    <mergeCell ref="B24:G24"/>
    <mergeCell ref="F28:G28"/>
    <mergeCell ref="B29:G29"/>
    <mergeCell ref="B30:G30"/>
    <mergeCell ref="F32:G32"/>
    <mergeCell ref="F34:G34"/>
    <mergeCell ref="B35:G35"/>
    <mergeCell ref="B54:G54"/>
    <mergeCell ref="F39:G39"/>
    <mergeCell ref="B40:G40"/>
    <mergeCell ref="B41:G41"/>
    <mergeCell ref="B44:G44"/>
    <mergeCell ref="F46:G46"/>
    <mergeCell ref="B47:G47"/>
    <mergeCell ref="B48:G48"/>
    <mergeCell ref="B49:G49"/>
    <mergeCell ref="C51:G51"/>
    <mergeCell ref="F52:G52"/>
    <mergeCell ref="B53:G53"/>
    <mergeCell ref="B74:G74"/>
    <mergeCell ref="F58:G58"/>
    <mergeCell ref="B59:G59"/>
    <mergeCell ref="F61:G61"/>
    <mergeCell ref="B62:G62"/>
    <mergeCell ref="B63:G63"/>
    <mergeCell ref="B64:G64"/>
    <mergeCell ref="F67:G67"/>
    <mergeCell ref="B68:G68"/>
    <mergeCell ref="B69:G69"/>
    <mergeCell ref="F72:G72"/>
    <mergeCell ref="B73:G73"/>
    <mergeCell ref="F92:G92"/>
    <mergeCell ref="B76:G76"/>
    <mergeCell ref="B77:G77"/>
    <mergeCell ref="B79:G79"/>
    <mergeCell ref="B80:G80"/>
    <mergeCell ref="B82:G82"/>
    <mergeCell ref="B83:G83"/>
    <mergeCell ref="F85:G85"/>
    <mergeCell ref="B86:G86"/>
    <mergeCell ref="B87:G87"/>
    <mergeCell ref="B89:G89"/>
    <mergeCell ref="B90:G90"/>
    <mergeCell ref="B110:G110"/>
    <mergeCell ref="B93:G93"/>
    <mergeCell ref="F96:G96"/>
    <mergeCell ref="B97:G97"/>
    <mergeCell ref="F99:G99"/>
    <mergeCell ref="B100:G100"/>
    <mergeCell ref="B101:G101"/>
    <mergeCell ref="F103:G103"/>
    <mergeCell ref="B104:G104"/>
    <mergeCell ref="B106:G106"/>
    <mergeCell ref="B107:G107"/>
    <mergeCell ref="B109:G109"/>
    <mergeCell ref="B124:G124"/>
    <mergeCell ref="B112:G112"/>
    <mergeCell ref="F115:G115"/>
    <mergeCell ref="B116:G116"/>
    <mergeCell ref="C118:G118"/>
    <mergeCell ref="B120:G120"/>
    <mergeCell ref="C122:G122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E27" sqref="E27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304" t="s">
        <v>152</v>
      </c>
      <c r="B1" s="304"/>
      <c r="C1" s="305"/>
      <c r="D1" s="304"/>
      <c r="E1" s="304"/>
      <c r="F1" s="304"/>
      <c r="G1" s="304"/>
      <c r="AC1" t="s">
        <v>155</v>
      </c>
    </row>
    <row r="2" spans="1:60" ht="13.5" thickTop="1" x14ac:dyDescent="0.2">
      <c r="A2" s="146" t="s">
        <v>29</v>
      </c>
      <c r="B2" s="150" t="s">
        <v>40</v>
      </c>
      <c r="C2" s="166" t="s">
        <v>41</v>
      </c>
      <c r="D2" s="148"/>
      <c r="E2" s="147"/>
      <c r="F2" s="147"/>
      <c r="G2" s="149"/>
    </row>
    <row r="3" spans="1:60" x14ac:dyDescent="0.2">
      <c r="A3" s="144" t="s">
        <v>30</v>
      </c>
      <c r="B3" s="151" t="s">
        <v>49</v>
      </c>
      <c r="C3" s="167" t="s">
        <v>50</v>
      </c>
      <c r="D3" s="143"/>
      <c r="E3" s="142"/>
      <c r="F3" s="142"/>
      <c r="G3" s="145"/>
      <c r="AC3" s="8" t="s">
        <v>143</v>
      </c>
    </row>
    <row r="4" spans="1:60" ht="13.5" thickBot="1" x14ac:dyDescent="0.25">
      <c r="A4" s="152" t="s">
        <v>31</v>
      </c>
      <c r="B4" s="153" t="s">
        <v>150</v>
      </c>
      <c r="C4" s="168" t="s">
        <v>448</v>
      </c>
      <c r="D4" s="154"/>
      <c r="E4" s="155"/>
      <c r="F4" s="155"/>
      <c r="G4" s="156"/>
    </row>
    <row r="5" spans="1:60" ht="14.25" thickTop="1" thickBot="1" x14ac:dyDescent="0.25">
      <c r="C5" s="169"/>
      <c r="D5" s="141"/>
      <c r="AN5">
        <v>15</v>
      </c>
      <c r="AO5">
        <v>21</v>
      </c>
    </row>
    <row r="6" spans="1:60" ht="27" thickTop="1" thickBot="1" x14ac:dyDescent="0.25">
      <c r="A6" s="157" t="s">
        <v>32</v>
      </c>
      <c r="B6" s="160" t="s">
        <v>33</v>
      </c>
      <c r="C6" s="170" t="s">
        <v>34</v>
      </c>
      <c r="D6" s="159" t="s">
        <v>35</v>
      </c>
      <c r="E6" s="158" t="s">
        <v>36</v>
      </c>
      <c r="F6" s="161" t="s">
        <v>37</v>
      </c>
      <c r="G6" s="157" t="s">
        <v>38</v>
      </c>
      <c r="H6" s="203" t="s">
        <v>153</v>
      </c>
      <c r="I6" s="171" t="s">
        <v>154</v>
      </c>
      <c r="J6" s="54"/>
      <c r="AN6">
        <f>SUMIF(AM8:AM266,AN5,G8:G266)</f>
        <v>0</v>
      </c>
      <c r="AO6">
        <f>SUMIF(AM8:AM266,AO5,G8:G266)</f>
        <v>0</v>
      </c>
    </row>
    <row r="7" spans="1:60" x14ac:dyDescent="0.2">
      <c r="A7" s="204"/>
      <c r="B7" s="205" t="s">
        <v>156</v>
      </c>
      <c r="C7" s="306" t="s">
        <v>157</v>
      </c>
      <c r="D7" s="307"/>
      <c r="E7" s="308"/>
      <c r="F7" s="309"/>
      <c r="G7" s="309"/>
      <c r="H7" s="206"/>
      <c r="I7" s="207"/>
    </row>
    <row r="8" spans="1:60" x14ac:dyDescent="0.2">
      <c r="A8" s="198" t="s">
        <v>158</v>
      </c>
      <c r="B8" s="172" t="s">
        <v>100</v>
      </c>
      <c r="C8" s="193" t="s">
        <v>101</v>
      </c>
      <c r="D8" s="176"/>
      <c r="E8" s="179"/>
      <c r="F8" s="310">
        <f>SUM(G9:G35)</f>
        <v>0</v>
      </c>
      <c r="G8" s="311"/>
      <c r="H8" s="182"/>
      <c r="I8" s="201"/>
      <c r="AE8" t="s">
        <v>159</v>
      </c>
    </row>
    <row r="9" spans="1:60" outlineLevel="1" x14ac:dyDescent="0.2">
      <c r="A9" s="199"/>
      <c r="B9" s="293" t="s">
        <v>794</v>
      </c>
      <c r="C9" s="294"/>
      <c r="D9" s="295"/>
      <c r="E9" s="296"/>
      <c r="F9" s="297"/>
      <c r="G9" s="298"/>
      <c r="H9" s="183"/>
      <c r="I9" s="20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>
        <v>0</v>
      </c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outlineLevel="1" x14ac:dyDescent="0.2">
      <c r="A10" s="199"/>
      <c r="B10" s="285" t="s">
        <v>795</v>
      </c>
      <c r="C10" s="286"/>
      <c r="D10" s="287"/>
      <c r="E10" s="288"/>
      <c r="F10" s="289"/>
      <c r="G10" s="290"/>
      <c r="H10" s="183"/>
      <c r="I10" s="20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169</v>
      </c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 x14ac:dyDescent="0.2">
      <c r="A11" s="199"/>
      <c r="B11" s="285" t="s">
        <v>796</v>
      </c>
      <c r="C11" s="286"/>
      <c r="D11" s="287"/>
      <c r="E11" s="288"/>
      <c r="F11" s="289"/>
      <c r="G11" s="290"/>
      <c r="H11" s="183"/>
      <c r="I11" s="20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>
        <v>1</v>
      </c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outlineLevel="1" x14ac:dyDescent="0.2">
      <c r="A12" s="200">
        <v>1</v>
      </c>
      <c r="B12" s="173" t="s">
        <v>797</v>
      </c>
      <c r="C12" s="194" t="s">
        <v>798</v>
      </c>
      <c r="D12" s="177" t="s">
        <v>163</v>
      </c>
      <c r="E12" s="180">
        <v>3</v>
      </c>
      <c r="F12" s="185"/>
      <c r="G12" s="184">
        <f>ROUND(E12*F12,2)</f>
        <v>0</v>
      </c>
      <c r="H12" s="183" t="s">
        <v>464</v>
      </c>
      <c r="I12" s="202" t="s">
        <v>174</v>
      </c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 t="s">
        <v>166</v>
      </c>
      <c r="AF12" s="162"/>
      <c r="AG12" s="162"/>
      <c r="AH12" s="162"/>
      <c r="AI12" s="162"/>
      <c r="AJ12" s="162"/>
      <c r="AK12" s="162"/>
      <c r="AL12" s="162"/>
      <c r="AM12" s="162">
        <v>21</v>
      </c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outlineLevel="1" x14ac:dyDescent="0.2">
      <c r="A13" s="199"/>
      <c r="B13" s="174"/>
      <c r="C13" s="299" t="s">
        <v>799</v>
      </c>
      <c r="D13" s="300"/>
      <c r="E13" s="301"/>
      <c r="F13" s="302"/>
      <c r="G13" s="303"/>
      <c r="H13" s="183"/>
      <c r="I13" s="20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5" t="str">
        <f>C13</f>
        <v>Včetně pomocného lešení o výšce podlahy do 1900 mm a pro zatížení do 1,5 kPa.</v>
      </c>
      <c r="BB13" s="162"/>
      <c r="BC13" s="162"/>
      <c r="BD13" s="162"/>
      <c r="BE13" s="162"/>
      <c r="BF13" s="162"/>
      <c r="BG13" s="162"/>
      <c r="BH13" s="162"/>
    </row>
    <row r="14" spans="1:60" outlineLevel="1" x14ac:dyDescent="0.2">
      <c r="A14" s="199"/>
      <c r="B14" s="285" t="s">
        <v>800</v>
      </c>
      <c r="C14" s="286"/>
      <c r="D14" s="287"/>
      <c r="E14" s="288"/>
      <c r="F14" s="289"/>
      <c r="G14" s="290"/>
      <c r="H14" s="183"/>
      <c r="I14" s="20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>
        <v>0</v>
      </c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outlineLevel="1" x14ac:dyDescent="0.2">
      <c r="A15" s="199"/>
      <c r="B15" s="285" t="s">
        <v>801</v>
      </c>
      <c r="C15" s="286"/>
      <c r="D15" s="287"/>
      <c r="E15" s="288"/>
      <c r="F15" s="289"/>
      <c r="G15" s="290"/>
      <c r="H15" s="183"/>
      <c r="I15" s="20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>
        <v>1</v>
      </c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</row>
    <row r="16" spans="1:60" outlineLevel="1" x14ac:dyDescent="0.2">
      <c r="A16" s="200">
        <v>2</v>
      </c>
      <c r="B16" s="173" t="s">
        <v>802</v>
      </c>
      <c r="C16" s="194" t="s">
        <v>803</v>
      </c>
      <c r="D16" s="177" t="s">
        <v>163</v>
      </c>
      <c r="E16" s="180">
        <v>3</v>
      </c>
      <c r="F16" s="185"/>
      <c r="G16" s="184">
        <f>ROUND(E16*F16,2)</f>
        <v>0</v>
      </c>
      <c r="H16" s="183" t="s">
        <v>464</v>
      </c>
      <c r="I16" s="202" t="s">
        <v>174</v>
      </c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 t="s">
        <v>166</v>
      </c>
      <c r="AF16" s="162"/>
      <c r="AG16" s="162"/>
      <c r="AH16" s="162"/>
      <c r="AI16" s="162"/>
      <c r="AJ16" s="162"/>
      <c r="AK16" s="162"/>
      <c r="AL16" s="162"/>
      <c r="AM16" s="162">
        <v>21</v>
      </c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">
      <c r="A17" s="199"/>
      <c r="B17" s="174"/>
      <c r="C17" s="299" t="s">
        <v>799</v>
      </c>
      <c r="D17" s="300"/>
      <c r="E17" s="301"/>
      <c r="F17" s="302"/>
      <c r="G17" s="303"/>
      <c r="H17" s="183"/>
      <c r="I17" s="20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5" t="str">
        <f>C17</f>
        <v>Včetně pomocného lešení o výšce podlahy do 1900 mm a pro zatížení do 1,5 kPa.</v>
      </c>
      <c r="BB17" s="162"/>
      <c r="BC17" s="162"/>
      <c r="BD17" s="162"/>
      <c r="BE17" s="162"/>
      <c r="BF17" s="162"/>
      <c r="BG17" s="162"/>
      <c r="BH17" s="162"/>
    </row>
    <row r="18" spans="1:60" outlineLevel="1" x14ac:dyDescent="0.2">
      <c r="A18" s="200">
        <v>3</v>
      </c>
      <c r="B18" s="173" t="s">
        <v>804</v>
      </c>
      <c r="C18" s="194" t="s">
        <v>805</v>
      </c>
      <c r="D18" s="177" t="s">
        <v>163</v>
      </c>
      <c r="E18" s="180">
        <v>44</v>
      </c>
      <c r="F18" s="185"/>
      <c r="G18" s="184">
        <f>ROUND(E18*F18,2)</f>
        <v>0</v>
      </c>
      <c r="H18" s="183"/>
      <c r="I18" s="202" t="s">
        <v>228</v>
      </c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 t="s">
        <v>229</v>
      </c>
      <c r="AF18" s="162" t="s">
        <v>240</v>
      </c>
      <c r="AG18" s="162"/>
      <c r="AH18" s="162"/>
      <c r="AI18" s="162"/>
      <c r="AJ18" s="162"/>
      <c r="AK18" s="162"/>
      <c r="AL18" s="162"/>
      <c r="AM18" s="162">
        <v>21</v>
      </c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 x14ac:dyDescent="0.2">
      <c r="A19" s="199"/>
      <c r="B19" s="174"/>
      <c r="C19" s="299" t="s">
        <v>799</v>
      </c>
      <c r="D19" s="300"/>
      <c r="E19" s="301"/>
      <c r="F19" s="302"/>
      <c r="G19" s="303"/>
      <c r="H19" s="183"/>
      <c r="I19" s="20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5" t="str">
        <f>C19</f>
        <v>Včetně pomocného lešení o výšce podlahy do 1900 mm a pro zatížení do 1,5 kPa.</v>
      </c>
      <c r="BB19" s="162"/>
      <c r="BC19" s="162"/>
      <c r="BD19" s="162"/>
      <c r="BE19" s="162"/>
      <c r="BF19" s="162"/>
      <c r="BG19" s="162"/>
      <c r="BH19" s="162"/>
    </row>
    <row r="20" spans="1:60" ht="22.5" outlineLevel="1" x14ac:dyDescent="0.2">
      <c r="A20" s="200">
        <v>4</v>
      </c>
      <c r="B20" s="173" t="s">
        <v>449</v>
      </c>
      <c r="C20" s="194" t="s">
        <v>806</v>
      </c>
      <c r="D20" s="177" t="s">
        <v>225</v>
      </c>
      <c r="E20" s="180">
        <v>7</v>
      </c>
      <c r="F20" s="185"/>
      <c r="G20" s="184">
        <f t="shared" ref="G20:G28" si="0">ROUND(E20*F20,2)</f>
        <v>0</v>
      </c>
      <c r="H20" s="183"/>
      <c r="I20" s="202" t="s">
        <v>228</v>
      </c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 t="s">
        <v>229</v>
      </c>
      <c r="AF20" s="162" t="s">
        <v>240</v>
      </c>
      <c r="AG20" s="162"/>
      <c r="AH20" s="162"/>
      <c r="AI20" s="162"/>
      <c r="AJ20" s="162"/>
      <c r="AK20" s="162"/>
      <c r="AL20" s="162"/>
      <c r="AM20" s="162">
        <v>21</v>
      </c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ht="22.5" outlineLevel="1" x14ac:dyDescent="0.2">
      <c r="A21" s="200">
        <v>5</v>
      </c>
      <c r="B21" s="173" t="s">
        <v>451</v>
      </c>
      <c r="C21" s="194" t="s">
        <v>450</v>
      </c>
      <c r="D21" s="177" t="s">
        <v>225</v>
      </c>
      <c r="E21" s="180">
        <v>12</v>
      </c>
      <c r="F21" s="185"/>
      <c r="G21" s="184">
        <f t="shared" si="0"/>
        <v>0</v>
      </c>
      <c r="H21" s="183"/>
      <c r="I21" s="202" t="s">
        <v>228</v>
      </c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 t="s">
        <v>229</v>
      </c>
      <c r="AF21" s="162" t="s">
        <v>240</v>
      </c>
      <c r="AG21" s="162"/>
      <c r="AH21" s="162"/>
      <c r="AI21" s="162"/>
      <c r="AJ21" s="162"/>
      <c r="AK21" s="162"/>
      <c r="AL21" s="162"/>
      <c r="AM21" s="162">
        <v>21</v>
      </c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ht="22.5" outlineLevel="1" x14ac:dyDescent="0.2">
      <c r="A22" s="200">
        <v>6</v>
      </c>
      <c r="B22" s="173" t="s">
        <v>453</v>
      </c>
      <c r="C22" s="194" t="s">
        <v>452</v>
      </c>
      <c r="D22" s="177" t="s">
        <v>225</v>
      </c>
      <c r="E22" s="180">
        <v>22</v>
      </c>
      <c r="F22" s="185"/>
      <c r="G22" s="184">
        <f t="shared" si="0"/>
        <v>0</v>
      </c>
      <c r="H22" s="183"/>
      <c r="I22" s="202" t="s">
        <v>228</v>
      </c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 t="s">
        <v>229</v>
      </c>
      <c r="AF22" s="162" t="s">
        <v>240</v>
      </c>
      <c r="AG22" s="162"/>
      <c r="AH22" s="162"/>
      <c r="AI22" s="162"/>
      <c r="AJ22" s="162"/>
      <c r="AK22" s="162"/>
      <c r="AL22" s="162"/>
      <c r="AM22" s="162">
        <v>21</v>
      </c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ht="22.5" outlineLevel="1" x14ac:dyDescent="0.2">
      <c r="A23" s="200">
        <v>7</v>
      </c>
      <c r="B23" s="173" t="s">
        <v>455</v>
      </c>
      <c r="C23" s="194" t="s">
        <v>454</v>
      </c>
      <c r="D23" s="177" t="s">
        <v>225</v>
      </c>
      <c r="E23" s="180">
        <v>24</v>
      </c>
      <c r="F23" s="185"/>
      <c r="G23" s="184">
        <f t="shared" si="0"/>
        <v>0</v>
      </c>
      <c r="H23" s="183"/>
      <c r="I23" s="202" t="s">
        <v>228</v>
      </c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 t="s">
        <v>229</v>
      </c>
      <c r="AF23" s="162" t="s">
        <v>240</v>
      </c>
      <c r="AG23" s="162"/>
      <c r="AH23" s="162"/>
      <c r="AI23" s="162"/>
      <c r="AJ23" s="162"/>
      <c r="AK23" s="162"/>
      <c r="AL23" s="162"/>
      <c r="AM23" s="162">
        <v>21</v>
      </c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200">
        <v>8</v>
      </c>
      <c r="B24" s="173" t="s">
        <v>457</v>
      </c>
      <c r="C24" s="194" t="s">
        <v>807</v>
      </c>
      <c r="D24" s="177" t="s">
        <v>163</v>
      </c>
      <c r="E24" s="180">
        <v>3</v>
      </c>
      <c r="F24" s="185"/>
      <c r="G24" s="184">
        <f t="shared" si="0"/>
        <v>0</v>
      </c>
      <c r="H24" s="183"/>
      <c r="I24" s="202" t="s">
        <v>228</v>
      </c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 t="s">
        <v>229</v>
      </c>
      <c r="AF24" s="162" t="s">
        <v>240</v>
      </c>
      <c r="AG24" s="162"/>
      <c r="AH24" s="162"/>
      <c r="AI24" s="162"/>
      <c r="AJ24" s="162"/>
      <c r="AK24" s="162"/>
      <c r="AL24" s="162"/>
      <c r="AM24" s="162">
        <v>21</v>
      </c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outlineLevel="1" x14ac:dyDescent="0.2">
      <c r="A25" s="200">
        <v>9</v>
      </c>
      <c r="B25" s="173" t="s">
        <v>808</v>
      </c>
      <c r="C25" s="194" t="s">
        <v>456</v>
      </c>
      <c r="D25" s="177" t="s">
        <v>245</v>
      </c>
      <c r="E25" s="180">
        <v>2</v>
      </c>
      <c r="F25" s="185"/>
      <c r="G25" s="184">
        <f t="shared" si="0"/>
        <v>0</v>
      </c>
      <c r="H25" s="183"/>
      <c r="I25" s="202" t="s">
        <v>228</v>
      </c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 t="s">
        <v>229</v>
      </c>
      <c r="AF25" s="162" t="s">
        <v>240</v>
      </c>
      <c r="AG25" s="162"/>
      <c r="AH25" s="162"/>
      <c r="AI25" s="162"/>
      <c r="AJ25" s="162"/>
      <c r="AK25" s="162"/>
      <c r="AL25" s="162"/>
      <c r="AM25" s="162">
        <v>21</v>
      </c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outlineLevel="1" x14ac:dyDescent="0.2">
      <c r="A26" s="200">
        <v>10</v>
      </c>
      <c r="B26" s="173" t="s">
        <v>809</v>
      </c>
      <c r="C26" s="194" t="s">
        <v>458</v>
      </c>
      <c r="D26" s="177" t="s">
        <v>245</v>
      </c>
      <c r="E26" s="180">
        <v>2</v>
      </c>
      <c r="F26" s="185"/>
      <c r="G26" s="184">
        <f t="shared" si="0"/>
        <v>0</v>
      </c>
      <c r="H26" s="183"/>
      <c r="I26" s="202" t="s">
        <v>228</v>
      </c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229</v>
      </c>
      <c r="AF26" s="162" t="s">
        <v>240</v>
      </c>
      <c r="AG26" s="162"/>
      <c r="AH26" s="162"/>
      <c r="AI26" s="162"/>
      <c r="AJ26" s="162"/>
      <c r="AK26" s="162"/>
      <c r="AL26" s="162"/>
      <c r="AM26" s="162">
        <v>21</v>
      </c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">
      <c r="A27" s="200">
        <v>11</v>
      </c>
      <c r="B27" s="173" t="s">
        <v>810</v>
      </c>
      <c r="C27" s="194" t="s">
        <v>811</v>
      </c>
      <c r="D27" s="177" t="s">
        <v>245</v>
      </c>
      <c r="E27" s="180">
        <v>1</v>
      </c>
      <c r="F27" s="185"/>
      <c r="G27" s="184">
        <f t="shared" si="0"/>
        <v>0</v>
      </c>
      <c r="H27" s="183"/>
      <c r="I27" s="202" t="s">
        <v>228</v>
      </c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 t="s">
        <v>229</v>
      </c>
      <c r="AF27" s="162" t="s">
        <v>240</v>
      </c>
      <c r="AG27" s="162"/>
      <c r="AH27" s="162"/>
      <c r="AI27" s="162"/>
      <c r="AJ27" s="162"/>
      <c r="AK27" s="162"/>
      <c r="AL27" s="162"/>
      <c r="AM27" s="162">
        <v>21</v>
      </c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outlineLevel="1" x14ac:dyDescent="0.2">
      <c r="A28" s="200">
        <v>12</v>
      </c>
      <c r="B28" s="173" t="s">
        <v>812</v>
      </c>
      <c r="C28" s="194" t="s">
        <v>813</v>
      </c>
      <c r="D28" s="177" t="s">
        <v>163</v>
      </c>
      <c r="E28" s="180">
        <v>44</v>
      </c>
      <c r="F28" s="185"/>
      <c r="G28" s="184">
        <f t="shared" si="0"/>
        <v>0</v>
      </c>
      <c r="H28" s="183"/>
      <c r="I28" s="202" t="s">
        <v>228</v>
      </c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 t="s">
        <v>229</v>
      </c>
      <c r="AF28" s="162" t="s">
        <v>240</v>
      </c>
      <c r="AG28" s="162"/>
      <c r="AH28" s="162"/>
      <c r="AI28" s="162"/>
      <c r="AJ28" s="162"/>
      <c r="AK28" s="162"/>
      <c r="AL28" s="162"/>
      <c r="AM28" s="162">
        <v>21</v>
      </c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outlineLevel="1" x14ac:dyDescent="0.2">
      <c r="A29" s="199"/>
      <c r="B29" s="174"/>
      <c r="C29" s="299" t="s">
        <v>814</v>
      </c>
      <c r="D29" s="300"/>
      <c r="E29" s="301"/>
      <c r="F29" s="302"/>
      <c r="G29" s="303"/>
      <c r="H29" s="183"/>
      <c r="I29" s="20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5" t="str">
        <f>C29</f>
        <v>Izolace kontejneru proti zamrznutí pelet</v>
      </c>
      <c r="BB29" s="162"/>
      <c r="BC29" s="162"/>
      <c r="BD29" s="162"/>
      <c r="BE29" s="162"/>
      <c r="BF29" s="162"/>
      <c r="BG29" s="162"/>
      <c r="BH29" s="162"/>
    </row>
    <row r="30" spans="1:60" outlineLevel="1" x14ac:dyDescent="0.2">
      <c r="A30" s="200">
        <v>13</v>
      </c>
      <c r="B30" s="173" t="s">
        <v>815</v>
      </c>
      <c r="C30" s="194" t="s">
        <v>816</v>
      </c>
      <c r="D30" s="177" t="s">
        <v>817</v>
      </c>
      <c r="E30" s="180">
        <v>8.1</v>
      </c>
      <c r="F30" s="185"/>
      <c r="G30" s="184">
        <f>ROUND(E30*F30,2)</f>
        <v>0</v>
      </c>
      <c r="H30" s="183" t="s">
        <v>700</v>
      </c>
      <c r="I30" s="202" t="s">
        <v>174</v>
      </c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 t="s">
        <v>166</v>
      </c>
      <c r="AF30" s="162"/>
      <c r="AG30" s="162"/>
      <c r="AH30" s="162"/>
      <c r="AI30" s="162"/>
      <c r="AJ30" s="162"/>
      <c r="AK30" s="162"/>
      <c r="AL30" s="162"/>
      <c r="AM30" s="162">
        <v>21</v>
      </c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outlineLevel="1" x14ac:dyDescent="0.2">
      <c r="A31" s="199"/>
      <c r="B31" s="285" t="s">
        <v>459</v>
      </c>
      <c r="C31" s="286"/>
      <c r="D31" s="287"/>
      <c r="E31" s="288"/>
      <c r="F31" s="289"/>
      <c r="G31" s="290"/>
      <c r="H31" s="183"/>
      <c r="I31" s="20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>
        <v>0</v>
      </c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outlineLevel="1" x14ac:dyDescent="0.2">
      <c r="A32" s="199"/>
      <c r="B32" s="285" t="s">
        <v>460</v>
      </c>
      <c r="C32" s="286"/>
      <c r="D32" s="287"/>
      <c r="E32" s="288"/>
      <c r="F32" s="289"/>
      <c r="G32" s="290"/>
      <c r="H32" s="183"/>
      <c r="I32" s="20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 t="s">
        <v>169</v>
      </c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outlineLevel="1" x14ac:dyDescent="0.2">
      <c r="A33" s="199">
        <v>14</v>
      </c>
      <c r="B33" s="174" t="s">
        <v>461</v>
      </c>
      <c r="C33" s="194" t="s">
        <v>462</v>
      </c>
      <c r="D33" s="177" t="s">
        <v>463</v>
      </c>
      <c r="E33" s="220"/>
      <c r="F33" s="185"/>
      <c r="G33" s="184">
        <f>ROUND(E33*F33,2)</f>
        <v>0</v>
      </c>
      <c r="H33" s="183" t="s">
        <v>464</v>
      </c>
      <c r="I33" s="202" t="s">
        <v>174</v>
      </c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 t="s">
        <v>166</v>
      </c>
      <c r="AF33" s="162"/>
      <c r="AG33" s="162"/>
      <c r="AH33" s="162"/>
      <c r="AI33" s="162"/>
      <c r="AJ33" s="162"/>
      <c r="AK33" s="162"/>
      <c r="AL33" s="162"/>
      <c r="AM33" s="162">
        <v>21</v>
      </c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 x14ac:dyDescent="0.2">
      <c r="A34" s="199"/>
      <c r="B34" s="285" t="s">
        <v>465</v>
      </c>
      <c r="C34" s="286"/>
      <c r="D34" s="287"/>
      <c r="E34" s="288"/>
      <c r="F34" s="289"/>
      <c r="G34" s="290"/>
      <c r="H34" s="183"/>
      <c r="I34" s="20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>
        <v>1</v>
      </c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outlineLevel="1" x14ac:dyDescent="0.2">
      <c r="A35" s="199">
        <v>15</v>
      </c>
      <c r="B35" s="174" t="s">
        <v>466</v>
      </c>
      <c r="C35" s="194" t="s">
        <v>467</v>
      </c>
      <c r="D35" s="177" t="s">
        <v>463</v>
      </c>
      <c r="E35" s="220"/>
      <c r="F35" s="185"/>
      <c r="G35" s="184">
        <f>ROUND(E35*F35,2)</f>
        <v>0</v>
      </c>
      <c r="H35" s="183" t="s">
        <v>464</v>
      </c>
      <c r="I35" s="202" t="s">
        <v>174</v>
      </c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 t="s">
        <v>166</v>
      </c>
      <c r="AF35" s="162"/>
      <c r="AG35" s="162"/>
      <c r="AH35" s="162"/>
      <c r="AI35" s="162"/>
      <c r="AJ35" s="162"/>
      <c r="AK35" s="162"/>
      <c r="AL35" s="162"/>
      <c r="AM35" s="162">
        <v>21</v>
      </c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</row>
    <row r="36" spans="1:60" x14ac:dyDescent="0.2">
      <c r="A36" s="198" t="s">
        <v>158</v>
      </c>
      <c r="B36" s="172" t="s">
        <v>106</v>
      </c>
      <c r="C36" s="193" t="s">
        <v>107</v>
      </c>
      <c r="D36" s="176"/>
      <c r="E36" s="179"/>
      <c r="F36" s="291">
        <f>SUM(G37:G44)</f>
        <v>0</v>
      </c>
      <c r="G36" s="292"/>
      <c r="H36" s="182"/>
      <c r="I36" s="201"/>
      <c r="AE36" t="s">
        <v>159</v>
      </c>
    </row>
    <row r="37" spans="1:60" outlineLevel="1" x14ac:dyDescent="0.2">
      <c r="A37" s="199"/>
      <c r="B37" s="293" t="s">
        <v>818</v>
      </c>
      <c r="C37" s="294"/>
      <c r="D37" s="295"/>
      <c r="E37" s="296"/>
      <c r="F37" s="297"/>
      <c r="G37" s="298"/>
      <c r="H37" s="183"/>
      <c r="I37" s="20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>
        <v>0</v>
      </c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outlineLevel="1" x14ac:dyDescent="0.2">
      <c r="A38" s="200">
        <v>16</v>
      </c>
      <c r="B38" s="173" t="s">
        <v>819</v>
      </c>
      <c r="C38" s="194" t="s">
        <v>820</v>
      </c>
      <c r="D38" s="177" t="s">
        <v>237</v>
      </c>
      <c r="E38" s="180">
        <v>2</v>
      </c>
      <c r="F38" s="185"/>
      <c r="G38" s="184">
        <f>ROUND(E38*F38,2)</f>
        <v>0</v>
      </c>
      <c r="H38" s="183" t="s">
        <v>821</v>
      </c>
      <c r="I38" s="202" t="s">
        <v>174</v>
      </c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 t="s">
        <v>166</v>
      </c>
      <c r="AF38" s="162"/>
      <c r="AG38" s="162"/>
      <c r="AH38" s="162"/>
      <c r="AI38" s="162"/>
      <c r="AJ38" s="162"/>
      <c r="AK38" s="162"/>
      <c r="AL38" s="162"/>
      <c r="AM38" s="162">
        <v>21</v>
      </c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outlineLevel="1" x14ac:dyDescent="0.2">
      <c r="A39" s="199"/>
      <c r="B39" s="285" t="s">
        <v>822</v>
      </c>
      <c r="C39" s="286"/>
      <c r="D39" s="287"/>
      <c r="E39" s="288"/>
      <c r="F39" s="289"/>
      <c r="G39" s="290"/>
      <c r="H39" s="183"/>
      <c r="I39" s="20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>
        <v>0</v>
      </c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outlineLevel="1" x14ac:dyDescent="0.2">
      <c r="A40" s="199"/>
      <c r="B40" s="285" t="s">
        <v>471</v>
      </c>
      <c r="C40" s="286"/>
      <c r="D40" s="287"/>
      <c r="E40" s="288"/>
      <c r="F40" s="289"/>
      <c r="G40" s="290"/>
      <c r="H40" s="183"/>
      <c r="I40" s="20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 t="s">
        <v>169</v>
      </c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outlineLevel="1" x14ac:dyDescent="0.2">
      <c r="A41" s="199">
        <v>17</v>
      </c>
      <c r="B41" s="174" t="s">
        <v>823</v>
      </c>
      <c r="C41" s="194" t="s">
        <v>462</v>
      </c>
      <c r="D41" s="177" t="s">
        <v>463</v>
      </c>
      <c r="E41" s="220"/>
      <c r="F41" s="185"/>
      <c r="G41" s="184">
        <f>ROUND(E41*F41,2)</f>
        <v>0</v>
      </c>
      <c r="H41" s="183" t="s">
        <v>821</v>
      </c>
      <c r="I41" s="202" t="s">
        <v>174</v>
      </c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 t="s">
        <v>166</v>
      </c>
      <c r="AF41" s="162"/>
      <c r="AG41" s="162"/>
      <c r="AH41" s="162"/>
      <c r="AI41" s="162"/>
      <c r="AJ41" s="162"/>
      <c r="AK41" s="162"/>
      <c r="AL41" s="162"/>
      <c r="AM41" s="162">
        <v>21</v>
      </c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 x14ac:dyDescent="0.2">
      <c r="A42" s="199"/>
      <c r="B42" s="285" t="s">
        <v>824</v>
      </c>
      <c r="C42" s="286"/>
      <c r="D42" s="287"/>
      <c r="E42" s="288"/>
      <c r="F42" s="289"/>
      <c r="G42" s="290"/>
      <c r="H42" s="183"/>
      <c r="I42" s="20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>
        <v>1</v>
      </c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outlineLevel="1" x14ac:dyDescent="0.2">
      <c r="A43" s="199"/>
      <c r="B43" s="285" t="s">
        <v>825</v>
      </c>
      <c r="C43" s="286"/>
      <c r="D43" s="287"/>
      <c r="E43" s="288"/>
      <c r="F43" s="289"/>
      <c r="G43" s="290"/>
      <c r="H43" s="183"/>
      <c r="I43" s="20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>
        <v>2</v>
      </c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</row>
    <row r="44" spans="1:60" outlineLevel="1" x14ac:dyDescent="0.2">
      <c r="A44" s="199">
        <v>18</v>
      </c>
      <c r="B44" s="174" t="s">
        <v>826</v>
      </c>
      <c r="C44" s="194" t="s">
        <v>477</v>
      </c>
      <c r="D44" s="177" t="s">
        <v>463</v>
      </c>
      <c r="E44" s="220"/>
      <c r="F44" s="185"/>
      <c r="G44" s="184">
        <f>ROUND(E44*F44,2)</f>
        <v>0</v>
      </c>
      <c r="H44" s="183" t="s">
        <v>821</v>
      </c>
      <c r="I44" s="202" t="s">
        <v>174</v>
      </c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 t="s">
        <v>166</v>
      </c>
      <c r="AF44" s="162"/>
      <c r="AG44" s="162"/>
      <c r="AH44" s="162"/>
      <c r="AI44" s="162"/>
      <c r="AJ44" s="162"/>
      <c r="AK44" s="162"/>
      <c r="AL44" s="162"/>
      <c r="AM44" s="162">
        <v>21</v>
      </c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x14ac:dyDescent="0.2">
      <c r="A45" s="198" t="s">
        <v>158</v>
      </c>
      <c r="B45" s="172" t="s">
        <v>120</v>
      </c>
      <c r="C45" s="193" t="s">
        <v>121</v>
      </c>
      <c r="D45" s="176"/>
      <c r="E45" s="179"/>
      <c r="F45" s="291">
        <f>SUM(G46:G76)</f>
        <v>0</v>
      </c>
      <c r="G45" s="292"/>
      <c r="H45" s="182"/>
      <c r="I45" s="201"/>
      <c r="AE45" t="s">
        <v>159</v>
      </c>
    </row>
    <row r="46" spans="1:60" outlineLevel="1" x14ac:dyDescent="0.2">
      <c r="A46" s="199"/>
      <c r="B46" s="293" t="s">
        <v>827</v>
      </c>
      <c r="C46" s="294"/>
      <c r="D46" s="295"/>
      <c r="E46" s="296"/>
      <c r="F46" s="297"/>
      <c r="G46" s="298"/>
      <c r="H46" s="183"/>
      <c r="I46" s="20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>
        <v>0</v>
      </c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outlineLevel="1" x14ac:dyDescent="0.2">
      <c r="A47" s="200">
        <v>19</v>
      </c>
      <c r="B47" s="173" t="s">
        <v>828</v>
      </c>
      <c r="C47" s="194" t="s">
        <v>829</v>
      </c>
      <c r="D47" s="177" t="s">
        <v>245</v>
      </c>
      <c r="E47" s="180">
        <v>2</v>
      </c>
      <c r="F47" s="185"/>
      <c r="G47" s="184">
        <f>ROUND(E47*F47,2)</f>
        <v>0</v>
      </c>
      <c r="H47" s="183" t="s">
        <v>474</v>
      </c>
      <c r="I47" s="202" t="s">
        <v>174</v>
      </c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 t="s">
        <v>166</v>
      </c>
      <c r="AF47" s="162"/>
      <c r="AG47" s="162"/>
      <c r="AH47" s="162"/>
      <c r="AI47" s="162"/>
      <c r="AJ47" s="162"/>
      <c r="AK47" s="162"/>
      <c r="AL47" s="162"/>
      <c r="AM47" s="162">
        <v>21</v>
      </c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</row>
    <row r="48" spans="1:60" outlineLevel="1" x14ac:dyDescent="0.2">
      <c r="A48" s="199"/>
      <c r="B48" s="285" t="s">
        <v>830</v>
      </c>
      <c r="C48" s="286"/>
      <c r="D48" s="287"/>
      <c r="E48" s="288"/>
      <c r="F48" s="289"/>
      <c r="G48" s="290"/>
      <c r="H48" s="183"/>
      <c r="I48" s="20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>
        <v>0</v>
      </c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outlineLevel="1" x14ac:dyDescent="0.2">
      <c r="A49" s="199"/>
      <c r="B49" s="285" t="s">
        <v>831</v>
      </c>
      <c r="C49" s="286"/>
      <c r="D49" s="287"/>
      <c r="E49" s="288"/>
      <c r="F49" s="289"/>
      <c r="G49" s="290"/>
      <c r="H49" s="183"/>
      <c r="I49" s="20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>
        <v>1</v>
      </c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outlineLevel="1" x14ac:dyDescent="0.2">
      <c r="A50" s="200">
        <v>20</v>
      </c>
      <c r="B50" s="173" t="s">
        <v>832</v>
      </c>
      <c r="C50" s="194" t="s">
        <v>833</v>
      </c>
      <c r="D50" s="177" t="s">
        <v>237</v>
      </c>
      <c r="E50" s="180">
        <v>1</v>
      </c>
      <c r="F50" s="185"/>
      <c r="G50" s="184">
        <f>ROUND(E50*F50,2)</f>
        <v>0</v>
      </c>
      <c r="H50" s="183" t="s">
        <v>474</v>
      </c>
      <c r="I50" s="202" t="s">
        <v>174</v>
      </c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 t="s">
        <v>166</v>
      </c>
      <c r="AF50" s="162"/>
      <c r="AG50" s="162"/>
      <c r="AH50" s="162"/>
      <c r="AI50" s="162"/>
      <c r="AJ50" s="162"/>
      <c r="AK50" s="162"/>
      <c r="AL50" s="162"/>
      <c r="AM50" s="162">
        <v>21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outlineLevel="1" x14ac:dyDescent="0.2">
      <c r="A51" s="200">
        <v>21</v>
      </c>
      <c r="B51" s="173" t="s">
        <v>834</v>
      </c>
      <c r="C51" s="194" t="s">
        <v>835</v>
      </c>
      <c r="D51" s="177" t="s">
        <v>245</v>
      </c>
      <c r="E51" s="180">
        <v>2</v>
      </c>
      <c r="F51" s="185"/>
      <c r="G51" s="184">
        <f>ROUND(E51*F51,2)</f>
        <v>0</v>
      </c>
      <c r="H51" s="183"/>
      <c r="I51" s="202" t="s">
        <v>228</v>
      </c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 t="s">
        <v>229</v>
      </c>
      <c r="AF51" s="162" t="s">
        <v>240</v>
      </c>
      <c r="AG51" s="162"/>
      <c r="AH51" s="162"/>
      <c r="AI51" s="162"/>
      <c r="AJ51" s="162"/>
      <c r="AK51" s="162"/>
      <c r="AL51" s="162"/>
      <c r="AM51" s="162">
        <v>21</v>
      </c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</row>
    <row r="52" spans="1:60" ht="22.5" outlineLevel="1" x14ac:dyDescent="0.2">
      <c r="A52" s="200">
        <v>22</v>
      </c>
      <c r="B52" s="173" t="s">
        <v>468</v>
      </c>
      <c r="C52" s="194" t="s">
        <v>836</v>
      </c>
      <c r="D52" s="177" t="s">
        <v>245</v>
      </c>
      <c r="E52" s="180">
        <v>1</v>
      </c>
      <c r="F52" s="185"/>
      <c r="G52" s="184">
        <f>ROUND(E52*F52,2)</f>
        <v>0</v>
      </c>
      <c r="H52" s="183"/>
      <c r="I52" s="202" t="s">
        <v>228</v>
      </c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 t="s">
        <v>229</v>
      </c>
      <c r="AF52" s="162" t="s">
        <v>240</v>
      </c>
      <c r="AG52" s="162"/>
      <c r="AH52" s="162"/>
      <c r="AI52" s="162"/>
      <c r="AJ52" s="162"/>
      <c r="AK52" s="162"/>
      <c r="AL52" s="162"/>
      <c r="AM52" s="162">
        <v>21</v>
      </c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</row>
    <row r="53" spans="1:60" ht="22.5" outlineLevel="1" x14ac:dyDescent="0.2">
      <c r="A53" s="199"/>
      <c r="B53" s="174"/>
      <c r="C53" s="299" t="s">
        <v>837</v>
      </c>
      <c r="D53" s="300"/>
      <c r="E53" s="301"/>
      <c r="F53" s="302"/>
      <c r="G53" s="303"/>
      <c r="H53" s="183"/>
      <c r="I53" s="20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5" t="str">
        <f>C53</f>
        <v>dřevní pelety třída A1/D06, s objemovým zásobníkem a automatickým přísunem pellet, včetně příslušenství: nasávací sonda + 2x flexi hadice d50 v délce 12m</v>
      </c>
      <c r="BB53" s="162"/>
      <c r="BC53" s="162"/>
      <c r="BD53" s="162"/>
      <c r="BE53" s="162"/>
      <c r="BF53" s="162"/>
      <c r="BG53" s="162"/>
      <c r="BH53" s="162"/>
    </row>
    <row r="54" spans="1:60" ht="22.5" outlineLevel="1" x14ac:dyDescent="0.2">
      <c r="A54" s="200">
        <v>23</v>
      </c>
      <c r="B54" s="173" t="s">
        <v>838</v>
      </c>
      <c r="C54" s="194" t="s">
        <v>839</v>
      </c>
      <c r="D54" s="177" t="s">
        <v>245</v>
      </c>
      <c r="E54" s="180">
        <v>1</v>
      </c>
      <c r="F54" s="185"/>
      <c r="G54" s="184">
        <f>ROUND(E54*F54,2)</f>
        <v>0</v>
      </c>
      <c r="H54" s="183"/>
      <c r="I54" s="202" t="s">
        <v>228</v>
      </c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 t="s">
        <v>229</v>
      </c>
      <c r="AF54" s="162" t="s">
        <v>240</v>
      </c>
      <c r="AG54" s="162"/>
      <c r="AH54" s="162"/>
      <c r="AI54" s="162"/>
      <c r="AJ54" s="162"/>
      <c r="AK54" s="162"/>
      <c r="AL54" s="162"/>
      <c r="AM54" s="162">
        <v>21</v>
      </c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</row>
    <row r="55" spans="1:60" outlineLevel="1" x14ac:dyDescent="0.2">
      <c r="A55" s="200">
        <v>24</v>
      </c>
      <c r="B55" s="173" t="s">
        <v>840</v>
      </c>
      <c r="C55" s="194" t="s">
        <v>841</v>
      </c>
      <c r="D55" s="177" t="s">
        <v>245</v>
      </c>
      <c r="E55" s="180">
        <v>1</v>
      </c>
      <c r="F55" s="185"/>
      <c r="G55" s="184">
        <f>ROUND(E55*F55,2)</f>
        <v>0</v>
      </c>
      <c r="H55" s="183"/>
      <c r="I55" s="202" t="s">
        <v>228</v>
      </c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 t="s">
        <v>229</v>
      </c>
      <c r="AF55" s="162" t="s">
        <v>240</v>
      </c>
      <c r="AG55" s="162"/>
      <c r="AH55" s="162"/>
      <c r="AI55" s="162"/>
      <c r="AJ55" s="162"/>
      <c r="AK55" s="162"/>
      <c r="AL55" s="162"/>
      <c r="AM55" s="162">
        <v>21</v>
      </c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</row>
    <row r="56" spans="1:60" outlineLevel="1" x14ac:dyDescent="0.2">
      <c r="A56" s="200">
        <v>25</v>
      </c>
      <c r="B56" s="173" t="s">
        <v>842</v>
      </c>
      <c r="C56" s="194" t="s">
        <v>843</v>
      </c>
      <c r="D56" s="177" t="s">
        <v>245</v>
      </c>
      <c r="E56" s="180">
        <v>1</v>
      </c>
      <c r="F56" s="185"/>
      <c r="G56" s="184">
        <f>ROUND(E56*F56,2)</f>
        <v>0</v>
      </c>
      <c r="H56" s="183"/>
      <c r="I56" s="202" t="s">
        <v>228</v>
      </c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 t="s">
        <v>229</v>
      </c>
      <c r="AF56" s="162" t="s">
        <v>240</v>
      </c>
      <c r="AG56" s="162"/>
      <c r="AH56" s="162"/>
      <c r="AI56" s="162"/>
      <c r="AJ56" s="162"/>
      <c r="AK56" s="162"/>
      <c r="AL56" s="162"/>
      <c r="AM56" s="162">
        <v>21</v>
      </c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</row>
    <row r="57" spans="1:60" ht="22.5" outlineLevel="1" x14ac:dyDescent="0.2">
      <c r="A57" s="200">
        <v>26</v>
      </c>
      <c r="B57" s="173" t="s">
        <v>844</v>
      </c>
      <c r="C57" s="194" t="s">
        <v>845</v>
      </c>
      <c r="D57" s="177" t="s">
        <v>245</v>
      </c>
      <c r="E57" s="180">
        <v>1</v>
      </c>
      <c r="F57" s="185"/>
      <c r="G57" s="184">
        <f>ROUND(E57*F57,2)</f>
        <v>0</v>
      </c>
      <c r="H57" s="183"/>
      <c r="I57" s="202" t="s">
        <v>228</v>
      </c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 t="s">
        <v>229</v>
      </c>
      <c r="AF57" s="162" t="s">
        <v>240</v>
      </c>
      <c r="AG57" s="162"/>
      <c r="AH57" s="162"/>
      <c r="AI57" s="162"/>
      <c r="AJ57" s="162"/>
      <c r="AK57" s="162"/>
      <c r="AL57" s="162"/>
      <c r="AM57" s="162">
        <v>21</v>
      </c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</row>
    <row r="58" spans="1:60" ht="22.5" outlineLevel="1" x14ac:dyDescent="0.2">
      <c r="A58" s="200">
        <v>27</v>
      </c>
      <c r="B58" s="173" t="s">
        <v>846</v>
      </c>
      <c r="C58" s="194" t="s">
        <v>847</v>
      </c>
      <c r="D58" s="177" t="s">
        <v>237</v>
      </c>
      <c r="E58" s="180">
        <v>1</v>
      </c>
      <c r="F58" s="185"/>
      <c r="G58" s="184">
        <f>ROUND(E58*F58,2)</f>
        <v>0</v>
      </c>
      <c r="H58" s="183"/>
      <c r="I58" s="202" t="s">
        <v>228</v>
      </c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 t="s">
        <v>229</v>
      </c>
      <c r="AF58" s="162" t="s">
        <v>240</v>
      </c>
      <c r="AG58" s="162"/>
      <c r="AH58" s="162"/>
      <c r="AI58" s="162"/>
      <c r="AJ58" s="162"/>
      <c r="AK58" s="162"/>
      <c r="AL58" s="162"/>
      <c r="AM58" s="162">
        <v>21</v>
      </c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</row>
    <row r="59" spans="1:60" outlineLevel="1" x14ac:dyDescent="0.2">
      <c r="A59" s="199"/>
      <c r="B59" s="174"/>
      <c r="C59" s="299" t="s">
        <v>848</v>
      </c>
      <c r="D59" s="300"/>
      <c r="E59" s="301"/>
      <c r="F59" s="302"/>
      <c r="G59" s="303"/>
      <c r="H59" s="183"/>
      <c r="I59" s="20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5" t="str">
        <f>C59</f>
        <v>kouřovod o 230 v délce cca 4,0m (jednosložkový nerezový systém)</v>
      </c>
      <c r="BB59" s="162"/>
      <c r="BC59" s="162"/>
      <c r="BD59" s="162"/>
      <c r="BE59" s="162"/>
      <c r="BF59" s="162"/>
      <c r="BG59" s="162"/>
      <c r="BH59" s="162"/>
    </row>
    <row r="60" spans="1:60" outlineLevel="1" x14ac:dyDescent="0.2">
      <c r="A60" s="199"/>
      <c r="B60" s="174"/>
      <c r="C60" s="299" t="s">
        <v>849</v>
      </c>
      <c r="D60" s="300"/>
      <c r="E60" s="301"/>
      <c r="F60" s="302"/>
      <c r="G60" s="303"/>
      <c r="H60" s="183"/>
      <c r="I60" s="20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5" t="str">
        <f>C60</f>
        <v>komín o 230 v délce cca 6,0m (třísložkvý nerezový systém)</v>
      </c>
      <c r="BB60" s="162"/>
      <c r="BC60" s="162"/>
      <c r="BD60" s="162"/>
      <c r="BE60" s="162"/>
      <c r="BF60" s="162"/>
      <c r="BG60" s="162"/>
      <c r="BH60" s="162"/>
    </row>
    <row r="61" spans="1:60" outlineLevel="1" x14ac:dyDescent="0.2">
      <c r="A61" s="200">
        <v>28</v>
      </c>
      <c r="B61" s="173" t="s">
        <v>850</v>
      </c>
      <c r="C61" s="194" t="s">
        <v>469</v>
      </c>
      <c r="D61" s="177" t="s">
        <v>237</v>
      </c>
      <c r="E61" s="180">
        <v>4</v>
      </c>
      <c r="F61" s="185"/>
      <c r="G61" s="184">
        <f t="shared" ref="G61:G71" si="1">ROUND(E61*F61,2)</f>
        <v>0</v>
      </c>
      <c r="H61" s="183"/>
      <c r="I61" s="202" t="s">
        <v>228</v>
      </c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 t="s">
        <v>229</v>
      </c>
      <c r="AF61" s="162" t="s">
        <v>240</v>
      </c>
      <c r="AG61" s="162"/>
      <c r="AH61" s="162"/>
      <c r="AI61" s="162"/>
      <c r="AJ61" s="162"/>
      <c r="AK61" s="162"/>
      <c r="AL61" s="162"/>
      <c r="AM61" s="162">
        <v>21</v>
      </c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</row>
    <row r="62" spans="1:60" outlineLevel="1" x14ac:dyDescent="0.2">
      <c r="A62" s="200">
        <v>29</v>
      </c>
      <c r="B62" s="173" t="s">
        <v>851</v>
      </c>
      <c r="C62" s="194" t="s">
        <v>852</v>
      </c>
      <c r="D62" s="177" t="s">
        <v>245</v>
      </c>
      <c r="E62" s="180">
        <v>1</v>
      </c>
      <c r="F62" s="185"/>
      <c r="G62" s="184">
        <f t="shared" si="1"/>
        <v>0</v>
      </c>
      <c r="H62" s="183"/>
      <c r="I62" s="202" t="s">
        <v>228</v>
      </c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 t="s">
        <v>229</v>
      </c>
      <c r="AF62" s="162" t="s">
        <v>240</v>
      </c>
      <c r="AG62" s="162"/>
      <c r="AH62" s="162"/>
      <c r="AI62" s="162"/>
      <c r="AJ62" s="162"/>
      <c r="AK62" s="162"/>
      <c r="AL62" s="162"/>
      <c r="AM62" s="162">
        <v>21</v>
      </c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</row>
    <row r="63" spans="1:60" outlineLevel="1" x14ac:dyDescent="0.2">
      <c r="A63" s="200">
        <v>30</v>
      </c>
      <c r="B63" s="173" t="s">
        <v>853</v>
      </c>
      <c r="C63" s="194" t="s">
        <v>854</v>
      </c>
      <c r="D63" s="177" t="s">
        <v>245</v>
      </c>
      <c r="E63" s="180">
        <v>1</v>
      </c>
      <c r="F63" s="185"/>
      <c r="G63" s="184">
        <f t="shared" si="1"/>
        <v>0</v>
      </c>
      <c r="H63" s="183"/>
      <c r="I63" s="202" t="s">
        <v>228</v>
      </c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 t="s">
        <v>229</v>
      </c>
      <c r="AF63" s="162" t="s">
        <v>240</v>
      </c>
      <c r="AG63" s="162"/>
      <c r="AH63" s="162"/>
      <c r="AI63" s="162"/>
      <c r="AJ63" s="162"/>
      <c r="AK63" s="162"/>
      <c r="AL63" s="162"/>
      <c r="AM63" s="162">
        <v>21</v>
      </c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</row>
    <row r="64" spans="1:60" outlineLevel="1" x14ac:dyDescent="0.2">
      <c r="A64" s="200">
        <v>31</v>
      </c>
      <c r="B64" s="173" t="s">
        <v>855</v>
      </c>
      <c r="C64" s="194" t="s">
        <v>856</v>
      </c>
      <c r="D64" s="177" t="s">
        <v>245</v>
      </c>
      <c r="E64" s="180">
        <v>1</v>
      </c>
      <c r="F64" s="185"/>
      <c r="G64" s="184">
        <f t="shared" si="1"/>
        <v>0</v>
      </c>
      <c r="H64" s="183"/>
      <c r="I64" s="202" t="s">
        <v>228</v>
      </c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 t="s">
        <v>229</v>
      </c>
      <c r="AF64" s="162" t="s">
        <v>240</v>
      </c>
      <c r="AG64" s="162"/>
      <c r="AH64" s="162"/>
      <c r="AI64" s="162"/>
      <c r="AJ64" s="162"/>
      <c r="AK64" s="162"/>
      <c r="AL64" s="162"/>
      <c r="AM64" s="162">
        <v>21</v>
      </c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</row>
    <row r="65" spans="1:60" outlineLevel="1" x14ac:dyDescent="0.2">
      <c r="A65" s="200">
        <v>32</v>
      </c>
      <c r="B65" s="173" t="s">
        <v>857</v>
      </c>
      <c r="C65" s="194" t="s">
        <v>858</v>
      </c>
      <c r="D65" s="177" t="s">
        <v>245</v>
      </c>
      <c r="E65" s="180">
        <v>1</v>
      </c>
      <c r="F65" s="185"/>
      <c r="G65" s="184">
        <f t="shared" si="1"/>
        <v>0</v>
      </c>
      <c r="H65" s="183"/>
      <c r="I65" s="202" t="s">
        <v>228</v>
      </c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 t="s">
        <v>229</v>
      </c>
      <c r="AF65" s="162" t="s">
        <v>240</v>
      </c>
      <c r="AG65" s="162"/>
      <c r="AH65" s="162"/>
      <c r="AI65" s="162"/>
      <c r="AJ65" s="162"/>
      <c r="AK65" s="162"/>
      <c r="AL65" s="162"/>
      <c r="AM65" s="162">
        <v>21</v>
      </c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</row>
    <row r="66" spans="1:60" outlineLevel="1" x14ac:dyDescent="0.2">
      <c r="A66" s="200">
        <v>33</v>
      </c>
      <c r="B66" s="173" t="s">
        <v>859</v>
      </c>
      <c r="C66" s="194" t="s">
        <v>860</v>
      </c>
      <c r="D66" s="177" t="s">
        <v>245</v>
      </c>
      <c r="E66" s="180">
        <v>1</v>
      </c>
      <c r="F66" s="185"/>
      <c r="G66" s="184">
        <f t="shared" si="1"/>
        <v>0</v>
      </c>
      <c r="H66" s="183"/>
      <c r="I66" s="202" t="s">
        <v>228</v>
      </c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 t="s">
        <v>229</v>
      </c>
      <c r="AF66" s="162" t="s">
        <v>240</v>
      </c>
      <c r="AG66" s="162"/>
      <c r="AH66" s="162"/>
      <c r="AI66" s="162"/>
      <c r="AJ66" s="162"/>
      <c r="AK66" s="162"/>
      <c r="AL66" s="162"/>
      <c r="AM66" s="162">
        <v>21</v>
      </c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</row>
    <row r="67" spans="1:60" outlineLevel="1" x14ac:dyDescent="0.2">
      <c r="A67" s="200">
        <v>34</v>
      </c>
      <c r="B67" s="173" t="s">
        <v>861</v>
      </c>
      <c r="C67" s="194" t="s">
        <v>862</v>
      </c>
      <c r="D67" s="177" t="s">
        <v>245</v>
      </c>
      <c r="E67" s="180">
        <v>1</v>
      </c>
      <c r="F67" s="185"/>
      <c r="G67" s="184">
        <f t="shared" si="1"/>
        <v>0</v>
      </c>
      <c r="H67" s="183"/>
      <c r="I67" s="202" t="s">
        <v>228</v>
      </c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 t="s">
        <v>229</v>
      </c>
      <c r="AF67" s="162" t="s">
        <v>240</v>
      </c>
      <c r="AG67" s="162"/>
      <c r="AH67" s="162"/>
      <c r="AI67" s="162"/>
      <c r="AJ67" s="162"/>
      <c r="AK67" s="162"/>
      <c r="AL67" s="162"/>
      <c r="AM67" s="162">
        <v>21</v>
      </c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</row>
    <row r="68" spans="1:60" outlineLevel="1" x14ac:dyDescent="0.2">
      <c r="A68" s="200">
        <v>35</v>
      </c>
      <c r="B68" s="173" t="s">
        <v>863</v>
      </c>
      <c r="C68" s="194" t="s">
        <v>864</v>
      </c>
      <c r="D68" s="177" t="s">
        <v>237</v>
      </c>
      <c r="E68" s="180">
        <v>1</v>
      </c>
      <c r="F68" s="185"/>
      <c r="G68" s="184">
        <f t="shared" si="1"/>
        <v>0</v>
      </c>
      <c r="H68" s="183"/>
      <c r="I68" s="202" t="s">
        <v>228</v>
      </c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 t="s">
        <v>229</v>
      </c>
      <c r="AF68" s="162" t="s">
        <v>240</v>
      </c>
      <c r="AG68" s="162"/>
      <c r="AH68" s="162"/>
      <c r="AI68" s="162"/>
      <c r="AJ68" s="162"/>
      <c r="AK68" s="162"/>
      <c r="AL68" s="162"/>
      <c r="AM68" s="162">
        <v>21</v>
      </c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</row>
    <row r="69" spans="1:60" outlineLevel="1" x14ac:dyDescent="0.2">
      <c r="A69" s="200">
        <v>36</v>
      </c>
      <c r="B69" s="173" t="s">
        <v>865</v>
      </c>
      <c r="C69" s="194" t="s">
        <v>866</v>
      </c>
      <c r="D69" s="177" t="s">
        <v>867</v>
      </c>
      <c r="E69" s="180">
        <v>18</v>
      </c>
      <c r="F69" s="185"/>
      <c r="G69" s="184">
        <f t="shared" si="1"/>
        <v>0</v>
      </c>
      <c r="H69" s="183"/>
      <c r="I69" s="202" t="s">
        <v>228</v>
      </c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 t="s">
        <v>229</v>
      </c>
      <c r="AF69" s="162" t="s">
        <v>240</v>
      </c>
      <c r="AG69" s="162"/>
      <c r="AH69" s="162"/>
      <c r="AI69" s="162"/>
      <c r="AJ69" s="162"/>
      <c r="AK69" s="162"/>
      <c r="AL69" s="162"/>
      <c r="AM69" s="162">
        <v>21</v>
      </c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</row>
    <row r="70" spans="1:60" outlineLevel="1" x14ac:dyDescent="0.2">
      <c r="A70" s="200">
        <v>37</v>
      </c>
      <c r="B70" s="173" t="s">
        <v>868</v>
      </c>
      <c r="C70" s="194" t="s">
        <v>869</v>
      </c>
      <c r="D70" s="177" t="s">
        <v>867</v>
      </c>
      <c r="E70" s="180">
        <v>18</v>
      </c>
      <c r="F70" s="185"/>
      <c r="G70" s="184">
        <f t="shared" si="1"/>
        <v>0</v>
      </c>
      <c r="H70" s="183"/>
      <c r="I70" s="202" t="s">
        <v>228</v>
      </c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 t="s">
        <v>229</v>
      </c>
      <c r="AF70" s="162" t="s">
        <v>240</v>
      </c>
      <c r="AG70" s="162"/>
      <c r="AH70" s="162"/>
      <c r="AI70" s="162"/>
      <c r="AJ70" s="162"/>
      <c r="AK70" s="162"/>
      <c r="AL70" s="162"/>
      <c r="AM70" s="162">
        <v>21</v>
      </c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</row>
    <row r="71" spans="1:60" outlineLevel="1" x14ac:dyDescent="0.2">
      <c r="A71" s="200">
        <v>38</v>
      </c>
      <c r="B71" s="173" t="s">
        <v>870</v>
      </c>
      <c r="C71" s="194" t="s">
        <v>871</v>
      </c>
      <c r="D71" s="177" t="s">
        <v>245</v>
      </c>
      <c r="E71" s="180">
        <v>1</v>
      </c>
      <c r="F71" s="185"/>
      <c r="G71" s="184">
        <f t="shared" si="1"/>
        <v>0</v>
      </c>
      <c r="H71" s="183"/>
      <c r="I71" s="202" t="s">
        <v>228</v>
      </c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 t="s">
        <v>229</v>
      </c>
      <c r="AF71" s="162" t="s">
        <v>240</v>
      </c>
      <c r="AG71" s="162"/>
      <c r="AH71" s="162"/>
      <c r="AI71" s="162"/>
      <c r="AJ71" s="162"/>
      <c r="AK71" s="162"/>
      <c r="AL71" s="162"/>
      <c r="AM71" s="162">
        <v>21</v>
      </c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</row>
    <row r="72" spans="1:60" outlineLevel="1" x14ac:dyDescent="0.2">
      <c r="A72" s="199"/>
      <c r="B72" s="285" t="s">
        <v>470</v>
      </c>
      <c r="C72" s="286"/>
      <c r="D72" s="287"/>
      <c r="E72" s="288"/>
      <c r="F72" s="289"/>
      <c r="G72" s="290"/>
      <c r="H72" s="183"/>
      <c r="I72" s="20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>
        <v>0</v>
      </c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</row>
    <row r="73" spans="1:60" outlineLevel="1" x14ac:dyDescent="0.2">
      <c r="A73" s="199"/>
      <c r="B73" s="285" t="s">
        <v>471</v>
      </c>
      <c r="C73" s="286"/>
      <c r="D73" s="287"/>
      <c r="E73" s="288"/>
      <c r="F73" s="289"/>
      <c r="G73" s="290"/>
      <c r="H73" s="183"/>
      <c r="I73" s="20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 t="s">
        <v>169</v>
      </c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</row>
    <row r="74" spans="1:60" outlineLevel="1" x14ac:dyDescent="0.2">
      <c r="A74" s="199">
        <v>39</v>
      </c>
      <c r="B74" s="174" t="s">
        <v>472</v>
      </c>
      <c r="C74" s="194" t="s">
        <v>473</v>
      </c>
      <c r="D74" s="177" t="s">
        <v>463</v>
      </c>
      <c r="E74" s="220"/>
      <c r="F74" s="185"/>
      <c r="G74" s="184">
        <f>ROUND(E74*F74,2)</f>
        <v>0</v>
      </c>
      <c r="H74" s="183" t="s">
        <v>474</v>
      </c>
      <c r="I74" s="202" t="s">
        <v>174</v>
      </c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 t="s">
        <v>166</v>
      </c>
      <c r="AF74" s="162"/>
      <c r="AG74" s="162"/>
      <c r="AH74" s="162"/>
      <c r="AI74" s="162"/>
      <c r="AJ74" s="162"/>
      <c r="AK74" s="162"/>
      <c r="AL74" s="162"/>
      <c r="AM74" s="162">
        <v>21</v>
      </c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</row>
    <row r="75" spans="1:60" outlineLevel="1" x14ac:dyDescent="0.2">
      <c r="A75" s="199"/>
      <c r="B75" s="285" t="s">
        <v>475</v>
      </c>
      <c r="C75" s="286"/>
      <c r="D75" s="287"/>
      <c r="E75" s="288"/>
      <c r="F75" s="289"/>
      <c r="G75" s="290"/>
      <c r="H75" s="183"/>
      <c r="I75" s="20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>
        <v>1</v>
      </c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</row>
    <row r="76" spans="1:60" outlineLevel="1" x14ac:dyDescent="0.2">
      <c r="A76" s="199">
        <v>40</v>
      </c>
      <c r="B76" s="174" t="s">
        <v>476</v>
      </c>
      <c r="C76" s="194" t="s">
        <v>477</v>
      </c>
      <c r="D76" s="177" t="s">
        <v>463</v>
      </c>
      <c r="E76" s="220"/>
      <c r="F76" s="185"/>
      <c r="G76" s="184">
        <f>ROUND(E76*F76,2)</f>
        <v>0</v>
      </c>
      <c r="H76" s="183" t="s">
        <v>474</v>
      </c>
      <c r="I76" s="202" t="s">
        <v>174</v>
      </c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 t="s">
        <v>166</v>
      </c>
      <c r="AF76" s="162"/>
      <c r="AG76" s="162"/>
      <c r="AH76" s="162"/>
      <c r="AI76" s="162"/>
      <c r="AJ76" s="162"/>
      <c r="AK76" s="162"/>
      <c r="AL76" s="162"/>
      <c r="AM76" s="162">
        <v>21</v>
      </c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</row>
    <row r="77" spans="1:60" x14ac:dyDescent="0.2">
      <c r="A77" s="198" t="s">
        <v>158</v>
      </c>
      <c r="B77" s="172" t="s">
        <v>122</v>
      </c>
      <c r="C77" s="193" t="s">
        <v>123</v>
      </c>
      <c r="D77" s="176"/>
      <c r="E77" s="179"/>
      <c r="F77" s="291">
        <f>SUM(G78:G114)</f>
        <v>0</v>
      </c>
      <c r="G77" s="292"/>
      <c r="H77" s="182"/>
      <c r="I77" s="201"/>
      <c r="AE77" t="s">
        <v>159</v>
      </c>
    </row>
    <row r="78" spans="1:60" outlineLevel="1" x14ac:dyDescent="0.2">
      <c r="A78" s="199"/>
      <c r="B78" s="293" t="s">
        <v>872</v>
      </c>
      <c r="C78" s="294"/>
      <c r="D78" s="295"/>
      <c r="E78" s="296"/>
      <c r="F78" s="297"/>
      <c r="G78" s="298"/>
      <c r="H78" s="183"/>
      <c r="I78" s="20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>
        <v>0</v>
      </c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</row>
    <row r="79" spans="1:60" outlineLevel="1" x14ac:dyDescent="0.2">
      <c r="A79" s="199"/>
      <c r="B79" s="285" t="s">
        <v>873</v>
      </c>
      <c r="C79" s="286"/>
      <c r="D79" s="287"/>
      <c r="E79" s="288"/>
      <c r="F79" s="289"/>
      <c r="G79" s="290"/>
      <c r="H79" s="183"/>
      <c r="I79" s="20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>
        <v>1</v>
      </c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</row>
    <row r="80" spans="1:60" outlineLevel="1" x14ac:dyDescent="0.2">
      <c r="A80" s="200">
        <v>41</v>
      </c>
      <c r="B80" s="173" t="s">
        <v>874</v>
      </c>
      <c r="C80" s="194" t="s">
        <v>875</v>
      </c>
      <c r="D80" s="177" t="s">
        <v>245</v>
      </c>
      <c r="E80" s="180">
        <v>2</v>
      </c>
      <c r="F80" s="185"/>
      <c r="G80" s="184">
        <f>ROUND(E80*F80,2)</f>
        <v>0</v>
      </c>
      <c r="H80" s="183" t="s">
        <v>474</v>
      </c>
      <c r="I80" s="202" t="s">
        <v>174</v>
      </c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 t="s">
        <v>166</v>
      </c>
      <c r="AF80" s="162"/>
      <c r="AG80" s="162"/>
      <c r="AH80" s="162"/>
      <c r="AI80" s="162"/>
      <c r="AJ80" s="162"/>
      <c r="AK80" s="162"/>
      <c r="AL80" s="162"/>
      <c r="AM80" s="162">
        <v>21</v>
      </c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</row>
    <row r="81" spans="1:60" outlineLevel="1" x14ac:dyDescent="0.2">
      <c r="A81" s="199"/>
      <c r="B81" s="174"/>
      <c r="C81" s="299" t="s">
        <v>876</v>
      </c>
      <c r="D81" s="300"/>
      <c r="E81" s="301"/>
      <c r="F81" s="302"/>
      <c r="G81" s="303"/>
      <c r="H81" s="183"/>
      <c r="I81" s="20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5" t="str">
        <f>C81</f>
        <v>Včetně tělesa základní délky 1 m, dna a odvodňovacího hrdla.</v>
      </c>
      <c r="BB81" s="162"/>
      <c r="BC81" s="162"/>
      <c r="BD81" s="162"/>
      <c r="BE81" s="162"/>
      <c r="BF81" s="162"/>
      <c r="BG81" s="162"/>
      <c r="BH81" s="162"/>
    </row>
    <row r="82" spans="1:60" outlineLevel="1" x14ac:dyDescent="0.2">
      <c r="A82" s="199"/>
      <c r="B82" s="285" t="s">
        <v>872</v>
      </c>
      <c r="C82" s="286"/>
      <c r="D82" s="287"/>
      <c r="E82" s="288"/>
      <c r="F82" s="289"/>
      <c r="G82" s="290"/>
      <c r="H82" s="183"/>
      <c r="I82" s="20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>
        <v>0</v>
      </c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</row>
    <row r="83" spans="1:60" outlineLevel="1" x14ac:dyDescent="0.2">
      <c r="A83" s="199"/>
      <c r="B83" s="285" t="s">
        <v>873</v>
      </c>
      <c r="C83" s="286"/>
      <c r="D83" s="287"/>
      <c r="E83" s="288"/>
      <c r="F83" s="289"/>
      <c r="G83" s="290"/>
      <c r="H83" s="183"/>
      <c r="I83" s="20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>
        <v>1</v>
      </c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</row>
    <row r="84" spans="1:60" outlineLevel="1" x14ac:dyDescent="0.2">
      <c r="A84" s="200">
        <v>42</v>
      </c>
      <c r="B84" s="173" t="s">
        <v>877</v>
      </c>
      <c r="C84" s="194" t="s">
        <v>878</v>
      </c>
      <c r="D84" s="177" t="s">
        <v>245</v>
      </c>
      <c r="E84" s="180">
        <v>2</v>
      </c>
      <c r="F84" s="185"/>
      <c r="G84" s="184">
        <f>ROUND(E84*F84,2)</f>
        <v>0</v>
      </c>
      <c r="H84" s="183" t="s">
        <v>474</v>
      </c>
      <c r="I84" s="202" t="s">
        <v>174</v>
      </c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 t="s">
        <v>166</v>
      </c>
      <c r="AF84" s="162"/>
      <c r="AG84" s="162"/>
      <c r="AH84" s="162"/>
      <c r="AI84" s="162"/>
      <c r="AJ84" s="162"/>
      <c r="AK84" s="162"/>
      <c r="AL84" s="162"/>
      <c r="AM84" s="162">
        <v>21</v>
      </c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</row>
    <row r="85" spans="1:60" outlineLevel="1" x14ac:dyDescent="0.2">
      <c r="A85" s="199"/>
      <c r="B85" s="285" t="s">
        <v>872</v>
      </c>
      <c r="C85" s="286"/>
      <c r="D85" s="287"/>
      <c r="E85" s="288"/>
      <c r="F85" s="289"/>
      <c r="G85" s="290"/>
      <c r="H85" s="183"/>
      <c r="I85" s="20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>
        <v>0</v>
      </c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</row>
    <row r="86" spans="1:60" outlineLevel="1" x14ac:dyDescent="0.2">
      <c r="A86" s="199"/>
      <c r="B86" s="285" t="s">
        <v>873</v>
      </c>
      <c r="C86" s="286"/>
      <c r="D86" s="287"/>
      <c r="E86" s="288"/>
      <c r="F86" s="289"/>
      <c r="G86" s="290"/>
      <c r="H86" s="183"/>
      <c r="I86" s="20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>
        <v>1</v>
      </c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</row>
    <row r="87" spans="1:60" outlineLevel="1" x14ac:dyDescent="0.2">
      <c r="A87" s="200">
        <v>43</v>
      </c>
      <c r="B87" s="173" t="s">
        <v>879</v>
      </c>
      <c r="C87" s="194" t="s">
        <v>880</v>
      </c>
      <c r="D87" s="177" t="s">
        <v>245</v>
      </c>
      <c r="E87" s="180">
        <v>4</v>
      </c>
      <c r="F87" s="185"/>
      <c r="G87" s="184">
        <f>ROUND(E87*F87,2)</f>
        <v>0</v>
      </c>
      <c r="H87" s="183" t="s">
        <v>474</v>
      </c>
      <c r="I87" s="202" t="s">
        <v>174</v>
      </c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 t="s">
        <v>166</v>
      </c>
      <c r="AF87" s="162"/>
      <c r="AG87" s="162"/>
      <c r="AH87" s="162"/>
      <c r="AI87" s="162"/>
      <c r="AJ87" s="162"/>
      <c r="AK87" s="162"/>
      <c r="AL87" s="162"/>
      <c r="AM87" s="162">
        <v>21</v>
      </c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</row>
    <row r="88" spans="1:60" outlineLevel="1" x14ac:dyDescent="0.2">
      <c r="A88" s="199"/>
      <c r="B88" s="285" t="s">
        <v>872</v>
      </c>
      <c r="C88" s="286"/>
      <c r="D88" s="287"/>
      <c r="E88" s="288"/>
      <c r="F88" s="289"/>
      <c r="G88" s="290"/>
      <c r="H88" s="183"/>
      <c r="I88" s="20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>
        <v>0</v>
      </c>
      <c r="AD88" s="162"/>
      <c r="AE88" s="162"/>
      <c r="AF88" s="162"/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</row>
    <row r="89" spans="1:60" outlineLevel="1" x14ac:dyDescent="0.2">
      <c r="A89" s="199"/>
      <c r="B89" s="285" t="s">
        <v>873</v>
      </c>
      <c r="C89" s="286"/>
      <c r="D89" s="287"/>
      <c r="E89" s="288"/>
      <c r="F89" s="289"/>
      <c r="G89" s="290"/>
      <c r="H89" s="183"/>
      <c r="I89" s="20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>
        <v>1</v>
      </c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</row>
    <row r="90" spans="1:60" outlineLevel="1" x14ac:dyDescent="0.2">
      <c r="A90" s="200">
        <v>44</v>
      </c>
      <c r="B90" s="173" t="s">
        <v>881</v>
      </c>
      <c r="C90" s="194" t="s">
        <v>882</v>
      </c>
      <c r="D90" s="177" t="s">
        <v>245</v>
      </c>
      <c r="E90" s="180">
        <v>4</v>
      </c>
      <c r="F90" s="185"/>
      <c r="G90" s="184">
        <f>ROUND(E90*F90,2)</f>
        <v>0</v>
      </c>
      <c r="H90" s="183" t="s">
        <v>474</v>
      </c>
      <c r="I90" s="202" t="s">
        <v>174</v>
      </c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 t="s">
        <v>166</v>
      </c>
      <c r="AF90" s="162"/>
      <c r="AG90" s="162"/>
      <c r="AH90" s="162"/>
      <c r="AI90" s="162"/>
      <c r="AJ90" s="162"/>
      <c r="AK90" s="162"/>
      <c r="AL90" s="162"/>
      <c r="AM90" s="162">
        <v>21</v>
      </c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</row>
    <row r="91" spans="1:60" outlineLevel="1" x14ac:dyDescent="0.2">
      <c r="A91" s="199"/>
      <c r="B91" s="285" t="s">
        <v>883</v>
      </c>
      <c r="C91" s="286"/>
      <c r="D91" s="287"/>
      <c r="E91" s="288"/>
      <c r="F91" s="289"/>
      <c r="G91" s="290"/>
      <c r="H91" s="183"/>
      <c r="I91" s="20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>
        <v>0</v>
      </c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</row>
    <row r="92" spans="1:60" outlineLevel="1" x14ac:dyDescent="0.2">
      <c r="A92" s="200">
        <v>45</v>
      </c>
      <c r="B92" s="173" t="s">
        <v>884</v>
      </c>
      <c r="C92" s="194" t="s">
        <v>885</v>
      </c>
      <c r="D92" s="177" t="s">
        <v>225</v>
      </c>
      <c r="E92" s="180">
        <v>2</v>
      </c>
      <c r="F92" s="185"/>
      <c r="G92" s="184">
        <f>ROUND(E92*F92,2)</f>
        <v>0</v>
      </c>
      <c r="H92" s="183" t="s">
        <v>474</v>
      </c>
      <c r="I92" s="202" t="s">
        <v>174</v>
      </c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 t="s">
        <v>166</v>
      </c>
      <c r="AF92" s="162"/>
      <c r="AG92" s="162"/>
      <c r="AH92" s="162"/>
      <c r="AI92" s="162"/>
      <c r="AJ92" s="162"/>
      <c r="AK92" s="162"/>
      <c r="AL92" s="162"/>
      <c r="AM92" s="162">
        <v>21</v>
      </c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</row>
    <row r="93" spans="1:60" outlineLevel="1" x14ac:dyDescent="0.2">
      <c r="A93" s="199"/>
      <c r="B93" s="285" t="s">
        <v>478</v>
      </c>
      <c r="C93" s="286"/>
      <c r="D93" s="287"/>
      <c r="E93" s="288"/>
      <c r="F93" s="289"/>
      <c r="G93" s="290"/>
      <c r="H93" s="183"/>
      <c r="I93" s="20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>
        <v>0</v>
      </c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</row>
    <row r="94" spans="1:60" outlineLevel="1" x14ac:dyDescent="0.2">
      <c r="A94" s="200">
        <v>46</v>
      </c>
      <c r="B94" s="173" t="s">
        <v>479</v>
      </c>
      <c r="C94" s="194" t="s">
        <v>480</v>
      </c>
      <c r="D94" s="177" t="s">
        <v>237</v>
      </c>
      <c r="E94" s="180">
        <v>10</v>
      </c>
      <c r="F94" s="185"/>
      <c r="G94" s="184">
        <f>ROUND(E94*F94,2)</f>
        <v>0</v>
      </c>
      <c r="H94" s="183" t="s">
        <v>474</v>
      </c>
      <c r="I94" s="202" t="s">
        <v>174</v>
      </c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 t="s">
        <v>166</v>
      </c>
      <c r="AF94" s="162"/>
      <c r="AG94" s="162"/>
      <c r="AH94" s="162"/>
      <c r="AI94" s="162"/>
      <c r="AJ94" s="162"/>
      <c r="AK94" s="162"/>
      <c r="AL94" s="162"/>
      <c r="AM94" s="162">
        <v>21</v>
      </c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</row>
    <row r="95" spans="1:60" outlineLevel="1" x14ac:dyDescent="0.2">
      <c r="A95" s="199"/>
      <c r="B95" s="285" t="s">
        <v>481</v>
      </c>
      <c r="C95" s="286"/>
      <c r="D95" s="287"/>
      <c r="E95" s="288"/>
      <c r="F95" s="289"/>
      <c r="G95" s="290"/>
      <c r="H95" s="183"/>
      <c r="I95" s="20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>
        <v>0</v>
      </c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</row>
    <row r="96" spans="1:60" outlineLevel="1" x14ac:dyDescent="0.2">
      <c r="A96" s="199"/>
      <c r="B96" s="285" t="s">
        <v>482</v>
      </c>
      <c r="C96" s="286"/>
      <c r="D96" s="287"/>
      <c r="E96" s="288"/>
      <c r="F96" s="289"/>
      <c r="G96" s="290"/>
      <c r="H96" s="183"/>
      <c r="I96" s="20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>
        <v>1</v>
      </c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</row>
    <row r="97" spans="1:60" outlineLevel="1" x14ac:dyDescent="0.2">
      <c r="A97" s="200">
        <v>47</v>
      </c>
      <c r="B97" s="173" t="s">
        <v>483</v>
      </c>
      <c r="C97" s="194" t="s">
        <v>484</v>
      </c>
      <c r="D97" s="177" t="s">
        <v>237</v>
      </c>
      <c r="E97" s="180">
        <v>1</v>
      </c>
      <c r="F97" s="185"/>
      <c r="G97" s="184">
        <f>ROUND(E97*F97,2)</f>
        <v>0</v>
      </c>
      <c r="H97" s="183" t="s">
        <v>474</v>
      </c>
      <c r="I97" s="202" t="s">
        <v>174</v>
      </c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 t="s">
        <v>166</v>
      </c>
      <c r="AF97" s="162"/>
      <c r="AG97" s="162"/>
      <c r="AH97" s="162"/>
      <c r="AI97" s="162"/>
      <c r="AJ97" s="162"/>
      <c r="AK97" s="162"/>
      <c r="AL97" s="162"/>
      <c r="AM97" s="162">
        <v>21</v>
      </c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</row>
    <row r="98" spans="1:60" outlineLevel="1" x14ac:dyDescent="0.2">
      <c r="A98" s="199"/>
      <c r="B98" s="285" t="s">
        <v>481</v>
      </c>
      <c r="C98" s="286"/>
      <c r="D98" s="287"/>
      <c r="E98" s="288"/>
      <c r="F98" s="289"/>
      <c r="G98" s="290"/>
      <c r="H98" s="183"/>
      <c r="I98" s="20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>
        <v>0</v>
      </c>
      <c r="AD98" s="162"/>
      <c r="AE98" s="162"/>
      <c r="AF98" s="162"/>
      <c r="AG98" s="162"/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</row>
    <row r="99" spans="1:60" outlineLevel="1" x14ac:dyDescent="0.2">
      <c r="A99" s="199"/>
      <c r="B99" s="285" t="s">
        <v>482</v>
      </c>
      <c r="C99" s="286"/>
      <c r="D99" s="287"/>
      <c r="E99" s="288"/>
      <c r="F99" s="289"/>
      <c r="G99" s="290"/>
      <c r="H99" s="183"/>
      <c r="I99" s="20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>
        <v>1</v>
      </c>
      <c r="AD99" s="162"/>
      <c r="AE99" s="162"/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</row>
    <row r="100" spans="1:60" outlineLevel="1" x14ac:dyDescent="0.2">
      <c r="A100" s="200">
        <v>48</v>
      </c>
      <c r="B100" s="173" t="s">
        <v>485</v>
      </c>
      <c r="C100" s="194" t="s">
        <v>486</v>
      </c>
      <c r="D100" s="177" t="s">
        <v>237</v>
      </c>
      <c r="E100" s="180">
        <v>2</v>
      </c>
      <c r="F100" s="185"/>
      <c r="G100" s="184">
        <f>ROUND(E100*F100,2)</f>
        <v>0</v>
      </c>
      <c r="H100" s="183" t="s">
        <v>474</v>
      </c>
      <c r="I100" s="202" t="s">
        <v>174</v>
      </c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 t="s">
        <v>166</v>
      </c>
      <c r="AF100" s="162"/>
      <c r="AG100" s="162"/>
      <c r="AH100" s="162"/>
      <c r="AI100" s="162"/>
      <c r="AJ100" s="162"/>
      <c r="AK100" s="162"/>
      <c r="AL100" s="162"/>
      <c r="AM100" s="162">
        <v>21</v>
      </c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</row>
    <row r="101" spans="1:60" outlineLevel="1" x14ac:dyDescent="0.2">
      <c r="A101" s="199"/>
      <c r="B101" s="285" t="s">
        <v>487</v>
      </c>
      <c r="C101" s="286"/>
      <c r="D101" s="287"/>
      <c r="E101" s="288"/>
      <c r="F101" s="289"/>
      <c r="G101" s="290"/>
      <c r="H101" s="183"/>
      <c r="I101" s="20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>
        <v>0</v>
      </c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</row>
    <row r="102" spans="1:60" outlineLevel="1" x14ac:dyDescent="0.2">
      <c r="A102" s="200">
        <v>49</v>
      </c>
      <c r="B102" s="173" t="s">
        <v>488</v>
      </c>
      <c r="C102" s="194" t="s">
        <v>489</v>
      </c>
      <c r="D102" s="177" t="s">
        <v>245</v>
      </c>
      <c r="E102" s="180">
        <v>1</v>
      </c>
      <c r="F102" s="185"/>
      <c r="G102" s="184">
        <f t="shared" ref="G102:G110" si="2">ROUND(E102*F102,2)</f>
        <v>0</v>
      </c>
      <c r="H102" s="183" t="s">
        <v>474</v>
      </c>
      <c r="I102" s="202" t="s">
        <v>174</v>
      </c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 t="s">
        <v>166</v>
      </c>
      <c r="AF102" s="162"/>
      <c r="AG102" s="162"/>
      <c r="AH102" s="162"/>
      <c r="AI102" s="162"/>
      <c r="AJ102" s="162"/>
      <c r="AK102" s="162"/>
      <c r="AL102" s="162"/>
      <c r="AM102" s="162">
        <v>21</v>
      </c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</row>
    <row r="103" spans="1:60" ht="22.5" outlineLevel="1" x14ac:dyDescent="0.2">
      <c r="A103" s="200">
        <v>50</v>
      </c>
      <c r="B103" s="173" t="s">
        <v>490</v>
      </c>
      <c r="C103" s="194" t="s">
        <v>886</v>
      </c>
      <c r="D103" s="177" t="s">
        <v>245</v>
      </c>
      <c r="E103" s="180">
        <v>2</v>
      </c>
      <c r="F103" s="185"/>
      <c r="G103" s="184">
        <f t="shared" si="2"/>
        <v>0</v>
      </c>
      <c r="H103" s="183"/>
      <c r="I103" s="202" t="s">
        <v>228</v>
      </c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 t="s">
        <v>229</v>
      </c>
      <c r="AF103" s="162" t="s">
        <v>240</v>
      </c>
      <c r="AG103" s="162"/>
      <c r="AH103" s="162"/>
      <c r="AI103" s="162"/>
      <c r="AJ103" s="162"/>
      <c r="AK103" s="162"/>
      <c r="AL103" s="162"/>
      <c r="AM103" s="162">
        <v>21</v>
      </c>
      <c r="AN103" s="162"/>
      <c r="AO103" s="162"/>
      <c r="AP103" s="162"/>
      <c r="AQ103" s="162"/>
      <c r="AR103" s="162"/>
      <c r="AS103" s="162"/>
      <c r="AT103" s="162"/>
      <c r="AU103" s="162"/>
      <c r="AV103" s="162"/>
      <c r="AW103" s="162"/>
      <c r="AX103" s="162"/>
      <c r="AY103" s="162"/>
      <c r="AZ103" s="162"/>
      <c r="BA103" s="162"/>
      <c r="BB103" s="162"/>
      <c r="BC103" s="162"/>
      <c r="BD103" s="162"/>
      <c r="BE103" s="162"/>
      <c r="BF103" s="162"/>
      <c r="BG103" s="162"/>
      <c r="BH103" s="162"/>
    </row>
    <row r="104" spans="1:60" ht="22.5" outlineLevel="1" x14ac:dyDescent="0.2">
      <c r="A104" s="200">
        <v>51</v>
      </c>
      <c r="B104" s="173" t="s">
        <v>492</v>
      </c>
      <c r="C104" s="194" t="s">
        <v>887</v>
      </c>
      <c r="D104" s="177" t="s">
        <v>245</v>
      </c>
      <c r="E104" s="180">
        <v>1</v>
      </c>
      <c r="F104" s="185"/>
      <c r="G104" s="184">
        <f t="shared" si="2"/>
        <v>0</v>
      </c>
      <c r="H104" s="183"/>
      <c r="I104" s="202" t="s">
        <v>228</v>
      </c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 t="s">
        <v>229</v>
      </c>
      <c r="AF104" s="162" t="s">
        <v>240</v>
      </c>
      <c r="AG104" s="162"/>
      <c r="AH104" s="162"/>
      <c r="AI104" s="162"/>
      <c r="AJ104" s="162"/>
      <c r="AK104" s="162"/>
      <c r="AL104" s="162"/>
      <c r="AM104" s="162">
        <v>21</v>
      </c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  <c r="BC104" s="162"/>
      <c r="BD104" s="162"/>
      <c r="BE104" s="162"/>
      <c r="BF104" s="162"/>
      <c r="BG104" s="162"/>
      <c r="BH104" s="162"/>
    </row>
    <row r="105" spans="1:60" ht="22.5" outlineLevel="1" x14ac:dyDescent="0.2">
      <c r="A105" s="200">
        <v>52</v>
      </c>
      <c r="B105" s="173" t="s">
        <v>888</v>
      </c>
      <c r="C105" s="194" t="s">
        <v>889</v>
      </c>
      <c r="D105" s="177" t="s">
        <v>245</v>
      </c>
      <c r="E105" s="180">
        <v>1</v>
      </c>
      <c r="F105" s="185"/>
      <c r="G105" s="184">
        <f t="shared" si="2"/>
        <v>0</v>
      </c>
      <c r="H105" s="183"/>
      <c r="I105" s="202" t="s">
        <v>228</v>
      </c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 t="s">
        <v>229</v>
      </c>
      <c r="AF105" s="162" t="s">
        <v>240</v>
      </c>
      <c r="AG105" s="162"/>
      <c r="AH105" s="162"/>
      <c r="AI105" s="162"/>
      <c r="AJ105" s="162"/>
      <c r="AK105" s="162"/>
      <c r="AL105" s="162"/>
      <c r="AM105" s="162">
        <v>21</v>
      </c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2"/>
      <c r="AZ105" s="162"/>
      <c r="BA105" s="162"/>
      <c r="BB105" s="162"/>
      <c r="BC105" s="162"/>
      <c r="BD105" s="162"/>
      <c r="BE105" s="162"/>
      <c r="BF105" s="162"/>
      <c r="BG105" s="162"/>
      <c r="BH105" s="162"/>
    </row>
    <row r="106" spans="1:60" ht="22.5" outlineLevel="1" x14ac:dyDescent="0.2">
      <c r="A106" s="200">
        <v>53</v>
      </c>
      <c r="B106" s="173" t="s">
        <v>890</v>
      </c>
      <c r="C106" s="194" t="s">
        <v>891</v>
      </c>
      <c r="D106" s="177" t="s">
        <v>245</v>
      </c>
      <c r="E106" s="180">
        <v>1</v>
      </c>
      <c r="F106" s="185"/>
      <c r="G106" s="184">
        <f t="shared" si="2"/>
        <v>0</v>
      </c>
      <c r="H106" s="183"/>
      <c r="I106" s="202" t="s">
        <v>228</v>
      </c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 t="s">
        <v>229</v>
      </c>
      <c r="AF106" s="162" t="s">
        <v>240</v>
      </c>
      <c r="AG106" s="162"/>
      <c r="AH106" s="162"/>
      <c r="AI106" s="162"/>
      <c r="AJ106" s="162"/>
      <c r="AK106" s="162"/>
      <c r="AL106" s="162"/>
      <c r="AM106" s="162">
        <v>21</v>
      </c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2"/>
      <c r="AZ106" s="162"/>
      <c r="BA106" s="162"/>
      <c r="BB106" s="162"/>
      <c r="BC106" s="162"/>
      <c r="BD106" s="162"/>
      <c r="BE106" s="162"/>
      <c r="BF106" s="162"/>
      <c r="BG106" s="162"/>
      <c r="BH106" s="162"/>
    </row>
    <row r="107" spans="1:60" outlineLevel="1" x14ac:dyDescent="0.2">
      <c r="A107" s="200">
        <v>54</v>
      </c>
      <c r="B107" s="173" t="s">
        <v>892</v>
      </c>
      <c r="C107" s="194" t="s">
        <v>893</v>
      </c>
      <c r="D107" s="177" t="s">
        <v>245</v>
      </c>
      <c r="E107" s="180">
        <v>1</v>
      </c>
      <c r="F107" s="185"/>
      <c r="G107" s="184">
        <f t="shared" si="2"/>
        <v>0</v>
      </c>
      <c r="H107" s="183"/>
      <c r="I107" s="202" t="s">
        <v>228</v>
      </c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 t="s">
        <v>229</v>
      </c>
      <c r="AF107" s="162" t="s">
        <v>240</v>
      </c>
      <c r="AG107" s="162"/>
      <c r="AH107" s="162"/>
      <c r="AI107" s="162"/>
      <c r="AJ107" s="162"/>
      <c r="AK107" s="162"/>
      <c r="AL107" s="162"/>
      <c r="AM107" s="162">
        <v>21</v>
      </c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2"/>
      <c r="AZ107" s="162"/>
      <c r="BA107" s="162"/>
      <c r="BB107" s="162"/>
      <c r="BC107" s="162"/>
      <c r="BD107" s="162"/>
      <c r="BE107" s="162"/>
      <c r="BF107" s="162"/>
      <c r="BG107" s="162"/>
      <c r="BH107" s="162"/>
    </row>
    <row r="108" spans="1:60" outlineLevel="1" x14ac:dyDescent="0.2">
      <c r="A108" s="200">
        <v>55</v>
      </c>
      <c r="B108" s="173" t="s">
        <v>894</v>
      </c>
      <c r="C108" s="194" t="s">
        <v>895</v>
      </c>
      <c r="D108" s="177" t="s">
        <v>245</v>
      </c>
      <c r="E108" s="180">
        <v>1</v>
      </c>
      <c r="F108" s="185"/>
      <c r="G108" s="184">
        <f t="shared" si="2"/>
        <v>0</v>
      </c>
      <c r="H108" s="183"/>
      <c r="I108" s="202" t="s">
        <v>228</v>
      </c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 t="s">
        <v>229</v>
      </c>
      <c r="AF108" s="162" t="s">
        <v>240</v>
      </c>
      <c r="AG108" s="162"/>
      <c r="AH108" s="162"/>
      <c r="AI108" s="162"/>
      <c r="AJ108" s="162"/>
      <c r="AK108" s="162"/>
      <c r="AL108" s="162"/>
      <c r="AM108" s="162">
        <v>21</v>
      </c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2"/>
      <c r="AZ108" s="162"/>
      <c r="BA108" s="162"/>
      <c r="BB108" s="162"/>
      <c r="BC108" s="162"/>
      <c r="BD108" s="162"/>
      <c r="BE108" s="162"/>
      <c r="BF108" s="162"/>
      <c r="BG108" s="162"/>
      <c r="BH108" s="162"/>
    </row>
    <row r="109" spans="1:60" outlineLevel="1" x14ac:dyDescent="0.2">
      <c r="A109" s="200">
        <v>56</v>
      </c>
      <c r="B109" s="173" t="s">
        <v>896</v>
      </c>
      <c r="C109" s="194" t="s">
        <v>897</v>
      </c>
      <c r="D109" s="177" t="s">
        <v>245</v>
      </c>
      <c r="E109" s="180">
        <v>1</v>
      </c>
      <c r="F109" s="185"/>
      <c r="G109" s="184">
        <f t="shared" si="2"/>
        <v>0</v>
      </c>
      <c r="H109" s="183"/>
      <c r="I109" s="202" t="s">
        <v>228</v>
      </c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 t="s">
        <v>229</v>
      </c>
      <c r="AF109" s="162" t="s">
        <v>240</v>
      </c>
      <c r="AG109" s="162"/>
      <c r="AH109" s="162"/>
      <c r="AI109" s="162"/>
      <c r="AJ109" s="162"/>
      <c r="AK109" s="162"/>
      <c r="AL109" s="162"/>
      <c r="AM109" s="162">
        <v>21</v>
      </c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</row>
    <row r="110" spans="1:60" outlineLevel="1" x14ac:dyDescent="0.2">
      <c r="A110" s="200">
        <v>57</v>
      </c>
      <c r="B110" s="173" t="s">
        <v>898</v>
      </c>
      <c r="C110" s="194" t="s">
        <v>899</v>
      </c>
      <c r="D110" s="177" t="s">
        <v>245</v>
      </c>
      <c r="E110" s="180">
        <v>2</v>
      </c>
      <c r="F110" s="185"/>
      <c r="G110" s="184">
        <f t="shared" si="2"/>
        <v>0</v>
      </c>
      <c r="H110" s="183"/>
      <c r="I110" s="202" t="s">
        <v>228</v>
      </c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 t="s">
        <v>229</v>
      </c>
      <c r="AF110" s="162" t="s">
        <v>240</v>
      </c>
      <c r="AG110" s="162"/>
      <c r="AH110" s="162"/>
      <c r="AI110" s="162"/>
      <c r="AJ110" s="162"/>
      <c r="AK110" s="162"/>
      <c r="AL110" s="162"/>
      <c r="AM110" s="162">
        <v>21</v>
      </c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</row>
    <row r="111" spans="1:60" outlineLevel="1" x14ac:dyDescent="0.2">
      <c r="A111" s="199"/>
      <c r="B111" s="285" t="s">
        <v>494</v>
      </c>
      <c r="C111" s="286"/>
      <c r="D111" s="287"/>
      <c r="E111" s="288"/>
      <c r="F111" s="289"/>
      <c r="G111" s="290"/>
      <c r="H111" s="183"/>
      <c r="I111" s="20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>
        <v>0</v>
      </c>
      <c r="AD111" s="162"/>
      <c r="AE111" s="162"/>
      <c r="AF111" s="162"/>
      <c r="AG111" s="162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</row>
    <row r="112" spans="1:60" outlineLevel="1" x14ac:dyDescent="0.2">
      <c r="A112" s="199">
        <v>58</v>
      </c>
      <c r="B112" s="174" t="s">
        <v>495</v>
      </c>
      <c r="C112" s="194" t="s">
        <v>462</v>
      </c>
      <c r="D112" s="177" t="s">
        <v>463</v>
      </c>
      <c r="E112" s="220"/>
      <c r="F112" s="185"/>
      <c r="G112" s="184">
        <f>ROUND(E112*F112,2)</f>
        <v>0</v>
      </c>
      <c r="H112" s="183" t="s">
        <v>474</v>
      </c>
      <c r="I112" s="202" t="s">
        <v>174</v>
      </c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 t="s">
        <v>166</v>
      </c>
      <c r="AF112" s="162"/>
      <c r="AG112" s="162"/>
      <c r="AH112" s="162"/>
      <c r="AI112" s="162"/>
      <c r="AJ112" s="162"/>
      <c r="AK112" s="162"/>
      <c r="AL112" s="162"/>
      <c r="AM112" s="162">
        <v>21</v>
      </c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2"/>
      <c r="AZ112" s="162"/>
      <c r="BA112" s="162"/>
      <c r="BB112" s="162"/>
      <c r="BC112" s="162"/>
      <c r="BD112" s="162"/>
      <c r="BE112" s="162"/>
      <c r="BF112" s="162"/>
      <c r="BG112" s="162"/>
      <c r="BH112" s="162"/>
    </row>
    <row r="113" spans="1:60" outlineLevel="1" x14ac:dyDescent="0.2">
      <c r="A113" s="199"/>
      <c r="B113" s="285" t="s">
        <v>496</v>
      </c>
      <c r="C113" s="286"/>
      <c r="D113" s="287"/>
      <c r="E113" s="288"/>
      <c r="F113" s="289"/>
      <c r="G113" s="290"/>
      <c r="H113" s="183"/>
      <c r="I113" s="20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>
        <v>1</v>
      </c>
      <c r="AD113" s="162"/>
      <c r="AE113" s="162"/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2"/>
      <c r="AZ113" s="162"/>
      <c r="BA113" s="162"/>
      <c r="BB113" s="162"/>
      <c r="BC113" s="162"/>
      <c r="BD113" s="162"/>
      <c r="BE113" s="162"/>
      <c r="BF113" s="162"/>
      <c r="BG113" s="162"/>
      <c r="BH113" s="162"/>
    </row>
    <row r="114" spans="1:60" outlineLevel="1" x14ac:dyDescent="0.2">
      <c r="A114" s="199">
        <v>59</v>
      </c>
      <c r="B114" s="174" t="s">
        <v>497</v>
      </c>
      <c r="C114" s="194" t="s">
        <v>498</v>
      </c>
      <c r="D114" s="177" t="s">
        <v>463</v>
      </c>
      <c r="E114" s="220"/>
      <c r="F114" s="185"/>
      <c r="G114" s="184">
        <f>ROUND(E114*F114,2)</f>
        <v>0</v>
      </c>
      <c r="H114" s="183" t="s">
        <v>474</v>
      </c>
      <c r="I114" s="202" t="s">
        <v>174</v>
      </c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 t="s">
        <v>166</v>
      </c>
      <c r="AF114" s="162"/>
      <c r="AG114" s="162"/>
      <c r="AH114" s="162"/>
      <c r="AI114" s="162"/>
      <c r="AJ114" s="162"/>
      <c r="AK114" s="162"/>
      <c r="AL114" s="162"/>
      <c r="AM114" s="162">
        <v>21</v>
      </c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2"/>
      <c r="AZ114" s="162"/>
      <c r="BA114" s="162"/>
      <c r="BB114" s="162"/>
      <c r="BC114" s="162"/>
      <c r="BD114" s="162"/>
      <c r="BE114" s="162"/>
      <c r="BF114" s="162"/>
      <c r="BG114" s="162"/>
      <c r="BH114" s="162"/>
    </row>
    <row r="115" spans="1:60" x14ac:dyDescent="0.2">
      <c r="A115" s="198" t="s">
        <v>158</v>
      </c>
      <c r="B115" s="172" t="s">
        <v>124</v>
      </c>
      <c r="C115" s="193" t="s">
        <v>125</v>
      </c>
      <c r="D115" s="176"/>
      <c r="E115" s="179"/>
      <c r="F115" s="291">
        <f>SUM(G116:G144)</f>
        <v>0</v>
      </c>
      <c r="G115" s="292"/>
      <c r="H115" s="182"/>
      <c r="I115" s="201"/>
      <c r="AE115" t="s">
        <v>159</v>
      </c>
    </row>
    <row r="116" spans="1:60" outlineLevel="1" x14ac:dyDescent="0.2">
      <c r="A116" s="199"/>
      <c r="B116" s="293" t="s">
        <v>499</v>
      </c>
      <c r="C116" s="294"/>
      <c r="D116" s="295"/>
      <c r="E116" s="296"/>
      <c r="F116" s="297"/>
      <c r="G116" s="298"/>
      <c r="H116" s="183"/>
      <c r="I116" s="20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>
        <v>0</v>
      </c>
      <c r="AD116" s="162"/>
      <c r="AE116" s="162"/>
      <c r="AF116" s="162"/>
      <c r="AG116" s="162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2"/>
      <c r="AZ116" s="162"/>
      <c r="BA116" s="162"/>
      <c r="BB116" s="162"/>
      <c r="BC116" s="162"/>
      <c r="BD116" s="162"/>
      <c r="BE116" s="162"/>
      <c r="BF116" s="162"/>
      <c r="BG116" s="162"/>
      <c r="BH116" s="162"/>
    </row>
    <row r="117" spans="1:60" outlineLevel="1" x14ac:dyDescent="0.2">
      <c r="A117" s="200">
        <v>60</v>
      </c>
      <c r="B117" s="173" t="s">
        <v>900</v>
      </c>
      <c r="C117" s="194" t="s">
        <v>901</v>
      </c>
      <c r="D117" s="177" t="s">
        <v>225</v>
      </c>
      <c r="E117" s="180">
        <v>14</v>
      </c>
      <c r="F117" s="185"/>
      <c r="G117" s="184">
        <f>ROUND(E117*F117,2)</f>
        <v>0</v>
      </c>
      <c r="H117" s="183" t="s">
        <v>474</v>
      </c>
      <c r="I117" s="202" t="s">
        <v>174</v>
      </c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 t="s">
        <v>166</v>
      </c>
      <c r="AF117" s="162"/>
      <c r="AG117" s="162"/>
      <c r="AH117" s="162"/>
      <c r="AI117" s="162"/>
      <c r="AJ117" s="162"/>
      <c r="AK117" s="162"/>
      <c r="AL117" s="162"/>
      <c r="AM117" s="162">
        <v>21</v>
      </c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2"/>
      <c r="AZ117" s="162"/>
      <c r="BA117" s="162"/>
      <c r="BB117" s="162"/>
      <c r="BC117" s="162"/>
      <c r="BD117" s="162"/>
      <c r="BE117" s="162"/>
      <c r="BF117" s="162"/>
      <c r="BG117" s="162"/>
      <c r="BH117" s="162"/>
    </row>
    <row r="118" spans="1:60" outlineLevel="1" x14ac:dyDescent="0.2">
      <c r="A118" s="199"/>
      <c r="B118" s="174"/>
      <c r="C118" s="299" t="s">
        <v>502</v>
      </c>
      <c r="D118" s="300"/>
      <c r="E118" s="301"/>
      <c r="F118" s="302"/>
      <c r="G118" s="303"/>
      <c r="H118" s="183"/>
      <c r="I118" s="20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2"/>
      <c r="AZ118" s="162"/>
      <c r="BA118" s="165" t="str">
        <f>C118</f>
        <v>Potrubí včetně tvarovek a zednických výpomocí.</v>
      </c>
      <c r="BB118" s="162"/>
      <c r="BC118" s="162"/>
      <c r="BD118" s="162"/>
      <c r="BE118" s="162"/>
      <c r="BF118" s="162"/>
      <c r="BG118" s="162"/>
      <c r="BH118" s="162"/>
    </row>
    <row r="119" spans="1:60" outlineLevel="1" x14ac:dyDescent="0.2">
      <c r="A119" s="200">
        <v>61</v>
      </c>
      <c r="B119" s="173" t="s">
        <v>902</v>
      </c>
      <c r="C119" s="194" t="s">
        <v>903</v>
      </c>
      <c r="D119" s="177" t="s">
        <v>225</v>
      </c>
      <c r="E119" s="180">
        <v>7</v>
      </c>
      <c r="F119" s="185"/>
      <c r="G119" s="184">
        <f>ROUND(E119*F119,2)</f>
        <v>0</v>
      </c>
      <c r="H119" s="183" t="s">
        <v>474</v>
      </c>
      <c r="I119" s="202" t="s">
        <v>174</v>
      </c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 t="s">
        <v>166</v>
      </c>
      <c r="AF119" s="162"/>
      <c r="AG119" s="162"/>
      <c r="AH119" s="162"/>
      <c r="AI119" s="162"/>
      <c r="AJ119" s="162"/>
      <c r="AK119" s="162"/>
      <c r="AL119" s="162"/>
      <c r="AM119" s="162">
        <v>21</v>
      </c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</row>
    <row r="120" spans="1:60" outlineLevel="1" x14ac:dyDescent="0.2">
      <c r="A120" s="199"/>
      <c r="B120" s="174"/>
      <c r="C120" s="299" t="s">
        <v>502</v>
      </c>
      <c r="D120" s="300"/>
      <c r="E120" s="301"/>
      <c r="F120" s="302"/>
      <c r="G120" s="303"/>
      <c r="H120" s="183"/>
      <c r="I120" s="20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2"/>
      <c r="AZ120" s="162"/>
      <c r="BA120" s="165" t="str">
        <f>C120</f>
        <v>Potrubí včetně tvarovek a zednických výpomocí.</v>
      </c>
      <c r="BB120" s="162"/>
      <c r="BC120" s="162"/>
      <c r="BD120" s="162"/>
      <c r="BE120" s="162"/>
      <c r="BF120" s="162"/>
      <c r="BG120" s="162"/>
      <c r="BH120" s="162"/>
    </row>
    <row r="121" spans="1:60" outlineLevel="1" x14ac:dyDescent="0.2">
      <c r="A121" s="200">
        <v>62</v>
      </c>
      <c r="B121" s="173" t="s">
        <v>500</v>
      </c>
      <c r="C121" s="194" t="s">
        <v>501</v>
      </c>
      <c r="D121" s="177" t="s">
        <v>225</v>
      </c>
      <c r="E121" s="180">
        <v>12</v>
      </c>
      <c r="F121" s="185"/>
      <c r="G121" s="184">
        <f>ROUND(E121*F121,2)</f>
        <v>0</v>
      </c>
      <c r="H121" s="183" t="s">
        <v>474</v>
      </c>
      <c r="I121" s="202" t="s">
        <v>174</v>
      </c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 t="s">
        <v>166</v>
      </c>
      <c r="AF121" s="162"/>
      <c r="AG121" s="162"/>
      <c r="AH121" s="162"/>
      <c r="AI121" s="162"/>
      <c r="AJ121" s="162"/>
      <c r="AK121" s="162"/>
      <c r="AL121" s="162"/>
      <c r="AM121" s="162">
        <v>21</v>
      </c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2"/>
      <c r="AZ121" s="162"/>
      <c r="BA121" s="162"/>
      <c r="BB121" s="162"/>
      <c r="BC121" s="162"/>
      <c r="BD121" s="162"/>
      <c r="BE121" s="162"/>
      <c r="BF121" s="162"/>
      <c r="BG121" s="162"/>
      <c r="BH121" s="162"/>
    </row>
    <row r="122" spans="1:60" outlineLevel="1" x14ac:dyDescent="0.2">
      <c r="A122" s="199"/>
      <c r="B122" s="174"/>
      <c r="C122" s="299" t="s">
        <v>502</v>
      </c>
      <c r="D122" s="300"/>
      <c r="E122" s="301"/>
      <c r="F122" s="302"/>
      <c r="G122" s="303"/>
      <c r="H122" s="183"/>
      <c r="I122" s="20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162"/>
      <c r="AZ122" s="162"/>
      <c r="BA122" s="165" t="str">
        <f>C122</f>
        <v>Potrubí včetně tvarovek a zednických výpomocí.</v>
      </c>
      <c r="BB122" s="162"/>
      <c r="BC122" s="162"/>
      <c r="BD122" s="162"/>
      <c r="BE122" s="162"/>
      <c r="BF122" s="162"/>
      <c r="BG122" s="162"/>
      <c r="BH122" s="162"/>
    </row>
    <row r="123" spans="1:60" outlineLevel="1" x14ac:dyDescent="0.2">
      <c r="A123" s="200">
        <v>63</v>
      </c>
      <c r="B123" s="173" t="s">
        <v>503</v>
      </c>
      <c r="C123" s="194" t="s">
        <v>504</v>
      </c>
      <c r="D123" s="177" t="s">
        <v>225</v>
      </c>
      <c r="E123" s="180">
        <v>22</v>
      </c>
      <c r="F123" s="185"/>
      <c r="G123" s="184">
        <f>ROUND(E123*F123,2)</f>
        <v>0</v>
      </c>
      <c r="H123" s="183" t="s">
        <v>474</v>
      </c>
      <c r="I123" s="202" t="s">
        <v>174</v>
      </c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 t="s">
        <v>166</v>
      </c>
      <c r="AF123" s="162"/>
      <c r="AG123" s="162"/>
      <c r="AH123" s="162"/>
      <c r="AI123" s="162"/>
      <c r="AJ123" s="162"/>
      <c r="AK123" s="162"/>
      <c r="AL123" s="162"/>
      <c r="AM123" s="162">
        <v>21</v>
      </c>
      <c r="AN123" s="162"/>
      <c r="AO123" s="162"/>
      <c r="AP123" s="162"/>
      <c r="AQ123" s="162"/>
      <c r="AR123" s="162"/>
      <c r="AS123" s="162"/>
      <c r="AT123" s="162"/>
      <c r="AU123" s="162"/>
      <c r="AV123" s="162"/>
      <c r="AW123" s="162"/>
      <c r="AX123" s="162"/>
      <c r="AY123" s="162"/>
      <c r="AZ123" s="162"/>
      <c r="BA123" s="162"/>
      <c r="BB123" s="162"/>
      <c r="BC123" s="162"/>
      <c r="BD123" s="162"/>
      <c r="BE123" s="162"/>
      <c r="BF123" s="162"/>
      <c r="BG123" s="162"/>
      <c r="BH123" s="162"/>
    </row>
    <row r="124" spans="1:60" outlineLevel="1" x14ac:dyDescent="0.2">
      <c r="A124" s="199"/>
      <c r="B124" s="174"/>
      <c r="C124" s="299" t="s">
        <v>502</v>
      </c>
      <c r="D124" s="300"/>
      <c r="E124" s="301"/>
      <c r="F124" s="302"/>
      <c r="G124" s="303"/>
      <c r="H124" s="183"/>
      <c r="I124" s="20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2"/>
      <c r="AY124" s="162"/>
      <c r="AZ124" s="162"/>
      <c r="BA124" s="165" t="str">
        <f>C124</f>
        <v>Potrubí včetně tvarovek a zednických výpomocí.</v>
      </c>
      <c r="BB124" s="162"/>
      <c r="BC124" s="162"/>
      <c r="BD124" s="162"/>
      <c r="BE124" s="162"/>
      <c r="BF124" s="162"/>
      <c r="BG124" s="162"/>
      <c r="BH124" s="162"/>
    </row>
    <row r="125" spans="1:60" outlineLevel="1" x14ac:dyDescent="0.2">
      <c r="A125" s="200">
        <v>64</v>
      </c>
      <c r="B125" s="173" t="s">
        <v>505</v>
      </c>
      <c r="C125" s="194" t="s">
        <v>506</v>
      </c>
      <c r="D125" s="177" t="s">
        <v>225</v>
      </c>
      <c r="E125" s="180">
        <v>24</v>
      </c>
      <c r="F125" s="185"/>
      <c r="G125" s="184">
        <f>ROUND(E125*F125,2)</f>
        <v>0</v>
      </c>
      <c r="H125" s="183" t="s">
        <v>474</v>
      </c>
      <c r="I125" s="202" t="s">
        <v>174</v>
      </c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 t="s">
        <v>166</v>
      </c>
      <c r="AF125" s="162"/>
      <c r="AG125" s="162"/>
      <c r="AH125" s="162"/>
      <c r="AI125" s="162"/>
      <c r="AJ125" s="162"/>
      <c r="AK125" s="162"/>
      <c r="AL125" s="162"/>
      <c r="AM125" s="162">
        <v>21</v>
      </c>
      <c r="AN125" s="162"/>
      <c r="AO125" s="162"/>
      <c r="AP125" s="162"/>
      <c r="AQ125" s="162"/>
      <c r="AR125" s="162"/>
      <c r="AS125" s="162"/>
      <c r="AT125" s="162"/>
      <c r="AU125" s="162"/>
      <c r="AV125" s="162"/>
      <c r="AW125" s="162"/>
      <c r="AX125" s="162"/>
      <c r="AY125" s="162"/>
      <c r="AZ125" s="162"/>
      <c r="BA125" s="162"/>
      <c r="BB125" s="162"/>
      <c r="BC125" s="162"/>
      <c r="BD125" s="162"/>
      <c r="BE125" s="162"/>
      <c r="BF125" s="162"/>
      <c r="BG125" s="162"/>
      <c r="BH125" s="162"/>
    </row>
    <row r="126" spans="1:60" outlineLevel="1" x14ac:dyDescent="0.2">
      <c r="A126" s="199"/>
      <c r="B126" s="174"/>
      <c r="C126" s="299" t="s">
        <v>502</v>
      </c>
      <c r="D126" s="300"/>
      <c r="E126" s="301"/>
      <c r="F126" s="302"/>
      <c r="G126" s="303"/>
      <c r="H126" s="183"/>
      <c r="I126" s="20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162"/>
      <c r="AY126" s="162"/>
      <c r="AZ126" s="162"/>
      <c r="BA126" s="165" t="str">
        <f>C126</f>
        <v>Potrubí včetně tvarovek a zednických výpomocí.</v>
      </c>
      <c r="BB126" s="162"/>
      <c r="BC126" s="162"/>
      <c r="BD126" s="162"/>
      <c r="BE126" s="162"/>
      <c r="BF126" s="162"/>
      <c r="BG126" s="162"/>
      <c r="BH126" s="162"/>
    </row>
    <row r="127" spans="1:60" outlineLevel="1" x14ac:dyDescent="0.2">
      <c r="A127" s="199"/>
      <c r="B127" s="285" t="s">
        <v>507</v>
      </c>
      <c r="C127" s="286"/>
      <c r="D127" s="287"/>
      <c r="E127" s="288"/>
      <c r="F127" s="289"/>
      <c r="G127" s="290"/>
      <c r="H127" s="183"/>
      <c r="I127" s="20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>
        <v>0</v>
      </c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62"/>
      <c r="AY127" s="162"/>
      <c r="AZ127" s="162"/>
      <c r="BA127" s="162"/>
      <c r="BB127" s="162"/>
      <c r="BC127" s="162"/>
      <c r="BD127" s="162"/>
      <c r="BE127" s="162"/>
      <c r="BF127" s="162"/>
      <c r="BG127" s="162"/>
      <c r="BH127" s="162"/>
    </row>
    <row r="128" spans="1:60" outlineLevel="1" x14ac:dyDescent="0.2">
      <c r="A128" s="200">
        <v>65</v>
      </c>
      <c r="B128" s="173" t="s">
        <v>508</v>
      </c>
      <c r="C128" s="194" t="s">
        <v>509</v>
      </c>
      <c r="D128" s="177" t="s">
        <v>225</v>
      </c>
      <c r="E128" s="180">
        <v>23</v>
      </c>
      <c r="F128" s="185"/>
      <c r="G128" s="184">
        <f>ROUND(E128*F128,2)</f>
        <v>0</v>
      </c>
      <c r="H128" s="183" t="s">
        <v>474</v>
      </c>
      <c r="I128" s="202" t="s">
        <v>174</v>
      </c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 t="s">
        <v>166</v>
      </c>
      <c r="AF128" s="162"/>
      <c r="AG128" s="162"/>
      <c r="AH128" s="162"/>
      <c r="AI128" s="162"/>
      <c r="AJ128" s="162"/>
      <c r="AK128" s="162"/>
      <c r="AL128" s="162"/>
      <c r="AM128" s="162">
        <v>21</v>
      </c>
      <c r="AN128" s="162"/>
      <c r="AO128" s="162"/>
      <c r="AP128" s="162"/>
      <c r="AQ128" s="162"/>
      <c r="AR128" s="162"/>
      <c r="AS128" s="162"/>
      <c r="AT128" s="162"/>
      <c r="AU128" s="162"/>
      <c r="AV128" s="162"/>
      <c r="AW128" s="162"/>
      <c r="AX128" s="162"/>
      <c r="AY128" s="162"/>
      <c r="AZ128" s="162"/>
      <c r="BA128" s="162"/>
      <c r="BB128" s="162"/>
      <c r="BC128" s="162"/>
      <c r="BD128" s="162"/>
      <c r="BE128" s="162"/>
      <c r="BF128" s="162"/>
      <c r="BG128" s="162"/>
      <c r="BH128" s="162"/>
    </row>
    <row r="129" spans="1:60" outlineLevel="1" x14ac:dyDescent="0.2">
      <c r="A129" s="199"/>
      <c r="B129" s="285" t="s">
        <v>510</v>
      </c>
      <c r="C129" s="286"/>
      <c r="D129" s="287"/>
      <c r="E129" s="288"/>
      <c r="F129" s="289"/>
      <c r="G129" s="290"/>
      <c r="H129" s="183"/>
      <c r="I129" s="20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>
        <v>0</v>
      </c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</row>
    <row r="130" spans="1:60" outlineLevel="1" x14ac:dyDescent="0.2">
      <c r="A130" s="199"/>
      <c r="B130" s="285" t="s">
        <v>511</v>
      </c>
      <c r="C130" s="286"/>
      <c r="D130" s="287"/>
      <c r="E130" s="288"/>
      <c r="F130" s="289"/>
      <c r="G130" s="290"/>
      <c r="H130" s="183"/>
      <c r="I130" s="20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>
        <v>1</v>
      </c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</row>
    <row r="131" spans="1:60" outlineLevel="1" x14ac:dyDescent="0.2">
      <c r="A131" s="200">
        <v>66</v>
      </c>
      <c r="B131" s="173" t="s">
        <v>512</v>
      </c>
      <c r="C131" s="194" t="s">
        <v>513</v>
      </c>
      <c r="D131" s="177" t="s">
        <v>225</v>
      </c>
      <c r="E131" s="180">
        <v>79</v>
      </c>
      <c r="F131" s="185"/>
      <c r="G131" s="184">
        <f>ROUND(E131*F131,2)</f>
        <v>0</v>
      </c>
      <c r="H131" s="183" t="s">
        <v>474</v>
      </c>
      <c r="I131" s="202" t="s">
        <v>174</v>
      </c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 t="s">
        <v>166</v>
      </c>
      <c r="AF131" s="162"/>
      <c r="AG131" s="162"/>
      <c r="AH131" s="162"/>
      <c r="AI131" s="162"/>
      <c r="AJ131" s="162"/>
      <c r="AK131" s="162"/>
      <c r="AL131" s="162"/>
      <c r="AM131" s="162">
        <v>21</v>
      </c>
      <c r="AN131" s="162"/>
      <c r="AO131" s="162"/>
      <c r="AP131" s="162"/>
      <c r="AQ131" s="162"/>
      <c r="AR131" s="162"/>
      <c r="AS131" s="162"/>
      <c r="AT131" s="162"/>
      <c r="AU131" s="162"/>
      <c r="AV131" s="162"/>
      <c r="AW131" s="162"/>
      <c r="AX131" s="162"/>
      <c r="AY131" s="162"/>
      <c r="AZ131" s="162"/>
      <c r="BA131" s="162"/>
      <c r="BB131" s="162"/>
      <c r="BC131" s="162"/>
      <c r="BD131" s="162"/>
      <c r="BE131" s="162"/>
      <c r="BF131" s="162"/>
      <c r="BG131" s="162"/>
      <c r="BH131" s="162"/>
    </row>
    <row r="132" spans="1:60" outlineLevel="1" x14ac:dyDescent="0.2">
      <c r="A132" s="199"/>
      <c r="B132" s="174"/>
      <c r="C132" s="299" t="s">
        <v>514</v>
      </c>
      <c r="D132" s="300"/>
      <c r="E132" s="301"/>
      <c r="F132" s="302"/>
      <c r="G132" s="303"/>
      <c r="H132" s="183"/>
      <c r="I132" s="20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  <c r="AU132" s="162"/>
      <c r="AV132" s="162"/>
      <c r="AW132" s="162"/>
      <c r="AX132" s="162"/>
      <c r="AY132" s="162"/>
      <c r="AZ132" s="162"/>
      <c r="BA132" s="165" t="str">
        <f>C132</f>
        <v>Včetně dodávky vody, uzavření a zabezpečení konců potrubí.</v>
      </c>
      <c r="BB132" s="162"/>
      <c r="BC132" s="162"/>
      <c r="BD132" s="162"/>
      <c r="BE132" s="162"/>
      <c r="BF132" s="162"/>
      <c r="BG132" s="162"/>
      <c r="BH132" s="162"/>
    </row>
    <row r="133" spans="1:60" outlineLevel="1" x14ac:dyDescent="0.2">
      <c r="A133" s="200">
        <v>67</v>
      </c>
      <c r="B133" s="173" t="s">
        <v>515</v>
      </c>
      <c r="C133" s="194" t="s">
        <v>516</v>
      </c>
      <c r="D133" s="177" t="s">
        <v>245</v>
      </c>
      <c r="E133" s="180">
        <v>6</v>
      </c>
      <c r="F133" s="185"/>
      <c r="G133" s="184">
        <f t="shared" ref="G133:G140" si="3">ROUND(E133*F133,2)</f>
        <v>0</v>
      </c>
      <c r="H133" s="183"/>
      <c r="I133" s="202" t="s">
        <v>228</v>
      </c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 t="s">
        <v>229</v>
      </c>
      <c r="AF133" s="162" t="s">
        <v>240</v>
      </c>
      <c r="AG133" s="162"/>
      <c r="AH133" s="162"/>
      <c r="AI133" s="162"/>
      <c r="AJ133" s="162"/>
      <c r="AK133" s="162"/>
      <c r="AL133" s="162"/>
      <c r="AM133" s="162">
        <v>21</v>
      </c>
      <c r="AN133" s="162"/>
      <c r="AO133" s="162"/>
      <c r="AP133" s="162"/>
      <c r="AQ133" s="162"/>
      <c r="AR133" s="162"/>
      <c r="AS133" s="162"/>
      <c r="AT133" s="162"/>
      <c r="AU133" s="162"/>
      <c r="AV133" s="162"/>
      <c r="AW133" s="162"/>
      <c r="AX133" s="162"/>
      <c r="AY133" s="162"/>
      <c r="AZ133" s="162"/>
      <c r="BA133" s="162"/>
      <c r="BB133" s="162"/>
      <c r="BC133" s="162"/>
      <c r="BD133" s="162"/>
      <c r="BE133" s="162"/>
      <c r="BF133" s="162"/>
      <c r="BG133" s="162"/>
      <c r="BH133" s="162"/>
    </row>
    <row r="134" spans="1:60" outlineLevel="1" x14ac:dyDescent="0.2">
      <c r="A134" s="200">
        <v>68</v>
      </c>
      <c r="B134" s="173" t="s">
        <v>517</v>
      </c>
      <c r="C134" s="194" t="s">
        <v>904</v>
      </c>
      <c r="D134" s="177" t="s">
        <v>245</v>
      </c>
      <c r="E134" s="180">
        <v>2</v>
      </c>
      <c r="F134" s="185"/>
      <c r="G134" s="184">
        <f t="shared" si="3"/>
        <v>0</v>
      </c>
      <c r="H134" s="183"/>
      <c r="I134" s="202" t="s">
        <v>228</v>
      </c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 t="s">
        <v>229</v>
      </c>
      <c r="AF134" s="162" t="s">
        <v>240</v>
      </c>
      <c r="AG134" s="162"/>
      <c r="AH134" s="162"/>
      <c r="AI134" s="162"/>
      <c r="AJ134" s="162"/>
      <c r="AK134" s="162"/>
      <c r="AL134" s="162"/>
      <c r="AM134" s="162">
        <v>21</v>
      </c>
      <c r="AN134" s="162"/>
      <c r="AO134" s="162"/>
      <c r="AP134" s="162"/>
      <c r="AQ134" s="162"/>
      <c r="AR134" s="162"/>
      <c r="AS134" s="162"/>
      <c r="AT134" s="162"/>
      <c r="AU134" s="162"/>
      <c r="AV134" s="162"/>
      <c r="AW134" s="162"/>
      <c r="AX134" s="162"/>
      <c r="AY134" s="162"/>
      <c r="AZ134" s="162"/>
      <c r="BA134" s="162"/>
      <c r="BB134" s="162"/>
      <c r="BC134" s="162"/>
      <c r="BD134" s="162"/>
      <c r="BE134" s="162"/>
      <c r="BF134" s="162"/>
      <c r="BG134" s="162"/>
      <c r="BH134" s="162"/>
    </row>
    <row r="135" spans="1:60" outlineLevel="1" x14ac:dyDescent="0.2">
      <c r="A135" s="200">
        <v>69</v>
      </c>
      <c r="B135" s="173" t="s">
        <v>519</v>
      </c>
      <c r="C135" s="194" t="s">
        <v>905</v>
      </c>
      <c r="D135" s="177" t="s">
        <v>245</v>
      </c>
      <c r="E135" s="180">
        <v>2</v>
      </c>
      <c r="F135" s="185"/>
      <c r="G135" s="184">
        <f t="shared" si="3"/>
        <v>0</v>
      </c>
      <c r="H135" s="183"/>
      <c r="I135" s="202" t="s">
        <v>228</v>
      </c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 t="s">
        <v>229</v>
      </c>
      <c r="AF135" s="162" t="s">
        <v>240</v>
      </c>
      <c r="AG135" s="162"/>
      <c r="AH135" s="162"/>
      <c r="AI135" s="162"/>
      <c r="AJ135" s="162"/>
      <c r="AK135" s="162"/>
      <c r="AL135" s="162"/>
      <c r="AM135" s="162">
        <v>21</v>
      </c>
      <c r="AN135" s="162"/>
      <c r="AO135" s="162"/>
      <c r="AP135" s="162"/>
      <c r="AQ135" s="162"/>
      <c r="AR135" s="162"/>
      <c r="AS135" s="162"/>
      <c r="AT135" s="162"/>
      <c r="AU135" s="162"/>
      <c r="AV135" s="162"/>
      <c r="AW135" s="162"/>
      <c r="AX135" s="162"/>
      <c r="AY135" s="162"/>
      <c r="AZ135" s="162"/>
      <c r="BA135" s="162"/>
      <c r="BB135" s="162"/>
      <c r="BC135" s="162"/>
      <c r="BD135" s="162"/>
      <c r="BE135" s="162"/>
      <c r="BF135" s="162"/>
      <c r="BG135" s="162"/>
      <c r="BH135" s="162"/>
    </row>
    <row r="136" spans="1:60" outlineLevel="1" x14ac:dyDescent="0.2">
      <c r="A136" s="200">
        <v>70</v>
      </c>
      <c r="B136" s="173" t="s">
        <v>523</v>
      </c>
      <c r="C136" s="194" t="s">
        <v>524</v>
      </c>
      <c r="D136" s="177" t="s">
        <v>245</v>
      </c>
      <c r="E136" s="180">
        <v>2</v>
      </c>
      <c r="F136" s="185"/>
      <c r="G136" s="184">
        <f t="shared" si="3"/>
        <v>0</v>
      </c>
      <c r="H136" s="183"/>
      <c r="I136" s="202" t="s">
        <v>228</v>
      </c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 t="s">
        <v>229</v>
      </c>
      <c r="AF136" s="162" t="s">
        <v>240</v>
      </c>
      <c r="AG136" s="162"/>
      <c r="AH136" s="162"/>
      <c r="AI136" s="162"/>
      <c r="AJ136" s="162"/>
      <c r="AK136" s="162"/>
      <c r="AL136" s="162"/>
      <c r="AM136" s="162">
        <v>21</v>
      </c>
      <c r="AN136" s="162"/>
      <c r="AO136" s="162"/>
      <c r="AP136" s="162"/>
      <c r="AQ136" s="162"/>
      <c r="AR136" s="162"/>
      <c r="AS136" s="162"/>
      <c r="AT136" s="162"/>
      <c r="AU136" s="162"/>
      <c r="AV136" s="162"/>
      <c r="AW136" s="162"/>
      <c r="AX136" s="162"/>
      <c r="AY136" s="162"/>
      <c r="AZ136" s="162"/>
      <c r="BA136" s="162"/>
      <c r="BB136" s="162"/>
      <c r="BC136" s="162"/>
      <c r="BD136" s="162"/>
      <c r="BE136" s="162"/>
      <c r="BF136" s="162"/>
      <c r="BG136" s="162"/>
      <c r="BH136" s="162"/>
    </row>
    <row r="137" spans="1:60" outlineLevel="1" x14ac:dyDescent="0.2">
      <c r="A137" s="200">
        <v>71</v>
      </c>
      <c r="B137" s="173" t="s">
        <v>906</v>
      </c>
      <c r="C137" s="194" t="s">
        <v>522</v>
      </c>
      <c r="D137" s="177" t="s">
        <v>245</v>
      </c>
      <c r="E137" s="180">
        <v>2</v>
      </c>
      <c r="F137" s="185"/>
      <c r="G137" s="184">
        <f t="shared" si="3"/>
        <v>0</v>
      </c>
      <c r="H137" s="183"/>
      <c r="I137" s="202" t="s">
        <v>228</v>
      </c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 t="s">
        <v>229</v>
      </c>
      <c r="AF137" s="162" t="s">
        <v>240</v>
      </c>
      <c r="AG137" s="162"/>
      <c r="AH137" s="162"/>
      <c r="AI137" s="162"/>
      <c r="AJ137" s="162"/>
      <c r="AK137" s="162"/>
      <c r="AL137" s="162"/>
      <c r="AM137" s="162">
        <v>21</v>
      </c>
      <c r="AN137" s="162"/>
      <c r="AO137" s="162"/>
      <c r="AP137" s="162"/>
      <c r="AQ137" s="162"/>
      <c r="AR137" s="162"/>
      <c r="AS137" s="162"/>
      <c r="AT137" s="162"/>
      <c r="AU137" s="162"/>
      <c r="AV137" s="162"/>
      <c r="AW137" s="162"/>
      <c r="AX137" s="162"/>
      <c r="AY137" s="162"/>
      <c r="AZ137" s="162"/>
      <c r="BA137" s="162"/>
      <c r="BB137" s="162"/>
      <c r="BC137" s="162"/>
      <c r="BD137" s="162"/>
      <c r="BE137" s="162"/>
      <c r="BF137" s="162"/>
      <c r="BG137" s="162"/>
      <c r="BH137" s="162"/>
    </row>
    <row r="138" spans="1:60" outlineLevel="1" x14ac:dyDescent="0.2">
      <c r="A138" s="200">
        <v>72</v>
      </c>
      <c r="B138" s="173" t="s">
        <v>907</v>
      </c>
      <c r="C138" s="194" t="s">
        <v>908</v>
      </c>
      <c r="D138" s="177" t="s">
        <v>245</v>
      </c>
      <c r="E138" s="180">
        <v>4</v>
      </c>
      <c r="F138" s="185"/>
      <c r="G138" s="184">
        <f t="shared" si="3"/>
        <v>0</v>
      </c>
      <c r="H138" s="183"/>
      <c r="I138" s="202" t="s">
        <v>228</v>
      </c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 t="s">
        <v>229</v>
      </c>
      <c r="AF138" s="162" t="s">
        <v>240</v>
      </c>
      <c r="AG138" s="162"/>
      <c r="AH138" s="162"/>
      <c r="AI138" s="162"/>
      <c r="AJ138" s="162"/>
      <c r="AK138" s="162"/>
      <c r="AL138" s="162"/>
      <c r="AM138" s="162">
        <v>21</v>
      </c>
      <c r="AN138" s="162"/>
      <c r="AO138" s="162"/>
      <c r="AP138" s="162"/>
      <c r="AQ138" s="162"/>
      <c r="AR138" s="162"/>
      <c r="AS138" s="162"/>
      <c r="AT138" s="162"/>
      <c r="AU138" s="162"/>
      <c r="AV138" s="162"/>
      <c r="AW138" s="162"/>
      <c r="AX138" s="162"/>
      <c r="AY138" s="162"/>
      <c r="AZ138" s="162"/>
      <c r="BA138" s="162"/>
      <c r="BB138" s="162"/>
      <c r="BC138" s="162"/>
      <c r="BD138" s="162"/>
      <c r="BE138" s="162"/>
      <c r="BF138" s="162"/>
      <c r="BG138" s="162"/>
      <c r="BH138" s="162"/>
    </row>
    <row r="139" spans="1:60" ht="22.5" outlineLevel="1" x14ac:dyDescent="0.2">
      <c r="A139" s="200">
        <v>73</v>
      </c>
      <c r="B139" s="173" t="s">
        <v>909</v>
      </c>
      <c r="C139" s="194" t="s">
        <v>910</v>
      </c>
      <c r="D139" s="177" t="s">
        <v>245</v>
      </c>
      <c r="E139" s="180">
        <v>8</v>
      </c>
      <c r="F139" s="185"/>
      <c r="G139" s="184">
        <f t="shared" si="3"/>
        <v>0</v>
      </c>
      <c r="H139" s="183" t="s">
        <v>700</v>
      </c>
      <c r="I139" s="202" t="s">
        <v>174</v>
      </c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 t="s">
        <v>166</v>
      </c>
      <c r="AF139" s="162"/>
      <c r="AG139" s="162"/>
      <c r="AH139" s="162"/>
      <c r="AI139" s="162"/>
      <c r="AJ139" s="162"/>
      <c r="AK139" s="162"/>
      <c r="AL139" s="162"/>
      <c r="AM139" s="162">
        <v>21</v>
      </c>
      <c r="AN139" s="162"/>
      <c r="AO139" s="162"/>
      <c r="AP139" s="162"/>
      <c r="AQ139" s="162"/>
      <c r="AR139" s="162"/>
      <c r="AS139" s="162"/>
      <c r="AT139" s="162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</row>
    <row r="140" spans="1:60" ht="22.5" outlineLevel="1" x14ac:dyDescent="0.2">
      <c r="A140" s="200">
        <v>74</v>
      </c>
      <c r="B140" s="173" t="s">
        <v>911</v>
      </c>
      <c r="C140" s="194" t="s">
        <v>912</v>
      </c>
      <c r="D140" s="177" t="s">
        <v>245</v>
      </c>
      <c r="E140" s="180">
        <v>16</v>
      </c>
      <c r="F140" s="185"/>
      <c r="G140" s="184">
        <f t="shared" si="3"/>
        <v>0</v>
      </c>
      <c r="H140" s="183" t="s">
        <v>700</v>
      </c>
      <c r="I140" s="202" t="s">
        <v>174</v>
      </c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 t="s">
        <v>166</v>
      </c>
      <c r="AF140" s="162"/>
      <c r="AG140" s="162"/>
      <c r="AH140" s="162"/>
      <c r="AI140" s="162"/>
      <c r="AJ140" s="162"/>
      <c r="AK140" s="162"/>
      <c r="AL140" s="162"/>
      <c r="AM140" s="162">
        <v>21</v>
      </c>
      <c r="AN140" s="162"/>
      <c r="AO140" s="162"/>
      <c r="AP140" s="162"/>
      <c r="AQ140" s="162"/>
      <c r="AR140" s="162"/>
      <c r="AS140" s="162"/>
      <c r="AT140" s="162"/>
      <c r="AU140" s="162"/>
      <c r="AV140" s="162"/>
      <c r="AW140" s="162"/>
      <c r="AX140" s="162"/>
      <c r="AY140" s="162"/>
      <c r="AZ140" s="162"/>
      <c r="BA140" s="162"/>
      <c r="BB140" s="162"/>
      <c r="BC140" s="162"/>
      <c r="BD140" s="162"/>
      <c r="BE140" s="162"/>
      <c r="BF140" s="162"/>
      <c r="BG140" s="162"/>
      <c r="BH140" s="162"/>
    </row>
    <row r="141" spans="1:60" outlineLevel="1" x14ac:dyDescent="0.2">
      <c r="A141" s="199"/>
      <c r="B141" s="285" t="s">
        <v>527</v>
      </c>
      <c r="C141" s="286"/>
      <c r="D141" s="287"/>
      <c r="E141" s="288"/>
      <c r="F141" s="289"/>
      <c r="G141" s="290"/>
      <c r="H141" s="183"/>
      <c r="I141" s="20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>
        <v>0</v>
      </c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  <c r="AU141" s="162"/>
      <c r="AV141" s="162"/>
      <c r="AW141" s="162"/>
      <c r="AX141" s="162"/>
      <c r="AY141" s="162"/>
      <c r="AZ141" s="162"/>
      <c r="BA141" s="162"/>
      <c r="BB141" s="162"/>
      <c r="BC141" s="162"/>
      <c r="BD141" s="162"/>
      <c r="BE141" s="162"/>
      <c r="BF141" s="162"/>
      <c r="BG141" s="162"/>
      <c r="BH141" s="162"/>
    </row>
    <row r="142" spans="1:60" outlineLevel="1" x14ac:dyDescent="0.2">
      <c r="A142" s="199">
        <v>75</v>
      </c>
      <c r="B142" s="174" t="s">
        <v>528</v>
      </c>
      <c r="C142" s="194" t="s">
        <v>529</v>
      </c>
      <c r="D142" s="177" t="s">
        <v>463</v>
      </c>
      <c r="E142" s="220"/>
      <c r="F142" s="185"/>
      <c r="G142" s="184">
        <f>ROUND(E142*F142,2)</f>
        <v>0</v>
      </c>
      <c r="H142" s="183" t="s">
        <v>474</v>
      </c>
      <c r="I142" s="202" t="s">
        <v>174</v>
      </c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 t="s">
        <v>166</v>
      </c>
      <c r="AF142" s="162"/>
      <c r="AG142" s="162"/>
      <c r="AH142" s="162"/>
      <c r="AI142" s="162"/>
      <c r="AJ142" s="162"/>
      <c r="AK142" s="162"/>
      <c r="AL142" s="162"/>
      <c r="AM142" s="162">
        <v>21</v>
      </c>
      <c r="AN142" s="162"/>
      <c r="AO142" s="162"/>
      <c r="AP142" s="162"/>
      <c r="AQ142" s="162"/>
      <c r="AR142" s="162"/>
      <c r="AS142" s="162"/>
      <c r="AT142" s="162"/>
      <c r="AU142" s="162"/>
      <c r="AV142" s="162"/>
      <c r="AW142" s="162"/>
      <c r="AX142" s="162"/>
      <c r="AY142" s="162"/>
      <c r="AZ142" s="162"/>
      <c r="BA142" s="162"/>
      <c r="BB142" s="162"/>
      <c r="BC142" s="162"/>
      <c r="BD142" s="162"/>
      <c r="BE142" s="162"/>
      <c r="BF142" s="162"/>
      <c r="BG142" s="162"/>
      <c r="BH142" s="162"/>
    </row>
    <row r="143" spans="1:60" outlineLevel="1" x14ac:dyDescent="0.2">
      <c r="A143" s="199"/>
      <c r="B143" s="285" t="s">
        <v>530</v>
      </c>
      <c r="C143" s="286"/>
      <c r="D143" s="287"/>
      <c r="E143" s="288"/>
      <c r="F143" s="289"/>
      <c r="G143" s="290"/>
      <c r="H143" s="183"/>
      <c r="I143" s="20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>
        <v>1</v>
      </c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  <c r="AU143" s="162"/>
      <c r="AV143" s="162"/>
      <c r="AW143" s="162"/>
      <c r="AX143" s="162"/>
      <c r="AY143" s="162"/>
      <c r="AZ143" s="162"/>
      <c r="BA143" s="162"/>
      <c r="BB143" s="162"/>
      <c r="BC143" s="162"/>
      <c r="BD143" s="162"/>
      <c r="BE143" s="162"/>
      <c r="BF143" s="162"/>
      <c r="BG143" s="162"/>
      <c r="BH143" s="162"/>
    </row>
    <row r="144" spans="1:60" outlineLevel="1" x14ac:dyDescent="0.2">
      <c r="A144" s="199">
        <v>76</v>
      </c>
      <c r="B144" s="174" t="s">
        <v>531</v>
      </c>
      <c r="C144" s="194" t="s">
        <v>477</v>
      </c>
      <c r="D144" s="177" t="s">
        <v>463</v>
      </c>
      <c r="E144" s="220"/>
      <c r="F144" s="185"/>
      <c r="G144" s="184">
        <f>ROUND(E144*F144,2)</f>
        <v>0</v>
      </c>
      <c r="H144" s="183" t="s">
        <v>474</v>
      </c>
      <c r="I144" s="202" t="s">
        <v>174</v>
      </c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 t="s">
        <v>166</v>
      </c>
      <c r="AF144" s="162"/>
      <c r="AG144" s="162"/>
      <c r="AH144" s="162"/>
      <c r="AI144" s="162"/>
      <c r="AJ144" s="162"/>
      <c r="AK144" s="162"/>
      <c r="AL144" s="162"/>
      <c r="AM144" s="162">
        <v>21</v>
      </c>
      <c r="AN144" s="162"/>
      <c r="AO144" s="162"/>
      <c r="AP144" s="162"/>
      <c r="AQ144" s="162"/>
      <c r="AR144" s="162"/>
      <c r="AS144" s="162"/>
      <c r="AT144" s="162"/>
      <c r="AU144" s="162"/>
      <c r="AV144" s="162"/>
      <c r="AW144" s="162"/>
      <c r="AX144" s="162"/>
      <c r="AY144" s="162"/>
      <c r="AZ144" s="162"/>
      <c r="BA144" s="162"/>
      <c r="BB144" s="162"/>
      <c r="BC144" s="162"/>
      <c r="BD144" s="162"/>
      <c r="BE144" s="162"/>
      <c r="BF144" s="162"/>
      <c r="BG144" s="162"/>
      <c r="BH144" s="162"/>
    </row>
    <row r="145" spans="1:60" x14ac:dyDescent="0.2">
      <c r="A145" s="198" t="s">
        <v>158</v>
      </c>
      <c r="B145" s="172" t="s">
        <v>126</v>
      </c>
      <c r="C145" s="193" t="s">
        <v>127</v>
      </c>
      <c r="D145" s="176"/>
      <c r="E145" s="179"/>
      <c r="F145" s="291">
        <f>SUM(G146:G217)</f>
        <v>0</v>
      </c>
      <c r="G145" s="292"/>
      <c r="H145" s="182"/>
      <c r="I145" s="201"/>
      <c r="AE145" t="s">
        <v>159</v>
      </c>
    </row>
    <row r="146" spans="1:60" outlineLevel="1" x14ac:dyDescent="0.2">
      <c r="A146" s="199"/>
      <c r="B146" s="293" t="s">
        <v>532</v>
      </c>
      <c r="C146" s="294"/>
      <c r="D146" s="295"/>
      <c r="E146" s="296"/>
      <c r="F146" s="297"/>
      <c r="G146" s="298"/>
      <c r="H146" s="183"/>
      <c r="I146" s="20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>
        <v>0</v>
      </c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  <c r="AU146" s="162"/>
      <c r="AV146" s="162"/>
      <c r="AW146" s="162"/>
      <c r="AX146" s="162"/>
      <c r="AY146" s="162"/>
      <c r="AZ146" s="162"/>
      <c r="BA146" s="162"/>
      <c r="BB146" s="162"/>
      <c r="BC146" s="162"/>
      <c r="BD146" s="162"/>
      <c r="BE146" s="162"/>
      <c r="BF146" s="162"/>
      <c r="BG146" s="162"/>
      <c r="BH146" s="162"/>
    </row>
    <row r="147" spans="1:60" outlineLevel="1" x14ac:dyDescent="0.2">
      <c r="A147" s="199"/>
      <c r="B147" s="285" t="s">
        <v>533</v>
      </c>
      <c r="C147" s="286"/>
      <c r="D147" s="287"/>
      <c r="E147" s="288"/>
      <c r="F147" s="289"/>
      <c r="G147" s="290"/>
      <c r="H147" s="183"/>
      <c r="I147" s="20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>
        <v>1</v>
      </c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  <c r="AU147" s="162"/>
      <c r="AV147" s="162"/>
      <c r="AW147" s="162"/>
      <c r="AX147" s="162"/>
      <c r="AY147" s="162"/>
      <c r="AZ147" s="162"/>
      <c r="BA147" s="162"/>
      <c r="BB147" s="162"/>
      <c r="BC147" s="162"/>
      <c r="BD147" s="162"/>
      <c r="BE147" s="162"/>
      <c r="BF147" s="162"/>
      <c r="BG147" s="162"/>
      <c r="BH147" s="162"/>
    </row>
    <row r="148" spans="1:60" outlineLevel="1" x14ac:dyDescent="0.2">
      <c r="A148" s="200">
        <v>77</v>
      </c>
      <c r="B148" s="173" t="s">
        <v>534</v>
      </c>
      <c r="C148" s="194" t="s">
        <v>535</v>
      </c>
      <c r="D148" s="177" t="s">
        <v>237</v>
      </c>
      <c r="E148" s="180">
        <v>2</v>
      </c>
      <c r="F148" s="185"/>
      <c r="G148" s="184">
        <f>ROUND(E148*F148,2)</f>
        <v>0</v>
      </c>
      <c r="H148" s="183" t="s">
        <v>474</v>
      </c>
      <c r="I148" s="202" t="s">
        <v>174</v>
      </c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 t="s">
        <v>166</v>
      </c>
      <c r="AF148" s="162"/>
      <c r="AG148" s="162"/>
      <c r="AH148" s="162"/>
      <c r="AI148" s="162"/>
      <c r="AJ148" s="162"/>
      <c r="AK148" s="162"/>
      <c r="AL148" s="162"/>
      <c r="AM148" s="162">
        <v>21</v>
      </c>
      <c r="AN148" s="162"/>
      <c r="AO148" s="162"/>
      <c r="AP148" s="162"/>
      <c r="AQ148" s="162"/>
      <c r="AR148" s="162"/>
      <c r="AS148" s="162"/>
      <c r="AT148" s="162"/>
      <c r="AU148" s="162"/>
      <c r="AV148" s="162"/>
      <c r="AW148" s="162"/>
      <c r="AX148" s="162"/>
      <c r="AY148" s="162"/>
      <c r="AZ148" s="162"/>
      <c r="BA148" s="162"/>
      <c r="BB148" s="162"/>
      <c r="BC148" s="162"/>
      <c r="BD148" s="162"/>
      <c r="BE148" s="162"/>
      <c r="BF148" s="162"/>
      <c r="BG148" s="162"/>
      <c r="BH148" s="162"/>
    </row>
    <row r="149" spans="1:60" outlineLevel="1" x14ac:dyDescent="0.2">
      <c r="A149" s="199"/>
      <c r="B149" s="285" t="s">
        <v>536</v>
      </c>
      <c r="C149" s="286"/>
      <c r="D149" s="287"/>
      <c r="E149" s="288"/>
      <c r="F149" s="289"/>
      <c r="G149" s="290"/>
      <c r="H149" s="183"/>
      <c r="I149" s="20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>
        <v>0</v>
      </c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  <c r="AU149" s="162"/>
      <c r="AV149" s="162"/>
      <c r="AW149" s="162"/>
      <c r="AX149" s="162"/>
      <c r="AY149" s="162"/>
      <c r="AZ149" s="162"/>
      <c r="BA149" s="162"/>
      <c r="BB149" s="162"/>
      <c r="BC149" s="162"/>
      <c r="BD149" s="162"/>
      <c r="BE149" s="162"/>
      <c r="BF149" s="162"/>
      <c r="BG149" s="162"/>
      <c r="BH149" s="162"/>
    </row>
    <row r="150" spans="1:60" outlineLevel="1" x14ac:dyDescent="0.2">
      <c r="A150" s="199"/>
      <c r="B150" s="285" t="s">
        <v>537</v>
      </c>
      <c r="C150" s="286"/>
      <c r="D150" s="287"/>
      <c r="E150" s="288"/>
      <c r="F150" s="289"/>
      <c r="G150" s="290"/>
      <c r="H150" s="183"/>
      <c r="I150" s="20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>
        <v>1</v>
      </c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  <c r="AU150" s="162"/>
      <c r="AV150" s="162"/>
      <c r="AW150" s="162"/>
      <c r="AX150" s="162"/>
      <c r="AY150" s="162"/>
      <c r="AZ150" s="162"/>
      <c r="BA150" s="162"/>
      <c r="BB150" s="162"/>
      <c r="BC150" s="162"/>
      <c r="BD150" s="162"/>
      <c r="BE150" s="162"/>
      <c r="BF150" s="162"/>
      <c r="BG150" s="162"/>
      <c r="BH150" s="162"/>
    </row>
    <row r="151" spans="1:60" outlineLevel="1" x14ac:dyDescent="0.2">
      <c r="A151" s="200">
        <v>78</v>
      </c>
      <c r="B151" s="173" t="s">
        <v>538</v>
      </c>
      <c r="C151" s="194" t="s">
        <v>539</v>
      </c>
      <c r="D151" s="177" t="s">
        <v>245</v>
      </c>
      <c r="E151" s="180">
        <v>5</v>
      </c>
      <c r="F151" s="185"/>
      <c r="G151" s="184">
        <f>ROUND(E151*F151,2)</f>
        <v>0</v>
      </c>
      <c r="H151" s="183" t="s">
        <v>474</v>
      </c>
      <c r="I151" s="202" t="s">
        <v>174</v>
      </c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 t="s">
        <v>166</v>
      </c>
      <c r="AF151" s="162"/>
      <c r="AG151" s="162"/>
      <c r="AH151" s="162"/>
      <c r="AI151" s="162"/>
      <c r="AJ151" s="162"/>
      <c r="AK151" s="162"/>
      <c r="AL151" s="162"/>
      <c r="AM151" s="162">
        <v>21</v>
      </c>
      <c r="AN151" s="162"/>
      <c r="AO151" s="162"/>
      <c r="AP151" s="162"/>
      <c r="AQ151" s="162"/>
      <c r="AR151" s="162"/>
      <c r="AS151" s="162"/>
      <c r="AT151" s="162"/>
      <c r="AU151" s="162"/>
      <c r="AV151" s="162"/>
      <c r="AW151" s="162"/>
      <c r="AX151" s="162"/>
      <c r="AY151" s="162"/>
      <c r="AZ151" s="162"/>
      <c r="BA151" s="162"/>
      <c r="BB151" s="162"/>
      <c r="BC151" s="162"/>
      <c r="BD151" s="162"/>
      <c r="BE151" s="162"/>
      <c r="BF151" s="162"/>
      <c r="BG151" s="162"/>
      <c r="BH151" s="162"/>
    </row>
    <row r="152" spans="1:60" outlineLevel="1" x14ac:dyDescent="0.2">
      <c r="A152" s="199"/>
      <c r="B152" s="285" t="s">
        <v>540</v>
      </c>
      <c r="C152" s="286"/>
      <c r="D152" s="287"/>
      <c r="E152" s="288"/>
      <c r="F152" s="289"/>
      <c r="G152" s="290"/>
      <c r="H152" s="183"/>
      <c r="I152" s="20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>
        <v>0</v>
      </c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  <c r="AU152" s="162"/>
      <c r="AV152" s="162"/>
      <c r="AW152" s="162"/>
      <c r="AX152" s="162"/>
      <c r="AY152" s="162"/>
      <c r="AZ152" s="162"/>
      <c r="BA152" s="162"/>
      <c r="BB152" s="162"/>
      <c r="BC152" s="162"/>
      <c r="BD152" s="162"/>
      <c r="BE152" s="162"/>
      <c r="BF152" s="162"/>
      <c r="BG152" s="162"/>
      <c r="BH152" s="162"/>
    </row>
    <row r="153" spans="1:60" outlineLevel="1" x14ac:dyDescent="0.2">
      <c r="A153" s="199"/>
      <c r="B153" s="285" t="s">
        <v>541</v>
      </c>
      <c r="C153" s="286"/>
      <c r="D153" s="287"/>
      <c r="E153" s="288"/>
      <c r="F153" s="289"/>
      <c r="G153" s="290"/>
      <c r="H153" s="183"/>
      <c r="I153" s="20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>
        <v>1</v>
      </c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  <c r="AU153" s="162"/>
      <c r="AV153" s="162"/>
      <c r="AW153" s="162"/>
      <c r="AX153" s="162"/>
      <c r="AY153" s="162"/>
      <c r="AZ153" s="162"/>
      <c r="BA153" s="162"/>
      <c r="BB153" s="162"/>
      <c r="BC153" s="162"/>
      <c r="BD153" s="162"/>
      <c r="BE153" s="162"/>
      <c r="BF153" s="162"/>
      <c r="BG153" s="162"/>
      <c r="BH153" s="162"/>
    </row>
    <row r="154" spans="1:60" outlineLevel="1" x14ac:dyDescent="0.2">
      <c r="A154" s="200">
        <v>79</v>
      </c>
      <c r="B154" s="173" t="s">
        <v>913</v>
      </c>
      <c r="C154" s="194" t="s">
        <v>914</v>
      </c>
      <c r="D154" s="177" t="s">
        <v>245</v>
      </c>
      <c r="E154" s="180">
        <v>5</v>
      </c>
      <c r="F154" s="185"/>
      <c r="G154" s="184">
        <f>ROUND(E154*F154,2)</f>
        <v>0</v>
      </c>
      <c r="H154" s="183" t="s">
        <v>474</v>
      </c>
      <c r="I154" s="202" t="s">
        <v>174</v>
      </c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 t="s">
        <v>166</v>
      </c>
      <c r="AF154" s="162"/>
      <c r="AG154" s="162"/>
      <c r="AH154" s="162"/>
      <c r="AI154" s="162"/>
      <c r="AJ154" s="162"/>
      <c r="AK154" s="162"/>
      <c r="AL154" s="162"/>
      <c r="AM154" s="162">
        <v>21</v>
      </c>
      <c r="AN154" s="162"/>
      <c r="AO154" s="162"/>
      <c r="AP154" s="162"/>
      <c r="AQ154" s="162"/>
      <c r="AR154" s="162"/>
      <c r="AS154" s="162"/>
      <c r="AT154" s="162"/>
      <c r="AU154" s="162"/>
      <c r="AV154" s="162"/>
      <c r="AW154" s="162"/>
      <c r="AX154" s="162"/>
      <c r="AY154" s="162"/>
      <c r="AZ154" s="162"/>
      <c r="BA154" s="162"/>
      <c r="BB154" s="162"/>
      <c r="BC154" s="162"/>
      <c r="BD154" s="162"/>
      <c r="BE154" s="162"/>
      <c r="BF154" s="162"/>
      <c r="BG154" s="162"/>
      <c r="BH154" s="162"/>
    </row>
    <row r="155" spans="1:60" outlineLevel="1" x14ac:dyDescent="0.2">
      <c r="A155" s="199"/>
      <c r="B155" s="285" t="s">
        <v>540</v>
      </c>
      <c r="C155" s="286"/>
      <c r="D155" s="287"/>
      <c r="E155" s="288"/>
      <c r="F155" s="289"/>
      <c r="G155" s="290"/>
      <c r="H155" s="183"/>
      <c r="I155" s="20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>
        <v>0</v>
      </c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  <c r="AU155" s="162"/>
      <c r="AV155" s="162"/>
      <c r="AW155" s="162"/>
      <c r="AX155" s="162"/>
      <c r="AY155" s="162"/>
      <c r="AZ155" s="162"/>
      <c r="BA155" s="162"/>
      <c r="BB155" s="162"/>
      <c r="BC155" s="162"/>
      <c r="BD155" s="162"/>
      <c r="BE155" s="162"/>
      <c r="BF155" s="162"/>
      <c r="BG155" s="162"/>
      <c r="BH155" s="162"/>
    </row>
    <row r="156" spans="1:60" outlineLevel="1" x14ac:dyDescent="0.2">
      <c r="A156" s="199"/>
      <c r="B156" s="285" t="s">
        <v>541</v>
      </c>
      <c r="C156" s="286"/>
      <c r="D156" s="287"/>
      <c r="E156" s="288"/>
      <c r="F156" s="289"/>
      <c r="G156" s="290"/>
      <c r="H156" s="183"/>
      <c r="I156" s="20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>
        <v>1</v>
      </c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  <c r="AU156" s="162"/>
      <c r="AV156" s="162"/>
      <c r="AW156" s="162"/>
      <c r="AX156" s="162"/>
      <c r="AY156" s="162"/>
      <c r="AZ156" s="162"/>
      <c r="BA156" s="162"/>
      <c r="BB156" s="162"/>
      <c r="BC156" s="162"/>
      <c r="BD156" s="162"/>
      <c r="BE156" s="162"/>
      <c r="BF156" s="162"/>
      <c r="BG156" s="162"/>
      <c r="BH156" s="162"/>
    </row>
    <row r="157" spans="1:60" outlineLevel="1" x14ac:dyDescent="0.2">
      <c r="A157" s="200">
        <v>80</v>
      </c>
      <c r="B157" s="173" t="s">
        <v>915</v>
      </c>
      <c r="C157" s="194" t="s">
        <v>916</v>
      </c>
      <c r="D157" s="177" t="s">
        <v>245</v>
      </c>
      <c r="E157" s="180">
        <v>4</v>
      </c>
      <c r="F157" s="185"/>
      <c r="G157" s="184">
        <f>ROUND(E157*F157,2)</f>
        <v>0</v>
      </c>
      <c r="H157" s="183" t="s">
        <v>474</v>
      </c>
      <c r="I157" s="202" t="s">
        <v>174</v>
      </c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 t="s">
        <v>166</v>
      </c>
      <c r="AF157" s="162"/>
      <c r="AG157" s="162"/>
      <c r="AH157" s="162"/>
      <c r="AI157" s="162"/>
      <c r="AJ157" s="162"/>
      <c r="AK157" s="162"/>
      <c r="AL157" s="162"/>
      <c r="AM157" s="162">
        <v>21</v>
      </c>
      <c r="AN157" s="162"/>
      <c r="AO157" s="162"/>
      <c r="AP157" s="162"/>
      <c r="AQ157" s="162"/>
      <c r="AR157" s="162"/>
      <c r="AS157" s="162"/>
      <c r="AT157" s="162"/>
      <c r="AU157" s="162"/>
      <c r="AV157" s="162"/>
      <c r="AW157" s="162"/>
      <c r="AX157" s="162"/>
      <c r="AY157" s="162"/>
      <c r="AZ157" s="162"/>
      <c r="BA157" s="162"/>
      <c r="BB157" s="162"/>
      <c r="BC157" s="162"/>
      <c r="BD157" s="162"/>
      <c r="BE157" s="162"/>
      <c r="BF157" s="162"/>
      <c r="BG157" s="162"/>
      <c r="BH157" s="162"/>
    </row>
    <row r="158" spans="1:60" outlineLevel="1" x14ac:dyDescent="0.2">
      <c r="A158" s="199"/>
      <c r="B158" s="285" t="s">
        <v>540</v>
      </c>
      <c r="C158" s="286"/>
      <c r="D158" s="287"/>
      <c r="E158" s="288"/>
      <c r="F158" s="289"/>
      <c r="G158" s="290"/>
      <c r="H158" s="183"/>
      <c r="I158" s="20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>
        <v>0</v>
      </c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  <c r="AU158" s="162"/>
      <c r="AV158" s="162"/>
      <c r="AW158" s="162"/>
      <c r="AX158" s="162"/>
      <c r="AY158" s="162"/>
      <c r="AZ158" s="162"/>
      <c r="BA158" s="162"/>
      <c r="BB158" s="162"/>
      <c r="BC158" s="162"/>
      <c r="BD158" s="162"/>
      <c r="BE158" s="162"/>
      <c r="BF158" s="162"/>
      <c r="BG158" s="162"/>
      <c r="BH158" s="162"/>
    </row>
    <row r="159" spans="1:60" outlineLevel="1" x14ac:dyDescent="0.2">
      <c r="A159" s="199"/>
      <c r="B159" s="285" t="s">
        <v>541</v>
      </c>
      <c r="C159" s="286"/>
      <c r="D159" s="287"/>
      <c r="E159" s="288"/>
      <c r="F159" s="289"/>
      <c r="G159" s="290"/>
      <c r="H159" s="183"/>
      <c r="I159" s="20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>
        <v>1</v>
      </c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  <c r="AU159" s="162"/>
      <c r="AV159" s="162"/>
      <c r="AW159" s="162"/>
      <c r="AX159" s="162"/>
      <c r="AY159" s="162"/>
      <c r="AZ159" s="162"/>
      <c r="BA159" s="162"/>
      <c r="BB159" s="162"/>
      <c r="BC159" s="162"/>
      <c r="BD159" s="162"/>
      <c r="BE159" s="162"/>
      <c r="BF159" s="162"/>
      <c r="BG159" s="162"/>
      <c r="BH159" s="162"/>
    </row>
    <row r="160" spans="1:60" outlineLevel="1" x14ac:dyDescent="0.2">
      <c r="A160" s="200">
        <v>81</v>
      </c>
      <c r="B160" s="173" t="s">
        <v>917</v>
      </c>
      <c r="C160" s="194" t="s">
        <v>918</v>
      </c>
      <c r="D160" s="177" t="s">
        <v>245</v>
      </c>
      <c r="E160" s="180">
        <v>2</v>
      </c>
      <c r="F160" s="185"/>
      <c r="G160" s="184">
        <f>ROUND(E160*F160,2)</f>
        <v>0</v>
      </c>
      <c r="H160" s="183" t="s">
        <v>474</v>
      </c>
      <c r="I160" s="202" t="s">
        <v>174</v>
      </c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 t="s">
        <v>166</v>
      </c>
      <c r="AF160" s="162"/>
      <c r="AG160" s="162"/>
      <c r="AH160" s="162"/>
      <c r="AI160" s="162"/>
      <c r="AJ160" s="162"/>
      <c r="AK160" s="162"/>
      <c r="AL160" s="162"/>
      <c r="AM160" s="162">
        <v>21</v>
      </c>
      <c r="AN160" s="162"/>
      <c r="AO160" s="162"/>
      <c r="AP160" s="162"/>
      <c r="AQ160" s="162"/>
      <c r="AR160" s="162"/>
      <c r="AS160" s="162"/>
      <c r="AT160" s="162"/>
      <c r="AU160" s="162"/>
      <c r="AV160" s="162"/>
      <c r="AW160" s="162"/>
      <c r="AX160" s="162"/>
      <c r="AY160" s="162"/>
      <c r="AZ160" s="162"/>
      <c r="BA160" s="162"/>
      <c r="BB160" s="162"/>
      <c r="BC160" s="162"/>
      <c r="BD160" s="162"/>
      <c r="BE160" s="162"/>
      <c r="BF160" s="162"/>
      <c r="BG160" s="162"/>
      <c r="BH160" s="162"/>
    </row>
    <row r="161" spans="1:60" outlineLevel="1" x14ac:dyDescent="0.2">
      <c r="A161" s="199"/>
      <c r="B161" s="285" t="s">
        <v>540</v>
      </c>
      <c r="C161" s="286"/>
      <c r="D161" s="287"/>
      <c r="E161" s="288"/>
      <c r="F161" s="289"/>
      <c r="G161" s="290"/>
      <c r="H161" s="183"/>
      <c r="I161" s="20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>
        <v>0</v>
      </c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  <c r="AU161" s="162"/>
      <c r="AV161" s="162"/>
      <c r="AW161" s="162"/>
      <c r="AX161" s="162"/>
      <c r="AY161" s="162"/>
      <c r="AZ161" s="162"/>
      <c r="BA161" s="162"/>
      <c r="BB161" s="162"/>
      <c r="BC161" s="162"/>
      <c r="BD161" s="162"/>
      <c r="BE161" s="162"/>
      <c r="BF161" s="162"/>
      <c r="BG161" s="162"/>
      <c r="BH161" s="162"/>
    </row>
    <row r="162" spans="1:60" outlineLevel="1" x14ac:dyDescent="0.2">
      <c r="A162" s="199"/>
      <c r="B162" s="285" t="s">
        <v>541</v>
      </c>
      <c r="C162" s="286"/>
      <c r="D162" s="287"/>
      <c r="E162" s="288"/>
      <c r="F162" s="289"/>
      <c r="G162" s="290"/>
      <c r="H162" s="183"/>
      <c r="I162" s="20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>
        <v>1</v>
      </c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  <c r="AU162" s="162"/>
      <c r="AV162" s="162"/>
      <c r="AW162" s="162"/>
      <c r="AX162" s="162"/>
      <c r="AY162" s="162"/>
      <c r="AZ162" s="162"/>
      <c r="BA162" s="162"/>
      <c r="BB162" s="162"/>
      <c r="BC162" s="162"/>
      <c r="BD162" s="162"/>
      <c r="BE162" s="162"/>
      <c r="BF162" s="162"/>
      <c r="BG162" s="162"/>
      <c r="BH162" s="162"/>
    </row>
    <row r="163" spans="1:60" outlineLevel="1" x14ac:dyDescent="0.2">
      <c r="A163" s="200">
        <v>82</v>
      </c>
      <c r="B163" s="173" t="s">
        <v>542</v>
      </c>
      <c r="C163" s="194" t="s">
        <v>543</v>
      </c>
      <c r="D163" s="177" t="s">
        <v>245</v>
      </c>
      <c r="E163" s="180">
        <v>5</v>
      </c>
      <c r="F163" s="185"/>
      <c r="G163" s="184">
        <f>ROUND(E163*F163,2)</f>
        <v>0</v>
      </c>
      <c r="H163" s="183" t="s">
        <v>474</v>
      </c>
      <c r="I163" s="202" t="s">
        <v>174</v>
      </c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 t="s">
        <v>166</v>
      </c>
      <c r="AF163" s="162"/>
      <c r="AG163" s="162"/>
      <c r="AH163" s="162"/>
      <c r="AI163" s="162"/>
      <c r="AJ163" s="162"/>
      <c r="AK163" s="162"/>
      <c r="AL163" s="162"/>
      <c r="AM163" s="162">
        <v>21</v>
      </c>
      <c r="AN163" s="162"/>
      <c r="AO163" s="162"/>
      <c r="AP163" s="162"/>
      <c r="AQ163" s="162"/>
      <c r="AR163" s="162"/>
      <c r="AS163" s="162"/>
      <c r="AT163" s="162"/>
      <c r="AU163" s="162"/>
      <c r="AV163" s="162"/>
      <c r="AW163" s="162"/>
      <c r="AX163" s="162"/>
      <c r="AY163" s="162"/>
      <c r="AZ163" s="162"/>
      <c r="BA163" s="162"/>
      <c r="BB163" s="162"/>
      <c r="BC163" s="162"/>
      <c r="BD163" s="162"/>
      <c r="BE163" s="162"/>
      <c r="BF163" s="162"/>
      <c r="BG163" s="162"/>
      <c r="BH163" s="162"/>
    </row>
    <row r="164" spans="1:60" outlineLevel="1" x14ac:dyDescent="0.2">
      <c r="A164" s="199"/>
      <c r="B164" s="285" t="s">
        <v>540</v>
      </c>
      <c r="C164" s="286"/>
      <c r="D164" s="287"/>
      <c r="E164" s="288"/>
      <c r="F164" s="289"/>
      <c r="G164" s="290"/>
      <c r="H164" s="183"/>
      <c r="I164" s="20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>
        <v>0</v>
      </c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  <c r="AU164" s="162"/>
      <c r="AV164" s="162"/>
      <c r="AW164" s="162"/>
      <c r="AX164" s="162"/>
      <c r="AY164" s="162"/>
      <c r="AZ164" s="162"/>
      <c r="BA164" s="162"/>
      <c r="BB164" s="162"/>
      <c r="BC164" s="162"/>
      <c r="BD164" s="162"/>
      <c r="BE164" s="162"/>
      <c r="BF164" s="162"/>
      <c r="BG164" s="162"/>
      <c r="BH164" s="162"/>
    </row>
    <row r="165" spans="1:60" outlineLevel="1" x14ac:dyDescent="0.2">
      <c r="A165" s="199"/>
      <c r="B165" s="285" t="s">
        <v>541</v>
      </c>
      <c r="C165" s="286"/>
      <c r="D165" s="287"/>
      <c r="E165" s="288"/>
      <c r="F165" s="289"/>
      <c r="G165" s="290"/>
      <c r="H165" s="183"/>
      <c r="I165" s="20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>
        <v>1</v>
      </c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  <c r="AU165" s="162"/>
      <c r="AV165" s="162"/>
      <c r="AW165" s="162"/>
      <c r="AX165" s="162"/>
      <c r="AY165" s="162"/>
      <c r="AZ165" s="162"/>
      <c r="BA165" s="162"/>
      <c r="BB165" s="162"/>
      <c r="BC165" s="162"/>
      <c r="BD165" s="162"/>
      <c r="BE165" s="162"/>
      <c r="BF165" s="162"/>
      <c r="BG165" s="162"/>
      <c r="BH165" s="162"/>
    </row>
    <row r="166" spans="1:60" outlineLevel="1" x14ac:dyDescent="0.2">
      <c r="A166" s="200">
        <v>83</v>
      </c>
      <c r="B166" s="173" t="s">
        <v>544</v>
      </c>
      <c r="C166" s="194" t="s">
        <v>545</v>
      </c>
      <c r="D166" s="177" t="s">
        <v>245</v>
      </c>
      <c r="E166" s="180">
        <v>15</v>
      </c>
      <c r="F166" s="185"/>
      <c r="G166" s="184">
        <f>ROUND(E166*F166,2)</f>
        <v>0</v>
      </c>
      <c r="H166" s="183" t="s">
        <v>474</v>
      </c>
      <c r="I166" s="202" t="s">
        <v>174</v>
      </c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 t="s">
        <v>166</v>
      </c>
      <c r="AF166" s="162"/>
      <c r="AG166" s="162"/>
      <c r="AH166" s="162"/>
      <c r="AI166" s="162"/>
      <c r="AJ166" s="162"/>
      <c r="AK166" s="162"/>
      <c r="AL166" s="162"/>
      <c r="AM166" s="162">
        <v>21</v>
      </c>
      <c r="AN166" s="162"/>
      <c r="AO166" s="162"/>
      <c r="AP166" s="162"/>
      <c r="AQ166" s="162"/>
      <c r="AR166" s="162"/>
      <c r="AS166" s="162"/>
      <c r="AT166" s="162"/>
      <c r="AU166" s="162"/>
      <c r="AV166" s="162"/>
      <c r="AW166" s="162"/>
      <c r="AX166" s="162"/>
      <c r="AY166" s="162"/>
      <c r="AZ166" s="162"/>
      <c r="BA166" s="162"/>
      <c r="BB166" s="162"/>
      <c r="BC166" s="162"/>
      <c r="BD166" s="162"/>
      <c r="BE166" s="162"/>
      <c r="BF166" s="162"/>
      <c r="BG166" s="162"/>
      <c r="BH166" s="162"/>
    </row>
    <row r="167" spans="1:60" outlineLevel="1" x14ac:dyDescent="0.2">
      <c r="A167" s="199"/>
      <c r="B167" s="285" t="s">
        <v>546</v>
      </c>
      <c r="C167" s="286"/>
      <c r="D167" s="287"/>
      <c r="E167" s="288"/>
      <c r="F167" s="289"/>
      <c r="G167" s="290"/>
      <c r="H167" s="183"/>
      <c r="I167" s="20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>
        <v>0</v>
      </c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  <c r="AU167" s="162"/>
      <c r="AV167" s="162"/>
      <c r="AW167" s="162"/>
      <c r="AX167" s="162"/>
      <c r="AY167" s="162"/>
      <c r="AZ167" s="162"/>
      <c r="BA167" s="162"/>
      <c r="BB167" s="162"/>
      <c r="BC167" s="162"/>
      <c r="BD167" s="162"/>
      <c r="BE167" s="162"/>
      <c r="BF167" s="162"/>
      <c r="BG167" s="162"/>
      <c r="BH167" s="162"/>
    </row>
    <row r="168" spans="1:60" outlineLevel="1" x14ac:dyDescent="0.2">
      <c r="A168" s="199"/>
      <c r="B168" s="285" t="s">
        <v>547</v>
      </c>
      <c r="C168" s="286"/>
      <c r="D168" s="287"/>
      <c r="E168" s="288"/>
      <c r="F168" s="289"/>
      <c r="G168" s="290"/>
      <c r="H168" s="183"/>
      <c r="I168" s="20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>
        <v>1</v>
      </c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  <c r="AU168" s="162"/>
      <c r="AV168" s="162"/>
      <c r="AW168" s="162"/>
      <c r="AX168" s="162"/>
      <c r="AY168" s="162"/>
      <c r="AZ168" s="162"/>
      <c r="BA168" s="162"/>
      <c r="BB168" s="162"/>
      <c r="BC168" s="162"/>
      <c r="BD168" s="162"/>
      <c r="BE168" s="162"/>
      <c r="BF168" s="162"/>
      <c r="BG168" s="162"/>
      <c r="BH168" s="162"/>
    </row>
    <row r="169" spans="1:60" outlineLevel="1" x14ac:dyDescent="0.2">
      <c r="A169" s="200">
        <v>84</v>
      </c>
      <c r="B169" s="173" t="s">
        <v>548</v>
      </c>
      <c r="C169" s="194" t="s">
        <v>549</v>
      </c>
      <c r="D169" s="177" t="s">
        <v>245</v>
      </c>
      <c r="E169" s="180">
        <v>1</v>
      </c>
      <c r="F169" s="185"/>
      <c r="G169" s="184">
        <f>ROUND(E169*F169,2)</f>
        <v>0</v>
      </c>
      <c r="H169" s="183" t="s">
        <v>474</v>
      </c>
      <c r="I169" s="202" t="s">
        <v>174</v>
      </c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 t="s">
        <v>166</v>
      </c>
      <c r="AF169" s="162"/>
      <c r="AG169" s="162"/>
      <c r="AH169" s="162"/>
      <c r="AI169" s="162"/>
      <c r="AJ169" s="162"/>
      <c r="AK169" s="162"/>
      <c r="AL169" s="162"/>
      <c r="AM169" s="162">
        <v>21</v>
      </c>
      <c r="AN169" s="162"/>
      <c r="AO169" s="162"/>
      <c r="AP169" s="162"/>
      <c r="AQ169" s="162"/>
      <c r="AR169" s="162"/>
      <c r="AS169" s="162"/>
      <c r="AT169" s="162"/>
      <c r="AU169" s="162"/>
      <c r="AV169" s="162"/>
      <c r="AW169" s="162"/>
      <c r="AX169" s="162"/>
      <c r="AY169" s="162"/>
      <c r="AZ169" s="162"/>
      <c r="BA169" s="162"/>
      <c r="BB169" s="162"/>
      <c r="BC169" s="162"/>
      <c r="BD169" s="162"/>
      <c r="BE169" s="162"/>
      <c r="BF169" s="162"/>
      <c r="BG169" s="162"/>
      <c r="BH169" s="162"/>
    </row>
    <row r="170" spans="1:60" outlineLevel="1" x14ac:dyDescent="0.2">
      <c r="A170" s="199"/>
      <c r="B170" s="285" t="s">
        <v>546</v>
      </c>
      <c r="C170" s="286"/>
      <c r="D170" s="287"/>
      <c r="E170" s="288"/>
      <c r="F170" s="289"/>
      <c r="G170" s="290"/>
      <c r="H170" s="183"/>
      <c r="I170" s="20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>
        <v>0</v>
      </c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  <c r="AU170" s="162"/>
      <c r="AV170" s="162"/>
      <c r="AW170" s="162"/>
      <c r="AX170" s="162"/>
      <c r="AY170" s="162"/>
      <c r="AZ170" s="162"/>
      <c r="BA170" s="162"/>
      <c r="BB170" s="162"/>
      <c r="BC170" s="162"/>
      <c r="BD170" s="162"/>
      <c r="BE170" s="162"/>
      <c r="BF170" s="162"/>
      <c r="BG170" s="162"/>
      <c r="BH170" s="162"/>
    </row>
    <row r="171" spans="1:60" outlineLevel="1" x14ac:dyDescent="0.2">
      <c r="A171" s="199"/>
      <c r="B171" s="285" t="s">
        <v>547</v>
      </c>
      <c r="C171" s="286"/>
      <c r="D171" s="287"/>
      <c r="E171" s="288"/>
      <c r="F171" s="289"/>
      <c r="G171" s="290"/>
      <c r="H171" s="183"/>
      <c r="I171" s="20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>
        <v>1</v>
      </c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  <c r="AU171" s="162"/>
      <c r="AV171" s="162"/>
      <c r="AW171" s="162"/>
      <c r="AX171" s="162"/>
      <c r="AY171" s="162"/>
      <c r="AZ171" s="162"/>
      <c r="BA171" s="162"/>
      <c r="BB171" s="162"/>
      <c r="BC171" s="162"/>
      <c r="BD171" s="162"/>
      <c r="BE171" s="162"/>
      <c r="BF171" s="162"/>
      <c r="BG171" s="162"/>
      <c r="BH171" s="162"/>
    </row>
    <row r="172" spans="1:60" outlineLevel="1" x14ac:dyDescent="0.2">
      <c r="A172" s="200">
        <v>85</v>
      </c>
      <c r="B172" s="173" t="s">
        <v>550</v>
      </c>
      <c r="C172" s="194" t="s">
        <v>551</v>
      </c>
      <c r="D172" s="177" t="s">
        <v>245</v>
      </c>
      <c r="E172" s="180">
        <v>2</v>
      </c>
      <c r="F172" s="185"/>
      <c r="G172" s="184">
        <f>ROUND(E172*F172,2)</f>
        <v>0</v>
      </c>
      <c r="H172" s="183" t="s">
        <v>474</v>
      </c>
      <c r="I172" s="202" t="s">
        <v>174</v>
      </c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 t="s">
        <v>166</v>
      </c>
      <c r="AF172" s="162"/>
      <c r="AG172" s="162"/>
      <c r="AH172" s="162"/>
      <c r="AI172" s="162"/>
      <c r="AJ172" s="162"/>
      <c r="AK172" s="162"/>
      <c r="AL172" s="162"/>
      <c r="AM172" s="162">
        <v>21</v>
      </c>
      <c r="AN172" s="162"/>
      <c r="AO172" s="162"/>
      <c r="AP172" s="162"/>
      <c r="AQ172" s="162"/>
      <c r="AR172" s="162"/>
      <c r="AS172" s="162"/>
      <c r="AT172" s="162"/>
      <c r="AU172" s="162"/>
      <c r="AV172" s="162"/>
      <c r="AW172" s="162"/>
      <c r="AX172" s="162"/>
      <c r="AY172" s="162"/>
      <c r="AZ172" s="162"/>
      <c r="BA172" s="162"/>
      <c r="BB172" s="162"/>
      <c r="BC172" s="162"/>
      <c r="BD172" s="162"/>
      <c r="BE172" s="162"/>
      <c r="BF172" s="162"/>
      <c r="BG172" s="162"/>
      <c r="BH172" s="162"/>
    </row>
    <row r="173" spans="1:60" outlineLevel="1" x14ac:dyDescent="0.2">
      <c r="A173" s="199"/>
      <c r="B173" s="285" t="s">
        <v>919</v>
      </c>
      <c r="C173" s="286"/>
      <c r="D173" s="287"/>
      <c r="E173" s="288"/>
      <c r="F173" s="289"/>
      <c r="G173" s="290"/>
      <c r="H173" s="183"/>
      <c r="I173" s="20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>
        <v>0</v>
      </c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  <c r="AU173" s="162"/>
      <c r="AV173" s="162"/>
      <c r="AW173" s="162"/>
      <c r="AX173" s="162"/>
      <c r="AY173" s="162"/>
      <c r="AZ173" s="162"/>
      <c r="BA173" s="162"/>
      <c r="BB173" s="162"/>
      <c r="BC173" s="162"/>
      <c r="BD173" s="162"/>
      <c r="BE173" s="162"/>
      <c r="BF173" s="162"/>
      <c r="BG173" s="162"/>
      <c r="BH173" s="162"/>
    </row>
    <row r="174" spans="1:60" outlineLevel="1" x14ac:dyDescent="0.2">
      <c r="A174" s="199"/>
      <c r="B174" s="285" t="s">
        <v>920</v>
      </c>
      <c r="C174" s="286"/>
      <c r="D174" s="287"/>
      <c r="E174" s="288"/>
      <c r="F174" s="289"/>
      <c r="G174" s="290"/>
      <c r="H174" s="183"/>
      <c r="I174" s="20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 t="s">
        <v>169</v>
      </c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  <c r="AU174" s="162"/>
      <c r="AV174" s="162"/>
      <c r="AW174" s="162"/>
      <c r="AX174" s="162"/>
      <c r="AY174" s="162"/>
      <c r="AZ174" s="162"/>
      <c r="BA174" s="162"/>
      <c r="BB174" s="162"/>
      <c r="BC174" s="162"/>
      <c r="BD174" s="162"/>
      <c r="BE174" s="162"/>
      <c r="BF174" s="162"/>
      <c r="BG174" s="162"/>
      <c r="BH174" s="162"/>
    </row>
    <row r="175" spans="1:60" outlineLevel="1" x14ac:dyDescent="0.2">
      <c r="A175" s="199"/>
      <c r="B175" s="285" t="s">
        <v>921</v>
      </c>
      <c r="C175" s="286"/>
      <c r="D175" s="287"/>
      <c r="E175" s="288"/>
      <c r="F175" s="289"/>
      <c r="G175" s="290"/>
      <c r="H175" s="183"/>
      <c r="I175" s="20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>
        <v>1</v>
      </c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  <c r="AU175" s="162"/>
      <c r="AV175" s="162"/>
      <c r="AW175" s="162"/>
      <c r="AX175" s="162"/>
      <c r="AY175" s="162"/>
      <c r="AZ175" s="162"/>
      <c r="BA175" s="162"/>
      <c r="BB175" s="162"/>
      <c r="BC175" s="162"/>
      <c r="BD175" s="162"/>
      <c r="BE175" s="162"/>
      <c r="BF175" s="162"/>
      <c r="BG175" s="162"/>
      <c r="BH175" s="162"/>
    </row>
    <row r="176" spans="1:60" outlineLevel="1" x14ac:dyDescent="0.2">
      <c r="A176" s="200">
        <v>86</v>
      </c>
      <c r="B176" s="173" t="s">
        <v>922</v>
      </c>
      <c r="C176" s="194" t="s">
        <v>923</v>
      </c>
      <c r="D176" s="177" t="s">
        <v>245</v>
      </c>
      <c r="E176" s="180">
        <v>1</v>
      </c>
      <c r="F176" s="185"/>
      <c r="G176" s="184">
        <f>ROUND(E176*F176,2)</f>
        <v>0</v>
      </c>
      <c r="H176" s="183" t="s">
        <v>474</v>
      </c>
      <c r="I176" s="202" t="s">
        <v>174</v>
      </c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 t="s">
        <v>166</v>
      </c>
      <c r="AF176" s="162"/>
      <c r="AG176" s="162"/>
      <c r="AH176" s="162"/>
      <c r="AI176" s="162"/>
      <c r="AJ176" s="162"/>
      <c r="AK176" s="162"/>
      <c r="AL176" s="162"/>
      <c r="AM176" s="162">
        <v>21</v>
      </c>
      <c r="AN176" s="162"/>
      <c r="AO176" s="162"/>
      <c r="AP176" s="162"/>
      <c r="AQ176" s="162"/>
      <c r="AR176" s="162"/>
      <c r="AS176" s="162"/>
      <c r="AT176" s="162"/>
      <c r="AU176" s="162"/>
      <c r="AV176" s="162"/>
      <c r="AW176" s="162"/>
      <c r="AX176" s="162"/>
      <c r="AY176" s="162"/>
      <c r="AZ176" s="162"/>
      <c r="BA176" s="162"/>
      <c r="BB176" s="162"/>
      <c r="BC176" s="162"/>
      <c r="BD176" s="162"/>
      <c r="BE176" s="162"/>
      <c r="BF176" s="162"/>
      <c r="BG176" s="162"/>
      <c r="BH176" s="162"/>
    </row>
    <row r="177" spans="1:60" outlineLevel="1" x14ac:dyDescent="0.2">
      <c r="A177" s="199"/>
      <c r="B177" s="285" t="s">
        <v>552</v>
      </c>
      <c r="C177" s="286"/>
      <c r="D177" s="287"/>
      <c r="E177" s="288"/>
      <c r="F177" s="289"/>
      <c r="G177" s="290"/>
      <c r="H177" s="183"/>
      <c r="I177" s="20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>
        <v>0</v>
      </c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  <c r="AU177" s="162"/>
      <c r="AV177" s="162"/>
      <c r="AW177" s="162"/>
      <c r="AX177" s="162"/>
      <c r="AY177" s="162"/>
      <c r="AZ177" s="162"/>
      <c r="BA177" s="162"/>
      <c r="BB177" s="162"/>
      <c r="BC177" s="162"/>
      <c r="BD177" s="162"/>
      <c r="BE177" s="162"/>
      <c r="BF177" s="162"/>
      <c r="BG177" s="162"/>
      <c r="BH177" s="162"/>
    </row>
    <row r="178" spans="1:60" outlineLevel="1" x14ac:dyDescent="0.2">
      <c r="A178" s="199"/>
      <c r="B178" s="285" t="s">
        <v>553</v>
      </c>
      <c r="C178" s="286"/>
      <c r="D178" s="287"/>
      <c r="E178" s="288"/>
      <c r="F178" s="289"/>
      <c r="G178" s="290"/>
      <c r="H178" s="183"/>
      <c r="I178" s="20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>
        <v>1</v>
      </c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  <c r="AU178" s="162"/>
      <c r="AV178" s="162"/>
      <c r="AW178" s="162"/>
      <c r="AX178" s="162"/>
      <c r="AY178" s="162"/>
      <c r="AZ178" s="162"/>
      <c r="BA178" s="162"/>
      <c r="BB178" s="162"/>
      <c r="BC178" s="162"/>
      <c r="BD178" s="162"/>
      <c r="BE178" s="162"/>
      <c r="BF178" s="162"/>
      <c r="BG178" s="162"/>
      <c r="BH178" s="162"/>
    </row>
    <row r="179" spans="1:60" outlineLevel="1" x14ac:dyDescent="0.2">
      <c r="A179" s="200">
        <v>87</v>
      </c>
      <c r="B179" s="173" t="s">
        <v>924</v>
      </c>
      <c r="C179" s="194" t="s">
        <v>925</v>
      </c>
      <c r="D179" s="177" t="s">
        <v>245</v>
      </c>
      <c r="E179" s="180">
        <v>2</v>
      </c>
      <c r="F179" s="185"/>
      <c r="G179" s="184">
        <f>ROUND(E179*F179,2)</f>
        <v>0</v>
      </c>
      <c r="H179" s="183" t="s">
        <v>474</v>
      </c>
      <c r="I179" s="202" t="s">
        <v>174</v>
      </c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 t="s">
        <v>166</v>
      </c>
      <c r="AF179" s="162"/>
      <c r="AG179" s="162"/>
      <c r="AH179" s="162"/>
      <c r="AI179" s="162"/>
      <c r="AJ179" s="162"/>
      <c r="AK179" s="162"/>
      <c r="AL179" s="162"/>
      <c r="AM179" s="162">
        <v>21</v>
      </c>
      <c r="AN179" s="162"/>
      <c r="AO179" s="162"/>
      <c r="AP179" s="162"/>
      <c r="AQ179" s="162"/>
      <c r="AR179" s="162"/>
      <c r="AS179" s="162"/>
      <c r="AT179" s="162"/>
      <c r="AU179" s="162"/>
      <c r="AV179" s="162"/>
      <c r="AW179" s="162"/>
      <c r="AX179" s="162"/>
      <c r="AY179" s="162"/>
      <c r="AZ179" s="162"/>
      <c r="BA179" s="162"/>
      <c r="BB179" s="162"/>
      <c r="BC179" s="162"/>
      <c r="BD179" s="162"/>
      <c r="BE179" s="162"/>
      <c r="BF179" s="162"/>
      <c r="BG179" s="162"/>
      <c r="BH179" s="162"/>
    </row>
    <row r="180" spans="1:60" outlineLevel="1" x14ac:dyDescent="0.2">
      <c r="A180" s="199"/>
      <c r="B180" s="285" t="s">
        <v>552</v>
      </c>
      <c r="C180" s="286"/>
      <c r="D180" s="287"/>
      <c r="E180" s="288"/>
      <c r="F180" s="289"/>
      <c r="G180" s="290"/>
      <c r="H180" s="183"/>
      <c r="I180" s="20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>
        <v>0</v>
      </c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  <c r="AU180" s="162"/>
      <c r="AV180" s="162"/>
      <c r="AW180" s="162"/>
      <c r="AX180" s="162"/>
      <c r="AY180" s="162"/>
      <c r="AZ180" s="162"/>
      <c r="BA180" s="162"/>
      <c r="BB180" s="162"/>
      <c r="BC180" s="162"/>
      <c r="BD180" s="162"/>
      <c r="BE180" s="162"/>
      <c r="BF180" s="162"/>
      <c r="BG180" s="162"/>
      <c r="BH180" s="162"/>
    </row>
    <row r="181" spans="1:60" outlineLevel="1" x14ac:dyDescent="0.2">
      <c r="A181" s="199"/>
      <c r="B181" s="285" t="s">
        <v>553</v>
      </c>
      <c r="C181" s="286"/>
      <c r="D181" s="287"/>
      <c r="E181" s="288"/>
      <c r="F181" s="289"/>
      <c r="G181" s="290"/>
      <c r="H181" s="183"/>
      <c r="I181" s="20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>
        <v>1</v>
      </c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  <c r="AU181" s="162"/>
      <c r="AV181" s="162"/>
      <c r="AW181" s="162"/>
      <c r="AX181" s="162"/>
      <c r="AY181" s="162"/>
      <c r="AZ181" s="162"/>
      <c r="BA181" s="162"/>
      <c r="BB181" s="162"/>
      <c r="BC181" s="162"/>
      <c r="BD181" s="162"/>
      <c r="BE181" s="162"/>
      <c r="BF181" s="162"/>
      <c r="BG181" s="162"/>
      <c r="BH181" s="162"/>
    </row>
    <row r="182" spans="1:60" outlineLevel="1" x14ac:dyDescent="0.2">
      <c r="A182" s="200">
        <v>88</v>
      </c>
      <c r="B182" s="173" t="s">
        <v>554</v>
      </c>
      <c r="C182" s="194" t="s">
        <v>555</v>
      </c>
      <c r="D182" s="177" t="s">
        <v>245</v>
      </c>
      <c r="E182" s="180">
        <v>4</v>
      </c>
      <c r="F182" s="185"/>
      <c r="G182" s="184">
        <f>ROUND(E182*F182,2)</f>
        <v>0</v>
      </c>
      <c r="H182" s="183" t="s">
        <v>474</v>
      </c>
      <c r="I182" s="202" t="s">
        <v>174</v>
      </c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 t="s">
        <v>166</v>
      </c>
      <c r="AF182" s="162"/>
      <c r="AG182" s="162"/>
      <c r="AH182" s="162"/>
      <c r="AI182" s="162"/>
      <c r="AJ182" s="162"/>
      <c r="AK182" s="162"/>
      <c r="AL182" s="162"/>
      <c r="AM182" s="162">
        <v>21</v>
      </c>
      <c r="AN182" s="162"/>
      <c r="AO182" s="162"/>
      <c r="AP182" s="162"/>
      <c r="AQ182" s="162"/>
      <c r="AR182" s="162"/>
      <c r="AS182" s="162"/>
      <c r="AT182" s="162"/>
      <c r="AU182" s="162"/>
      <c r="AV182" s="162"/>
      <c r="AW182" s="162"/>
      <c r="AX182" s="162"/>
      <c r="AY182" s="162"/>
      <c r="AZ182" s="162"/>
      <c r="BA182" s="162"/>
      <c r="BB182" s="162"/>
      <c r="BC182" s="162"/>
      <c r="BD182" s="162"/>
      <c r="BE182" s="162"/>
      <c r="BF182" s="162"/>
      <c r="BG182" s="162"/>
      <c r="BH182" s="162"/>
    </row>
    <row r="183" spans="1:60" outlineLevel="1" x14ac:dyDescent="0.2">
      <c r="A183" s="199"/>
      <c r="B183" s="285" t="s">
        <v>552</v>
      </c>
      <c r="C183" s="286"/>
      <c r="D183" s="287"/>
      <c r="E183" s="288"/>
      <c r="F183" s="289"/>
      <c r="G183" s="290"/>
      <c r="H183" s="183"/>
      <c r="I183" s="20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>
        <v>0</v>
      </c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  <c r="AU183" s="162"/>
      <c r="AV183" s="162"/>
      <c r="AW183" s="162"/>
      <c r="AX183" s="162"/>
      <c r="AY183" s="162"/>
      <c r="AZ183" s="162"/>
      <c r="BA183" s="162"/>
      <c r="BB183" s="162"/>
      <c r="BC183" s="162"/>
      <c r="BD183" s="162"/>
      <c r="BE183" s="162"/>
      <c r="BF183" s="162"/>
      <c r="BG183" s="162"/>
      <c r="BH183" s="162"/>
    </row>
    <row r="184" spans="1:60" outlineLevel="1" x14ac:dyDescent="0.2">
      <c r="A184" s="199"/>
      <c r="B184" s="285" t="s">
        <v>553</v>
      </c>
      <c r="C184" s="286"/>
      <c r="D184" s="287"/>
      <c r="E184" s="288"/>
      <c r="F184" s="289"/>
      <c r="G184" s="290"/>
      <c r="H184" s="183"/>
      <c r="I184" s="20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>
        <v>1</v>
      </c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  <c r="AU184" s="162"/>
      <c r="AV184" s="162"/>
      <c r="AW184" s="162"/>
      <c r="AX184" s="162"/>
      <c r="AY184" s="162"/>
      <c r="AZ184" s="162"/>
      <c r="BA184" s="162"/>
      <c r="BB184" s="162"/>
      <c r="BC184" s="162"/>
      <c r="BD184" s="162"/>
      <c r="BE184" s="162"/>
      <c r="BF184" s="162"/>
      <c r="BG184" s="162"/>
      <c r="BH184" s="162"/>
    </row>
    <row r="185" spans="1:60" outlineLevel="1" x14ac:dyDescent="0.2">
      <c r="A185" s="200">
        <v>89</v>
      </c>
      <c r="B185" s="173" t="s">
        <v>556</v>
      </c>
      <c r="C185" s="194" t="s">
        <v>557</v>
      </c>
      <c r="D185" s="177" t="s">
        <v>245</v>
      </c>
      <c r="E185" s="180">
        <v>8</v>
      </c>
      <c r="F185" s="185"/>
      <c r="G185" s="184">
        <f>ROUND(E185*F185,2)</f>
        <v>0</v>
      </c>
      <c r="H185" s="183" t="s">
        <v>474</v>
      </c>
      <c r="I185" s="202" t="s">
        <v>174</v>
      </c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 t="s">
        <v>166</v>
      </c>
      <c r="AF185" s="162"/>
      <c r="AG185" s="162"/>
      <c r="AH185" s="162"/>
      <c r="AI185" s="162"/>
      <c r="AJ185" s="162"/>
      <c r="AK185" s="162"/>
      <c r="AL185" s="162"/>
      <c r="AM185" s="162">
        <v>21</v>
      </c>
      <c r="AN185" s="162"/>
      <c r="AO185" s="162"/>
      <c r="AP185" s="162"/>
      <c r="AQ185" s="162"/>
      <c r="AR185" s="162"/>
      <c r="AS185" s="162"/>
      <c r="AT185" s="162"/>
      <c r="AU185" s="162"/>
      <c r="AV185" s="162"/>
      <c r="AW185" s="162"/>
      <c r="AX185" s="162"/>
      <c r="AY185" s="162"/>
      <c r="AZ185" s="162"/>
      <c r="BA185" s="162"/>
      <c r="BB185" s="162"/>
      <c r="BC185" s="162"/>
      <c r="BD185" s="162"/>
      <c r="BE185" s="162"/>
      <c r="BF185" s="162"/>
      <c r="BG185" s="162"/>
      <c r="BH185" s="162"/>
    </row>
    <row r="186" spans="1:60" outlineLevel="1" x14ac:dyDescent="0.2">
      <c r="A186" s="199"/>
      <c r="B186" s="285" t="s">
        <v>558</v>
      </c>
      <c r="C186" s="286"/>
      <c r="D186" s="287"/>
      <c r="E186" s="288"/>
      <c r="F186" s="289"/>
      <c r="G186" s="290"/>
      <c r="H186" s="183"/>
      <c r="I186" s="20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>
        <v>0</v>
      </c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  <c r="AU186" s="162"/>
      <c r="AV186" s="162"/>
      <c r="AW186" s="162"/>
      <c r="AX186" s="162"/>
      <c r="AY186" s="162"/>
      <c r="AZ186" s="162"/>
      <c r="BA186" s="162"/>
      <c r="BB186" s="162"/>
      <c r="BC186" s="162"/>
      <c r="BD186" s="162"/>
      <c r="BE186" s="162"/>
      <c r="BF186" s="162"/>
      <c r="BG186" s="162"/>
      <c r="BH186" s="162"/>
    </row>
    <row r="187" spans="1:60" outlineLevel="1" x14ac:dyDescent="0.2">
      <c r="A187" s="199"/>
      <c r="B187" s="285" t="s">
        <v>559</v>
      </c>
      <c r="C187" s="286"/>
      <c r="D187" s="287"/>
      <c r="E187" s="288"/>
      <c r="F187" s="289"/>
      <c r="G187" s="290"/>
      <c r="H187" s="183"/>
      <c r="I187" s="20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>
        <v>1</v>
      </c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  <c r="AU187" s="162"/>
      <c r="AV187" s="162"/>
      <c r="AW187" s="162"/>
      <c r="AX187" s="162"/>
      <c r="AY187" s="162"/>
      <c r="AZ187" s="162"/>
      <c r="BA187" s="162"/>
      <c r="BB187" s="162"/>
      <c r="BC187" s="162"/>
      <c r="BD187" s="162"/>
      <c r="BE187" s="162"/>
      <c r="BF187" s="162"/>
      <c r="BG187" s="162"/>
      <c r="BH187" s="162"/>
    </row>
    <row r="188" spans="1:60" outlineLevel="1" x14ac:dyDescent="0.2">
      <c r="A188" s="200">
        <v>90</v>
      </c>
      <c r="B188" s="173" t="s">
        <v>926</v>
      </c>
      <c r="C188" s="194" t="s">
        <v>927</v>
      </c>
      <c r="D188" s="177" t="s">
        <v>245</v>
      </c>
      <c r="E188" s="180">
        <v>10</v>
      </c>
      <c r="F188" s="185"/>
      <c r="G188" s="184">
        <f>ROUND(E188*F188,2)</f>
        <v>0</v>
      </c>
      <c r="H188" s="183" t="s">
        <v>474</v>
      </c>
      <c r="I188" s="202" t="s">
        <v>174</v>
      </c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 t="s">
        <v>166</v>
      </c>
      <c r="AF188" s="162"/>
      <c r="AG188" s="162"/>
      <c r="AH188" s="162"/>
      <c r="AI188" s="162"/>
      <c r="AJ188" s="162"/>
      <c r="AK188" s="162"/>
      <c r="AL188" s="162"/>
      <c r="AM188" s="162">
        <v>21</v>
      </c>
      <c r="AN188" s="162"/>
      <c r="AO188" s="162"/>
      <c r="AP188" s="162"/>
      <c r="AQ188" s="162"/>
      <c r="AR188" s="162"/>
      <c r="AS188" s="162"/>
      <c r="AT188" s="162"/>
      <c r="AU188" s="162"/>
      <c r="AV188" s="162"/>
      <c r="AW188" s="162"/>
      <c r="AX188" s="162"/>
      <c r="AY188" s="162"/>
      <c r="AZ188" s="162"/>
      <c r="BA188" s="162"/>
      <c r="BB188" s="162"/>
      <c r="BC188" s="162"/>
      <c r="BD188" s="162"/>
      <c r="BE188" s="162"/>
      <c r="BF188" s="162"/>
      <c r="BG188" s="162"/>
      <c r="BH188" s="162"/>
    </row>
    <row r="189" spans="1:60" outlineLevel="1" x14ac:dyDescent="0.2">
      <c r="A189" s="199"/>
      <c r="B189" s="285" t="s">
        <v>558</v>
      </c>
      <c r="C189" s="286"/>
      <c r="D189" s="287"/>
      <c r="E189" s="288"/>
      <c r="F189" s="289"/>
      <c r="G189" s="290"/>
      <c r="H189" s="183"/>
      <c r="I189" s="20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>
        <v>0</v>
      </c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  <c r="AU189" s="162"/>
      <c r="AV189" s="162"/>
      <c r="AW189" s="162"/>
      <c r="AX189" s="162"/>
      <c r="AY189" s="162"/>
      <c r="AZ189" s="162"/>
      <c r="BA189" s="162"/>
      <c r="BB189" s="162"/>
      <c r="BC189" s="162"/>
      <c r="BD189" s="162"/>
      <c r="BE189" s="162"/>
      <c r="BF189" s="162"/>
      <c r="BG189" s="162"/>
      <c r="BH189" s="162"/>
    </row>
    <row r="190" spans="1:60" outlineLevel="1" x14ac:dyDescent="0.2">
      <c r="A190" s="199"/>
      <c r="B190" s="285" t="s">
        <v>562</v>
      </c>
      <c r="C190" s="286"/>
      <c r="D190" s="287"/>
      <c r="E190" s="288"/>
      <c r="F190" s="289"/>
      <c r="G190" s="290"/>
      <c r="H190" s="183"/>
      <c r="I190" s="20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>
        <v>1</v>
      </c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  <c r="AU190" s="162"/>
      <c r="AV190" s="162"/>
      <c r="AW190" s="162"/>
      <c r="AX190" s="162"/>
      <c r="AY190" s="162"/>
      <c r="AZ190" s="162"/>
      <c r="BA190" s="162"/>
      <c r="BB190" s="162"/>
      <c r="BC190" s="162"/>
      <c r="BD190" s="162"/>
      <c r="BE190" s="162"/>
      <c r="BF190" s="162"/>
      <c r="BG190" s="162"/>
      <c r="BH190" s="162"/>
    </row>
    <row r="191" spans="1:60" outlineLevel="1" x14ac:dyDescent="0.2">
      <c r="A191" s="200">
        <v>91</v>
      </c>
      <c r="B191" s="173" t="s">
        <v>928</v>
      </c>
      <c r="C191" s="194" t="s">
        <v>929</v>
      </c>
      <c r="D191" s="177" t="s">
        <v>245</v>
      </c>
      <c r="E191" s="180">
        <v>1</v>
      </c>
      <c r="F191" s="185"/>
      <c r="G191" s="184">
        <f>ROUND(E191*F191,2)</f>
        <v>0</v>
      </c>
      <c r="H191" s="183" t="s">
        <v>474</v>
      </c>
      <c r="I191" s="202" t="s">
        <v>174</v>
      </c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 t="s">
        <v>166</v>
      </c>
      <c r="AF191" s="162"/>
      <c r="AG191" s="162"/>
      <c r="AH191" s="162"/>
      <c r="AI191" s="162"/>
      <c r="AJ191" s="162"/>
      <c r="AK191" s="162"/>
      <c r="AL191" s="162"/>
      <c r="AM191" s="162">
        <v>21</v>
      </c>
      <c r="AN191" s="162"/>
      <c r="AO191" s="162"/>
      <c r="AP191" s="162"/>
      <c r="AQ191" s="162"/>
      <c r="AR191" s="162"/>
      <c r="AS191" s="162"/>
      <c r="AT191" s="162"/>
      <c r="AU191" s="162"/>
      <c r="AV191" s="162"/>
      <c r="AW191" s="162"/>
      <c r="AX191" s="162"/>
      <c r="AY191" s="162"/>
      <c r="AZ191" s="162"/>
      <c r="BA191" s="162"/>
      <c r="BB191" s="162"/>
      <c r="BC191" s="162"/>
      <c r="BD191" s="162"/>
      <c r="BE191" s="162"/>
      <c r="BF191" s="162"/>
      <c r="BG191" s="162"/>
      <c r="BH191" s="162"/>
    </row>
    <row r="192" spans="1:60" outlineLevel="1" x14ac:dyDescent="0.2">
      <c r="A192" s="199"/>
      <c r="B192" s="285" t="s">
        <v>558</v>
      </c>
      <c r="C192" s="286"/>
      <c r="D192" s="287"/>
      <c r="E192" s="288"/>
      <c r="F192" s="289"/>
      <c r="G192" s="290"/>
      <c r="H192" s="183"/>
      <c r="I192" s="20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>
        <v>0</v>
      </c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  <c r="AU192" s="162"/>
      <c r="AV192" s="162"/>
      <c r="AW192" s="162"/>
      <c r="AX192" s="162"/>
      <c r="AY192" s="162"/>
      <c r="AZ192" s="162"/>
      <c r="BA192" s="162"/>
      <c r="BB192" s="162"/>
      <c r="BC192" s="162"/>
      <c r="BD192" s="162"/>
      <c r="BE192" s="162"/>
      <c r="BF192" s="162"/>
      <c r="BG192" s="162"/>
      <c r="BH192" s="162"/>
    </row>
    <row r="193" spans="1:60" outlineLevel="1" x14ac:dyDescent="0.2">
      <c r="A193" s="199"/>
      <c r="B193" s="285" t="s">
        <v>562</v>
      </c>
      <c r="C193" s="286"/>
      <c r="D193" s="287"/>
      <c r="E193" s="288"/>
      <c r="F193" s="289"/>
      <c r="G193" s="290"/>
      <c r="H193" s="183"/>
      <c r="I193" s="20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>
        <v>1</v>
      </c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2"/>
      <c r="AV193" s="162"/>
      <c r="AW193" s="162"/>
      <c r="AX193" s="162"/>
      <c r="AY193" s="162"/>
      <c r="AZ193" s="162"/>
      <c r="BA193" s="162"/>
      <c r="BB193" s="162"/>
      <c r="BC193" s="162"/>
      <c r="BD193" s="162"/>
      <c r="BE193" s="162"/>
      <c r="BF193" s="162"/>
      <c r="BG193" s="162"/>
      <c r="BH193" s="162"/>
    </row>
    <row r="194" spans="1:60" outlineLevel="1" x14ac:dyDescent="0.2">
      <c r="A194" s="200">
        <v>92</v>
      </c>
      <c r="B194" s="173" t="s">
        <v>563</v>
      </c>
      <c r="C194" s="194" t="s">
        <v>564</v>
      </c>
      <c r="D194" s="177" t="s">
        <v>245</v>
      </c>
      <c r="E194" s="180">
        <v>1</v>
      </c>
      <c r="F194" s="185"/>
      <c r="G194" s="184">
        <f>ROUND(E194*F194,2)</f>
        <v>0</v>
      </c>
      <c r="H194" s="183" t="s">
        <v>474</v>
      </c>
      <c r="I194" s="202" t="s">
        <v>174</v>
      </c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 t="s">
        <v>166</v>
      </c>
      <c r="AF194" s="162"/>
      <c r="AG194" s="162"/>
      <c r="AH194" s="162"/>
      <c r="AI194" s="162"/>
      <c r="AJ194" s="162"/>
      <c r="AK194" s="162"/>
      <c r="AL194" s="162"/>
      <c r="AM194" s="162">
        <v>21</v>
      </c>
      <c r="AN194" s="162"/>
      <c r="AO194" s="162"/>
      <c r="AP194" s="162"/>
      <c r="AQ194" s="162"/>
      <c r="AR194" s="162"/>
      <c r="AS194" s="162"/>
      <c r="AT194" s="162"/>
      <c r="AU194" s="162"/>
      <c r="AV194" s="162"/>
      <c r="AW194" s="162"/>
      <c r="AX194" s="162"/>
      <c r="AY194" s="162"/>
      <c r="AZ194" s="162"/>
      <c r="BA194" s="162"/>
      <c r="BB194" s="162"/>
      <c r="BC194" s="162"/>
      <c r="BD194" s="162"/>
      <c r="BE194" s="162"/>
      <c r="BF194" s="162"/>
      <c r="BG194" s="162"/>
      <c r="BH194" s="162"/>
    </row>
    <row r="195" spans="1:60" outlineLevel="1" x14ac:dyDescent="0.2">
      <c r="A195" s="199"/>
      <c r="B195" s="285" t="s">
        <v>558</v>
      </c>
      <c r="C195" s="286"/>
      <c r="D195" s="287"/>
      <c r="E195" s="288"/>
      <c r="F195" s="289"/>
      <c r="G195" s="290"/>
      <c r="H195" s="183"/>
      <c r="I195" s="20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>
        <v>0</v>
      </c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  <c r="AU195" s="162"/>
      <c r="AV195" s="162"/>
      <c r="AW195" s="162"/>
      <c r="AX195" s="162"/>
      <c r="AY195" s="162"/>
      <c r="AZ195" s="162"/>
      <c r="BA195" s="162"/>
      <c r="BB195" s="162"/>
      <c r="BC195" s="162"/>
      <c r="BD195" s="162"/>
      <c r="BE195" s="162"/>
      <c r="BF195" s="162"/>
      <c r="BG195" s="162"/>
      <c r="BH195" s="162"/>
    </row>
    <row r="196" spans="1:60" outlineLevel="1" x14ac:dyDescent="0.2">
      <c r="A196" s="199"/>
      <c r="B196" s="285" t="s">
        <v>562</v>
      </c>
      <c r="C196" s="286"/>
      <c r="D196" s="287"/>
      <c r="E196" s="288"/>
      <c r="F196" s="289"/>
      <c r="G196" s="290"/>
      <c r="H196" s="183"/>
      <c r="I196" s="20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>
        <v>1</v>
      </c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  <c r="AU196" s="162"/>
      <c r="AV196" s="162"/>
      <c r="AW196" s="162"/>
      <c r="AX196" s="162"/>
      <c r="AY196" s="162"/>
      <c r="AZ196" s="162"/>
      <c r="BA196" s="162"/>
      <c r="BB196" s="162"/>
      <c r="BC196" s="162"/>
      <c r="BD196" s="162"/>
      <c r="BE196" s="162"/>
      <c r="BF196" s="162"/>
      <c r="BG196" s="162"/>
      <c r="BH196" s="162"/>
    </row>
    <row r="197" spans="1:60" outlineLevel="1" x14ac:dyDescent="0.2">
      <c r="A197" s="200">
        <v>93</v>
      </c>
      <c r="B197" s="173" t="s">
        <v>565</v>
      </c>
      <c r="C197" s="194" t="s">
        <v>566</v>
      </c>
      <c r="D197" s="177" t="s">
        <v>245</v>
      </c>
      <c r="E197" s="180">
        <v>2</v>
      </c>
      <c r="F197" s="185"/>
      <c r="G197" s="184">
        <f>ROUND(E197*F197,2)</f>
        <v>0</v>
      </c>
      <c r="H197" s="183" t="s">
        <v>474</v>
      </c>
      <c r="I197" s="202" t="s">
        <v>174</v>
      </c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 t="s">
        <v>166</v>
      </c>
      <c r="AF197" s="162"/>
      <c r="AG197" s="162"/>
      <c r="AH197" s="162"/>
      <c r="AI197" s="162"/>
      <c r="AJ197" s="162"/>
      <c r="AK197" s="162"/>
      <c r="AL197" s="162"/>
      <c r="AM197" s="162">
        <v>21</v>
      </c>
      <c r="AN197" s="162"/>
      <c r="AO197" s="162"/>
      <c r="AP197" s="162"/>
      <c r="AQ197" s="162"/>
      <c r="AR197" s="162"/>
      <c r="AS197" s="162"/>
      <c r="AT197" s="162"/>
      <c r="AU197" s="162"/>
      <c r="AV197" s="162"/>
      <c r="AW197" s="162"/>
      <c r="AX197" s="162"/>
      <c r="AY197" s="162"/>
      <c r="AZ197" s="162"/>
      <c r="BA197" s="162"/>
      <c r="BB197" s="162"/>
      <c r="BC197" s="162"/>
      <c r="BD197" s="162"/>
      <c r="BE197" s="162"/>
      <c r="BF197" s="162"/>
      <c r="BG197" s="162"/>
      <c r="BH197" s="162"/>
    </row>
    <row r="198" spans="1:60" outlineLevel="1" x14ac:dyDescent="0.2">
      <c r="A198" s="199"/>
      <c r="B198" s="285" t="s">
        <v>567</v>
      </c>
      <c r="C198" s="286"/>
      <c r="D198" s="287"/>
      <c r="E198" s="288"/>
      <c r="F198" s="289"/>
      <c r="G198" s="290"/>
      <c r="H198" s="183"/>
      <c r="I198" s="20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>
        <v>0</v>
      </c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  <c r="AU198" s="162"/>
      <c r="AV198" s="162"/>
      <c r="AW198" s="162"/>
      <c r="AX198" s="162"/>
      <c r="AY198" s="162"/>
      <c r="AZ198" s="162"/>
      <c r="BA198" s="162"/>
      <c r="BB198" s="162"/>
      <c r="BC198" s="162"/>
      <c r="BD198" s="162"/>
      <c r="BE198" s="162"/>
      <c r="BF198" s="162"/>
      <c r="BG198" s="162"/>
      <c r="BH198" s="162"/>
    </row>
    <row r="199" spans="1:60" outlineLevel="1" x14ac:dyDescent="0.2">
      <c r="A199" s="200">
        <v>94</v>
      </c>
      <c r="B199" s="173" t="s">
        <v>568</v>
      </c>
      <c r="C199" s="194" t="s">
        <v>569</v>
      </c>
      <c r="D199" s="177" t="s">
        <v>245</v>
      </c>
      <c r="E199" s="180">
        <v>5</v>
      </c>
      <c r="F199" s="185"/>
      <c r="G199" s="184">
        <f>ROUND(E199*F199,2)</f>
        <v>0</v>
      </c>
      <c r="H199" s="183" t="s">
        <v>474</v>
      </c>
      <c r="I199" s="202" t="s">
        <v>174</v>
      </c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 t="s">
        <v>166</v>
      </c>
      <c r="AF199" s="162"/>
      <c r="AG199" s="162"/>
      <c r="AH199" s="162"/>
      <c r="AI199" s="162"/>
      <c r="AJ199" s="162"/>
      <c r="AK199" s="162"/>
      <c r="AL199" s="162"/>
      <c r="AM199" s="162">
        <v>21</v>
      </c>
      <c r="AN199" s="162"/>
      <c r="AO199" s="162"/>
      <c r="AP199" s="162"/>
      <c r="AQ199" s="162"/>
      <c r="AR199" s="162"/>
      <c r="AS199" s="162"/>
      <c r="AT199" s="162"/>
      <c r="AU199" s="162"/>
      <c r="AV199" s="162"/>
      <c r="AW199" s="162"/>
      <c r="AX199" s="162"/>
      <c r="AY199" s="162"/>
      <c r="AZ199" s="162"/>
      <c r="BA199" s="162"/>
      <c r="BB199" s="162"/>
      <c r="BC199" s="162"/>
      <c r="BD199" s="162"/>
      <c r="BE199" s="162"/>
      <c r="BF199" s="162"/>
      <c r="BG199" s="162"/>
      <c r="BH199" s="162"/>
    </row>
    <row r="200" spans="1:60" outlineLevel="1" x14ac:dyDescent="0.2">
      <c r="A200" s="199"/>
      <c r="B200" s="285" t="s">
        <v>570</v>
      </c>
      <c r="C200" s="286"/>
      <c r="D200" s="287"/>
      <c r="E200" s="288"/>
      <c r="F200" s="289"/>
      <c r="G200" s="290"/>
      <c r="H200" s="183"/>
      <c r="I200" s="20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>
        <v>0</v>
      </c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2"/>
      <c r="AZ200" s="162"/>
      <c r="BA200" s="162"/>
      <c r="BB200" s="162"/>
      <c r="BC200" s="162"/>
      <c r="BD200" s="162"/>
      <c r="BE200" s="162"/>
      <c r="BF200" s="162"/>
      <c r="BG200" s="162"/>
      <c r="BH200" s="162"/>
    </row>
    <row r="201" spans="1:60" outlineLevel="1" x14ac:dyDescent="0.2">
      <c r="A201" s="199"/>
      <c r="B201" s="285" t="s">
        <v>571</v>
      </c>
      <c r="C201" s="286"/>
      <c r="D201" s="287"/>
      <c r="E201" s="288"/>
      <c r="F201" s="289"/>
      <c r="G201" s="290"/>
      <c r="H201" s="183"/>
      <c r="I201" s="20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>
        <v>1</v>
      </c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2"/>
      <c r="AZ201" s="162"/>
      <c r="BA201" s="162"/>
      <c r="BB201" s="162"/>
      <c r="BC201" s="162"/>
      <c r="BD201" s="162"/>
      <c r="BE201" s="162"/>
      <c r="BF201" s="162"/>
      <c r="BG201" s="162"/>
      <c r="BH201" s="162"/>
    </row>
    <row r="202" spans="1:60" outlineLevel="1" x14ac:dyDescent="0.2">
      <c r="A202" s="200">
        <v>95</v>
      </c>
      <c r="B202" s="173" t="s">
        <v>572</v>
      </c>
      <c r="C202" s="194" t="s">
        <v>573</v>
      </c>
      <c r="D202" s="177" t="s">
        <v>245</v>
      </c>
      <c r="E202" s="180">
        <v>5</v>
      </c>
      <c r="F202" s="185"/>
      <c r="G202" s="184">
        <f>ROUND(E202*F202,2)</f>
        <v>0</v>
      </c>
      <c r="H202" s="183" t="s">
        <v>474</v>
      </c>
      <c r="I202" s="202" t="s">
        <v>174</v>
      </c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 t="s">
        <v>166</v>
      </c>
      <c r="AF202" s="162"/>
      <c r="AG202" s="162"/>
      <c r="AH202" s="162"/>
      <c r="AI202" s="162"/>
      <c r="AJ202" s="162"/>
      <c r="AK202" s="162"/>
      <c r="AL202" s="162"/>
      <c r="AM202" s="162">
        <v>21</v>
      </c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2"/>
      <c r="AZ202" s="162"/>
      <c r="BA202" s="162"/>
      <c r="BB202" s="162"/>
      <c r="BC202" s="162"/>
      <c r="BD202" s="162"/>
      <c r="BE202" s="162"/>
      <c r="BF202" s="162"/>
      <c r="BG202" s="162"/>
      <c r="BH202" s="162"/>
    </row>
    <row r="203" spans="1:60" outlineLevel="1" x14ac:dyDescent="0.2">
      <c r="A203" s="199"/>
      <c r="B203" s="285" t="s">
        <v>574</v>
      </c>
      <c r="C203" s="286"/>
      <c r="D203" s="287"/>
      <c r="E203" s="288"/>
      <c r="F203" s="289"/>
      <c r="G203" s="290"/>
      <c r="H203" s="183"/>
      <c r="I203" s="20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>
        <v>0</v>
      </c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2"/>
      <c r="AZ203" s="162"/>
      <c r="BA203" s="162"/>
      <c r="BB203" s="162"/>
      <c r="BC203" s="162"/>
      <c r="BD203" s="162"/>
      <c r="BE203" s="162"/>
      <c r="BF203" s="162"/>
      <c r="BG203" s="162"/>
      <c r="BH203" s="162"/>
    </row>
    <row r="204" spans="1:60" outlineLevel="1" x14ac:dyDescent="0.2">
      <c r="A204" s="199"/>
      <c r="B204" s="285" t="s">
        <v>575</v>
      </c>
      <c r="C204" s="286"/>
      <c r="D204" s="287"/>
      <c r="E204" s="288"/>
      <c r="F204" s="289"/>
      <c r="G204" s="290"/>
      <c r="H204" s="183"/>
      <c r="I204" s="20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>
        <v>1</v>
      </c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  <c r="AU204" s="162"/>
      <c r="AV204" s="162"/>
      <c r="AW204" s="162"/>
      <c r="AX204" s="162"/>
      <c r="AY204" s="162"/>
      <c r="AZ204" s="162"/>
      <c r="BA204" s="162"/>
      <c r="BB204" s="162"/>
      <c r="BC204" s="162"/>
      <c r="BD204" s="162"/>
      <c r="BE204" s="162"/>
      <c r="BF204" s="162"/>
      <c r="BG204" s="162"/>
      <c r="BH204" s="162"/>
    </row>
    <row r="205" spans="1:60" outlineLevel="1" x14ac:dyDescent="0.2">
      <c r="A205" s="200">
        <v>96</v>
      </c>
      <c r="B205" s="173" t="s">
        <v>576</v>
      </c>
      <c r="C205" s="194" t="s">
        <v>577</v>
      </c>
      <c r="D205" s="177" t="s">
        <v>245</v>
      </c>
      <c r="E205" s="180">
        <v>8</v>
      </c>
      <c r="F205" s="185"/>
      <c r="G205" s="184">
        <f>ROUND(E205*F205,2)</f>
        <v>0</v>
      </c>
      <c r="H205" s="183" t="s">
        <v>474</v>
      </c>
      <c r="I205" s="202" t="s">
        <v>174</v>
      </c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 t="s">
        <v>166</v>
      </c>
      <c r="AF205" s="162"/>
      <c r="AG205" s="162"/>
      <c r="AH205" s="162"/>
      <c r="AI205" s="162"/>
      <c r="AJ205" s="162"/>
      <c r="AK205" s="162"/>
      <c r="AL205" s="162"/>
      <c r="AM205" s="162">
        <v>21</v>
      </c>
      <c r="AN205" s="162"/>
      <c r="AO205" s="162"/>
      <c r="AP205" s="162"/>
      <c r="AQ205" s="162"/>
      <c r="AR205" s="162"/>
      <c r="AS205" s="162"/>
      <c r="AT205" s="162"/>
      <c r="AU205" s="162"/>
      <c r="AV205" s="162"/>
      <c r="AW205" s="162"/>
      <c r="AX205" s="162"/>
      <c r="AY205" s="162"/>
      <c r="AZ205" s="162"/>
      <c r="BA205" s="162"/>
      <c r="BB205" s="162"/>
      <c r="BC205" s="162"/>
      <c r="BD205" s="162"/>
      <c r="BE205" s="162"/>
      <c r="BF205" s="162"/>
      <c r="BG205" s="162"/>
      <c r="BH205" s="162"/>
    </row>
    <row r="206" spans="1:60" outlineLevel="1" x14ac:dyDescent="0.2">
      <c r="A206" s="199"/>
      <c r="B206" s="285" t="s">
        <v>574</v>
      </c>
      <c r="C206" s="286"/>
      <c r="D206" s="287"/>
      <c r="E206" s="288"/>
      <c r="F206" s="289"/>
      <c r="G206" s="290"/>
      <c r="H206" s="183"/>
      <c r="I206" s="20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>
        <v>0</v>
      </c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  <c r="AU206" s="162"/>
      <c r="AV206" s="162"/>
      <c r="AW206" s="162"/>
      <c r="AX206" s="162"/>
      <c r="AY206" s="162"/>
      <c r="AZ206" s="162"/>
      <c r="BA206" s="162"/>
      <c r="BB206" s="162"/>
      <c r="BC206" s="162"/>
      <c r="BD206" s="162"/>
      <c r="BE206" s="162"/>
      <c r="BF206" s="162"/>
      <c r="BG206" s="162"/>
      <c r="BH206" s="162"/>
    </row>
    <row r="207" spans="1:60" outlineLevel="1" x14ac:dyDescent="0.2">
      <c r="A207" s="199"/>
      <c r="B207" s="285" t="s">
        <v>578</v>
      </c>
      <c r="C207" s="286"/>
      <c r="D207" s="287"/>
      <c r="E207" s="288"/>
      <c r="F207" s="289"/>
      <c r="G207" s="290"/>
      <c r="H207" s="183"/>
      <c r="I207" s="20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>
        <v>1</v>
      </c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  <c r="AU207" s="162"/>
      <c r="AV207" s="162"/>
      <c r="AW207" s="162"/>
      <c r="AX207" s="162"/>
      <c r="AY207" s="162"/>
      <c r="AZ207" s="162"/>
      <c r="BA207" s="162"/>
      <c r="BB207" s="162"/>
      <c r="BC207" s="162"/>
      <c r="BD207" s="162"/>
      <c r="BE207" s="162"/>
      <c r="BF207" s="162"/>
      <c r="BG207" s="162"/>
      <c r="BH207" s="162"/>
    </row>
    <row r="208" spans="1:60" outlineLevel="1" x14ac:dyDescent="0.2">
      <c r="A208" s="200">
        <v>97</v>
      </c>
      <c r="B208" s="173" t="s">
        <v>579</v>
      </c>
      <c r="C208" s="194" t="s">
        <v>580</v>
      </c>
      <c r="D208" s="177" t="s">
        <v>245</v>
      </c>
      <c r="E208" s="180">
        <v>9</v>
      </c>
      <c r="F208" s="185"/>
      <c r="G208" s="184">
        <f>ROUND(E208*F208,2)</f>
        <v>0</v>
      </c>
      <c r="H208" s="183" t="s">
        <v>474</v>
      </c>
      <c r="I208" s="202" t="s">
        <v>174</v>
      </c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 t="s">
        <v>166</v>
      </c>
      <c r="AF208" s="162"/>
      <c r="AG208" s="162"/>
      <c r="AH208" s="162"/>
      <c r="AI208" s="162"/>
      <c r="AJ208" s="162"/>
      <c r="AK208" s="162"/>
      <c r="AL208" s="162"/>
      <c r="AM208" s="162">
        <v>21</v>
      </c>
      <c r="AN208" s="162"/>
      <c r="AO208" s="162"/>
      <c r="AP208" s="162"/>
      <c r="AQ208" s="162"/>
      <c r="AR208" s="162"/>
      <c r="AS208" s="162"/>
      <c r="AT208" s="162"/>
      <c r="AU208" s="162"/>
      <c r="AV208" s="162"/>
      <c r="AW208" s="162"/>
      <c r="AX208" s="162"/>
      <c r="AY208" s="162"/>
      <c r="AZ208" s="162"/>
      <c r="BA208" s="162"/>
      <c r="BB208" s="162"/>
      <c r="BC208" s="162"/>
      <c r="BD208" s="162"/>
      <c r="BE208" s="162"/>
      <c r="BF208" s="162"/>
      <c r="BG208" s="162"/>
      <c r="BH208" s="162"/>
    </row>
    <row r="209" spans="1:60" outlineLevel="1" x14ac:dyDescent="0.2">
      <c r="A209" s="199"/>
      <c r="B209" s="285" t="s">
        <v>581</v>
      </c>
      <c r="C209" s="286"/>
      <c r="D209" s="287"/>
      <c r="E209" s="288"/>
      <c r="F209" s="289"/>
      <c r="G209" s="290"/>
      <c r="H209" s="183"/>
      <c r="I209" s="20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>
        <v>0</v>
      </c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  <c r="AU209" s="162"/>
      <c r="AV209" s="162"/>
      <c r="AW209" s="162"/>
      <c r="AX209" s="162"/>
      <c r="AY209" s="162"/>
      <c r="AZ209" s="162"/>
      <c r="BA209" s="162"/>
      <c r="BB209" s="162"/>
      <c r="BC209" s="162"/>
      <c r="BD209" s="162"/>
      <c r="BE209" s="162"/>
      <c r="BF209" s="162"/>
      <c r="BG209" s="162"/>
      <c r="BH209" s="162"/>
    </row>
    <row r="210" spans="1:60" outlineLevel="1" x14ac:dyDescent="0.2">
      <c r="A210" s="200">
        <v>98</v>
      </c>
      <c r="B210" s="173" t="s">
        <v>582</v>
      </c>
      <c r="C210" s="194" t="s">
        <v>583</v>
      </c>
      <c r="D210" s="177" t="s">
        <v>245</v>
      </c>
      <c r="E210" s="180">
        <v>5</v>
      </c>
      <c r="F210" s="185"/>
      <c r="G210" s="184">
        <f>ROUND(E210*F210,2)</f>
        <v>0</v>
      </c>
      <c r="H210" s="183" t="s">
        <v>584</v>
      </c>
      <c r="I210" s="202" t="s">
        <v>174</v>
      </c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 t="s">
        <v>166</v>
      </c>
      <c r="AF210" s="162"/>
      <c r="AG210" s="162"/>
      <c r="AH210" s="162"/>
      <c r="AI210" s="162"/>
      <c r="AJ210" s="162"/>
      <c r="AK210" s="162"/>
      <c r="AL210" s="162"/>
      <c r="AM210" s="162">
        <v>21</v>
      </c>
      <c r="AN210" s="162"/>
      <c r="AO210" s="162"/>
      <c r="AP210" s="162"/>
      <c r="AQ210" s="162"/>
      <c r="AR210" s="162"/>
      <c r="AS210" s="162"/>
      <c r="AT210" s="162"/>
      <c r="AU210" s="162"/>
      <c r="AV210" s="162"/>
      <c r="AW210" s="162"/>
      <c r="AX210" s="162"/>
      <c r="AY210" s="162"/>
      <c r="AZ210" s="162"/>
      <c r="BA210" s="162"/>
      <c r="BB210" s="162"/>
      <c r="BC210" s="162"/>
      <c r="BD210" s="162"/>
      <c r="BE210" s="162"/>
      <c r="BF210" s="162"/>
      <c r="BG210" s="162"/>
      <c r="BH210" s="162"/>
    </row>
    <row r="211" spans="1:60" outlineLevel="1" x14ac:dyDescent="0.2">
      <c r="A211" s="200">
        <v>99</v>
      </c>
      <c r="B211" s="173" t="s">
        <v>587</v>
      </c>
      <c r="C211" s="194" t="s">
        <v>588</v>
      </c>
      <c r="D211" s="177" t="s">
        <v>245</v>
      </c>
      <c r="E211" s="180">
        <v>2</v>
      </c>
      <c r="F211" s="185"/>
      <c r="G211" s="184">
        <f>ROUND(E211*F211,2)</f>
        <v>0</v>
      </c>
      <c r="H211" s="183"/>
      <c r="I211" s="202" t="s">
        <v>228</v>
      </c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 t="s">
        <v>229</v>
      </c>
      <c r="AF211" s="162" t="s">
        <v>240</v>
      </c>
      <c r="AG211" s="162"/>
      <c r="AH211" s="162"/>
      <c r="AI211" s="162"/>
      <c r="AJ211" s="162"/>
      <c r="AK211" s="162"/>
      <c r="AL211" s="162"/>
      <c r="AM211" s="162">
        <v>21</v>
      </c>
      <c r="AN211" s="162"/>
      <c r="AO211" s="162"/>
      <c r="AP211" s="162"/>
      <c r="AQ211" s="162"/>
      <c r="AR211" s="162"/>
      <c r="AS211" s="162"/>
      <c r="AT211" s="162"/>
      <c r="AU211" s="162"/>
      <c r="AV211" s="162"/>
      <c r="AW211" s="162"/>
      <c r="AX211" s="162"/>
      <c r="AY211" s="162"/>
      <c r="AZ211" s="162"/>
      <c r="BA211" s="162"/>
      <c r="BB211" s="162"/>
      <c r="BC211" s="162"/>
      <c r="BD211" s="162"/>
      <c r="BE211" s="162"/>
      <c r="BF211" s="162"/>
      <c r="BG211" s="162"/>
      <c r="BH211" s="162"/>
    </row>
    <row r="212" spans="1:60" outlineLevel="1" x14ac:dyDescent="0.2">
      <c r="A212" s="200">
        <v>100</v>
      </c>
      <c r="B212" s="173" t="s">
        <v>589</v>
      </c>
      <c r="C212" s="194" t="s">
        <v>590</v>
      </c>
      <c r="D212" s="177" t="s">
        <v>245</v>
      </c>
      <c r="E212" s="180">
        <v>7</v>
      </c>
      <c r="F212" s="185"/>
      <c r="G212" s="184">
        <f>ROUND(E212*F212,2)</f>
        <v>0</v>
      </c>
      <c r="H212" s="183"/>
      <c r="I212" s="202" t="s">
        <v>228</v>
      </c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 t="s">
        <v>229</v>
      </c>
      <c r="AF212" s="162" t="s">
        <v>240</v>
      </c>
      <c r="AG212" s="162"/>
      <c r="AH212" s="162"/>
      <c r="AI212" s="162"/>
      <c r="AJ212" s="162"/>
      <c r="AK212" s="162"/>
      <c r="AL212" s="162"/>
      <c r="AM212" s="162">
        <v>21</v>
      </c>
      <c r="AN212" s="162"/>
      <c r="AO212" s="162"/>
      <c r="AP212" s="162"/>
      <c r="AQ212" s="162"/>
      <c r="AR212" s="162"/>
      <c r="AS212" s="162"/>
      <c r="AT212" s="162"/>
      <c r="AU212" s="162"/>
      <c r="AV212" s="162"/>
      <c r="AW212" s="162"/>
      <c r="AX212" s="162"/>
      <c r="AY212" s="162"/>
      <c r="AZ212" s="162"/>
      <c r="BA212" s="162"/>
      <c r="BB212" s="162"/>
      <c r="BC212" s="162"/>
      <c r="BD212" s="162"/>
      <c r="BE212" s="162"/>
      <c r="BF212" s="162"/>
      <c r="BG212" s="162"/>
      <c r="BH212" s="162"/>
    </row>
    <row r="213" spans="1:60" outlineLevel="1" x14ac:dyDescent="0.2">
      <c r="A213" s="200">
        <v>101</v>
      </c>
      <c r="B213" s="173" t="s">
        <v>591</v>
      </c>
      <c r="C213" s="194" t="s">
        <v>592</v>
      </c>
      <c r="D213" s="177" t="s">
        <v>245</v>
      </c>
      <c r="E213" s="180">
        <v>5</v>
      </c>
      <c r="F213" s="185"/>
      <c r="G213" s="184">
        <f>ROUND(E213*F213,2)</f>
        <v>0</v>
      </c>
      <c r="H213" s="183"/>
      <c r="I213" s="202" t="s">
        <v>228</v>
      </c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 t="s">
        <v>229</v>
      </c>
      <c r="AF213" s="162" t="s">
        <v>240</v>
      </c>
      <c r="AG213" s="162"/>
      <c r="AH213" s="162"/>
      <c r="AI213" s="162"/>
      <c r="AJ213" s="162"/>
      <c r="AK213" s="162"/>
      <c r="AL213" s="162"/>
      <c r="AM213" s="162">
        <v>21</v>
      </c>
      <c r="AN213" s="162"/>
      <c r="AO213" s="162"/>
      <c r="AP213" s="162"/>
      <c r="AQ213" s="162"/>
      <c r="AR213" s="162"/>
      <c r="AS213" s="162"/>
      <c r="AT213" s="162"/>
      <c r="AU213" s="162"/>
      <c r="AV213" s="162"/>
      <c r="AW213" s="162"/>
      <c r="AX213" s="162"/>
      <c r="AY213" s="162"/>
      <c r="AZ213" s="162"/>
      <c r="BA213" s="162"/>
      <c r="BB213" s="162"/>
      <c r="BC213" s="162"/>
      <c r="BD213" s="162"/>
      <c r="BE213" s="162"/>
      <c r="BF213" s="162"/>
      <c r="BG213" s="162"/>
      <c r="BH213" s="162"/>
    </row>
    <row r="214" spans="1:60" outlineLevel="1" x14ac:dyDescent="0.2">
      <c r="A214" s="199"/>
      <c r="B214" s="285" t="s">
        <v>599</v>
      </c>
      <c r="C214" s="286"/>
      <c r="D214" s="287"/>
      <c r="E214" s="288"/>
      <c r="F214" s="289"/>
      <c r="G214" s="290"/>
      <c r="H214" s="183"/>
      <c r="I214" s="20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>
        <v>0</v>
      </c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  <c r="AU214" s="162"/>
      <c r="AV214" s="162"/>
      <c r="AW214" s="162"/>
      <c r="AX214" s="162"/>
      <c r="AY214" s="162"/>
      <c r="AZ214" s="162"/>
      <c r="BA214" s="162"/>
      <c r="BB214" s="162"/>
      <c r="BC214" s="162"/>
      <c r="BD214" s="162"/>
      <c r="BE214" s="162"/>
      <c r="BF214" s="162"/>
      <c r="BG214" s="162"/>
      <c r="BH214" s="162"/>
    </row>
    <row r="215" spans="1:60" outlineLevel="1" x14ac:dyDescent="0.2">
      <c r="A215" s="199">
        <v>102</v>
      </c>
      <c r="B215" s="174" t="s">
        <v>600</v>
      </c>
      <c r="C215" s="194" t="s">
        <v>601</v>
      </c>
      <c r="D215" s="177" t="s">
        <v>463</v>
      </c>
      <c r="E215" s="220"/>
      <c r="F215" s="185"/>
      <c r="G215" s="184">
        <f>ROUND(E215*F215,2)</f>
        <v>0</v>
      </c>
      <c r="H215" s="183" t="s">
        <v>474</v>
      </c>
      <c r="I215" s="202" t="s">
        <v>174</v>
      </c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 t="s">
        <v>166</v>
      </c>
      <c r="AF215" s="162"/>
      <c r="AG215" s="162"/>
      <c r="AH215" s="162"/>
      <c r="AI215" s="162"/>
      <c r="AJ215" s="162"/>
      <c r="AK215" s="162"/>
      <c r="AL215" s="162"/>
      <c r="AM215" s="162">
        <v>21</v>
      </c>
      <c r="AN215" s="162"/>
      <c r="AO215" s="162"/>
      <c r="AP215" s="162"/>
      <c r="AQ215" s="162"/>
      <c r="AR215" s="162"/>
      <c r="AS215" s="162"/>
      <c r="AT215" s="162"/>
      <c r="AU215" s="162"/>
      <c r="AV215" s="162"/>
      <c r="AW215" s="162"/>
      <c r="AX215" s="162"/>
      <c r="AY215" s="162"/>
      <c r="AZ215" s="162"/>
      <c r="BA215" s="162"/>
      <c r="BB215" s="162"/>
      <c r="BC215" s="162"/>
      <c r="BD215" s="162"/>
      <c r="BE215" s="162"/>
      <c r="BF215" s="162"/>
      <c r="BG215" s="162"/>
      <c r="BH215" s="162"/>
    </row>
    <row r="216" spans="1:60" outlineLevel="1" x14ac:dyDescent="0.2">
      <c r="A216" s="199"/>
      <c r="B216" s="285" t="s">
        <v>602</v>
      </c>
      <c r="C216" s="286"/>
      <c r="D216" s="287"/>
      <c r="E216" s="288"/>
      <c r="F216" s="289"/>
      <c r="G216" s="290"/>
      <c r="H216" s="183"/>
      <c r="I216" s="20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>
        <v>1</v>
      </c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  <c r="AU216" s="162"/>
      <c r="AV216" s="162"/>
      <c r="AW216" s="162"/>
      <c r="AX216" s="162"/>
      <c r="AY216" s="162"/>
      <c r="AZ216" s="162"/>
      <c r="BA216" s="162"/>
      <c r="BB216" s="162"/>
      <c r="BC216" s="162"/>
      <c r="BD216" s="162"/>
      <c r="BE216" s="162"/>
      <c r="BF216" s="162"/>
      <c r="BG216" s="162"/>
      <c r="BH216" s="162"/>
    </row>
    <row r="217" spans="1:60" outlineLevel="1" x14ac:dyDescent="0.2">
      <c r="A217" s="199">
        <v>103</v>
      </c>
      <c r="B217" s="174" t="s">
        <v>603</v>
      </c>
      <c r="C217" s="194" t="s">
        <v>477</v>
      </c>
      <c r="D217" s="177" t="s">
        <v>463</v>
      </c>
      <c r="E217" s="220"/>
      <c r="F217" s="185"/>
      <c r="G217" s="184">
        <f>ROUND(E217*F217,2)</f>
        <v>0</v>
      </c>
      <c r="H217" s="183" t="s">
        <v>474</v>
      </c>
      <c r="I217" s="202" t="s">
        <v>174</v>
      </c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 t="s">
        <v>166</v>
      </c>
      <c r="AF217" s="162"/>
      <c r="AG217" s="162"/>
      <c r="AH217" s="162"/>
      <c r="AI217" s="162"/>
      <c r="AJ217" s="162"/>
      <c r="AK217" s="162"/>
      <c r="AL217" s="162"/>
      <c r="AM217" s="162">
        <v>21</v>
      </c>
      <c r="AN217" s="162"/>
      <c r="AO217" s="162"/>
      <c r="AP217" s="162"/>
      <c r="AQ217" s="162"/>
      <c r="AR217" s="162"/>
      <c r="AS217" s="162"/>
      <c r="AT217" s="162"/>
      <c r="AU217" s="162"/>
      <c r="AV217" s="162"/>
      <c r="AW217" s="162"/>
      <c r="AX217" s="162"/>
      <c r="AY217" s="162"/>
      <c r="AZ217" s="162"/>
      <c r="BA217" s="162"/>
      <c r="BB217" s="162"/>
      <c r="BC217" s="162"/>
      <c r="BD217" s="162"/>
      <c r="BE217" s="162"/>
      <c r="BF217" s="162"/>
      <c r="BG217" s="162"/>
      <c r="BH217" s="162"/>
    </row>
    <row r="218" spans="1:60" x14ac:dyDescent="0.2">
      <c r="A218" s="198" t="s">
        <v>158</v>
      </c>
      <c r="B218" s="172" t="s">
        <v>128</v>
      </c>
      <c r="C218" s="193" t="s">
        <v>129</v>
      </c>
      <c r="D218" s="176"/>
      <c r="E218" s="179"/>
      <c r="F218" s="291">
        <f>SUM(G219:G236)</f>
        <v>0</v>
      </c>
      <c r="G218" s="292"/>
      <c r="H218" s="182"/>
      <c r="I218" s="201"/>
      <c r="AE218" t="s">
        <v>159</v>
      </c>
    </row>
    <row r="219" spans="1:60" outlineLevel="1" x14ac:dyDescent="0.2">
      <c r="A219" s="199"/>
      <c r="B219" s="293" t="s">
        <v>930</v>
      </c>
      <c r="C219" s="294"/>
      <c r="D219" s="295"/>
      <c r="E219" s="296"/>
      <c r="F219" s="297"/>
      <c r="G219" s="298"/>
      <c r="H219" s="183"/>
      <c r="I219" s="20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>
        <v>0</v>
      </c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  <c r="AU219" s="162"/>
      <c r="AV219" s="162"/>
      <c r="AW219" s="162"/>
      <c r="AX219" s="162"/>
      <c r="AY219" s="162"/>
      <c r="AZ219" s="162"/>
      <c r="BA219" s="162"/>
      <c r="BB219" s="162"/>
      <c r="BC219" s="162"/>
      <c r="BD219" s="162"/>
      <c r="BE219" s="162"/>
      <c r="BF219" s="162"/>
      <c r="BG219" s="162"/>
      <c r="BH219" s="162"/>
    </row>
    <row r="220" spans="1:60" outlineLevel="1" x14ac:dyDescent="0.2">
      <c r="A220" s="200">
        <v>104</v>
      </c>
      <c r="B220" s="173" t="s">
        <v>931</v>
      </c>
      <c r="C220" s="194" t="s">
        <v>932</v>
      </c>
      <c r="D220" s="177" t="s">
        <v>163</v>
      </c>
      <c r="E220" s="180">
        <v>3.83</v>
      </c>
      <c r="F220" s="185"/>
      <c r="G220" s="184">
        <f>ROUND(E220*F220,2)</f>
        <v>0</v>
      </c>
      <c r="H220" s="183" t="s">
        <v>474</v>
      </c>
      <c r="I220" s="202" t="s">
        <v>174</v>
      </c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 t="s">
        <v>166</v>
      </c>
      <c r="AF220" s="162"/>
      <c r="AG220" s="162"/>
      <c r="AH220" s="162"/>
      <c r="AI220" s="162"/>
      <c r="AJ220" s="162"/>
      <c r="AK220" s="162"/>
      <c r="AL220" s="162"/>
      <c r="AM220" s="162">
        <v>21</v>
      </c>
      <c r="AN220" s="162"/>
      <c r="AO220" s="162"/>
      <c r="AP220" s="162"/>
      <c r="AQ220" s="162"/>
      <c r="AR220" s="162"/>
      <c r="AS220" s="162"/>
      <c r="AT220" s="162"/>
      <c r="AU220" s="162"/>
      <c r="AV220" s="162"/>
      <c r="AW220" s="162"/>
      <c r="AX220" s="162"/>
      <c r="AY220" s="162"/>
      <c r="AZ220" s="162"/>
      <c r="BA220" s="162"/>
      <c r="BB220" s="162"/>
      <c r="BC220" s="162"/>
      <c r="BD220" s="162"/>
      <c r="BE220" s="162"/>
      <c r="BF220" s="162"/>
      <c r="BG220" s="162"/>
      <c r="BH220" s="162"/>
    </row>
    <row r="221" spans="1:60" outlineLevel="1" x14ac:dyDescent="0.2">
      <c r="A221" s="199"/>
      <c r="B221" s="285" t="s">
        <v>933</v>
      </c>
      <c r="C221" s="286"/>
      <c r="D221" s="287"/>
      <c r="E221" s="288"/>
      <c r="F221" s="289"/>
      <c r="G221" s="290"/>
      <c r="H221" s="183"/>
      <c r="I221" s="20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>
        <v>0</v>
      </c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  <c r="AU221" s="162"/>
      <c r="AV221" s="162"/>
      <c r="AW221" s="162"/>
      <c r="AX221" s="162"/>
      <c r="AY221" s="162"/>
      <c r="AZ221" s="162"/>
      <c r="BA221" s="162"/>
      <c r="BB221" s="162"/>
      <c r="BC221" s="162"/>
      <c r="BD221" s="162"/>
      <c r="BE221" s="162"/>
      <c r="BF221" s="162"/>
      <c r="BG221" s="162"/>
      <c r="BH221" s="162"/>
    </row>
    <row r="222" spans="1:60" outlineLevel="1" x14ac:dyDescent="0.2">
      <c r="A222" s="200">
        <v>105</v>
      </c>
      <c r="B222" s="173" t="s">
        <v>934</v>
      </c>
      <c r="C222" s="194" t="s">
        <v>935</v>
      </c>
      <c r="D222" s="177" t="s">
        <v>163</v>
      </c>
      <c r="E222" s="180">
        <v>2.25</v>
      </c>
      <c r="F222" s="185"/>
      <c r="G222" s="184">
        <f>ROUND(E222*F222,2)</f>
        <v>0</v>
      </c>
      <c r="H222" s="183" t="s">
        <v>474</v>
      </c>
      <c r="I222" s="202" t="s">
        <v>174</v>
      </c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 t="s">
        <v>166</v>
      </c>
      <c r="AF222" s="162"/>
      <c r="AG222" s="162"/>
      <c r="AH222" s="162"/>
      <c r="AI222" s="162"/>
      <c r="AJ222" s="162"/>
      <c r="AK222" s="162"/>
      <c r="AL222" s="162"/>
      <c r="AM222" s="162">
        <v>21</v>
      </c>
      <c r="AN222" s="162"/>
      <c r="AO222" s="162"/>
      <c r="AP222" s="162"/>
      <c r="AQ222" s="162"/>
      <c r="AR222" s="162"/>
      <c r="AS222" s="162"/>
      <c r="AT222" s="162"/>
      <c r="AU222" s="162"/>
      <c r="AV222" s="162"/>
      <c r="AW222" s="162"/>
      <c r="AX222" s="162"/>
      <c r="AY222" s="162"/>
      <c r="AZ222" s="162"/>
      <c r="BA222" s="162"/>
      <c r="BB222" s="162"/>
      <c r="BC222" s="162"/>
      <c r="BD222" s="162"/>
      <c r="BE222" s="162"/>
      <c r="BF222" s="162"/>
      <c r="BG222" s="162"/>
      <c r="BH222" s="162"/>
    </row>
    <row r="223" spans="1:60" outlineLevel="1" x14ac:dyDescent="0.2">
      <c r="A223" s="199"/>
      <c r="B223" s="285" t="s">
        <v>936</v>
      </c>
      <c r="C223" s="286"/>
      <c r="D223" s="287"/>
      <c r="E223" s="288"/>
      <c r="F223" s="289"/>
      <c r="G223" s="290"/>
      <c r="H223" s="183"/>
      <c r="I223" s="20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>
        <v>0</v>
      </c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  <c r="AU223" s="162"/>
      <c r="AV223" s="162"/>
      <c r="AW223" s="162"/>
      <c r="AX223" s="162"/>
      <c r="AY223" s="162"/>
      <c r="AZ223" s="162"/>
      <c r="BA223" s="162"/>
      <c r="BB223" s="162"/>
      <c r="BC223" s="162"/>
      <c r="BD223" s="162"/>
      <c r="BE223" s="162"/>
      <c r="BF223" s="162"/>
      <c r="BG223" s="162"/>
      <c r="BH223" s="162"/>
    </row>
    <row r="224" spans="1:60" outlineLevel="1" x14ac:dyDescent="0.2">
      <c r="A224" s="200">
        <v>106</v>
      </c>
      <c r="B224" s="173" t="s">
        <v>937</v>
      </c>
      <c r="C224" s="194" t="s">
        <v>935</v>
      </c>
      <c r="D224" s="177" t="s">
        <v>163</v>
      </c>
      <c r="E224" s="180">
        <v>3</v>
      </c>
      <c r="F224" s="185"/>
      <c r="G224" s="184">
        <f>ROUND(E224*F224,2)</f>
        <v>0</v>
      </c>
      <c r="H224" s="183" t="s">
        <v>474</v>
      </c>
      <c r="I224" s="202" t="s">
        <v>174</v>
      </c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 t="s">
        <v>166</v>
      </c>
      <c r="AF224" s="162"/>
      <c r="AG224" s="162"/>
      <c r="AH224" s="162"/>
      <c r="AI224" s="162"/>
      <c r="AJ224" s="162"/>
      <c r="AK224" s="162"/>
      <c r="AL224" s="162"/>
      <c r="AM224" s="162">
        <v>21</v>
      </c>
      <c r="AN224" s="162"/>
      <c r="AO224" s="162"/>
      <c r="AP224" s="162"/>
      <c r="AQ224" s="162"/>
      <c r="AR224" s="162"/>
      <c r="AS224" s="162"/>
      <c r="AT224" s="162"/>
      <c r="AU224" s="162"/>
      <c r="AV224" s="162"/>
      <c r="AW224" s="162"/>
      <c r="AX224" s="162"/>
      <c r="AY224" s="162"/>
      <c r="AZ224" s="162"/>
      <c r="BA224" s="162"/>
      <c r="BB224" s="162"/>
      <c r="BC224" s="162"/>
      <c r="BD224" s="162"/>
      <c r="BE224" s="162"/>
      <c r="BF224" s="162"/>
      <c r="BG224" s="162"/>
      <c r="BH224" s="162"/>
    </row>
    <row r="225" spans="1:60" outlineLevel="1" x14ac:dyDescent="0.2">
      <c r="A225" s="199"/>
      <c r="B225" s="285" t="s">
        <v>938</v>
      </c>
      <c r="C225" s="286"/>
      <c r="D225" s="287"/>
      <c r="E225" s="288"/>
      <c r="F225" s="289"/>
      <c r="G225" s="290"/>
      <c r="H225" s="183"/>
      <c r="I225" s="20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>
        <v>0</v>
      </c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  <c r="AU225" s="162"/>
      <c r="AV225" s="162"/>
      <c r="AW225" s="162"/>
      <c r="AX225" s="162"/>
      <c r="AY225" s="162"/>
      <c r="AZ225" s="162"/>
      <c r="BA225" s="162"/>
      <c r="BB225" s="162"/>
      <c r="BC225" s="162"/>
      <c r="BD225" s="162"/>
      <c r="BE225" s="162"/>
      <c r="BF225" s="162"/>
      <c r="BG225" s="162"/>
      <c r="BH225" s="162"/>
    </row>
    <row r="226" spans="1:60" ht="33.75" outlineLevel="1" x14ac:dyDescent="0.2">
      <c r="A226" s="200">
        <v>107</v>
      </c>
      <c r="B226" s="173" t="s">
        <v>939</v>
      </c>
      <c r="C226" s="194" t="s">
        <v>940</v>
      </c>
      <c r="D226" s="177" t="s">
        <v>245</v>
      </c>
      <c r="E226" s="180">
        <v>2</v>
      </c>
      <c r="F226" s="185"/>
      <c r="G226" s="184">
        <f t="shared" ref="G226:G231" si="4">ROUND(E226*F226,2)</f>
        <v>0</v>
      </c>
      <c r="H226" s="183" t="s">
        <v>474</v>
      </c>
      <c r="I226" s="202" t="s">
        <v>174</v>
      </c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 t="s">
        <v>166</v>
      </c>
      <c r="AF226" s="162"/>
      <c r="AG226" s="162"/>
      <c r="AH226" s="162"/>
      <c r="AI226" s="162"/>
      <c r="AJ226" s="162"/>
      <c r="AK226" s="162"/>
      <c r="AL226" s="162"/>
      <c r="AM226" s="162">
        <v>21</v>
      </c>
      <c r="AN226" s="162"/>
      <c r="AO226" s="162"/>
      <c r="AP226" s="162"/>
      <c r="AQ226" s="162"/>
      <c r="AR226" s="162"/>
      <c r="AS226" s="162"/>
      <c r="AT226" s="162"/>
      <c r="AU226" s="162"/>
      <c r="AV226" s="162"/>
      <c r="AW226" s="162"/>
      <c r="AX226" s="162"/>
      <c r="AY226" s="162"/>
      <c r="AZ226" s="162"/>
      <c r="BA226" s="162"/>
      <c r="BB226" s="162"/>
      <c r="BC226" s="162"/>
      <c r="BD226" s="162"/>
      <c r="BE226" s="162"/>
      <c r="BF226" s="162"/>
      <c r="BG226" s="162"/>
      <c r="BH226" s="162"/>
    </row>
    <row r="227" spans="1:60" ht="33.75" outlineLevel="1" x14ac:dyDescent="0.2">
      <c r="A227" s="200">
        <v>108</v>
      </c>
      <c r="B227" s="173" t="s">
        <v>941</v>
      </c>
      <c r="C227" s="194" t="s">
        <v>942</v>
      </c>
      <c r="D227" s="177" t="s">
        <v>245</v>
      </c>
      <c r="E227" s="180">
        <v>1</v>
      </c>
      <c r="F227" s="185"/>
      <c r="G227" s="184">
        <f t="shared" si="4"/>
        <v>0</v>
      </c>
      <c r="H227" s="183" t="s">
        <v>474</v>
      </c>
      <c r="I227" s="202" t="s">
        <v>174</v>
      </c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 t="s">
        <v>166</v>
      </c>
      <c r="AF227" s="162"/>
      <c r="AG227" s="162"/>
      <c r="AH227" s="162"/>
      <c r="AI227" s="162"/>
      <c r="AJ227" s="162"/>
      <c r="AK227" s="162"/>
      <c r="AL227" s="162"/>
      <c r="AM227" s="162">
        <v>21</v>
      </c>
      <c r="AN227" s="162"/>
      <c r="AO227" s="162"/>
      <c r="AP227" s="162"/>
      <c r="AQ227" s="162"/>
      <c r="AR227" s="162"/>
      <c r="AS227" s="162"/>
      <c r="AT227" s="162"/>
      <c r="AU227" s="162"/>
      <c r="AV227" s="162"/>
      <c r="AW227" s="162"/>
      <c r="AX227" s="162"/>
      <c r="AY227" s="162"/>
      <c r="AZ227" s="162"/>
      <c r="BA227" s="162"/>
      <c r="BB227" s="162"/>
      <c r="BC227" s="162"/>
      <c r="BD227" s="162"/>
      <c r="BE227" s="162"/>
      <c r="BF227" s="162"/>
      <c r="BG227" s="162"/>
      <c r="BH227" s="162"/>
    </row>
    <row r="228" spans="1:60" outlineLevel="1" x14ac:dyDescent="0.2">
      <c r="A228" s="200">
        <v>109</v>
      </c>
      <c r="B228" s="173" t="s">
        <v>943</v>
      </c>
      <c r="C228" s="194" t="s">
        <v>944</v>
      </c>
      <c r="D228" s="177" t="s">
        <v>245</v>
      </c>
      <c r="E228" s="180">
        <v>3</v>
      </c>
      <c r="F228" s="185"/>
      <c r="G228" s="184">
        <f t="shared" si="4"/>
        <v>0</v>
      </c>
      <c r="H228" s="183"/>
      <c r="I228" s="202" t="s">
        <v>228</v>
      </c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 t="s">
        <v>229</v>
      </c>
      <c r="AF228" s="162" t="s">
        <v>240</v>
      </c>
      <c r="AG228" s="162"/>
      <c r="AH228" s="162"/>
      <c r="AI228" s="162"/>
      <c r="AJ228" s="162"/>
      <c r="AK228" s="162"/>
      <c r="AL228" s="162"/>
      <c r="AM228" s="162">
        <v>21</v>
      </c>
      <c r="AN228" s="162"/>
      <c r="AO228" s="162"/>
      <c r="AP228" s="162"/>
      <c r="AQ228" s="162"/>
      <c r="AR228" s="162"/>
      <c r="AS228" s="162"/>
      <c r="AT228" s="162"/>
      <c r="AU228" s="162"/>
      <c r="AV228" s="162"/>
      <c r="AW228" s="162"/>
      <c r="AX228" s="162"/>
      <c r="AY228" s="162"/>
      <c r="AZ228" s="162"/>
      <c r="BA228" s="162"/>
      <c r="BB228" s="162"/>
      <c r="BC228" s="162"/>
      <c r="BD228" s="162"/>
      <c r="BE228" s="162"/>
      <c r="BF228" s="162"/>
      <c r="BG228" s="162"/>
      <c r="BH228" s="162"/>
    </row>
    <row r="229" spans="1:60" outlineLevel="1" x14ac:dyDescent="0.2">
      <c r="A229" s="200">
        <v>110</v>
      </c>
      <c r="B229" s="173" t="s">
        <v>945</v>
      </c>
      <c r="C229" s="194" t="s">
        <v>946</v>
      </c>
      <c r="D229" s="177" t="s">
        <v>245</v>
      </c>
      <c r="E229" s="180">
        <v>3</v>
      </c>
      <c r="F229" s="185"/>
      <c r="G229" s="184">
        <f t="shared" si="4"/>
        <v>0</v>
      </c>
      <c r="H229" s="183"/>
      <c r="I229" s="202" t="s">
        <v>228</v>
      </c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 t="s">
        <v>229</v>
      </c>
      <c r="AF229" s="162" t="s">
        <v>240</v>
      </c>
      <c r="AG229" s="162"/>
      <c r="AH229" s="162"/>
      <c r="AI229" s="162"/>
      <c r="AJ229" s="162"/>
      <c r="AK229" s="162"/>
      <c r="AL229" s="162"/>
      <c r="AM229" s="162">
        <v>21</v>
      </c>
      <c r="AN229" s="162"/>
      <c r="AO229" s="162"/>
      <c r="AP229" s="162"/>
      <c r="AQ229" s="162"/>
      <c r="AR229" s="162"/>
      <c r="AS229" s="162"/>
      <c r="AT229" s="162"/>
      <c r="AU229" s="162"/>
      <c r="AV229" s="162"/>
      <c r="AW229" s="162"/>
      <c r="AX229" s="162"/>
      <c r="AY229" s="162"/>
      <c r="AZ229" s="162"/>
      <c r="BA229" s="162"/>
      <c r="BB229" s="162"/>
      <c r="BC229" s="162"/>
      <c r="BD229" s="162"/>
      <c r="BE229" s="162"/>
      <c r="BF229" s="162"/>
      <c r="BG229" s="162"/>
      <c r="BH229" s="162"/>
    </row>
    <row r="230" spans="1:60" outlineLevel="1" x14ac:dyDescent="0.2">
      <c r="A230" s="200">
        <v>111</v>
      </c>
      <c r="B230" s="173" t="s">
        <v>947</v>
      </c>
      <c r="C230" s="194" t="s">
        <v>948</v>
      </c>
      <c r="D230" s="177" t="s">
        <v>245</v>
      </c>
      <c r="E230" s="180">
        <v>3</v>
      </c>
      <c r="F230" s="185"/>
      <c r="G230" s="184">
        <f t="shared" si="4"/>
        <v>0</v>
      </c>
      <c r="H230" s="183"/>
      <c r="I230" s="202" t="s">
        <v>228</v>
      </c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 t="s">
        <v>229</v>
      </c>
      <c r="AF230" s="162" t="s">
        <v>240</v>
      </c>
      <c r="AG230" s="162"/>
      <c r="AH230" s="162"/>
      <c r="AI230" s="162"/>
      <c r="AJ230" s="162"/>
      <c r="AK230" s="162"/>
      <c r="AL230" s="162"/>
      <c r="AM230" s="162">
        <v>21</v>
      </c>
      <c r="AN230" s="162"/>
      <c r="AO230" s="162"/>
      <c r="AP230" s="162"/>
      <c r="AQ230" s="162"/>
      <c r="AR230" s="162"/>
      <c r="AS230" s="162"/>
      <c r="AT230" s="162"/>
      <c r="AU230" s="162"/>
      <c r="AV230" s="162"/>
      <c r="AW230" s="162"/>
      <c r="AX230" s="162"/>
      <c r="AY230" s="162"/>
      <c r="AZ230" s="162"/>
      <c r="BA230" s="162"/>
      <c r="BB230" s="162"/>
      <c r="BC230" s="162"/>
      <c r="BD230" s="162"/>
      <c r="BE230" s="162"/>
      <c r="BF230" s="162"/>
      <c r="BG230" s="162"/>
      <c r="BH230" s="162"/>
    </row>
    <row r="231" spans="1:60" outlineLevel="1" x14ac:dyDescent="0.2">
      <c r="A231" s="200">
        <v>112</v>
      </c>
      <c r="B231" s="173" t="s">
        <v>949</v>
      </c>
      <c r="C231" s="194" t="s">
        <v>469</v>
      </c>
      <c r="D231" s="177" t="s">
        <v>237</v>
      </c>
      <c r="E231" s="180">
        <v>3</v>
      </c>
      <c r="F231" s="185"/>
      <c r="G231" s="184">
        <f t="shared" si="4"/>
        <v>0</v>
      </c>
      <c r="H231" s="183"/>
      <c r="I231" s="202" t="s">
        <v>228</v>
      </c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 t="s">
        <v>229</v>
      </c>
      <c r="AF231" s="162" t="s">
        <v>240</v>
      </c>
      <c r="AG231" s="162"/>
      <c r="AH231" s="162"/>
      <c r="AI231" s="162"/>
      <c r="AJ231" s="162"/>
      <c r="AK231" s="162"/>
      <c r="AL231" s="162"/>
      <c r="AM231" s="162">
        <v>21</v>
      </c>
      <c r="AN231" s="162"/>
      <c r="AO231" s="162"/>
      <c r="AP231" s="162"/>
      <c r="AQ231" s="162"/>
      <c r="AR231" s="162"/>
      <c r="AS231" s="162"/>
      <c r="AT231" s="162"/>
      <c r="AU231" s="162"/>
      <c r="AV231" s="162"/>
      <c r="AW231" s="162"/>
      <c r="AX231" s="162"/>
      <c r="AY231" s="162"/>
      <c r="AZ231" s="162"/>
      <c r="BA231" s="162"/>
      <c r="BB231" s="162"/>
      <c r="BC231" s="162"/>
      <c r="BD231" s="162"/>
      <c r="BE231" s="162"/>
      <c r="BF231" s="162"/>
      <c r="BG231" s="162"/>
      <c r="BH231" s="162"/>
    </row>
    <row r="232" spans="1:60" outlineLevel="1" x14ac:dyDescent="0.2">
      <c r="A232" s="199"/>
      <c r="B232" s="285" t="s">
        <v>950</v>
      </c>
      <c r="C232" s="286"/>
      <c r="D232" s="287"/>
      <c r="E232" s="288"/>
      <c r="F232" s="289"/>
      <c r="G232" s="290"/>
      <c r="H232" s="183"/>
      <c r="I232" s="20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>
        <v>0</v>
      </c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  <c r="AU232" s="162"/>
      <c r="AV232" s="162"/>
      <c r="AW232" s="162"/>
      <c r="AX232" s="162"/>
      <c r="AY232" s="162"/>
      <c r="AZ232" s="162"/>
      <c r="BA232" s="162"/>
      <c r="BB232" s="162"/>
      <c r="BC232" s="162"/>
      <c r="BD232" s="162"/>
      <c r="BE232" s="162"/>
      <c r="BF232" s="162"/>
      <c r="BG232" s="162"/>
      <c r="BH232" s="162"/>
    </row>
    <row r="233" spans="1:60" outlineLevel="1" x14ac:dyDescent="0.2">
      <c r="A233" s="199">
        <v>113</v>
      </c>
      <c r="B233" s="174" t="s">
        <v>951</v>
      </c>
      <c r="C233" s="194" t="s">
        <v>462</v>
      </c>
      <c r="D233" s="177" t="s">
        <v>463</v>
      </c>
      <c r="E233" s="220"/>
      <c r="F233" s="185"/>
      <c r="G233" s="184">
        <f>ROUND(E233*F233,2)</f>
        <v>0</v>
      </c>
      <c r="H233" s="183" t="s">
        <v>474</v>
      </c>
      <c r="I233" s="202" t="s">
        <v>174</v>
      </c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 t="s">
        <v>166</v>
      </c>
      <c r="AF233" s="162"/>
      <c r="AG233" s="162"/>
      <c r="AH233" s="162"/>
      <c r="AI233" s="162"/>
      <c r="AJ233" s="162"/>
      <c r="AK233" s="162"/>
      <c r="AL233" s="162"/>
      <c r="AM233" s="162">
        <v>21</v>
      </c>
      <c r="AN233" s="162"/>
      <c r="AO233" s="162"/>
      <c r="AP233" s="162"/>
      <c r="AQ233" s="162"/>
      <c r="AR233" s="162"/>
      <c r="AS233" s="162"/>
      <c r="AT233" s="162"/>
      <c r="AU233" s="162"/>
      <c r="AV233" s="162"/>
      <c r="AW233" s="162"/>
      <c r="AX233" s="162"/>
      <c r="AY233" s="162"/>
      <c r="AZ233" s="162"/>
      <c r="BA233" s="162"/>
      <c r="BB233" s="162"/>
      <c r="BC233" s="162"/>
      <c r="BD233" s="162"/>
      <c r="BE233" s="162"/>
      <c r="BF233" s="162"/>
      <c r="BG233" s="162"/>
      <c r="BH233" s="162"/>
    </row>
    <row r="234" spans="1:60" outlineLevel="1" x14ac:dyDescent="0.2">
      <c r="A234" s="199"/>
      <c r="B234" s="285" t="s">
        <v>952</v>
      </c>
      <c r="C234" s="286"/>
      <c r="D234" s="287"/>
      <c r="E234" s="288"/>
      <c r="F234" s="289"/>
      <c r="G234" s="290"/>
      <c r="H234" s="183"/>
      <c r="I234" s="20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>
        <v>1</v>
      </c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  <c r="AU234" s="162"/>
      <c r="AV234" s="162"/>
      <c r="AW234" s="162"/>
      <c r="AX234" s="162"/>
      <c r="AY234" s="162"/>
      <c r="AZ234" s="162"/>
      <c r="BA234" s="162"/>
      <c r="BB234" s="162"/>
      <c r="BC234" s="162"/>
      <c r="BD234" s="162"/>
      <c r="BE234" s="162"/>
      <c r="BF234" s="162"/>
      <c r="BG234" s="162"/>
      <c r="BH234" s="162"/>
    </row>
    <row r="235" spans="1:60" outlineLevel="1" x14ac:dyDescent="0.2">
      <c r="A235" s="199"/>
      <c r="B235" s="285" t="s">
        <v>953</v>
      </c>
      <c r="C235" s="286"/>
      <c r="D235" s="287"/>
      <c r="E235" s="288"/>
      <c r="F235" s="289"/>
      <c r="G235" s="290"/>
      <c r="H235" s="183"/>
      <c r="I235" s="20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>
        <v>2</v>
      </c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  <c r="AU235" s="162"/>
      <c r="AV235" s="162"/>
      <c r="AW235" s="162"/>
      <c r="AX235" s="162"/>
      <c r="AY235" s="162"/>
      <c r="AZ235" s="162"/>
      <c r="BA235" s="162"/>
      <c r="BB235" s="162"/>
      <c r="BC235" s="162"/>
      <c r="BD235" s="162"/>
      <c r="BE235" s="162"/>
      <c r="BF235" s="162"/>
      <c r="BG235" s="162"/>
      <c r="BH235" s="162"/>
    </row>
    <row r="236" spans="1:60" outlineLevel="1" x14ac:dyDescent="0.2">
      <c r="A236" s="199">
        <v>114</v>
      </c>
      <c r="B236" s="174" t="s">
        <v>954</v>
      </c>
      <c r="C236" s="194" t="s">
        <v>477</v>
      </c>
      <c r="D236" s="177" t="s">
        <v>463</v>
      </c>
      <c r="E236" s="220"/>
      <c r="F236" s="185"/>
      <c r="G236" s="184">
        <f>ROUND(E236*F236,2)</f>
        <v>0</v>
      </c>
      <c r="H236" s="183" t="s">
        <v>474</v>
      </c>
      <c r="I236" s="202" t="s">
        <v>174</v>
      </c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 t="s">
        <v>166</v>
      </c>
      <c r="AF236" s="162"/>
      <c r="AG236" s="162"/>
      <c r="AH236" s="162"/>
      <c r="AI236" s="162"/>
      <c r="AJ236" s="162"/>
      <c r="AK236" s="162"/>
      <c r="AL236" s="162"/>
      <c r="AM236" s="162">
        <v>21</v>
      </c>
      <c r="AN236" s="162"/>
      <c r="AO236" s="162"/>
      <c r="AP236" s="162"/>
      <c r="AQ236" s="162"/>
      <c r="AR236" s="162"/>
      <c r="AS236" s="162"/>
      <c r="AT236" s="162"/>
      <c r="AU236" s="162"/>
      <c r="AV236" s="162"/>
      <c r="AW236" s="162"/>
      <c r="AX236" s="162"/>
      <c r="AY236" s="162"/>
      <c r="AZ236" s="162"/>
      <c r="BA236" s="162"/>
      <c r="BB236" s="162"/>
      <c r="BC236" s="162"/>
      <c r="BD236" s="162"/>
      <c r="BE236" s="162"/>
      <c r="BF236" s="162"/>
      <c r="BG236" s="162"/>
      <c r="BH236" s="162"/>
    </row>
    <row r="237" spans="1:60" x14ac:dyDescent="0.2">
      <c r="A237" s="198" t="s">
        <v>158</v>
      </c>
      <c r="B237" s="172" t="s">
        <v>132</v>
      </c>
      <c r="C237" s="193" t="s">
        <v>133</v>
      </c>
      <c r="D237" s="176"/>
      <c r="E237" s="179"/>
      <c r="F237" s="291">
        <f>SUM(G238:G240)</f>
        <v>0</v>
      </c>
      <c r="G237" s="292"/>
      <c r="H237" s="182"/>
      <c r="I237" s="201"/>
      <c r="AE237" t="s">
        <v>159</v>
      </c>
    </row>
    <row r="238" spans="1:60" outlineLevel="1" x14ac:dyDescent="0.2">
      <c r="A238" s="199"/>
      <c r="B238" s="293" t="s">
        <v>604</v>
      </c>
      <c r="C238" s="294"/>
      <c r="D238" s="295"/>
      <c r="E238" s="296"/>
      <c r="F238" s="297"/>
      <c r="G238" s="298"/>
      <c r="H238" s="183"/>
      <c r="I238" s="20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  <c r="Y238" s="162"/>
      <c r="Z238" s="162"/>
      <c r="AA238" s="162"/>
      <c r="AB238" s="162"/>
      <c r="AC238" s="162">
        <v>0</v>
      </c>
      <c r="AD238" s="162"/>
      <c r="AE238" s="162"/>
      <c r="AF238" s="162"/>
      <c r="AG238" s="162"/>
      <c r="AH238" s="162"/>
      <c r="AI238" s="162"/>
      <c r="AJ238" s="162"/>
      <c r="AK238" s="162"/>
      <c r="AL238" s="162"/>
      <c r="AM238" s="162"/>
      <c r="AN238" s="162"/>
      <c r="AO238" s="162"/>
      <c r="AP238" s="162"/>
      <c r="AQ238" s="162"/>
      <c r="AR238" s="162"/>
      <c r="AS238" s="162"/>
      <c r="AT238" s="162"/>
      <c r="AU238" s="162"/>
      <c r="AV238" s="162"/>
      <c r="AW238" s="162"/>
      <c r="AX238" s="162"/>
      <c r="AY238" s="162"/>
      <c r="AZ238" s="162"/>
      <c r="BA238" s="162"/>
      <c r="BB238" s="162"/>
      <c r="BC238" s="162"/>
      <c r="BD238" s="162"/>
      <c r="BE238" s="162"/>
      <c r="BF238" s="162"/>
      <c r="BG238" s="162"/>
      <c r="BH238" s="162"/>
    </row>
    <row r="239" spans="1:60" outlineLevel="1" x14ac:dyDescent="0.2">
      <c r="A239" s="199"/>
      <c r="B239" s="285" t="s">
        <v>605</v>
      </c>
      <c r="C239" s="286"/>
      <c r="D239" s="287"/>
      <c r="E239" s="288"/>
      <c r="F239" s="289"/>
      <c r="G239" s="290"/>
      <c r="H239" s="183"/>
      <c r="I239" s="20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162"/>
      <c r="Y239" s="162"/>
      <c r="Z239" s="162"/>
      <c r="AA239" s="162"/>
      <c r="AB239" s="162"/>
      <c r="AC239" s="162"/>
      <c r="AD239" s="162"/>
      <c r="AE239" s="162" t="s">
        <v>169</v>
      </c>
      <c r="AF239" s="162"/>
      <c r="AG239" s="162"/>
      <c r="AH239" s="162"/>
      <c r="AI239" s="162"/>
      <c r="AJ239" s="162"/>
      <c r="AK239" s="162"/>
      <c r="AL239" s="162"/>
      <c r="AM239" s="162"/>
      <c r="AN239" s="162"/>
      <c r="AO239" s="162"/>
      <c r="AP239" s="162"/>
      <c r="AQ239" s="162"/>
      <c r="AR239" s="162"/>
      <c r="AS239" s="162"/>
      <c r="AT239" s="162"/>
      <c r="AU239" s="162"/>
      <c r="AV239" s="162"/>
      <c r="AW239" s="162"/>
      <c r="AX239" s="162"/>
      <c r="AY239" s="162"/>
      <c r="AZ239" s="162"/>
      <c r="BA239" s="162"/>
      <c r="BB239" s="162"/>
      <c r="BC239" s="162"/>
      <c r="BD239" s="162"/>
      <c r="BE239" s="162"/>
      <c r="BF239" s="162"/>
      <c r="BG239" s="162"/>
      <c r="BH239" s="162"/>
    </row>
    <row r="240" spans="1:60" outlineLevel="1" x14ac:dyDescent="0.2">
      <c r="A240" s="200">
        <v>115</v>
      </c>
      <c r="B240" s="173" t="s">
        <v>606</v>
      </c>
      <c r="C240" s="194" t="s">
        <v>607</v>
      </c>
      <c r="D240" s="177" t="s">
        <v>225</v>
      </c>
      <c r="E240" s="180">
        <v>79</v>
      </c>
      <c r="F240" s="185"/>
      <c r="G240" s="184">
        <f>ROUND(E240*F240,2)</f>
        <v>0</v>
      </c>
      <c r="H240" s="183" t="s">
        <v>608</v>
      </c>
      <c r="I240" s="202" t="s">
        <v>174</v>
      </c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  <c r="Y240" s="162"/>
      <c r="Z240" s="162"/>
      <c r="AA240" s="162"/>
      <c r="AB240" s="162"/>
      <c r="AC240" s="162"/>
      <c r="AD240" s="162"/>
      <c r="AE240" s="162" t="s">
        <v>166</v>
      </c>
      <c r="AF240" s="162"/>
      <c r="AG240" s="162"/>
      <c r="AH240" s="162"/>
      <c r="AI240" s="162"/>
      <c r="AJ240" s="162"/>
      <c r="AK240" s="162"/>
      <c r="AL240" s="162"/>
      <c r="AM240" s="162">
        <v>21</v>
      </c>
      <c r="AN240" s="162"/>
      <c r="AO240" s="162"/>
      <c r="AP240" s="162"/>
      <c r="AQ240" s="162"/>
      <c r="AR240" s="162"/>
      <c r="AS240" s="162"/>
      <c r="AT240" s="162"/>
      <c r="AU240" s="162"/>
      <c r="AV240" s="162"/>
      <c r="AW240" s="162"/>
      <c r="AX240" s="162"/>
      <c r="AY240" s="162"/>
      <c r="AZ240" s="162"/>
      <c r="BA240" s="162"/>
      <c r="BB240" s="162"/>
      <c r="BC240" s="162"/>
      <c r="BD240" s="162"/>
      <c r="BE240" s="162"/>
      <c r="BF240" s="162"/>
      <c r="BG240" s="162"/>
      <c r="BH240" s="162"/>
    </row>
    <row r="241" spans="1:60" x14ac:dyDescent="0.2">
      <c r="A241" s="198" t="s">
        <v>158</v>
      </c>
      <c r="B241" s="172" t="s">
        <v>136</v>
      </c>
      <c r="C241" s="193" t="s">
        <v>137</v>
      </c>
      <c r="D241" s="176"/>
      <c r="E241" s="179"/>
      <c r="F241" s="291">
        <f>SUM(G242:G242)</f>
        <v>0</v>
      </c>
      <c r="G241" s="292"/>
      <c r="H241" s="182"/>
      <c r="I241" s="201"/>
      <c r="AE241" t="s">
        <v>159</v>
      </c>
    </row>
    <row r="242" spans="1:60" outlineLevel="1" x14ac:dyDescent="0.2">
      <c r="A242" s="200">
        <v>116</v>
      </c>
      <c r="B242" s="173" t="s">
        <v>955</v>
      </c>
      <c r="C242" s="194" t="s">
        <v>956</v>
      </c>
      <c r="D242" s="177" t="s">
        <v>245</v>
      </c>
      <c r="E242" s="180">
        <v>2</v>
      </c>
      <c r="F242" s="185"/>
      <c r="G242" s="184">
        <f>ROUND(E242*F242,2)</f>
        <v>0</v>
      </c>
      <c r="H242" s="183"/>
      <c r="I242" s="202" t="s">
        <v>174</v>
      </c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  <c r="Y242" s="162"/>
      <c r="Z242" s="162"/>
      <c r="AA242" s="162"/>
      <c r="AB242" s="162"/>
      <c r="AC242" s="162"/>
      <c r="AD242" s="162"/>
      <c r="AE242" s="162" t="s">
        <v>166</v>
      </c>
      <c r="AF242" s="162"/>
      <c r="AG242" s="162"/>
      <c r="AH242" s="162"/>
      <c r="AI242" s="162"/>
      <c r="AJ242" s="162"/>
      <c r="AK242" s="162"/>
      <c r="AL242" s="162"/>
      <c r="AM242" s="162">
        <v>21</v>
      </c>
      <c r="AN242" s="162"/>
      <c r="AO242" s="162"/>
      <c r="AP242" s="162"/>
      <c r="AQ242" s="162"/>
      <c r="AR242" s="162"/>
      <c r="AS242" s="162"/>
      <c r="AT242" s="162"/>
      <c r="AU242" s="162"/>
      <c r="AV242" s="162"/>
      <c r="AW242" s="162"/>
      <c r="AX242" s="162"/>
      <c r="AY242" s="162"/>
      <c r="AZ242" s="162"/>
      <c r="BA242" s="162"/>
      <c r="BB242" s="162"/>
      <c r="BC242" s="162"/>
      <c r="BD242" s="162"/>
      <c r="BE242" s="162"/>
      <c r="BF242" s="162"/>
      <c r="BG242" s="162"/>
      <c r="BH242" s="162"/>
    </row>
    <row r="243" spans="1:60" x14ac:dyDescent="0.2">
      <c r="A243" s="198" t="s">
        <v>158</v>
      </c>
      <c r="B243" s="172" t="s">
        <v>140</v>
      </c>
      <c r="C243" s="193" t="s">
        <v>141</v>
      </c>
      <c r="D243" s="176"/>
      <c r="E243" s="179"/>
      <c r="F243" s="291">
        <f>SUM(G244:G263)</f>
        <v>0</v>
      </c>
      <c r="G243" s="292"/>
      <c r="H243" s="182"/>
      <c r="I243" s="201"/>
      <c r="AE243" t="s">
        <v>159</v>
      </c>
    </row>
    <row r="244" spans="1:60" outlineLevel="1" x14ac:dyDescent="0.2">
      <c r="A244" s="200">
        <v>117</v>
      </c>
      <c r="B244" s="173" t="s">
        <v>609</v>
      </c>
      <c r="C244" s="194" t="s">
        <v>445</v>
      </c>
      <c r="D244" s="177" t="s">
        <v>237</v>
      </c>
      <c r="E244" s="180">
        <v>1</v>
      </c>
      <c r="F244" s="185"/>
      <c r="G244" s="184">
        <f t="shared" ref="G244:G263" si="5">ROUND(E244*F244,2)</f>
        <v>0</v>
      </c>
      <c r="H244" s="183"/>
      <c r="I244" s="202" t="s">
        <v>228</v>
      </c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62"/>
      <c r="Z244" s="162"/>
      <c r="AA244" s="162"/>
      <c r="AB244" s="162"/>
      <c r="AC244" s="162"/>
      <c r="AD244" s="162"/>
      <c r="AE244" s="162" t="s">
        <v>229</v>
      </c>
      <c r="AF244" s="162" t="s">
        <v>330</v>
      </c>
      <c r="AG244" s="162"/>
      <c r="AH244" s="162"/>
      <c r="AI244" s="162"/>
      <c r="AJ244" s="162"/>
      <c r="AK244" s="162"/>
      <c r="AL244" s="162"/>
      <c r="AM244" s="162">
        <v>21</v>
      </c>
      <c r="AN244" s="162"/>
      <c r="AO244" s="162"/>
      <c r="AP244" s="162"/>
      <c r="AQ244" s="162"/>
      <c r="AR244" s="162"/>
      <c r="AS244" s="162"/>
      <c r="AT244" s="162"/>
      <c r="AU244" s="162"/>
      <c r="AV244" s="162"/>
      <c r="AW244" s="162"/>
      <c r="AX244" s="162"/>
      <c r="AY244" s="162"/>
      <c r="AZ244" s="162"/>
      <c r="BA244" s="162"/>
      <c r="BB244" s="162"/>
      <c r="BC244" s="162"/>
      <c r="BD244" s="162"/>
      <c r="BE244" s="162"/>
      <c r="BF244" s="162"/>
      <c r="BG244" s="162"/>
      <c r="BH244" s="162"/>
    </row>
    <row r="245" spans="1:60" outlineLevel="1" x14ac:dyDescent="0.2">
      <c r="A245" s="200">
        <v>118</v>
      </c>
      <c r="B245" s="173" t="s">
        <v>611</v>
      </c>
      <c r="C245" s="194" t="s">
        <v>957</v>
      </c>
      <c r="D245" s="177" t="s">
        <v>245</v>
      </c>
      <c r="E245" s="180">
        <v>1</v>
      </c>
      <c r="F245" s="185"/>
      <c r="G245" s="184">
        <f t="shared" si="5"/>
        <v>0</v>
      </c>
      <c r="H245" s="183"/>
      <c r="I245" s="202" t="s">
        <v>228</v>
      </c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  <c r="Y245" s="162"/>
      <c r="Z245" s="162"/>
      <c r="AA245" s="162"/>
      <c r="AB245" s="162"/>
      <c r="AC245" s="162"/>
      <c r="AD245" s="162"/>
      <c r="AE245" s="162" t="s">
        <v>229</v>
      </c>
      <c r="AF245" s="162" t="s">
        <v>330</v>
      </c>
      <c r="AG245" s="162"/>
      <c r="AH245" s="162"/>
      <c r="AI245" s="162"/>
      <c r="AJ245" s="162"/>
      <c r="AK245" s="162"/>
      <c r="AL245" s="162"/>
      <c r="AM245" s="162">
        <v>21</v>
      </c>
      <c r="AN245" s="162"/>
      <c r="AO245" s="162"/>
      <c r="AP245" s="162"/>
      <c r="AQ245" s="162"/>
      <c r="AR245" s="162"/>
      <c r="AS245" s="162"/>
      <c r="AT245" s="162"/>
      <c r="AU245" s="162"/>
      <c r="AV245" s="162"/>
      <c r="AW245" s="162"/>
      <c r="AX245" s="162"/>
      <c r="AY245" s="162"/>
      <c r="AZ245" s="162"/>
      <c r="BA245" s="162"/>
      <c r="BB245" s="162"/>
      <c r="BC245" s="162"/>
      <c r="BD245" s="162"/>
      <c r="BE245" s="162"/>
      <c r="BF245" s="162"/>
      <c r="BG245" s="162"/>
      <c r="BH245" s="162"/>
    </row>
    <row r="246" spans="1:60" outlineLevel="1" x14ac:dyDescent="0.2">
      <c r="A246" s="200">
        <v>119</v>
      </c>
      <c r="B246" s="173" t="s">
        <v>613</v>
      </c>
      <c r="C246" s="194" t="s">
        <v>329</v>
      </c>
      <c r="D246" s="177" t="s">
        <v>245</v>
      </c>
      <c r="E246" s="180">
        <v>1</v>
      </c>
      <c r="F246" s="185"/>
      <c r="G246" s="184">
        <f t="shared" si="5"/>
        <v>0</v>
      </c>
      <c r="H246" s="183"/>
      <c r="I246" s="202" t="s">
        <v>228</v>
      </c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  <c r="Y246" s="162"/>
      <c r="Z246" s="162"/>
      <c r="AA246" s="162"/>
      <c r="AB246" s="162"/>
      <c r="AC246" s="162"/>
      <c r="AD246" s="162"/>
      <c r="AE246" s="162" t="s">
        <v>229</v>
      </c>
      <c r="AF246" s="162" t="s">
        <v>330</v>
      </c>
      <c r="AG246" s="162"/>
      <c r="AH246" s="162"/>
      <c r="AI246" s="162"/>
      <c r="AJ246" s="162"/>
      <c r="AK246" s="162"/>
      <c r="AL246" s="162"/>
      <c r="AM246" s="162">
        <v>21</v>
      </c>
      <c r="AN246" s="162"/>
      <c r="AO246" s="162"/>
      <c r="AP246" s="162"/>
      <c r="AQ246" s="162"/>
      <c r="AR246" s="162"/>
      <c r="AS246" s="162"/>
      <c r="AT246" s="162"/>
      <c r="AU246" s="162"/>
      <c r="AV246" s="162"/>
      <c r="AW246" s="162"/>
      <c r="AX246" s="162"/>
      <c r="AY246" s="162"/>
      <c r="AZ246" s="162"/>
      <c r="BA246" s="162"/>
      <c r="BB246" s="162"/>
      <c r="BC246" s="162"/>
      <c r="BD246" s="162"/>
      <c r="BE246" s="162"/>
      <c r="BF246" s="162"/>
      <c r="BG246" s="162"/>
      <c r="BH246" s="162"/>
    </row>
    <row r="247" spans="1:60" outlineLevel="1" x14ac:dyDescent="0.2">
      <c r="A247" s="200">
        <v>120</v>
      </c>
      <c r="B247" s="173" t="s">
        <v>615</v>
      </c>
      <c r="C247" s="194" t="s">
        <v>958</v>
      </c>
      <c r="D247" s="177" t="s">
        <v>245</v>
      </c>
      <c r="E247" s="180">
        <v>1</v>
      </c>
      <c r="F247" s="185"/>
      <c r="G247" s="184">
        <f t="shared" si="5"/>
        <v>0</v>
      </c>
      <c r="H247" s="183"/>
      <c r="I247" s="202" t="s">
        <v>228</v>
      </c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62"/>
      <c r="Y247" s="162"/>
      <c r="Z247" s="162"/>
      <c r="AA247" s="162"/>
      <c r="AB247" s="162"/>
      <c r="AC247" s="162"/>
      <c r="AD247" s="162"/>
      <c r="AE247" s="162" t="s">
        <v>229</v>
      </c>
      <c r="AF247" s="162" t="s">
        <v>330</v>
      </c>
      <c r="AG247" s="162"/>
      <c r="AH247" s="162"/>
      <c r="AI247" s="162"/>
      <c r="AJ247" s="162"/>
      <c r="AK247" s="162"/>
      <c r="AL247" s="162"/>
      <c r="AM247" s="162">
        <v>21</v>
      </c>
      <c r="AN247" s="162"/>
      <c r="AO247" s="162"/>
      <c r="AP247" s="162"/>
      <c r="AQ247" s="162"/>
      <c r="AR247" s="162"/>
      <c r="AS247" s="162"/>
      <c r="AT247" s="162"/>
      <c r="AU247" s="162"/>
      <c r="AV247" s="162"/>
      <c r="AW247" s="162"/>
      <c r="AX247" s="162"/>
      <c r="AY247" s="162"/>
      <c r="AZ247" s="162"/>
      <c r="BA247" s="162"/>
      <c r="BB247" s="162"/>
      <c r="BC247" s="162"/>
      <c r="BD247" s="162"/>
      <c r="BE247" s="162"/>
      <c r="BF247" s="162"/>
      <c r="BG247" s="162"/>
      <c r="BH247" s="162"/>
    </row>
    <row r="248" spans="1:60" outlineLevel="1" x14ac:dyDescent="0.2">
      <c r="A248" s="200">
        <v>121</v>
      </c>
      <c r="B248" s="173" t="s">
        <v>618</v>
      </c>
      <c r="C248" s="194" t="s">
        <v>959</v>
      </c>
      <c r="D248" s="177" t="s">
        <v>245</v>
      </c>
      <c r="E248" s="180">
        <v>1</v>
      </c>
      <c r="F248" s="185"/>
      <c r="G248" s="184">
        <f t="shared" si="5"/>
        <v>0</v>
      </c>
      <c r="H248" s="183"/>
      <c r="I248" s="202" t="s">
        <v>228</v>
      </c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62"/>
      <c r="Y248" s="162"/>
      <c r="Z248" s="162"/>
      <c r="AA248" s="162"/>
      <c r="AB248" s="162"/>
      <c r="AC248" s="162"/>
      <c r="AD248" s="162"/>
      <c r="AE248" s="162" t="s">
        <v>229</v>
      </c>
      <c r="AF248" s="162" t="s">
        <v>330</v>
      </c>
      <c r="AG248" s="162"/>
      <c r="AH248" s="162"/>
      <c r="AI248" s="162"/>
      <c r="AJ248" s="162"/>
      <c r="AK248" s="162"/>
      <c r="AL248" s="162"/>
      <c r="AM248" s="162">
        <v>21</v>
      </c>
      <c r="AN248" s="162"/>
      <c r="AO248" s="162"/>
      <c r="AP248" s="162"/>
      <c r="AQ248" s="162"/>
      <c r="AR248" s="162"/>
      <c r="AS248" s="162"/>
      <c r="AT248" s="162"/>
      <c r="AU248" s="162"/>
      <c r="AV248" s="162"/>
      <c r="AW248" s="162"/>
      <c r="AX248" s="162"/>
      <c r="AY248" s="162"/>
      <c r="AZ248" s="162"/>
      <c r="BA248" s="162"/>
      <c r="BB248" s="162"/>
      <c r="BC248" s="162"/>
      <c r="BD248" s="162"/>
      <c r="BE248" s="162"/>
      <c r="BF248" s="162"/>
      <c r="BG248" s="162"/>
      <c r="BH248" s="162"/>
    </row>
    <row r="249" spans="1:60" outlineLevel="1" x14ac:dyDescent="0.2">
      <c r="A249" s="200">
        <v>122</v>
      </c>
      <c r="B249" s="173" t="s">
        <v>620</v>
      </c>
      <c r="C249" s="194" t="s">
        <v>960</v>
      </c>
      <c r="D249" s="177" t="s">
        <v>245</v>
      </c>
      <c r="E249" s="180">
        <v>1</v>
      </c>
      <c r="F249" s="185"/>
      <c r="G249" s="184">
        <f t="shared" si="5"/>
        <v>0</v>
      </c>
      <c r="H249" s="183"/>
      <c r="I249" s="202" t="s">
        <v>228</v>
      </c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  <c r="Y249" s="162"/>
      <c r="Z249" s="162"/>
      <c r="AA249" s="162"/>
      <c r="AB249" s="162"/>
      <c r="AC249" s="162"/>
      <c r="AD249" s="162"/>
      <c r="AE249" s="162" t="s">
        <v>229</v>
      </c>
      <c r="AF249" s="162" t="s">
        <v>330</v>
      </c>
      <c r="AG249" s="162"/>
      <c r="AH249" s="162"/>
      <c r="AI249" s="162"/>
      <c r="AJ249" s="162"/>
      <c r="AK249" s="162"/>
      <c r="AL249" s="162"/>
      <c r="AM249" s="162">
        <v>21</v>
      </c>
      <c r="AN249" s="162"/>
      <c r="AO249" s="162"/>
      <c r="AP249" s="162"/>
      <c r="AQ249" s="162"/>
      <c r="AR249" s="162"/>
      <c r="AS249" s="162"/>
      <c r="AT249" s="162"/>
      <c r="AU249" s="162"/>
      <c r="AV249" s="162"/>
      <c r="AW249" s="162"/>
      <c r="AX249" s="162"/>
      <c r="AY249" s="162"/>
      <c r="AZ249" s="162"/>
      <c r="BA249" s="162"/>
      <c r="BB249" s="162"/>
      <c r="BC249" s="162"/>
      <c r="BD249" s="162"/>
      <c r="BE249" s="162"/>
      <c r="BF249" s="162"/>
      <c r="BG249" s="162"/>
      <c r="BH249" s="162"/>
    </row>
    <row r="250" spans="1:60" outlineLevel="1" x14ac:dyDescent="0.2">
      <c r="A250" s="200">
        <v>123</v>
      </c>
      <c r="B250" s="173" t="s">
        <v>622</v>
      </c>
      <c r="C250" s="194" t="s">
        <v>961</v>
      </c>
      <c r="D250" s="177" t="s">
        <v>245</v>
      </c>
      <c r="E250" s="180">
        <v>1</v>
      </c>
      <c r="F250" s="185"/>
      <c r="G250" s="184">
        <f t="shared" si="5"/>
        <v>0</v>
      </c>
      <c r="H250" s="183"/>
      <c r="I250" s="202" t="s">
        <v>228</v>
      </c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62"/>
      <c r="Z250" s="162"/>
      <c r="AA250" s="162"/>
      <c r="AB250" s="162"/>
      <c r="AC250" s="162"/>
      <c r="AD250" s="162"/>
      <c r="AE250" s="162" t="s">
        <v>229</v>
      </c>
      <c r="AF250" s="162" t="s">
        <v>330</v>
      </c>
      <c r="AG250" s="162"/>
      <c r="AH250" s="162"/>
      <c r="AI250" s="162"/>
      <c r="AJ250" s="162"/>
      <c r="AK250" s="162"/>
      <c r="AL250" s="162"/>
      <c r="AM250" s="162">
        <v>21</v>
      </c>
      <c r="AN250" s="162"/>
      <c r="AO250" s="162"/>
      <c r="AP250" s="162"/>
      <c r="AQ250" s="162"/>
      <c r="AR250" s="162"/>
      <c r="AS250" s="162"/>
      <c r="AT250" s="162"/>
      <c r="AU250" s="162"/>
      <c r="AV250" s="162"/>
      <c r="AW250" s="162"/>
      <c r="AX250" s="162"/>
      <c r="AY250" s="162"/>
      <c r="AZ250" s="162"/>
      <c r="BA250" s="162"/>
      <c r="BB250" s="162"/>
      <c r="BC250" s="162"/>
      <c r="BD250" s="162"/>
      <c r="BE250" s="162"/>
      <c r="BF250" s="162"/>
      <c r="BG250" s="162"/>
      <c r="BH250" s="162"/>
    </row>
    <row r="251" spans="1:60" outlineLevel="1" x14ac:dyDescent="0.2">
      <c r="A251" s="200">
        <v>124</v>
      </c>
      <c r="B251" s="173" t="s">
        <v>962</v>
      </c>
      <c r="C251" s="194" t="s">
        <v>963</v>
      </c>
      <c r="D251" s="177" t="s">
        <v>245</v>
      </c>
      <c r="E251" s="180">
        <v>1</v>
      </c>
      <c r="F251" s="185"/>
      <c r="G251" s="184">
        <f t="shared" si="5"/>
        <v>0</v>
      </c>
      <c r="H251" s="183"/>
      <c r="I251" s="202" t="s">
        <v>228</v>
      </c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  <c r="Y251" s="162"/>
      <c r="Z251" s="162"/>
      <c r="AA251" s="162"/>
      <c r="AB251" s="162"/>
      <c r="AC251" s="162"/>
      <c r="AD251" s="162"/>
      <c r="AE251" s="162" t="s">
        <v>229</v>
      </c>
      <c r="AF251" s="162" t="s">
        <v>330</v>
      </c>
      <c r="AG251" s="162"/>
      <c r="AH251" s="162"/>
      <c r="AI251" s="162"/>
      <c r="AJ251" s="162"/>
      <c r="AK251" s="162"/>
      <c r="AL251" s="162"/>
      <c r="AM251" s="162">
        <v>21</v>
      </c>
      <c r="AN251" s="162"/>
      <c r="AO251" s="162"/>
      <c r="AP251" s="162"/>
      <c r="AQ251" s="162"/>
      <c r="AR251" s="162"/>
      <c r="AS251" s="162"/>
      <c r="AT251" s="162"/>
      <c r="AU251" s="162"/>
      <c r="AV251" s="162"/>
      <c r="AW251" s="162"/>
      <c r="AX251" s="162"/>
      <c r="AY251" s="162"/>
      <c r="AZ251" s="162"/>
      <c r="BA251" s="162"/>
      <c r="BB251" s="162"/>
      <c r="BC251" s="162"/>
      <c r="BD251" s="162"/>
      <c r="BE251" s="162"/>
      <c r="BF251" s="162"/>
      <c r="BG251" s="162"/>
      <c r="BH251" s="162"/>
    </row>
    <row r="252" spans="1:60" outlineLevel="1" x14ac:dyDescent="0.2">
      <c r="A252" s="200">
        <v>125</v>
      </c>
      <c r="B252" s="173" t="s">
        <v>964</v>
      </c>
      <c r="C252" s="194" t="s">
        <v>965</v>
      </c>
      <c r="D252" s="177" t="s">
        <v>245</v>
      </c>
      <c r="E252" s="180">
        <v>4</v>
      </c>
      <c r="F252" s="185"/>
      <c r="G252" s="184">
        <f t="shared" si="5"/>
        <v>0</v>
      </c>
      <c r="H252" s="183"/>
      <c r="I252" s="202" t="s">
        <v>228</v>
      </c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  <c r="Y252" s="162"/>
      <c r="Z252" s="162"/>
      <c r="AA252" s="162"/>
      <c r="AB252" s="162"/>
      <c r="AC252" s="162"/>
      <c r="AD252" s="162"/>
      <c r="AE252" s="162" t="s">
        <v>229</v>
      </c>
      <c r="AF252" s="162" t="s">
        <v>330</v>
      </c>
      <c r="AG252" s="162"/>
      <c r="AH252" s="162"/>
      <c r="AI252" s="162"/>
      <c r="AJ252" s="162"/>
      <c r="AK252" s="162"/>
      <c r="AL252" s="162"/>
      <c r="AM252" s="162">
        <v>21</v>
      </c>
      <c r="AN252" s="162"/>
      <c r="AO252" s="162"/>
      <c r="AP252" s="162"/>
      <c r="AQ252" s="162"/>
      <c r="AR252" s="162"/>
      <c r="AS252" s="162"/>
      <c r="AT252" s="162"/>
      <c r="AU252" s="162"/>
      <c r="AV252" s="162"/>
      <c r="AW252" s="162"/>
      <c r="AX252" s="162"/>
      <c r="AY252" s="162"/>
      <c r="AZ252" s="162"/>
      <c r="BA252" s="162"/>
      <c r="BB252" s="162"/>
      <c r="BC252" s="162"/>
      <c r="BD252" s="162"/>
      <c r="BE252" s="162"/>
      <c r="BF252" s="162"/>
      <c r="BG252" s="162"/>
      <c r="BH252" s="162"/>
    </row>
    <row r="253" spans="1:60" outlineLevel="1" x14ac:dyDescent="0.2">
      <c r="A253" s="200">
        <v>126</v>
      </c>
      <c r="B253" s="173" t="s">
        <v>966</v>
      </c>
      <c r="C253" s="194" t="s">
        <v>967</v>
      </c>
      <c r="D253" s="177" t="s">
        <v>245</v>
      </c>
      <c r="E253" s="180">
        <v>4</v>
      </c>
      <c r="F253" s="185"/>
      <c r="G253" s="184">
        <f t="shared" si="5"/>
        <v>0</v>
      </c>
      <c r="H253" s="183"/>
      <c r="I253" s="202" t="s">
        <v>228</v>
      </c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  <c r="Y253" s="162"/>
      <c r="Z253" s="162"/>
      <c r="AA253" s="162"/>
      <c r="AB253" s="162"/>
      <c r="AC253" s="162"/>
      <c r="AD253" s="162"/>
      <c r="AE253" s="162" t="s">
        <v>229</v>
      </c>
      <c r="AF253" s="162" t="s">
        <v>330</v>
      </c>
      <c r="AG253" s="162"/>
      <c r="AH253" s="162"/>
      <c r="AI253" s="162"/>
      <c r="AJ253" s="162"/>
      <c r="AK253" s="162"/>
      <c r="AL253" s="162"/>
      <c r="AM253" s="162">
        <v>21</v>
      </c>
      <c r="AN253" s="162"/>
      <c r="AO253" s="162"/>
      <c r="AP253" s="162"/>
      <c r="AQ253" s="162"/>
      <c r="AR253" s="162"/>
      <c r="AS253" s="162"/>
      <c r="AT253" s="162"/>
      <c r="AU253" s="162"/>
      <c r="AV253" s="162"/>
      <c r="AW253" s="162"/>
      <c r="AX253" s="162"/>
      <c r="AY253" s="162"/>
      <c r="AZ253" s="162"/>
      <c r="BA253" s="162"/>
      <c r="BB253" s="162"/>
      <c r="BC253" s="162"/>
      <c r="BD253" s="162"/>
      <c r="BE253" s="162"/>
      <c r="BF253" s="162"/>
      <c r="BG253" s="162"/>
      <c r="BH253" s="162"/>
    </row>
    <row r="254" spans="1:60" outlineLevel="1" x14ac:dyDescent="0.2">
      <c r="A254" s="200">
        <v>127</v>
      </c>
      <c r="B254" s="173" t="s">
        <v>968</v>
      </c>
      <c r="C254" s="194" t="s">
        <v>969</v>
      </c>
      <c r="D254" s="177" t="s">
        <v>245</v>
      </c>
      <c r="E254" s="180">
        <v>4</v>
      </c>
      <c r="F254" s="185"/>
      <c r="G254" s="184">
        <f t="shared" si="5"/>
        <v>0</v>
      </c>
      <c r="H254" s="183"/>
      <c r="I254" s="202" t="s">
        <v>228</v>
      </c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162"/>
      <c r="Y254" s="162"/>
      <c r="Z254" s="162"/>
      <c r="AA254" s="162"/>
      <c r="AB254" s="162"/>
      <c r="AC254" s="162"/>
      <c r="AD254" s="162"/>
      <c r="AE254" s="162" t="s">
        <v>229</v>
      </c>
      <c r="AF254" s="162" t="s">
        <v>330</v>
      </c>
      <c r="AG254" s="162"/>
      <c r="AH254" s="162"/>
      <c r="AI254" s="162"/>
      <c r="AJ254" s="162"/>
      <c r="AK254" s="162"/>
      <c r="AL254" s="162"/>
      <c r="AM254" s="162">
        <v>21</v>
      </c>
      <c r="AN254" s="162"/>
      <c r="AO254" s="162"/>
      <c r="AP254" s="162"/>
      <c r="AQ254" s="162"/>
      <c r="AR254" s="162"/>
      <c r="AS254" s="162"/>
      <c r="AT254" s="162"/>
      <c r="AU254" s="162"/>
      <c r="AV254" s="162"/>
      <c r="AW254" s="162"/>
      <c r="AX254" s="162"/>
      <c r="AY254" s="162"/>
      <c r="AZ254" s="162"/>
      <c r="BA254" s="162"/>
      <c r="BB254" s="162"/>
      <c r="BC254" s="162"/>
      <c r="BD254" s="162"/>
      <c r="BE254" s="162"/>
      <c r="BF254" s="162"/>
      <c r="BG254" s="162"/>
      <c r="BH254" s="162"/>
    </row>
    <row r="255" spans="1:60" outlineLevel="1" x14ac:dyDescent="0.2">
      <c r="A255" s="200">
        <v>128</v>
      </c>
      <c r="B255" s="173" t="s">
        <v>970</v>
      </c>
      <c r="C255" s="194" t="s">
        <v>610</v>
      </c>
      <c r="D255" s="177" t="s">
        <v>237</v>
      </c>
      <c r="E255" s="180">
        <v>1</v>
      </c>
      <c r="F255" s="185"/>
      <c r="G255" s="184">
        <f t="shared" si="5"/>
        <v>0</v>
      </c>
      <c r="H255" s="183"/>
      <c r="I255" s="202" t="s">
        <v>228</v>
      </c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  <c r="Z255" s="162"/>
      <c r="AA255" s="162"/>
      <c r="AB255" s="162"/>
      <c r="AC255" s="162"/>
      <c r="AD255" s="162"/>
      <c r="AE255" s="162" t="s">
        <v>229</v>
      </c>
      <c r="AF255" s="162" t="s">
        <v>330</v>
      </c>
      <c r="AG255" s="162"/>
      <c r="AH255" s="162"/>
      <c r="AI255" s="162"/>
      <c r="AJ255" s="162"/>
      <c r="AK255" s="162"/>
      <c r="AL255" s="162"/>
      <c r="AM255" s="162">
        <v>21</v>
      </c>
      <c r="AN255" s="162"/>
      <c r="AO255" s="162"/>
      <c r="AP255" s="162"/>
      <c r="AQ255" s="162"/>
      <c r="AR255" s="162"/>
      <c r="AS255" s="162"/>
      <c r="AT255" s="162"/>
      <c r="AU255" s="162"/>
      <c r="AV255" s="162"/>
      <c r="AW255" s="162"/>
      <c r="AX255" s="162"/>
      <c r="AY255" s="162"/>
      <c r="AZ255" s="162"/>
      <c r="BA255" s="162"/>
      <c r="BB255" s="162"/>
      <c r="BC255" s="162"/>
      <c r="BD255" s="162"/>
      <c r="BE255" s="162"/>
      <c r="BF255" s="162"/>
      <c r="BG255" s="162"/>
      <c r="BH255" s="162"/>
    </row>
    <row r="256" spans="1:60" outlineLevel="1" x14ac:dyDescent="0.2">
      <c r="A256" s="200">
        <v>129</v>
      </c>
      <c r="B256" s="173" t="s">
        <v>971</v>
      </c>
      <c r="C256" s="194" t="s">
        <v>612</v>
      </c>
      <c r="D256" s="177" t="s">
        <v>237</v>
      </c>
      <c r="E256" s="180">
        <v>1</v>
      </c>
      <c r="F256" s="185"/>
      <c r="G256" s="184">
        <f t="shared" si="5"/>
        <v>0</v>
      </c>
      <c r="H256" s="183"/>
      <c r="I256" s="202" t="s">
        <v>228</v>
      </c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  <c r="Z256" s="162"/>
      <c r="AA256" s="162"/>
      <c r="AB256" s="162"/>
      <c r="AC256" s="162"/>
      <c r="AD256" s="162"/>
      <c r="AE256" s="162" t="s">
        <v>229</v>
      </c>
      <c r="AF256" s="162" t="s">
        <v>330</v>
      </c>
      <c r="AG256" s="162"/>
      <c r="AH256" s="162"/>
      <c r="AI256" s="162"/>
      <c r="AJ256" s="162"/>
      <c r="AK256" s="162"/>
      <c r="AL256" s="162"/>
      <c r="AM256" s="162">
        <v>21</v>
      </c>
      <c r="AN256" s="162"/>
      <c r="AO256" s="162"/>
      <c r="AP256" s="162"/>
      <c r="AQ256" s="162"/>
      <c r="AR256" s="162"/>
      <c r="AS256" s="162"/>
      <c r="AT256" s="162"/>
      <c r="AU256" s="162"/>
      <c r="AV256" s="162"/>
      <c r="AW256" s="162"/>
      <c r="AX256" s="162"/>
      <c r="AY256" s="162"/>
      <c r="AZ256" s="162"/>
      <c r="BA256" s="162"/>
      <c r="BB256" s="162"/>
      <c r="BC256" s="162"/>
      <c r="BD256" s="162"/>
      <c r="BE256" s="162"/>
      <c r="BF256" s="162"/>
      <c r="BG256" s="162"/>
      <c r="BH256" s="162"/>
    </row>
    <row r="257" spans="1:60" outlineLevel="1" x14ac:dyDescent="0.2">
      <c r="A257" s="200">
        <v>130</v>
      </c>
      <c r="B257" s="173" t="s">
        <v>972</v>
      </c>
      <c r="C257" s="194" t="s">
        <v>614</v>
      </c>
      <c r="D257" s="177" t="s">
        <v>237</v>
      </c>
      <c r="E257" s="180">
        <v>1</v>
      </c>
      <c r="F257" s="185"/>
      <c r="G257" s="184">
        <f t="shared" si="5"/>
        <v>0</v>
      </c>
      <c r="H257" s="183"/>
      <c r="I257" s="202" t="s">
        <v>228</v>
      </c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2"/>
      <c r="Z257" s="162"/>
      <c r="AA257" s="162"/>
      <c r="AB257" s="162"/>
      <c r="AC257" s="162"/>
      <c r="AD257" s="162"/>
      <c r="AE257" s="162" t="s">
        <v>229</v>
      </c>
      <c r="AF257" s="162" t="s">
        <v>330</v>
      </c>
      <c r="AG257" s="162"/>
      <c r="AH257" s="162"/>
      <c r="AI257" s="162"/>
      <c r="AJ257" s="162"/>
      <c r="AK257" s="162"/>
      <c r="AL257" s="162"/>
      <c r="AM257" s="162">
        <v>21</v>
      </c>
      <c r="AN257" s="162"/>
      <c r="AO257" s="162"/>
      <c r="AP257" s="162"/>
      <c r="AQ257" s="162"/>
      <c r="AR257" s="162"/>
      <c r="AS257" s="162"/>
      <c r="AT257" s="162"/>
      <c r="AU257" s="162"/>
      <c r="AV257" s="162"/>
      <c r="AW257" s="162"/>
      <c r="AX257" s="162"/>
      <c r="AY257" s="162"/>
      <c r="AZ257" s="162"/>
      <c r="BA257" s="162"/>
      <c r="BB257" s="162"/>
      <c r="BC257" s="162"/>
      <c r="BD257" s="162"/>
      <c r="BE257" s="162"/>
      <c r="BF257" s="162"/>
      <c r="BG257" s="162"/>
      <c r="BH257" s="162"/>
    </row>
    <row r="258" spans="1:60" outlineLevel="1" x14ac:dyDescent="0.2">
      <c r="A258" s="200">
        <v>131</v>
      </c>
      <c r="B258" s="173" t="s">
        <v>973</v>
      </c>
      <c r="C258" s="194" t="s">
        <v>616</v>
      </c>
      <c r="D258" s="177" t="s">
        <v>617</v>
      </c>
      <c r="E258" s="180">
        <v>60</v>
      </c>
      <c r="F258" s="185"/>
      <c r="G258" s="184">
        <f t="shared" si="5"/>
        <v>0</v>
      </c>
      <c r="H258" s="183"/>
      <c r="I258" s="202" t="s">
        <v>228</v>
      </c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  <c r="Y258" s="162"/>
      <c r="Z258" s="162"/>
      <c r="AA258" s="162"/>
      <c r="AB258" s="162"/>
      <c r="AC258" s="162"/>
      <c r="AD258" s="162"/>
      <c r="AE258" s="162" t="s">
        <v>229</v>
      </c>
      <c r="AF258" s="162" t="s">
        <v>330</v>
      </c>
      <c r="AG258" s="162"/>
      <c r="AH258" s="162"/>
      <c r="AI258" s="162"/>
      <c r="AJ258" s="162"/>
      <c r="AK258" s="162"/>
      <c r="AL258" s="162"/>
      <c r="AM258" s="162">
        <v>21</v>
      </c>
      <c r="AN258" s="162"/>
      <c r="AO258" s="162"/>
      <c r="AP258" s="162"/>
      <c r="AQ258" s="162"/>
      <c r="AR258" s="162"/>
      <c r="AS258" s="162"/>
      <c r="AT258" s="162"/>
      <c r="AU258" s="162"/>
      <c r="AV258" s="162"/>
      <c r="AW258" s="162"/>
      <c r="AX258" s="162"/>
      <c r="AY258" s="162"/>
      <c r="AZ258" s="162"/>
      <c r="BA258" s="162"/>
      <c r="BB258" s="162"/>
      <c r="BC258" s="162"/>
      <c r="BD258" s="162"/>
      <c r="BE258" s="162"/>
      <c r="BF258" s="162"/>
      <c r="BG258" s="162"/>
      <c r="BH258" s="162"/>
    </row>
    <row r="259" spans="1:60" outlineLevel="1" x14ac:dyDescent="0.2">
      <c r="A259" s="200">
        <v>132</v>
      </c>
      <c r="B259" s="173" t="s">
        <v>974</v>
      </c>
      <c r="C259" s="194" t="s">
        <v>619</v>
      </c>
      <c r="D259" s="177" t="s">
        <v>617</v>
      </c>
      <c r="E259" s="180">
        <v>120</v>
      </c>
      <c r="F259" s="185"/>
      <c r="G259" s="184">
        <f t="shared" si="5"/>
        <v>0</v>
      </c>
      <c r="H259" s="183"/>
      <c r="I259" s="202" t="s">
        <v>228</v>
      </c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  <c r="Y259" s="162"/>
      <c r="Z259" s="162"/>
      <c r="AA259" s="162"/>
      <c r="AB259" s="162"/>
      <c r="AC259" s="162"/>
      <c r="AD259" s="162"/>
      <c r="AE259" s="162" t="s">
        <v>229</v>
      </c>
      <c r="AF259" s="162" t="s">
        <v>330</v>
      </c>
      <c r="AG259" s="162"/>
      <c r="AH259" s="162"/>
      <c r="AI259" s="162"/>
      <c r="AJ259" s="162"/>
      <c r="AK259" s="162"/>
      <c r="AL259" s="162"/>
      <c r="AM259" s="162">
        <v>21</v>
      </c>
      <c r="AN259" s="162"/>
      <c r="AO259" s="162"/>
      <c r="AP259" s="162"/>
      <c r="AQ259" s="162"/>
      <c r="AR259" s="162"/>
      <c r="AS259" s="162"/>
      <c r="AT259" s="162"/>
      <c r="AU259" s="162"/>
      <c r="AV259" s="162"/>
      <c r="AW259" s="162"/>
      <c r="AX259" s="162"/>
      <c r="AY259" s="162"/>
      <c r="AZ259" s="162"/>
      <c r="BA259" s="162"/>
      <c r="BB259" s="162"/>
      <c r="BC259" s="162"/>
      <c r="BD259" s="162"/>
      <c r="BE259" s="162"/>
      <c r="BF259" s="162"/>
      <c r="BG259" s="162"/>
      <c r="BH259" s="162"/>
    </row>
    <row r="260" spans="1:60" outlineLevel="1" x14ac:dyDescent="0.2">
      <c r="A260" s="200">
        <v>133</v>
      </c>
      <c r="B260" s="173" t="s">
        <v>975</v>
      </c>
      <c r="C260" s="194" t="s">
        <v>621</v>
      </c>
      <c r="D260" s="177" t="s">
        <v>237</v>
      </c>
      <c r="E260" s="180">
        <v>1</v>
      </c>
      <c r="F260" s="185"/>
      <c r="G260" s="184">
        <f t="shared" si="5"/>
        <v>0</v>
      </c>
      <c r="H260" s="183"/>
      <c r="I260" s="202" t="s">
        <v>228</v>
      </c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  <c r="Y260" s="162"/>
      <c r="Z260" s="162"/>
      <c r="AA260" s="162"/>
      <c r="AB260" s="162"/>
      <c r="AC260" s="162"/>
      <c r="AD260" s="162"/>
      <c r="AE260" s="162" t="s">
        <v>229</v>
      </c>
      <c r="AF260" s="162" t="s">
        <v>330</v>
      </c>
      <c r="AG260" s="162"/>
      <c r="AH260" s="162"/>
      <c r="AI260" s="162"/>
      <c r="AJ260" s="162"/>
      <c r="AK260" s="162"/>
      <c r="AL260" s="162"/>
      <c r="AM260" s="162">
        <v>21</v>
      </c>
      <c r="AN260" s="162"/>
      <c r="AO260" s="162"/>
      <c r="AP260" s="162"/>
      <c r="AQ260" s="162"/>
      <c r="AR260" s="162"/>
      <c r="AS260" s="162"/>
      <c r="AT260" s="162"/>
      <c r="AU260" s="162"/>
      <c r="AV260" s="162"/>
      <c r="AW260" s="162"/>
      <c r="AX260" s="162"/>
      <c r="AY260" s="162"/>
      <c r="AZ260" s="162"/>
      <c r="BA260" s="162"/>
      <c r="BB260" s="162"/>
      <c r="BC260" s="162"/>
      <c r="BD260" s="162"/>
      <c r="BE260" s="162"/>
      <c r="BF260" s="162"/>
      <c r="BG260" s="162"/>
      <c r="BH260" s="162"/>
    </row>
    <row r="261" spans="1:60" outlineLevel="1" x14ac:dyDescent="0.2">
      <c r="A261" s="200">
        <v>134</v>
      </c>
      <c r="B261" s="173" t="s">
        <v>976</v>
      </c>
      <c r="C261" s="194" t="s">
        <v>623</v>
      </c>
      <c r="D261" s="177" t="s">
        <v>237</v>
      </c>
      <c r="E261" s="180">
        <v>1</v>
      </c>
      <c r="F261" s="185"/>
      <c r="G261" s="184">
        <f t="shared" si="5"/>
        <v>0</v>
      </c>
      <c r="H261" s="183"/>
      <c r="I261" s="202" t="s">
        <v>228</v>
      </c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  <c r="Y261" s="162"/>
      <c r="Z261" s="162"/>
      <c r="AA261" s="162"/>
      <c r="AB261" s="162"/>
      <c r="AC261" s="162"/>
      <c r="AD261" s="162"/>
      <c r="AE261" s="162" t="s">
        <v>229</v>
      </c>
      <c r="AF261" s="162" t="s">
        <v>330</v>
      </c>
      <c r="AG261" s="162"/>
      <c r="AH261" s="162"/>
      <c r="AI261" s="162"/>
      <c r="AJ261" s="162"/>
      <c r="AK261" s="162"/>
      <c r="AL261" s="162"/>
      <c r="AM261" s="162">
        <v>21</v>
      </c>
      <c r="AN261" s="162"/>
      <c r="AO261" s="162"/>
      <c r="AP261" s="162"/>
      <c r="AQ261" s="162"/>
      <c r="AR261" s="162"/>
      <c r="AS261" s="162"/>
      <c r="AT261" s="162"/>
      <c r="AU261" s="162"/>
      <c r="AV261" s="162"/>
      <c r="AW261" s="162"/>
      <c r="AX261" s="162"/>
      <c r="AY261" s="162"/>
      <c r="AZ261" s="162"/>
      <c r="BA261" s="162"/>
      <c r="BB261" s="162"/>
      <c r="BC261" s="162"/>
      <c r="BD261" s="162"/>
      <c r="BE261" s="162"/>
      <c r="BF261" s="162"/>
      <c r="BG261" s="162"/>
      <c r="BH261" s="162"/>
    </row>
    <row r="262" spans="1:60" ht="33.75" outlineLevel="1" x14ac:dyDescent="0.2">
      <c r="A262" s="200">
        <v>135</v>
      </c>
      <c r="B262" s="173" t="s">
        <v>977</v>
      </c>
      <c r="C262" s="194" t="s">
        <v>978</v>
      </c>
      <c r="D262" s="177" t="s">
        <v>617</v>
      </c>
      <c r="E262" s="180">
        <v>40</v>
      </c>
      <c r="F262" s="185"/>
      <c r="G262" s="184">
        <f t="shared" si="5"/>
        <v>0</v>
      </c>
      <c r="H262" s="183"/>
      <c r="I262" s="202" t="s">
        <v>228</v>
      </c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  <c r="Y262" s="162"/>
      <c r="Z262" s="162"/>
      <c r="AA262" s="162"/>
      <c r="AB262" s="162"/>
      <c r="AC262" s="162"/>
      <c r="AD262" s="162"/>
      <c r="AE262" s="162" t="s">
        <v>229</v>
      </c>
      <c r="AF262" s="162" t="s">
        <v>330</v>
      </c>
      <c r="AG262" s="162"/>
      <c r="AH262" s="162"/>
      <c r="AI262" s="162"/>
      <c r="AJ262" s="162"/>
      <c r="AK262" s="162"/>
      <c r="AL262" s="162"/>
      <c r="AM262" s="162">
        <v>21</v>
      </c>
      <c r="AN262" s="162"/>
      <c r="AO262" s="162"/>
      <c r="AP262" s="162"/>
      <c r="AQ262" s="162"/>
      <c r="AR262" s="162"/>
      <c r="AS262" s="162"/>
      <c r="AT262" s="162"/>
      <c r="AU262" s="162"/>
      <c r="AV262" s="162"/>
      <c r="AW262" s="162"/>
      <c r="AX262" s="162"/>
      <c r="AY262" s="162"/>
      <c r="AZ262" s="162"/>
      <c r="BA262" s="162"/>
      <c r="BB262" s="162"/>
      <c r="BC262" s="162"/>
      <c r="BD262" s="162"/>
      <c r="BE262" s="162"/>
      <c r="BF262" s="162"/>
      <c r="BG262" s="162"/>
      <c r="BH262" s="162"/>
    </row>
    <row r="263" spans="1:60" ht="23.25" outlineLevel="1" thickBot="1" x14ac:dyDescent="0.25">
      <c r="A263" s="208">
        <v>136</v>
      </c>
      <c r="B263" s="209" t="s">
        <v>979</v>
      </c>
      <c r="C263" s="210" t="s">
        <v>980</v>
      </c>
      <c r="D263" s="211" t="s">
        <v>617</v>
      </c>
      <c r="E263" s="212">
        <v>45</v>
      </c>
      <c r="F263" s="213"/>
      <c r="G263" s="214">
        <f t="shared" si="5"/>
        <v>0</v>
      </c>
      <c r="H263" s="215"/>
      <c r="I263" s="216" t="s">
        <v>228</v>
      </c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  <c r="Y263" s="162"/>
      <c r="Z263" s="162"/>
      <c r="AA263" s="162"/>
      <c r="AB263" s="162"/>
      <c r="AC263" s="162"/>
      <c r="AD263" s="162"/>
      <c r="AE263" s="162" t="s">
        <v>229</v>
      </c>
      <c r="AF263" s="162" t="s">
        <v>330</v>
      </c>
      <c r="AG263" s="162"/>
      <c r="AH263" s="162"/>
      <c r="AI263" s="162"/>
      <c r="AJ263" s="162"/>
      <c r="AK263" s="162"/>
      <c r="AL263" s="162"/>
      <c r="AM263" s="162">
        <v>21</v>
      </c>
      <c r="AN263" s="162"/>
      <c r="AO263" s="162"/>
      <c r="AP263" s="162"/>
      <c r="AQ263" s="162"/>
      <c r="AR263" s="162"/>
      <c r="AS263" s="162"/>
      <c r="AT263" s="162"/>
      <c r="AU263" s="162"/>
      <c r="AV263" s="162"/>
      <c r="AW263" s="162"/>
      <c r="AX263" s="162"/>
      <c r="AY263" s="162"/>
      <c r="AZ263" s="162"/>
      <c r="BA263" s="162"/>
      <c r="BB263" s="162"/>
      <c r="BC263" s="162"/>
      <c r="BD263" s="162"/>
      <c r="BE263" s="162"/>
      <c r="BF263" s="162"/>
      <c r="BG263" s="162"/>
      <c r="BH263" s="162"/>
    </row>
    <row r="264" spans="1:60" x14ac:dyDescent="0.2">
      <c r="A264" s="163"/>
      <c r="B264" s="175" t="s">
        <v>335</v>
      </c>
      <c r="C264" s="195" t="s">
        <v>335</v>
      </c>
      <c r="D264" s="178"/>
      <c r="E264" s="181"/>
      <c r="F264" s="186"/>
      <c r="G264" s="186"/>
      <c r="H264" s="187"/>
      <c r="I264" s="186"/>
    </row>
    <row r="265" spans="1:60" hidden="1" x14ac:dyDescent="0.2">
      <c r="C265" s="196"/>
      <c r="D265" s="141"/>
    </row>
    <row r="266" spans="1:60" ht="13.5" hidden="1" thickBot="1" x14ac:dyDescent="0.25">
      <c r="A266" s="188"/>
      <c r="B266" s="189" t="s">
        <v>336</v>
      </c>
      <c r="C266" s="197"/>
      <c r="D266" s="190"/>
      <c r="E266" s="191"/>
      <c r="F266" s="191"/>
      <c r="G266" s="192">
        <f>F8+F36+F45+F77+F115+F145+F218+F237+F241+F243</f>
        <v>0</v>
      </c>
    </row>
    <row r="267" spans="1:60" x14ac:dyDescent="0.2">
      <c r="D267" s="141"/>
    </row>
    <row r="268" spans="1:60" x14ac:dyDescent="0.2">
      <c r="D268" s="141"/>
    </row>
    <row r="269" spans="1:60" x14ac:dyDescent="0.2">
      <c r="D269" s="141"/>
    </row>
    <row r="270" spans="1:60" x14ac:dyDescent="0.2">
      <c r="D270" s="141"/>
    </row>
    <row r="271" spans="1:60" x14ac:dyDescent="0.2">
      <c r="D271" s="141"/>
    </row>
    <row r="272" spans="1:60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bloSfMXKOht7GEesAsKow2OwFJcjVSv+uI/9tleNbbVGpXej29sGwGx0pd8uPC88qIjuojcRF+MQuQsD3ZHViw==" saltValue="LUcrATXurInZgJCVdpt4dg==" spinCount="100000" sheet="1"/>
  <mergeCells count="122">
    <mergeCell ref="C13:G13"/>
    <mergeCell ref="B14:G14"/>
    <mergeCell ref="B15:G15"/>
    <mergeCell ref="C17:G17"/>
    <mergeCell ref="C19:G19"/>
    <mergeCell ref="C29:G29"/>
    <mergeCell ref="A1:G1"/>
    <mergeCell ref="C7:G7"/>
    <mergeCell ref="F8:G8"/>
    <mergeCell ref="B9:G9"/>
    <mergeCell ref="B10:G10"/>
    <mergeCell ref="B11:G11"/>
    <mergeCell ref="B40:G40"/>
    <mergeCell ref="B42:G42"/>
    <mergeCell ref="B43:G43"/>
    <mergeCell ref="F45:G45"/>
    <mergeCell ref="B46:G46"/>
    <mergeCell ref="B48:G48"/>
    <mergeCell ref="B31:G31"/>
    <mergeCell ref="B32:G32"/>
    <mergeCell ref="B34:G34"/>
    <mergeCell ref="F36:G36"/>
    <mergeCell ref="B37:G37"/>
    <mergeCell ref="B39:G39"/>
    <mergeCell ref="B75:G75"/>
    <mergeCell ref="F77:G77"/>
    <mergeCell ref="B78:G78"/>
    <mergeCell ref="B79:G79"/>
    <mergeCell ref="C81:G81"/>
    <mergeCell ref="B82:G82"/>
    <mergeCell ref="B49:G49"/>
    <mergeCell ref="C53:G53"/>
    <mergeCell ref="C59:G59"/>
    <mergeCell ref="C60:G60"/>
    <mergeCell ref="B72:G72"/>
    <mergeCell ref="B73:G73"/>
    <mergeCell ref="B93:G93"/>
    <mergeCell ref="B95:G95"/>
    <mergeCell ref="B96:G96"/>
    <mergeCell ref="B98:G98"/>
    <mergeCell ref="B99:G99"/>
    <mergeCell ref="B101:G101"/>
    <mergeCell ref="B83:G83"/>
    <mergeCell ref="B85:G85"/>
    <mergeCell ref="B86:G86"/>
    <mergeCell ref="B88:G88"/>
    <mergeCell ref="B89:G89"/>
    <mergeCell ref="B91:G91"/>
    <mergeCell ref="C122:G122"/>
    <mergeCell ref="C124:G124"/>
    <mergeCell ref="C126:G126"/>
    <mergeCell ref="B127:G127"/>
    <mergeCell ref="B129:G129"/>
    <mergeCell ref="B130:G130"/>
    <mergeCell ref="B111:G111"/>
    <mergeCell ref="B113:G113"/>
    <mergeCell ref="F115:G115"/>
    <mergeCell ref="B116:G116"/>
    <mergeCell ref="C118:G118"/>
    <mergeCell ref="C120:G120"/>
    <mergeCell ref="B149:G149"/>
    <mergeCell ref="B150:G150"/>
    <mergeCell ref="B152:G152"/>
    <mergeCell ref="B153:G153"/>
    <mergeCell ref="B155:G155"/>
    <mergeCell ref="B156:G156"/>
    <mergeCell ref="C132:G132"/>
    <mergeCell ref="B141:G141"/>
    <mergeCell ref="B143:G143"/>
    <mergeCell ref="F145:G145"/>
    <mergeCell ref="B146:G146"/>
    <mergeCell ref="B147:G147"/>
    <mergeCell ref="B167:G167"/>
    <mergeCell ref="B168:G168"/>
    <mergeCell ref="B170:G170"/>
    <mergeCell ref="B171:G171"/>
    <mergeCell ref="B173:G173"/>
    <mergeCell ref="B174:G174"/>
    <mergeCell ref="B158:G158"/>
    <mergeCell ref="B159:G159"/>
    <mergeCell ref="B161:G161"/>
    <mergeCell ref="B162:G162"/>
    <mergeCell ref="B164:G164"/>
    <mergeCell ref="B165:G165"/>
    <mergeCell ref="B184:G184"/>
    <mergeCell ref="B186:G186"/>
    <mergeCell ref="B187:G187"/>
    <mergeCell ref="B189:G189"/>
    <mergeCell ref="B190:G190"/>
    <mergeCell ref="B192:G192"/>
    <mergeCell ref="B175:G175"/>
    <mergeCell ref="B177:G177"/>
    <mergeCell ref="B178:G178"/>
    <mergeCell ref="B180:G180"/>
    <mergeCell ref="B181:G181"/>
    <mergeCell ref="B183:G183"/>
    <mergeCell ref="B203:G203"/>
    <mergeCell ref="B204:G204"/>
    <mergeCell ref="B206:G206"/>
    <mergeCell ref="B207:G207"/>
    <mergeCell ref="B209:G209"/>
    <mergeCell ref="B214:G214"/>
    <mergeCell ref="B193:G193"/>
    <mergeCell ref="B195:G195"/>
    <mergeCell ref="B196:G196"/>
    <mergeCell ref="B198:G198"/>
    <mergeCell ref="B200:G200"/>
    <mergeCell ref="B201:G201"/>
    <mergeCell ref="F241:G241"/>
    <mergeCell ref="F243:G243"/>
    <mergeCell ref="B232:G232"/>
    <mergeCell ref="B234:G234"/>
    <mergeCell ref="B235:G235"/>
    <mergeCell ref="F237:G237"/>
    <mergeCell ref="B238:G238"/>
    <mergeCell ref="B239:G239"/>
    <mergeCell ref="B216:G216"/>
    <mergeCell ref="F218:G218"/>
    <mergeCell ref="B219:G219"/>
    <mergeCell ref="B221:G221"/>
    <mergeCell ref="B223:G223"/>
    <mergeCell ref="B225:G225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55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304" t="s">
        <v>152</v>
      </c>
      <c r="B1" s="304"/>
      <c r="C1" s="305"/>
      <c r="D1" s="304"/>
      <c r="E1" s="304"/>
      <c r="F1" s="304"/>
      <c r="G1" s="304"/>
      <c r="AC1" t="s">
        <v>155</v>
      </c>
    </row>
    <row r="2" spans="1:60" ht="13.5" thickTop="1" x14ac:dyDescent="0.2">
      <c r="A2" s="146" t="s">
        <v>29</v>
      </c>
      <c r="B2" s="150" t="s">
        <v>40</v>
      </c>
      <c r="C2" s="166" t="s">
        <v>41</v>
      </c>
      <c r="D2" s="148"/>
      <c r="E2" s="147"/>
      <c r="F2" s="147"/>
      <c r="G2" s="149"/>
    </row>
    <row r="3" spans="1:60" x14ac:dyDescent="0.2">
      <c r="A3" s="144" t="s">
        <v>30</v>
      </c>
      <c r="B3" s="151" t="s">
        <v>49</v>
      </c>
      <c r="C3" s="167" t="s">
        <v>50</v>
      </c>
      <c r="D3" s="143"/>
      <c r="E3" s="142"/>
      <c r="F3" s="142"/>
      <c r="G3" s="145"/>
      <c r="AC3" s="8" t="s">
        <v>143</v>
      </c>
    </row>
    <row r="4" spans="1:60" ht="13.5" thickBot="1" x14ac:dyDescent="0.25">
      <c r="A4" s="152" t="s">
        <v>31</v>
      </c>
      <c r="B4" s="153" t="s">
        <v>664</v>
      </c>
      <c r="C4" s="168" t="s">
        <v>665</v>
      </c>
      <c r="D4" s="154"/>
      <c r="E4" s="155"/>
      <c r="F4" s="155"/>
      <c r="G4" s="156"/>
    </row>
    <row r="5" spans="1:60" ht="14.25" thickTop="1" thickBot="1" x14ac:dyDescent="0.25">
      <c r="C5" s="169"/>
      <c r="D5" s="141"/>
      <c r="AN5">
        <v>15</v>
      </c>
      <c r="AO5">
        <v>21</v>
      </c>
    </row>
    <row r="6" spans="1:60" ht="27" thickTop="1" thickBot="1" x14ac:dyDescent="0.25">
      <c r="A6" s="157" t="s">
        <v>32</v>
      </c>
      <c r="B6" s="160" t="s">
        <v>33</v>
      </c>
      <c r="C6" s="170" t="s">
        <v>34</v>
      </c>
      <c r="D6" s="159" t="s">
        <v>35</v>
      </c>
      <c r="E6" s="158" t="s">
        <v>36</v>
      </c>
      <c r="F6" s="161" t="s">
        <v>37</v>
      </c>
      <c r="G6" s="157" t="s">
        <v>38</v>
      </c>
      <c r="H6" s="203" t="s">
        <v>153</v>
      </c>
      <c r="I6" s="171" t="s">
        <v>154</v>
      </c>
      <c r="J6" s="54"/>
      <c r="AN6">
        <f>SUMIF(AM8:AM101,AN5,G8:G101)</f>
        <v>0</v>
      </c>
      <c r="AO6">
        <f>SUMIF(AM8:AM101,AO5,G8:G101)</f>
        <v>0</v>
      </c>
    </row>
    <row r="7" spans="1:60" x14ac:dyDescent="0.2">
      <c r="A7" s="204"/>
      <c r="B7" s="205" t="s">
        <v>156</v>
      </c>
      <c r="C7" s="306" t="s">
        <v>157</v>
      </c>
      <c r="D7" s="307"/>
      <c r="E7" s="308"/>
      <c r="F7" s="309"/>
      <c r="G7" s="309"/>
      <c r="H7" s="206"/>
      <c r="I7" s="207"/>
    </row>
    <row r="8" spans="1:60" x14ac:dyDescent="0.2">
      <c r="A8" s="198" t="s">
        <v>158</v>
      </c>
      <c r="B8" s="172" t="s">
        <v>102</v>
      </c>
      <c r="C8" s="193" t="s">
        <v>103</v>
      </c>
      <c r="D8" s="176"/>
      <c r="E8" s="179"/>
      <c r="F8" s="310">
        <f>SUM(G9:G20)</f>
        <v>0</v>
      </c>
      <c r="G8" s="311"/>
      <c r="H8" s="182"/>
      <c r="I8" s="201"/>
      <c r="AE8" t="s">
        <v>159</v>
      </c>
    </row>
    <row r="9" spans="1:60" outlineLevel="1" x14ac:dyDescent="0.2">
      <c r="A9" s="199"/>
      <c r="B9" s="293" t="s">
        <v>981</v>
      </c>
      <c r="C9" s="294"/>
      <c r="D9" s="295"/>
      <c r="E9" s="296"/>
      <c r="F9" s="297"/>
      <c r="G9" s="298"/>
      <c r="H9" s="183"/>
      <c r="I9" s="20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>
        <v>0</v>
      </c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outlineLevel="1" x14ac:dyDescent="0.2">
      <c r="A10" s="200">
        <v>1</v>
      </c>
      <c r="B10" s="173" t="s">
        <v>982</v>
      </c>
      <c r="C10" s="194" t="s">
        <v>983</v>
      </c>
      <c r="D10" s="177" t="s">
        <v>225</v>
      </c>
      <c r="E10" s="180">
        <v>2</v>
      </c>
      <c r="F10" s="185"/>
      <c r="G10" s="184">
        <f>ROUND(E10*F10,2)</f>
        <v>0</v>
      </c>
      <c r="H10" s="183" t="s">
        <v>821</v>
      </c>
      <c r="I10" s="202" t="s">
        <v>174</v>
      </c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166</v>
      </c>
      <c r="AF10" s="162"/>
      <c r="AG10" s="162"/>
      <c r="AH10" s="162"/>
      <c r="AI10" s="162"/>
      <c r="AJ10" s="162"/>
      <c r="AK10" s="162"/>
      <c r="AL10" s="162"/>
      <c r="AM10" s="162">
        <v>21</v>
      </c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 x14ac:dyDescent="0.2">
      <c r="A11" s="199"/>
      <c r="B11" s="174"/>
      <c r="C11" s="299" t="s">
        <v>984</v>
      </c>
      <c r="D11" s="300"/>
      <c r="E11" s="301"/>
      <c r="F11" s="302"/>
      <c r="G11" s="303"/>
      <c r="H11" s="183"/>
      <c r="I11" s="20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5" t="str">
        <f>C11</f>
        <v>Potrubí včetně tvarovek. Bez zednických výpomocí.</v>
      </c>
      <c r="BB11" s="162"/>
      <c r="BC11" s="162"/>
      <c r="BD11" s="162"/>
      <c r="BE11" s="162"/>
      <c r="BF11" s="162"/>
      <c r="BG11" s="162"/>
      <c r="BH11" s="162"/>
    </row>
    <row r="12" spans="1:60" outlineLevel="1" x14ac:dyDescent="0.2">
      <c r="A12" s="200">
        <v>2</v>
      </c>
      <c r="B12" s="173" t="s">
        <v>985</v>
      </c>
      <c r="C12" s="194" t="s">
        <v>986</v>
      </c>
      <c r="D12" s="177" t="s">
        <v>225</v>
      </c>
      <c r="E12" s="180">
        <v>14</v>
      </c>
      <c r="F12" s="185"/>
      <c r="G12" s="184">
        <f>ROUND(E12*F12,2)</f>
        <v>0</v>
      </c>
      <c r="H12" s="183" t="s">
        <v>821</v>
      </c>
      <c r="I12" s="202" t="s">
        <v>174</v>
      </c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 t="s">
        <v>166</v>
      </c>
      <c r="AF12" s="162"/>
      <c r="AG12" s="162"/>
      <c r="AH12" s="162"/>
      <c r="AI12" s="162"/>
      <c r="AJ12" s="162"/>
      <c r="AK12" s="162"/>
      <c r="AL12" s="162"/>
      <c r="AM12" s="162">
        <v>21</v>
      </c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outlineLevel="1" x14ac:dyDescent="0.2">
      <c r="A13" s="199"/>
      <c r="B13" s="174"/>
      <c r="C13" s="299" t="s">
        <v>984</v>
      </c>
      <c r="D13" s="300"/>
      <c r="E13" s="301"/>
      <c r="F13" s="302"/>
      <c r="G13" s="303"/>
      <c r="H13" s="183"/>
      <c r="I13" s="20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5" t="str">
        <f>C13</f>
        <v>Potrubí včetně tvarovek. Bez zednických výpomocí.</v>
      </c>
      <c r="BB13" s="162"/>
      <c r="BC13" s="162"/>
      <c r="BD13" s="162"/>
      <c r="BE13" s="162"/>
      <c r="BF13" s="162"/>
      <c r="BG13" s="162"/>
      <c r="BH13" s="162"/>
    </row>
    <row r="14" spans="1:60" outlineLevel="1" x14ac:dyDescent="0.2">
      <c r="A14" s="200">
        <v>3</v>
      </c>
      <c r="B14" s="173" t="s">
        <v>987</v>
      </c>
      <c r="C14" s="194" t="s">
        <v>988</v>
      </c>
      <c r="D14" s="177" t="s">
        <v>245</v>
      </c>
      <c r="E14" s="180">
        <v>1</v>
      </c>
      <c r="F14" s="185"/>
      <c r="G14" s="184">
        <f>ROUND(E14*F14,2)</f>
        <v>0</v>
      </c>
      <c r="H14" s="183"/>
      <c r="I14" s="202" t="s">
        <v>228</v>
      </c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 t="s">
        <v>229</v>
      </c>
      <c r="AF14" s="162" t="s">
        <v>240</v>
      </c>
      <c r="AG14" s="162"/>
      <c r="AH14" s="162"/>
      <c r="AI14" s="162"/>
      <c r="AJ14" s="162"/>
      <c r="AK14" s="162"/>
      <c r="AL14" s="162"/>
      <c r="AM14" s="162">
        <v>21</v>
      </c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outlineLevel="1" x14ac:dyDescent="0.2">
      <c r="A15" s="200">
        <v>4</v>
      </c>
      <c r="B15" s="173" t="s">
        <v>989</v>
      </c>
      <c r="C15" s="194" t="s">
        <v>990</v>
      </c>
      <c r="D15" s="177" t="s">
        <v>245</v>
      </c>
      <c r="E15" s="180">
        <v>4</v>
      </c>
      <c r="F15" s="185"/>
      <c r="G15" s="184">
        <f>ROUND(E15*F15,2)</f>
        <v>0</v>
      </c>
      <c r="H15" s="183"/>
      <c r="I15" s="202" t="s">
        <v>228</v>
      </c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 t="s">
        <v>229</v>
      </c>
      <c r="AF15" s="162" t="s">
        <v>240</v>
      </c>
      <c r="AG15" s="162"/>
      <c r="AH15" s="162"/>
      <c r="AI15" s="162"/>
      <c r="AJ15" s="162"/>
      <c r="AK15" s="162"/>
      <c r="AL15" s="162"/>
      <c r="AM15" s="162">
        <v>21</v>
      </c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</row>
    <row r="16" spans="1:60" outlineLevel="1" x14ac:dyDescent="0.2">
      <c r="A16" s="199"/>
      <c r="B16" s="285" t="s">
        <v>991</v>
      </c>
      <c r="C16" s="286"/>
      <c r="D16" s="287"/>
      <c r="E16" s="288"/>
      <c r="F16" s="289"/>
      <c r="G16" s="290"/>
      <c r="H16" s="183"/>
      <c r="I16" s="20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>
        <v>0</v>
      </c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">
      <c r="A17" s="199"/>
      <c r="B17" s="285" t="s">
        <v>992</v>
      </c>
      <c r="C17" s="286"/>
      <c r="D17" s="287"/>
      <c r="E17" s="288"/>
      <c r="F17" s="289"/>
      <c r="G17" s="290"/>
      <c r="H17" s="183"/>
      <c r="I17" s="20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 t="s">
        <v>169</v>
      </c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outlineLevel="1" x14ac:dyDescent="0.2">
      <c r="A18" s="199">
        <v>5</v>
      </c>
      <c r="B18" s="174" t="s">
        <v>993</v>
      </c>
      <c r="C18" s="194" t="s">
        <v>994</v>
      </c>
      <c r="D18" s="177" t="s">
        <v>463</v>
      </c>
      <c r="E18" s="220"/>
      <c r="F18" s="185"/>
      <c r="G18" s="184">
        <f>ROUND(E18*F18,2)</f>
        <v>0</v>
      </c>
      <c r="H18" s="183" t="s">
        <v>821</v>
      </c>
      <c r="I18" s="202" t="s">
        <v>174</v>
      </c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 t="s">
        <v>166</v>
      </c>
      <c r="AF18" s="162"/>
      <c r="AG18" s="162"/>
      <c r="AH18" s="162"/>
      <c r="AI18" s="162"/>
      <c r="AJ18" s="162"/>
      <c r="AK18" s="162"/>
      <c r="AL18" s="162"/>
      <c r="AM18" s="162">
        <v>21</v>
      </c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 x14ac:dyDescent="0.2">
      <c r="A19" s="199"/>
      <c r="B19" s="285" t="s">
        <v>995</v>
      </c>
      <c r="C19" s="286"/>
      <c r="D19" s="287"/>
      <c r="E19" s="288"/>
      <c r="F19" s="289"/>
      <c r="G19" s="290"/>
      <c r="H19" s="183"/>
      <c r="I19" s="20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>
        <v>1</v>
      </c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outlineLevel="1" x14ac:dyDescent="0.2">
      <c r="A20" s="199">
        <v>6</v>
      </c>
      <c r="B20" s="174" t="s">
        <v>996</v>
      </c>
      <c r="C20" s="194" t="s">
        <v>997</v>
      </c>
      <c r="D20" s="177" t="s">
        <v>463</v>
      </c>
      <c r="E20" s="220"/>
      <c r="F20" s="185"/>
      <c r="G20" s="184">
        <f>ROUND(E20*F20,2)</f>
        <v>0</v>
      </c>
      <c r="H20" s="183" t="s">
        <v>821</v>
      </c>
      <c r="I20" s="202" t="s">
        <v>174</v>
      </c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 t="s">
        <v>166</v>
      </c>
      <c r="AF20" s="162"/>
      <c r="AG20" s="162"/>
      <c r="AH20" s="162"/>
      <c r="AI20" s="162"/>
      <c r="AJ20" s="162"/>
      <c r="AK20" s="162"/>
      <c r="AL20" s="162"/>
      <c r="AM20" s="162">
        <v>21</v>
      </c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x14ac:dyDescent="0.2">
      <c r="A21" s="198" t="s">
        <v>158</v>
      </c>
      <c r="B21" s="172" t="s">
        <v>104</v>
      </c>
      <c r="C21" s="193" t="s">
        <v>105</v>
      </c>
      <c r="D21" s="176"/>
      <c r="E21" s="179"/>
      <c r="F21" s="291">
        <f>SUM(G22:G85)</f>
        <v>0</v>
      </c>
      <c r="G21" s="292"/>
      <c r="H21" s="182"/>
      <c r="I21" s="201"/>
      <c r="AE21" t="s">
        <v>159</v>
      </c>
    </row>
    <row r="22" spans="1:60" outlineLevel="1" x14ac:dyDescent="0.2">
      <c r="A22" s="199"/>
      <c r="B22" s="293" t="s">
        <v>998</v>
      </c>
      <c r="C22" s="294"/>
      <c r="D22" s="295"/>
      <c r="E22" s="296"/>
      <c r="F22" s="297"/>
      <c r="G22" s="298"/>
      <c r="H22" s="183"/>
      <c r="I22" s="20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>
        <v>0</v>
      </c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ht="22.5" outlineLevel="1" x14ac:dyDescent="0.2">
      <c r="A23" s="200">
        <v>7</v>
      </c>
      <c r="B23" s="173" t="s">
        <v>999</v>
      </c>
      <c r="C23" s="194" t="s">
        <v>1000</v>
      </c>
      <c r="D23" s="177" t="s">
        <v>225</v>
      </c>
      <c r="E23" s="180">
        <v>31</v>
      </c>
      <c r="F23" s="185"/>
      <c r="G23" s="184">
        <f>ROUND(E23*F23,2)</f>
        <v>0</v>
      </c>
      <c r="H23" s="183" t="s">
        <v>821</v>
      </c>
      <c r="I23" s="202" t="s">
        <v>174</v>
      </c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 t="s">
        <v>166</v>
      </c>
      <c r="AF23" s="162"/>
      <c r="AG23" s="162"/>
      <c r="AH23" s="162"/>
      <c r="AI23" s="162"/>
      <c r="AJ23" s="162"/>
      <c r="AK23" s="162"/>
      <c r="AL23" s="162"/>
      <c r="AM23" s="162">
        <v>21</v>
      </c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199"/>
      <c r="B24" s="174"/>
      <c r="C24" s="299" t="s">
        <v>502</v>
      </c>
      <c r="D24" s="300"/>
      <c r="E24" s="301"/>
      <c r="F24" s="302"/>
      <c r="G24" s="303"/>
      <c r="H24" s="183"/>
      <c r="I24" s="20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5" t="str">
        <f>C24</f>
        <v>Potrubí včetně tvarovek a zednických výpomocí.</v>
      </c>
      <c r="BB24" s="162"/>
      <c r="BC24" s="162"/>
      <c r="BD24" s="162"/>
      <c r="BE24" s="162"/>
      <c r="BF24" s="162"/>
      <c r="BG24" s="162"/>
      <c r="BH24" s="162"/>
    </row>
    <row r="25" spans="1:60" outlineLevel="1" x14ac:dyDescent="0.2">
      <c r="A25" s="199"/>
      <c r="B25" s="174"/>
      <c r="C25" s="299" t="s">
        <v>799</v>
      </c>
      <c r="D25" s="300"/>
      <c r="E25" s="301"/>
      <c r="F25" s="302"/>
      <c r="G25" s="303"/>
      <c r="H25" s="183"/>
      <c r="I25" s="20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5" t="str">
        <f>C25</f>
        <v>Včetně pomocného lešení o výšce podlahy do 1900 mm a pro zatížení do 1,5 kPa.</v>
      </c>
      <c r="BB25" s="162"/>
      <c r="BC25" s="162"/>
      <c r="BD25" s="162"/>
      <c r="BE25" s="162"/>
      <c r="BF25" s="162"/>
      <c r="BG25" s="162"/>
      <c r="BH25" s="162"/>
    </row>
    <row r="26" spans="1:60" ht="22.5" outlineLevel="1" x14ac:dyDescent="0.2">
      <c r="A26" s="200">
        <v>8</v>
      </c>
      <c r="B26" s="173" t="s">
        <v>1001</v>
      </c>
      <c r="C26" s="194" t="s">
        <v>1002</v>
      </c>
      <c r="D26" s="177" t="s">
        <v>225</v>
      </c>
      <c r="E26" s="180">
        <v>5</v>
      </c>
      <c r="F26" s="185"/>
      <c r="G26" s="184">
        <f>ROUND(E26*F26,2)</f>
        <v>0</v>
      </c>
      <c r="H26" s="183" t="s">
        <v>821</v>
      </c>
      <c r="I26" s="202" t="s">
        <v>174</v>
      </c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166</v>
      </c>
      <c r="AF26" s="162"/>
      <c r="AG26" s="162"/>
      <c r="AH26" s="162"/>
      <c r="AI26" s="162"/>
      <c r="AJ26" s="162"/>
      <c r="AK26" s="162"/>
      <c r="AL26" s="162"/>
      <c r="AM26" s="162">
        <v>21</v>
      </c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">
      <c r="A27" s="199"/>
      <c r="B27" s="174"/>
      <c r="C27" s="299" t="s">
        <v>502</v>
      </c>
      <c r="D27" s="300"/>
      <c r="E27" s="301"/>
      <c r="F27" s="302"/>
      <c r="G27" s="303"/>
      <c r="H27" s="183"/>
      <c r="I27" s="20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5" t="str">
        <f>C27</f>
        <v>Potrubí včetně tvarovek a zednických výpomocí.</v>
      </c>
      <c r="BB27" s="162"/>
      <c r="BC27" s="162"/>
      <c r="BD27" s="162"/>
      <c r="BE27" s="162"/>
      <c r="BF27" s="162"/>
      <c r="BG27" s="162"/>
      <c r="BH27" s="162"/>
    </row>
    <row r="28" spans="1:60" outlineLevel="1" x14ac:dyDescent="0.2">
      <c r="A28" s="199"/>
      <c r="B28" s="174"/>
      <c r="C28" s="299" t="s">
        <v>799</v>
      </c>
      <c r="D28" s="300"/>
      <c r="E28" s="301"/>
      <c r="F28" s="302"/>
      <c r="G28" s="303"/>
      <c r="H28" s="183"/>
      <c r="I28" s="20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5" t="str">
        <f>C28</f>
        <v>Včetně pomocného lešení o výšce podlahy do 1900 mm a pro zatížení do 1,5 kPa.</v>
      </c>
      <c r="BB28" s="162"/>
      <c r="BC28" s="162"/>
      <c r="BD28" s="162"/>
      <c r="BE28" s="162"/>
      <c r="BF28" s="162"/>
      <c r="BG28" s="162"/>
      <c r="BH28" s="162"/>
    </row>
    <row r="29" spans="1:60" ht="22.5" outlineLevel="1" x14ac:dyDescent="0.2">
      <c r="A29" s="200">
        <v>9</v>
      </c>
      <c r="B29" s="173" t="s">
        <v>1003</v>
      </c>
      <c r="C29" s="194" t="s">
        <v>1004</v>
      </c>
      <c r="D29" s="177" t="s">
        <v>225</v>
      </c>
      <c r="E29" s="180">
        <v>36</v>
      </c>
      <c r="F29" s="185"/>
      <c r="G29" s="184">
        <f>ROUND(E29*F29,2)</f>
        <v>0</v>
      </c>
      <c r="H29" s="183" t="s">
        <v>821</v>
      </c>
      <c r="I29" s="202" t="s">
        <v>174</v>
      </c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 t="s">
        <v>166</v>
      </c>
      <c r="AF29" s="162"/>
      <c r="AG29" s="162"/>
      <c r="AH29" s="162"/>
      <c r="AI29" s="162"/>
      <c r="AJ29" s="162"/>
      <c r="AK29" s="162"/>
      <c r="AL29" s="162"/>
      <c r="AM29" s="162">
        <v>21</v>
      </c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</row>
    <row r="30" spans="1:60" outlineLevel="1" x14ac:dyDescent="0.2">
      <c r="A30" s="199"/>
      <c r="B30" s="174"/>
      <c r="C30" s="299" t="s">
        <v>502</v>
      </c>
      <c r="D30" s="300"/>
      <c r="E30" s="301"/>
      <c r="F30" s="302"/>
      <c r="G30" s="303"/>
      <c r="H30" s="183"/>
      <c r="I30" s="20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5" t="str">
        <f>C30</f>
        <v>Potrubí včetně tvarovek a zednických výpomocí.</v>
      </c>
      <c r="BB30" s="162"/>
      <c r="BC30" s="162"/>
      <c r="BD30" s="162"/>
      <c r="BE30" s="162"/>
      <c r="BF30" s="162"/>
      <c r="BG30" s="162"/>
      <c r="BH30" s="162"/>
    </row>
    <row r="31" spans="1:60" outlineLevel="1" x14ac:dyDescent="0.2">
      <c r="A31" s="199"/>
      <c r="B31" s="174"/>
      <c r="C31" s="299" t="s">
        <v>799</v>
      </c>
      <c r="D31" s="300"/>
      <c r="E31" s="301"/>
      <c r="F31" s="302"/>
      <c r="G31" s="303"/>
      <c r="H31" s="183"/>
      <c r="I31" s="20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5" t="str">
        <f>C31</f>
        <v>Včetně pomocného lešení o výšce podlahy do 1900 mm a pro zatížení do 1,5 kPa.</v>
      </c>
      <c r="BB31" s="162"/>
      <c r="BC31" s="162"/>
      <c r="BD31" s="162"/>
      <c r="BE31" s="162"/>
      <c r="BF31" s="162"/>
      <c r="BG31" s="162"/>
      <c r="BH31" s="162"/>
    </row>
    <row r="32" spans="1:60" outlineLevel="1" x14ac:dyDescent="0.2">
      <c r="A32" s="199"/>
      <c r="B32" s="285" t="s">
        <v>1005</v>
      </c>
      <c r="C32" s="286"/>
      <c r="D32" s="287"/>
      <c r="E32" s="288"/>
      <c r="F32" s="289"/>
      <c r="G32" s="290"/>
      <c r="H32" s="183"/>
      <c r="I32" s="20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>
        <v>0</v>
      </c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outlineLevel="1" x14ac:dyDescent="0.2">
      <c r="A33" s="199"/>
      <c r="B33" s="285" t="s">
        <v>1006</v>
      </c>
      <c r="C33" s="286"/>
      <c r="D33" s="287"/>
      <c r="E33" s="288"/>
      <c r="F33" s="289"/>
      <c r="G33" s="290"/>
      <c r="H33" s="183"/>
      <c r="I33" s="20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>
        <v>1</v>
      </c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 x14ac:dyDescent="0.2">
      <c r="A34" s="200">
        <v>10</v>
      </c>
      <c r="B34" s="173" t="s">
        <v>1007</v>
      </c>
      <c r="C34" s="194" t="s">
        <v>1008</v>
      </c>
      <c r="D34" s="177" t="s">
        <v>225</v>
      </c>
      <c r="E34" s="180">
        <v>7</v>
      </c>
      <c r="F34" s="185"/>
      <c r="G34" s="184">
        <f>ROUND(E34*F34,2)</f>
        <v>0</v>
      </c>
      <c r="H34" s="183" t="s">
        <v>821</v>
      </c>
      <c r="I34" s="202" t="s">
        <v>174</v>
      </c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 t="s">
        <v>166</v>
      </c>
      <c r="AF34" s="162"/>
      <c r="AG34" s="162"/>
      <c r="AH34" s="162"/>
      <c r="AI34" s="162"/>
      <c r="AJ34" s="162"/>
      <c r="AK34" s="162"/>
      <c r="AL34" s="162"/>
      <c r="AM34" s="162">
        <v>21</v>
      </c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outlineLevel="1" x14ac:dyDescent="0.2">
      <c r="A35" s="199"/>
      <c r="B35" s="174"/>
      <c r="C35" s="299" t="s">
        <v>1009</v>
      </c>
      <c r="D35" s="300"/>
      <c r="E35" s="301"/>
      <c r="F35" s="302"/>
      <c r="G35" s="303"/>
      <c r="H35" s="183"/>
      <c r="I35" s="20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5" t="str">
        <f>C35</f>
        <v>V položce je kalkulována dodávka izolační trubice, spon a lepicí pásky.</v>
      </c>
      <c r="BB35" s="162"/>
      <c r="BC35" s="162"/>
      <c r="BD35" s="162"/>
      <c r="BE35" s="162"/>
      <c r="BF35" s="162"/>
      <c r="BG35" s="162"/>
      <c r="BH35" s="162"/>
    </row>
    <row r="36" spans="1:60" outlineLevel="1" x14ac:dyDescent="0.2">
      <c r="A36" s="199"/>
      <c r="B36" s="285" t="s">
        <v>1005</v>
      </c>
      <c r="C36" s="286"/>
      <c r="D36" s="287"/>
      <c r="E36" s="288"/>
      <c r="F36" s="289"/>
      <c r="G36" s="290"/>
      <c r="H36" s="183"/>
      <c r="I36" s="20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>
        <v>0</v>
      </c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outlineLevel="1" x14ac:dyDescent="0.2">
      <c r="A37" s="199"/>
      <c r="B37" s="285" t="s">
        <v>1006</v>
      </c>
      <c r="C37" s="286"/>
      <c r="D37" s="287"/>
      <c r="E37" s="288"/>
      <c r="F37" s="289"/>
      <c r="G37" s="290"/>
      <c r="H37" s="183"/>
      <c r="I37" s="20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>
        <v>1</v>
      </c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outlineLevel="1" x14ac:dyDescent="0.2">
      <c r="A38" s="200">
        <v>11</v>
      </c>
      <c r="B38" s="173" t="s">
        <v>1010</v>
      </c>
      <c r="C38" s="194" t="s">
        <v>1011</v>
      </c>
      <c r="D38" s="177" t="s">
        <v>225</v>
      </c>
      <c r="E38" s="180">
        <v>10</v>
      </c>
      <c r="F38" s="185"/>
      <c r="G38" s="184">
        <f>ROUND(E38*F38,2)</f>
        <v>0</v>
      </c>
      <c r="H38" s="183" t="s">
        <v>821</v>
      </c>
      <c r="I38" s="202" t="s">
        <v>174</v>
      </c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 t="s">
        <v>166</v>
      </c>
      <c r="AF38" s="162"/>
      <c r="AG38" s="162"/>
      <c r="AH38" s="162"/>
      <c r="AI38" s="162"/>
      <c r="AJ38" s="162"/>
      <c r="AK38" s="162"/>
      <c r="AL38" s="162"/>
      <c r="AM38" s="162">
        <v>21</v>
      </c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outlineLevel="1" x14ac:dyDescent="0.2">
      <c r="A39" s="199"/>
      <c r="B39" s="174"/>
      <c r="C39" s="299" t="s">
        <v>1009</v>
      </c>
      <c r="D39" s="300"/>
      <c r="E39" s="301"/>
      <c r="F39" s="302"/>
      <c r="G39" s="303"/>
      <c r="H39" s="183"/>
      <c r="I39" s="20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5" t="str">
        <f>C39</f>
        <v>V položce je kalkulována dodávka izolační trubice, spon a lepicí pásky.</v>
      </c>
      <c r="BB39" s="162"/>
      <c r="BC39" s="162"/>
      <c r="BD39" s="162"/>
      <c r="BE39" s="162"/>
      <c r="BF39" s="162"/>
      <c r="BG39" s="162"/>
      <c r="BH39" s="162"/>
    </row>
    <row r="40" spans="1:60" outlineLevel="1" x14ac:dyDescent="0.2">
      <c r="A40" s="199"/>
      <c r="B40" s="285" t="s">
        <v>1005</v>
      </c>
      <c r="C40" s="286"/>
      <c r="D40" s="287"/>
      <c r="E40" s="288"/>
      <c r="F40" s="289"/>
      <c r="G40" s="290"/>
      <c r="H40" s="183"/>
      <c r="I40" s="20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>
        <v>0</v>
      </c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outlineLevel="1" x14ac:dyDescent="0.2">
      <c r="A41" s="199"/>
      <c r="B41" s="285" t="s">
        <v>1006</v>
      </c>
      <c r="C41" s="286"/>
      <c r="D41" s="287"/>
      <c r="E41" s="288"/>
      <c r="F41" s="289"/>
      <c r="G41" s="290"/>
      <c r="H41" s="183"/>
      <c r="I41" s="20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>
        <v>1</v>
      </c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 x14ac:dyDescent="0.2">
      <c r="A42" s="200">
        <v>12</v>
      </c>
      <c r="B42" s="173" t="s">
        <v>1012</v>
      </c>
      <c r="C42" s="194" t="s">
        <v>1013</v>
      </c>
      <c r="D42" s="177" t="s">
        <v>225</v>
      </c>
      <c r="E42" s="180">
        <v>24</v>
      </c>
      <c r="F42" s="185"/>
      <c r="G42" s="184">
        <f>ROUND(E42*F42,2)</f>
        <v>0</v>
      </c>
      <c r="H42" s="183" t="s">
        <v>821</v>
      </c>
      <c r="I42" s="202" t="s">
        <v>174</v>
      </c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 t="s">
        <v>166</v>
      </c>
      <c r="AF42" s="162"/>
      <c r="AG42" s="162"/>
      <c r="AH42" s="162"/>
      <c r="AI42" s="162"/>
      <c r="AJ42" s="162"/>
      <c r="AK42" s="162"/>
      <c r="AL42" s="162"/>
      <c r="AM42" s="162">
        <v>21</v>
      </c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outlineLevel="1" x14ac:dyDescent="0.2">
      <c r="A43" s="199"/>
      <c r="B43" s="174"/>
      <c r="C43" s="299" t="s">
        <v>1009</v>
      </c>
      <c r="D43" s="300"/>
      <c r="E43" s="301"/>
      <c r="F43" s="302"/>
      <c r="G43" s="303"/>
      <c r="H43" s="183"/>
      <c r="I43" s="20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5" t="str">
        <f>C43</f>
        <v>V položce je kalkulována dodávka izolační trubice, spon a lepicí pásky.</v>
      </c>
      <c r="BB43" s="162"/>
      <c r="BC43" s="162"/>
      <c r="BD43" s="162"/>
      <c r="BE43" s="162"/>
      <c r="BF43" s="162"/>
      <c r="BG43" s="162"/>
      <c r="BH43" s="162"/>
    </row>
    <row r="44" spans="1:60" outlineLevel="1" x14ac:dyDescent="0.2">
      <c r="A44" s="199"/>
      <c r="B44" s="285" t="s">
        <v>1005</v>
      </c>
      <c r="C44" s="286"/>
      <c r="D44" s="287"/>
      <c r="E44" s="288"/>
      <c r="F44" s="289"/>
      <c r="G44" s="290"/>
      <c r="H44" s="183"/>
      <c r="I44" s="20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>
        <v>0</v>
      </c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outlineLevel="1" x14ac:dyDescent="0.2">
      <c r="A45" s="199"/>
      <c r="B45" s="285" t="s">
        <v>1006</v>
      </c>
      <c r="C45" s="286"/>
      <c r="D45" s="287"/>
      <c r="E45" s="288"/>
      <c r="F45" s="289"/>
      <c r="G45" s="290"/>
      <c r="H45" s="183"/>
      <c r="I45" s="20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>
        <v>1</v>
      </c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 outlineLevel="1" x14ac:dyDescent="0.2">
      <c r="A46" s="200">
        <v>13</v>
      </c>
      <c r="B46" s="173" t="s">
        <v>1014</v>
      </c>
      <c r="C46" s="194" t="s">
        <v>1015</v>
      </c>
      <c r="D46" s="177" t="s">
        <v>225</v>
      </c>
      <c r="E46" s="180">
        <v>5</v>
      </c>
      <c r="F46" s="185"/>
      <c r="G46" s="184">
        <f>ROUND(E46*F46,2)</f>
        <v>0</v>
      </c>
      <c r="H46" s="183" t="s">
        <v>821</v>
      </c>
      <c r="I46" s="202" t="s">
        <v>174</v>
      </c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 t="s">
        <v>166</v>
      </c>
      <c r="AF46" s="162"/>
      <c r="AG46" s="162"/>
      <c r="AH46" s="162"/>
      <c r="AI46" s="162"/>
      <c r="AJ46" s="162"/>
      <c r="AK46" s="162"/>
      <c r="AL46" s="162"/>
      <c r="AM46" s="162">
        <v>21</v>
      </c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outlineLevel="1" x14ac:dyDescent="0.2">
      <c r="A47" s="199"/>
      <c r="B47" s="174"/>
      <c r="C47" s="299" t="s">
        <v>1009</v>
      </c>
      <c r="D47" s="300"/>
      <c r="E47" s="301"/>
      <c r="F47" s="302"/>
      <c r="G47" s="303"/>
      <c r="H47" s="183"/>
      <c r="I47" s="20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5" t="str">
        <f>C47</f>
        <v>V položce je kalkulována dodávka izolační trubice, spon a lepicí pásky.</v>
      </c>
      <c r="BB47" s="162"/>
      <c r="BC47" s="162"/>
      <c r="BD47" s="162"/>
      <c r="BE47" s="162"/>
      <c r="BF47" s="162"/>
      <c r="BG47" s="162"/>
      <c r="BH47" s="162"/>
    </row>
    <row r="48" spans="1:60" outlineLevel="1" x14ac:dyDescent="0.2">
      <c r="A48" s="199"/>
      <c r="B48" s="285" t="s">
        <v>1005</v>
      </c>
      <c r="C48" s="286"/>
      <c r="D48" s="287"/>
      <c r="E48" s="288"/>
      <c r="F48" s="289"/>
      <c r="G48" s="290"/>
      <c r="H48" s="183"/>
      <c r="I48" s="20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>
        <v>0</v>
      </c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outlineLevel="1" x14ac:dyDescent="0.2">
      <c r="A49" s="199"/>
      <c r="B49" s="285" t="s">
        <v>1006</v>
      </c>
      <c r="C49" s="286"/>
      <c r="D49" s="287"/>
      <c r="E49" s="288"/>
      <c r="F49" s="289"/>
      <c r="G49" s="290"/>
      <c r="H49" s="183"/>
      <c r="I49" s="20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>
        <v>1</v>
      </c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outlineLevel="1" x14ac:dyDescent="0.2">
      <c r="A50" s="200">
        <v>14</v>
      </c>
      <c r="B50" s="173" t="s">
        <v>1016</v>
      </c>
      <c r="C50" s="194" t="s">
        <v>1017</v>
      </c>
      <c r="D50" s="177" t="s">
        <v>225</v>
      </c>
      <c r="E50" s="180">
        <v>26</v>
      </c>
      <c r="F50" s="185"/>
      <c r="G50" s="184">
        <f>ROUND(E50*F50,2)</f>
        <v>0</v>
      </c>
      <c r="H50" s="183" t="s">
        <v>821</v>
      </c>
      <c r="I50" s="202" t="s">
        <v>174</v>
      </c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 t="s">
        <v>166</v>
      </c>
      <c r="AF50" s="162"/>
      <c r="AG50" s="162"/>
      <c r="AH50" s="162"/>
      <c r="AI50" s="162"/>
      <c r="AJ50" s="162"/>
      <c r="AK50" s="162"/>
      <c r="AL50" s="162"/>
      <c r="AM50" s="162">
        <v>21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outlineLevel="1" x14ac:dyDescent="0.2">
      <c r="A51" s="199"/>
      <c r="B51" s="174"/>
      <c r="C51" s="299" t="s">
        <v>1009</v>
      </c>
      <c r="D51" s="300"/>
      <c r="E51" s="301"/>
      <c r="F51" s="302"/>
      <c r="G51" s="303"/>
      <c r="H51" s="183"/>
      <c r="I51" s="20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5" t="str">
        <f>C51</f>
        <v>V položce je kalkulována dodávka izolační trubice, spon a lepicí pásky.</v>
      </c>
      <c r="BB51" s="162"/>
      <c r="BC51" s="162"/>
      <c r="BD51" s="162"/>
      <c r="BE51" s="162"/>
      <c r="BF51" s="162"/>
      <c r="BG51" s="162"/>
      <c r="BH51" s="162"/>
    </row>
    <row r="52" spans="1:60" outlineLevel="1" x14ac:dyDescent="0.2">
      <c r="A52" s="199"/>
      <c r="B52" s="285" t="s">
        <v>1018</v>
      </c>
      <c r="C52" s="286"/>
      <c r="D52" s="287"/>
      <c r="E52" s="288"/>
      <c r="F52" s="289"/>
      <c r="G52" s="290"/>
      <c r="H52" s="183"/>
      <c r="I52" s="20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>
        <v>0</v>
      </c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</row>
    <row r="53" spans="1:60" outlineLevel="1" x14ac:dyDescent="0.2">
      <c r="A53" s="200">
        <v>15</v>
      </c>
      <c r="B53" s="173" t="s">
        <v>1019</v>
      </c>
      <c r="C53" s="194" t="s">
        <v>1020</v>
      </c>
      <c r="D53" s="177" t="s">
        <v>245</v>
      </c>
      <c r="E53" s="180">
        <v>3</v>
      </c>
      <c r="F53" s="185"/>
      <c r="G53" s="184">
        <f>ROUND(E53*F53,2)</f>
        <v>0</v>
      </c>
      <c r="H53" s="183" t="s">
        <v>821</v>
      </c>
      <c r="I53" s="202" t="s">
        <v>174</v>
      </c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 t="s">
        <v>166</v>
      </c>
      <c r="AF53" s="162"/>
      <c r="AG53" s="162"/>
      <c r="AH53" s="162"/>
      <c r="AI53" s="162"/>
      <c r="AJ53" s="162"/>
      <c r="AK53" s="162"/>
      <c r="AL53" s="162"/>
      <c r="AM53" s="162">
        <v>21</v>
      </c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</row>
    <row r="54" spans="1:60" outlineLevel="1" x14ac:dyDescent="0.2">
      <c r="A54" s="199"/>
      <c r="B54" s="285" t="s">
        <v>1021</v>
      </c>
      <c r="C54" s="286"/>
      <c r="D54" s="287"/>
      <c r="E54" s="288"/>
      <c r="F54" s="289"/>
      <c r="G54" s="290"/>
      <c r="H54" s="183"/>
      <c r="I54" s="20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>
        <v>0</v>
      </c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</row>
    <row r="55" spans="1:60" outlineLevel="1" x14ac:dyDescent="0.2">
      <c r="A55" s="200">
        <v>16</v>
      </c>
      <c r="B55" s="173" t="s">
        <v>1022</v>
      </c>
      <c r="C55" s="194" t="s">
        <v>1023</v>
      </c>
      <c r="D55" s="177" t="s">
        <v>245</v>
      </c>
      <c r="E55" s="180">
        <v>8</v>
      </c>
      <c r="F55" s="185"/>
      <c r="G55" s="184">
        <f t="shared" ref="G55:G60" si="0">ROUND(E55*F55,2)</f>
        <v>0</v>
      </c>
      <c r="H55" s="183" t="s">
        <v>821</v>
      </c>
      <c r="I55" s="202" t="s">
        <v>174</v>
      </c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 t="s">
        <v>166</v>
      </c>
      <c r="AF55" s="162"/>
      <c r="AG55" s="162"/>
      <c r="AH55" s="162"/>
      <c r="AI55" s="162"/>
      <c r="AJ55" s="162"/>
      <c r="AK55" s="162"/>
      <c r="AL55" s="162"/>
      <c r="AM55" s="162">
        <v>21</v>
      </c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</row>
    <row r="56" spans="1:60" outlineLevel="1" x14ac:dyDescent="0.2">
      <c r="A56" s="200">
        <v>17</v>
      </c>
      <c r="B56" s="173" t="s">
        <v>1024</v>
      </c>
      <c r="C56" s="194" t="s">
        <v>1025</v>
      </c>
      <c r="D56" s="177" t="s">
        <v>245</v>
      </c>
      <c r="E56" s="180">
        <v>5</v>
      </c>
      <c r="F56" s="185"/>
      <c r="G56" s="184">
        <f t="shared" si="0"/>
        <v>0</v>
      </c>
      <c r="H56" s="183" t="s">
        <v>821</v>
      </c>
      <c r="I56" s="202" t="s">
        <v>174</v>
      </c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 t="s">
        <v>166</v>
      </c>
      <c r="AF56" s="162"/>
      <c r="AG56" s="162"/>
      <c r="AH56" s="162"/>
      <c r="AI56" s="162"/>
      <c r="AJ56" s="162"/>
      <c r="AK56" s="162"/>
      <c r="AL56" s="162"/>
      <c r="AM56" s="162">
        <v>21</v>
      </c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</row>
    <row r="57" spans="1:60" outlineLevel="1" x14ac:dyDescent="0.2">
      <c r="A57" s="200">
        <v>18</v>
      </c>
      <c r="B57" s="173" t="s">
        <v>1026</v>
      </c>
      <c r="C57" s="194" t="s">
        <v>1027</v>
      </c>
      <c r="D57" s="177" t="s">
        <v>245</v>
      </c>
      <c r="E57" s="180">
        <v>1</v>
      </c>
      <c r="F57" s="185"/>
      <c r="G57" s="184">
        <f t="shared" si="0"/>
        <v>0</v>
      </c>
      <c r="H57" s="183" t="s">
        <v>821</v>
      </c>
      <c r="I57" s="202" t="s">
        <v>174</v>
      </c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 t="s">
        <v>166</v>
      </c>
      <c r="AF57" s="162"/>
      <c r="AG57" s="162"/>
      <c r="AH57" s="162"/>
      <c r="AI57" s="162"/>
      <c r="AJ57" s="162"/>
      <c r="AK57" s="162"/>
      <c r="AL57" s="162"/>
      <c r="AM57" s="162">
        <v>21</v>
      </c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</row>
    <row r="58" spans="1:60" outlineLevel="1" x14ac:dyDescent="0.2">
      <c r="A58" s="200">
        <v>19</v>
      </c>
      <c r="B58" s="173" t="s">
        <v>1028</v>
      </c>
      <c r="C58" s="194" t="s">
        <v>1029</v>
      </c>
      <c r="D58" s="177" t="s">
        <v>245</v>
      </c>
      <c r="E58" s="180">
        <v>1</v>
      </c>
      <c r="F58" s="185"/>
      <c r="G58" s="184">
        <f t="shared" si="0"/>
        <v>0</v>
      </c>
      <c r="H58" s="183" t="s">
        <v>821</v>
      </c>
      <c r="I58" s="202" t="s">
        <v>174</v>
      </c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 t="s">
        <v>166</v>
      </c>
      <c r="AF58" s="162"/>
      <c r="AG58" s="162"/>
      <c r="AH58" s="162"/>
      <c r="AI58" s="162"/>
      <c r="AJ58" s="162"/>
      <c r="AK58" s="162"/>
      <c r="AL58" s="162"/>
      <c r="AM58" s="162">
        <v>21</v>
      </c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</row>
    <row r="59" spans="1:60" outlineLevel="1" x14ac:dyDescent="0.2">
      <c r="A59" s="200">
        <v>20</v>
      </c>
      <c r="B59" s="173" t="s">
        <v>1030</v>
      </c>
      <c r="C59" s="194" t="s">
        <v>1031</v>
      </c>
      <c r="D59" s="177" t="s">
        <v>245</v>
      </c>
      <c r="E59" s="180">
        <v>2</v>
      </c>
      <c r="F59" s="185"/>
      <c r="G59" s="184">
        <f t="shared" si="0"/>
        <v>0</v>
      </c>
      <c r="H59" s="183" t="s">
        <v>821</v>
      </c>
      <c r="I59" s="202" t="s">
        <v>174</v>
      </c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 t="s">
        <v>166</v>
      </c>
      <c r="AF59" s="162"/>
      <c r="AG59" s="162"/>
      <c r="AH59" s="162"/>
      <c r="AI59" s="162"/>
      <c r="AJ59" s="162"/>
      <c r="AK59" s="162"/>
      <c r="AL59" s="162"/>
      <c r="AM59" s="162">
        <v>21</v>
      </c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</row>
    <row r="60" spans="1:60" outlineLevel="1" x14ac:dyDescent="0.2">
      <c r="A60" s="200">
        <v>21</v>
      </c>
      <c r="B60" s="173" t="s">
        <v>1032</v>
      </c>
      <c r="C60" s="194" t="s">
        <v>1033</v>
      </c>
      <c r="D60" s="177" t="s">
        <v>245</v>
      </c>
      <c r="E60" s="180">
        <v>1</v>
      </c>
      <c r="F60" s="185"/>
      <c r="G60" s="184">
        <f t="shared" si="0"/>
        <v>0</v>
      </c>
      <c r="H60" s="183" t="s">
        <v>821</v>
      </c>
      <c r="I60" s="202" t="s">
        <v>174</v>
      </c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 t="s">
        <v>166</v>
      </c>
      <c r="AF60" s="162"/>
      <c r="AG60" s="162"/>
      <c r="AH60" s="162"/>
      <c r="AI60" s="162"/>
      <c r="AJ60" s="162"/>
      <c r="AK60" s="162"/>
      <c r="AL60" s="162"/>
      <c r="AM60" s="162">
        <v>21</v>
      </c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</row>
    <row r="61" spans="1:60" outlineLevel="1" x14ac:dyDescent="0.2">
      <c r="A61" s="199"/>
      <c r="B61" s="285" t="s">
        <v>1034</v>
      </c>
      <c r="C61" s="286"/>
      <c r="D61" s="287"/>
      <c r="E61" s="288"/>
      <c r="F61" s="289"/>
      <c r="G61" s="290"/>
      <c r="H61" s="183"/>
      <c r="I61" s="20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>
        <v>0</v>
      </c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</row>
    <row r="62" spans="1:60" outlineLevel="1" x14ac:dyDescent="0.2">
      <c r="A62" s="199"/>
      <c r="B62" s="285" t="s">
        <v>1035</v>
      </c>
      <c r="C62" s="286"/>
      <c r="D62" s="287"/>
      <c r="E62" s="288"/>
      <c r="F62" s="289"/>
      <c r="G62" s="290"/>
      <c r="H62" s="183"/>
      <c r="I62" s="20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>
        <v>1</v>
      </c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</row>
    <row r="63" spans="1:60" ht="22.5" outlineLevel="1" x14ac:dyDescent="0.2">
      <c r="A63" s="200">
        <v>22</v>
      </c>
      <c r="B63" s="173" t="s">
        <v>1036</v>
      </c>
      <c r="C63" s="194" t="s">
        <v>1037</v>
      </c>
      <c r="D63" s="177" t="s">
        <v>245</v>
      </c>
      <c r="E63" s="180">
        <v>1</v>
      </c>
      <c r="F63" s="185"/>
      <c r="G63" s="184">
        <f>ROUND(E63*F63,2)</f>
        <v>0</v>
      </c>
      <c r="H63" s="183" t="s">
        <v>821</v>
      </c>
      <c r="I63" s="202" t="s">
        <v>174</v>
      </c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 t="s">
        <v>166</v>
      </c>
      <c r="AF63" s="162"/>
      <c r="AG63" s="162"/>
      <c r="AH63" s="162"/>
      <c r="AI63" s="162"/>
      <c r="AJ63" s="162"/>
      <c r="AK63" s="162"/>
      <c r="AL63" s="162"/>
      <c r="AM63" s="162">
        <v>21</v>
      </c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</row>
    <row r="64" spans="1:60" outlineLevel="1" x14ac:dyDescent="0.2">
      <c r="A64" s="199"/>
      <c r="B64" s="285" t="s">
        <v>1034</v>
      </c>
      <c r="C64" s="286"/>
      <c r="D64" s="287"/>
      <c r="E64" s="288"/>
      <c r="F64" s="289"/>
      <c r="G64" s="290"/>
      <c r="H64" s="183"/>
      <c r="I64" s="20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>
        <v>0</v>
      </c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</row>
    <row r="65" spans="1:60" outlineLevel="1" x14ac:dyDescent="0.2">
      <c r="A65" s="199"/>
      <c r="B65" s="285" t="s">
        <v>1035</v>
      </c>
      <c r="C65" s="286"/>
      <c r="D65" s="287"/>
      <c r="E65" s="288"/>
      <c r="F65" s="289"/>
      <c r="G65" s="290"/>
      <c r="H65" s="183"/>
      <c r="I65" s="20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>
        <v>1</v>
      </c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</row>
    <row r="66" spans="1:60" ht="22.5" outlineLevel="1" x14ac:dyDescent="0.2">
      <c r="A66" s="200">
        <v>23</v>
      </c>
      <c r="B66" s="173" t="s">
        <v>1038</v>
      </c>
      <c r="C66" s="194" t="s">
        <v>1039</v>
      </c>
      <c r="D66" s="177" t="s">
        <v>245</v>
      </c>
      <c r="E66" s="180">
        <v>1</v>
      </c>
      <c r="F66" s="185"/>
      <c r="G66" s="184">
        <f>ROUND(E66*F66,2)</f>
        <v>0</v>
      </c>
      <c r="H66" s="183" t="s">
        <v>821</v>
      </c>
      <c r="I66" s="202" t="s">
        <v>174</v>
      </c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 t="s">
        <v>166</v>
      </c>
      <c r="AF66" s="162"/>
      <c r="AG66" s="162"/>
      <c r="AH66" s="162"/>
      <c r="AI66" s="162"/>
      <c r="AJ66" s="162"/>
      <c r="AK66" s="162"/>
      <c r="AL66" s="162"/>
      <c r="AM66" s="162">
        <v>21</v>
      </c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</row>
    <row r="67" spans="1:60" outlineLevel="1" x14ac:dyDescent="0.2">
      <c r="A67" s="199"/>
      <c r="B67" s="285" t="s">
        <v>1040</v>
      </c>
      <c r="C67" s="286"/>
      <c r="D67" s="287"/>
      <c r="E67" s="288"/>
      <c r="F67" s="289"/>
      <c r="G67" s="290"/>
      <c r="H67" s="183"/>
      <c r="I67" s="20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>
        <v>0</v>
      </c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</row>
    <row r="68" spans="1:60" outlineLevel="1" x14ac:dyDescent="0.2">
      <c r="A68" s="200">
        <v>24</v>
      </c>
      <c r="B68" s="173" t="s">
        <v>1041</v>
      </c>
      <c r="C68" s="194" t="s">
        <v>1042</v>
      </c>
      <c r="D68" s="177" t="s">
        <v>225</v>
      </c>
      <c r="E68" s="180">
        <v>72</v>
      </c>
      <c r="F68" s="185"/>
      <c r="G68" s="184">
        <f>ROUND(E68*F68,2)</f>
        <v>0</v>
      </c>
      <c r="H68" s="183" t="s">
        <v>821</v>
      </c>
      <c r="I68" s="202" t="s">
        <v>174</v>
      </c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 t="s">
        <v>166</v>
      </c>
      <c r="AF68" s="162"/>
      <c r="AG68" s="162"/>
      <c r="AH68" s="162"/>
      <c r="AI68" s="162"/>
      <c r="AJ68" s="162"/>
      <c r="AK68" s="162"/>
      <c r="AL68" s="162"/>
      <c r="AM68" s="162">
        <v>21</v>
      </c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</row>
    <row r="69" spans="1:60" outlineLevel="1" x14ac:dyDescent="0.2">
      <c r="A69" s="199"/>
      <c r="B69" s="174"/>
      <c r="C69" s="299" t="s">
        <v>514</v>
      </c>
      <c r="D69" s="300"/>
      <c r="E69" s="301"/>
      <c r="F69" s="302"/>
      <c r="G69" s="303"/>
      <c r="H69" s="183"/>
      <c r="I69" s="20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5" t="str">
        <f>C69</f>
        <v>Včetně dodávky vody, uzavření a zabezpečení konců potrubí.</v>
      </c>
      <c r="BB69" s="162"/>
      <c r="BC69" s="162"/>
      <c r="BD69" s="162"/>
      <c r="BE69" s="162"/>
      <c r="BF69" s="162"/>
      <c r="BG69" s="162"/>
      <c r="BH69" s="162"/>
    </row>
    <row r="70" spans="1:60" outlineLevel="1" x14ac:dyDescent="0.2">
      <c r="A70" s="199"/>
      <c r="B70" s="285" t="s">
        <v>1043</v>
      </c>
      <c r="C70" s="286"/>
      <c r="D70" s="287"/>
      <c r="E70" s="288"/>
      <c r="F70" s="289"/>
      <c r="G70" s="290"/>
      <c r="H70" s="183"/>
      <c r="I70" s="20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>
        <v>0</v>
      </c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</row>
    <row r="71" spans="1:60" outlineLevel="1" x14ac:dyDescent="0.2">
      <c r="A71" s="200">
        <v>25</v>
      </c>
      <c r="B71" s="173" t="s">
        <v>1044</v>
      </c>
      <c r="C71" s="194" t="s">
        <v>1045</v>
      </c>
      <c r="D71" s="177" t="s">
        <v>225</v>
      </c>
      <c r="E71" s="180">
        <v>72</v>
      </c>
      <c r="F71" s="185"/>
      <c r="G71" s="184">
        <f>ROUND(E71*F71,2)</f>
        <v>0</v>
      </c>
      <c r="H71" s="183" t="s">
        <v>821</v>
      </c>
      <c r="I71" s="202" t="s">
        <v>174</v>
      </c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 t="s">
        <v>166</v>
      </c>
      <c r="AF71" s="162"/>
      <c r="AG71" s="162"/>
      <c r="AH71" s="162"/>
      <c r="AI71" s="162"/>
      <c r="AJ71" s="162"/>
      <c r="AK71" s="162"/>
      <c r="AL71" s="162"/>
      <c r="AM71" s="162">
        <v>21</v>
      </c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</row>
    <row r="72" spans="1:60" outlineLevel="1" x14ac:dyDescent="0.2">
      <c r="A72" s="199"/>
      <c r="B72" s="174"/>
      <c r="C72" s="299" t="s">
        <v>1046</v>
      </c>
      <c r="D72" s="300"/>
      <c r="E72" s="301"/>
      <c r="F72" s="302"/>
      <c r="G72" s="303"/>
      <c r="H72" s="183"/>
      <c r="I72" s="20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5" t="str">
        <f>C72</f>
        <v>Včetně dodání desinfekčního prostředku.</v>
      </c>
      <c r="BB72" s="162"/>
      <c r="BC72" s="162"/>
      <c r="BD72" s="162"/>
      <c r="BE72" s="162"/>
      <c r="BF72" s="162"/>
      <c r="BG72" s="162"/>
      <c r="BH72" s="162"/>
    </row>
    <row r="73" spans="1:60" outlineLevel="1" x14ac:dyDescent="0.2">
      <c r="A73" s="200">
        <v>26</v>
      </c>
      <c r="B73" s="173" t="s">
        <v>1047</v>
      </c>
      <c r="C73" s="194" t="s">
        <v>1048</v>
      </c>
      <c r="D73" s="177" t="s">
        <v>237</v>
      </c>
      <c r="E73" s="180">
        <v>1</v>
      </c>
      <c r="F73" s="185"/>
      <c r="G73" s="184">
        <f t="shared" ref="G73:G80" si="1">ROUND(E73*F73,2)</f>
        <v>0</v>
      </c>
      <c r="H73" s="183"/>
      <c r="I73" s="202" t="s">
        <v>228</v>
      </c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 t="s">
        <v>229</v>
      </c>
      <c r="AF73" s="162" t="s">
        <v>240</v>
      </c>
      <c r="AG73" s="162"/>
      <c r="AH73" s="162"/>
      <c r="AI73" s="162"/>
      <c r="AJ73" s="162"/>
      <c r="AK73" s="162"/>
      <c r="AL73" s="162"/>
      <c r="AM73" s="162">
        <v>21</v>
      </c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</row>
    <row r="74" spans="1:60" outlineLevel="1" x14ac:dyDescent="0.2">
      <c r="A74" s="200">
        <v>27</v>
      </c>
      <c r="B74" s="173" t="s">
        <v>1049</v>
      </c>
      <c r="C74" s="194" t="s">
        <v>1050</v>
      </c>
      <c r="D74" s="177" t="s">
        <v>245</v>
      </c>
      <c r="E74" s="180">
        <v>10</v>
      </c>
      <c r="F74" s="185"/>
      <c r="G74" s="184">
        <f t="shared" si="1"/>
        <v>0</v>
      </c>
      <c r="H74" s="183"/>
      <c r="I74" s="202" t="s">
        <v>228</v>
      </c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 t="s">
        <v>229</v>
      </c>
      <c r="AF74" s="162" t="s">
        <v>240</v>
      </c>
      <c r="AG74" s="162"/>
      <c r="AH74" s="162"/>
      <c r="AI74" s="162"/>
      <c r="AJ74" s="162"/>
      <c r="AK74" s="162"/>
      <c r="AL74" s="162"/>
      <c r="AM74" s="162">
        <v>21</v>
      </c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</row>
    <row r="75" spans="1:60" outlineLevel="1" x14ac:dyDescent="0.2">
      <c r="A75" s="200">
        <v>28</v>
      </c>
      <c r="B75" s="173" t="s">
        <v>1051</v>
      </c>
      <c r="C75" s="194" t="s">
        <v>1052</v>
      </c>
      <c r="D75" s="177" t="s">
        <v>245</v>
      </c>
      <c r="E75" s="180">
        <v>10</v>
      </c>
      <c r="F75" s="185"/>
      <c r="G75" s="184">
        <f t="shared" si="1"/>
        <v>0</v>
      </c>
      <c r="H75" s="183"/>
      <c r="I75" s="202" t="s">
        <v>228</v>
      </c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 t="s">
        <v>229</v>
      </c>
      <c r="AF75" s="162" t="s">
        <v>240</v>
      </c>
      <c r="AG75" s="162"/>
      <c r="AH75" s="162"/>
      <c r="AI75" s="162"/>
      <c r="AJ75" s="162"/>
      <c r="AK75" s="162"/>
      <c r="AL75" s="162"/>
      <c r="AM75" s="162">
        <v>21</v>
      </c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</row>
    <row r="76" spans="1:60" outlineLevel="1" x14ac:dyDescent="0.2">
      <c r="A76" s="200">
        <v>29</v>
      </c>
      <c r="B76" s="173" t="s">
        <v>1053</v>
      </c>
      <c r="C76" s="194" t="s">
        <v>1054</v>
      </c>
      <c r="D76" s="177" t="s">
        <v>245</v>
      </c>
      <c r="E76" s="180">
        <v>1</v>
      </c>
      <c r="F76" s="185"/>
      <c r="G76" s="184">
        <f t="shared" si="1"/>
        <v>0</v>
      </c>
      <c r="H76" s="183"/>
      <c r="I76" s="202" t="s">
        <v>228</v>
      </c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 t="s">
        <v>229</v>
      </c>
      <c r="AF76" s="162" t="s">
        <v>240</v>
      </c>
      <c r="AG76" s="162"/>
      <c r="AH76" s="162"/>
      <c r="AI76" s="162"/>
      <c r="AJ76" s="162"/>
      <c r="AK76" s="162"/>
      <c r="AL76" s="162"/>
      <c r="AM76" s="162">
        <v>21</v>
      </c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</row>
    <row r="77" spans="1:60" outlineLevel="1" x14ac:dyDescent="0.2">
      <c r="A77" s="200">
        <v>30</v>
      </c>
      <c r="B77" s="173" t="s">
        <v>1055</v>
      </c>
      <c r="C77" s="194" t="s">
        <v>590</v>
      </c>
      <c r="D77" s="177" t="s">
        <v>245</v>
      </c>
      <c r="E77" s="180">
        <v>2</v>
      </c>
      <c r="F77" s="185"/>
      <c r="G77" s="184">
        <f t="shared" si="1"/>
        <v>0</v>
      </c>
      <c r="H77" s="183"/>
      <c r="I77" s="202" t="s">
        <v>228</v>
      </c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 t="s">
        <v>229</v>
      </c>
      <c r="AF77" s="162" t="s">
        <v>240</v>
      </c>
      <c r="AG77" s="162"/>
      <c r="AH77" s="162"/>
      <c r="AI77" s="162"/>
      <c r="AJ77" s="162"/>
      <c r="AK77" s="162"/>
      <c r="AL77" s="162"/>
      <c r="AM77" s="162">
        <v>21</v>
      </c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</row>
    <row r="78" spans="1:60" ht="22.5" outlineLevel="1" x14ac:dyDescent="0.2">
      <c r="A78" s="200">
        <v>31</v>
      </c>
      <c r="B78" s="173" t="s">
        <v>1056</v>
      </c>
      <c r="C78" s="194" t="s">
        <v>1057</v>
      </c>
      <c r="D78" s="177" t="s">
        <v>245</v>
      </c>
      <c r="E78" s="180">
        <v>3</v>
      </c>
      <c r="F78" s="185"/>
      <c r="G78" s="184">
        <f t="shared" si="1"/>
        <v>0</v>
      </c>
      <c r="H78" s="183"/>
      <c r="I78" s="202" t="s">
        <v>228</v>
      </c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 t="s">
        <v>229</v>
      </c>
      <c r="AF78" s="162" t="s">
        <v>240</v>
      </c>
      <c r="AG78" s="162"/>
      <c r="AH78" s="162"/>
      <c r="AI78" s="162"/>
      <c r="AJ78" s="162"/>
      <c r="AK78" s="162"/>
      <c r="AL78" s="162"/>
      <c r="AM78" s="162">
        <v>21</v>
      </c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</row>
    <row r="79" spans="1:60" outlineLevel="1" x14ac:dyDescent="0.2">
      <c r="A79" s="200">
        <v>32</v>
      </c>
      <c r="B79" s="173" t="s">
        <v>1058</v>
      </c>
      <c r="C79" s="194" t="s">
        <v>1059</v>
      </c>
      <c r="D79" s="177" t="s">
        <v>245</v>
      </c>
      <c r="E79" s="180">
        <v>3</v>
      </c>
      <c r="F79" s="185"/>
      <c r="G79" s="184">
        <f t="shared" si="1"/>
        <v>0</v>
      </c>
      <c r="H79" s="183"/>
      <c r="I79" s="202" t="s">
        <v>228</v>
      </c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 t="s">
        <v>229</v>
      </c>
      <c r="AF79" s="162" t="s">
        <v>240</v>
      </c>
      <c r="AG79" s="162"/>
      <c r="AH79" s="162"/>
      <c r="AI79" s="162"/>
      <c r="AJ79" s="162"/>
      <c r="AK79" s="162"/>
      <c r="AL79" s="162"/>
      <c r="AM79" s="162">
        <v>21</v>
      </c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</row>
    <row r="80" spans="1:60" outlineLevel="1" x14ac:dyDescent="0.2">
      <c r="A80" s="200">
        <v>33</v>
      </c>
      <c r="B80" s="173" t="s">
        <v>1060</v>
      </c>
      <c r="C80" s="194" t="s">
        <v>1061</v>
      </c>
      <c r="D80" s="177" t="s">
        <v>245</v>
      </c>
      <c r="E80" s="180">
        <v>6</v>
      </c>
      <c r="F80" s="185"/>
      <c r="G80" s="184">
        <f t="shared" si="1"/>
        <v>0</v>
      </c>
      <c r="H80" s="183"/>
      <c r="I80" s="202" t="s">
        <v>228</v>
      </c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 t="s">
        <v>229</v>
      </c>
      <c r="AF80" s="162" t="s">
        <v>240</v>
      </c>
      <c r="AG80" s="162"/>
      <c r="AH80" s="162"/>
      <c r="AI80" s="162"/>
      <c r="AJ80" s="162"/>
      <c r="AK80" s="162"/>
      <c r="AL80" s="162"/>
      <c r="AM80" s="162">
        <v>21</v>
      </c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</row>
    <row r="81" spans="1:60" outlineLevel="1" x14ac:dyDescent="0.2">
      <c r="A81" s="199"/>
      <c r="B81" s="285" t="s">
        <v>1062</v>
      </c>
      <c r="C81" s="286"/>
      <c r="D81" s="287"/>
      <c r="E81" s="288"/>
      <c r="F81" s="289"/>
      <c r="G81" s="290"/>
      <c r="H81" s="183"/>
      <c r="I81" s="20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>
        <v>0</v>
      </c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</row>
    <row r="82" spans="1:60" outlineLevel="1" x14ac:dyDescent="0.2">
      <c r="A82" s="199"/>
      <c r="B82" s="285" t="s">
        <v>471</v>
      </c>
      <c r="C82" s="286"/>
      <c r="D82" s="287"/>
      <c r="E82" s="288"/>
      <c r="F82" s="289"/>
      <c r="G82" s="290"/>
      <c r="H82" s="183"/>
      <c r="I82" s="20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 t="s">
        <v>169</v>
      </c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</row>
    <row r="83" spans="1:60" outlineLevel="1" x14ac:dyDescent="0.2">
      <c r="A83" s="199">
        <v>34</v>
      </c>
      <c r="B83" s="174" t="s">
        <v>1063</v>
      </c>
      <c r="C83" s="194" t="s">
        <v>994</v>
      </c>
      <c r="D83" s="177" t="s">
        <v>463</v>
      </c>
      <c r="E83" s="220"/>
      <c r="F83" s="185"/>
      <c r="G83" s="184">
        <f>ROUND(E83*F83,2)</f>
        <v>0</v>
      </c>
      <c r="H83" s="183" t="s">
        <v>821</v>
      </c>
      <c r="I83" s="202" t="s">
        <v>174</v>
      </c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 t="s">
        <v>166</v>
      </c>
      <c r="AF83" s="162"/>
      <c r="AG83" s="162"/>
      <c r="AH83" s="162"/>
      <c r="AI83" s="162"/>
      <c r="AJ83" s="162"/>
      <c r="AK83" s="162"/>
      <c r="AL83" s="162"/>
      <c r="AM83" s="162">
        <v>21</v>
      </c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</row>
    <row r="84" spans="1:60" outlineLevel="1" x14ac:dyDescent="0.2">
      <c r="A84" s="199"/>
      <c r="B84" s="285" t="s">
        <v>1064</v>
      </c>
      <c r="C84" s="286"/>
      <c r="D84" s="287"/>
      <c r="E84" s="288"/>
      <c r="F84" s="289"/>
      <c r="G84" s="290"/>
      <c r="H84" s="183"/>
      <c r="I84" s="20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>
        <v>1</v>
      </c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</row>
    <row r="85" spans="1:60" outlineLevel="1" x14ac:dyDescent="0.2">
      <c r="A85" s="199">
        <v>35</v>
      </c>
      <c r="B85" s="174" t="s">
        <v>1065</v>
      </c>
      <c r="C85" s="194" t="s">
        <v>997</v>
      </c>
      <c r="D85" s="177" t="s">
        <v>463</v>
      </c>
      <c r="E85" s="220"/>
      <c r="F85" s="185"/>
      <c r="G85" s="184">
        <f>ROUND(E85*F85,2)</f>
        <v>0</v>
      </c>
      <c r="H85" s="183" t="s">
        <v>821</v>
      </c>
      <c r="I85" s="202" t="s">
        <v>174</v>
      </c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 t="s">
        <v>166</v>
      </c>
      <c r="AF85" s="162"/>
      <c r="AG85" s="162"/>
      <c r="AH85" s="162"/>
      <c r="AI85" s="162"/>
      <c r="AJ85" s="162"/>
      <c r="AK85" s="162"/>
      <c r="AL85" s="162"/>
      <c r="AM85" s="162">
        <v>21</v>
      </c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</row>
    <row r="86" spans="1:60" x14ac:dyDescent="0.2">
      <c r="A86" s="198" t="s">
        <v>158</v>
      </c>
      <c r="B86" s="172" t="s">
        <v>122</v>
      </c>
      <c r="C86" s="193" t="s">
        <v>123</v>
      </c>
      <c r="D86" s="176"/>
      <c r="E86" s="179"/>
      <c r="F86" s="291">
        <f>SUM(G87:G98)</f>
        <v>0</v>
      </c>
      <c r="G86" s="292"/>
      <c r="H86" s="182"/>
      <c r="I86" s="201"/>
      <c r="AE86" t="s">
        <v>159</v>
      </c>
    </row>
    <row r="87" spans="1:60" ht="22.5" outlineLevel="1" x14ac:dyDescent="0.2">
      <c r="A87" s="200">
        <v>36</v>
      </c>
      <c r="B87" s="173" t="s">
        <v>490</v>
      </c>
      <c r="C87" s="194" t="s">
        <v>1066</v>
      </c>
      <c r="D87" s="177" t="s">
        <v>245</v>
      </c>
      <c r="E87" s="180">
        <v>1</v>
      </c>
      <c r="F87" s="185"/>
      <c r="G87" s="184">
        <f t="shared" ref="G87:G94" si="2">ROUND(E87*F87,2)</f>
        <v>0</v>
      </c>
      <c r="H87" s="183"/>
      <c r="I87" s="202" t="s">
        <v>228</v>
      </c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 t="s">
        <v>229</v>
      </c>
      <c r="AF87" s="162" t="s">
        <v>240</v>
      </c>
      <c r="AG87" s="162"/>
      <c r="AH87" s="162"/>
      <c r="AI87" s="162"/>
      <c r="AJ87" s="162"/>
      <c r="AK87" s="162"/>
      <c r="AL87" s="162"/>
      <c r="AM87" s="162">
        <v>21</v>
      </c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</row>
    <row r="88" spans="1:60" ht="22.5" outlineLevel="1" x14ac:dyDescent="0.2">
      <c r="A88" s="200">
        <v>37</v>
      </c>
      <c r="B88" s="173" t="s">
        <v>492</v>
      </c>
      <c r="C88" s="194" t="s">
        <v>1067</v>
      </c>
      <c r="D88" s="177" t="s">
        <v>245</v>
      </c>
      <c r="E88" s="180">
        <v>1</v>
      </c>
      <c r="F88" s="185"/>
      <c r="G88" s="184">
        <f t="shared" si="2"/>
        <v>0</v>
      </c>
      <c r="H88" s="183"/>
      <c r="I88" s="202" t="s">
        <v>228</v>
      </c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 t="s">
        <v>229</v>
      </c>
      <c r="AF88" s="162" t="s">
        <v>240</v>
      </c>
      <c r="AG88" s="162"/>
      <c r="AH88" s="162"/>
      <c r="AI88" s="162"/>
      <c r="AJ88" s="162"/>
      <c r="AK88" s="162"/>
      <c r="AL88" s="162"/>
      <c r="AM88" s="162">
        <v>21</v>
      </c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</row>
    <row r="89" spans="1:60" outlineLevel="1" x14ac:dyDescent="0.2">
      <c r="A89" s="200">
        <v>38</v>
      </c>
      <c r="B89" s="173" t="s">
        <v>888</v>
      </c>
      <c r="C89" s="194" t="s">
        <v>1068</v>
      </c>
      <c r="D89" s="177" t="s">
        <v>245</v>
      </c>
      <c r="E89" s="180">
        <v>1</v>
      </c>
      <c r="F89" s="185"/>
      <c r="G89" s="184">
        <f t="shared" si="2"/>
        <v>0</v>
      </c>
      <c r="H89" s="183"/>
      <c r="I89" s="202" t="s">
        <v>228</v>
      </c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 t="s">
        <v>229</v>
      </c>
      <c r="AF89" s="162" t="s">
        <v>240</v>
      </c>
      <c r="AG89" s="162"/>
      <c r="AH89" s="162"/>
      <c r="AI89" s="162"/>
      <c r="AJ89" s="162"/>
      <c r="AK89" s="162"/>
      <c r="AL89" s="162"/>
      <c r="AM89" s="162">
        <v>21</v>
      </c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</row>
    <row r="90" spans="1:60" ht="22.5" outlineLevel="1" x14ac:dyDescent="0.2">
      <c r="A90" s="200">
        <v>39</v>
      </c>
      <c r="B90" s="173" t="s">
        <v>890</v>
      </c>
      <c r="C90" s="194" t="s">
        <v>1069</v>
      </c>
      <c r="D90" s="177" t="s">
        <v>245</v>
      </c>
      <c r="E90" s="180">
        <v>1</v>
      </c>
      <c r="F90" s="185"/>
      <c r="G90" s="184">
        <f t="shared" si="2"/>
        <v>0</v>
      </c>
      <c r="H90" s="183"/>
      <c r="I90" s="202" t="s">
        <v>228</v>
      </c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 t="s">
        <v>229</v>
      </c>
      <c r="AF90" s="162" t="s">
        <v>240</v>
      </c>
      <c r="AG90" s="162"/>
      <c r="AH90" s="162"/>
      <c r="AI90" s="162"/>
      <c r="AJ90" s="162"/>
      <c r="AK90" s="162"/>
      <c r="AL90" s="162"/>
      <c r="AM90" s="162">
        <v>21</v>
      </c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</row>
    <row r="91" spans="1:60" outlineLevel="1" x14ac:dyDescent="0.2">
      <c r="A91" s="200">
        <v>40</v>
      </c>
      <c r="B91" s="173" t="s">
        <v>892</v>
      </c>
      <c r="C91" s="194" t="s">
        <v>1070</v>
      </c>
      <c r="D91" s="177" t="s">
        <v>245</v>
      </c>
      <c r="E91" s="180">
        <v>1</v>
      </c>
      <c r="F91" s="185"/>
      <c r="G91" s="184">
        <f t="shared" si="2"/>
        <v>0</v>
      </c>
      <c r="H91" s="183"/>
      <c r="I91" s="202" t="s">
        <v>228</v>
      </c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 t="s">
        <v>229</v>
      </c>
      <c r="AF91" s="162" t="s">
        <v>240</v>
      </c>
      <c r="AG91" s="162"/>
      <c r="AH91" s="162"/>
      <c r="AI91" s="162"/>
      <c r="AJ91" s="162"/>
      <c r="AK91" s="162"/>
      <c r="AL91" s="162"/>
      <c r="AM91" s="162">
        <v>21</v>
      </c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</row>
    <row r="92" spans="1:60" outlineLevel="1" x14ac:dyDescent="0.2">
      <c r="A92" s="200">
        <v>41</v>
      </c>
      <c r="B92" s="173" t="s">
        <v>1071</v>
      </c>
      <c r="C92" s="194" t="s">
        <v>1072</v>
      </c>
      <c r="D92" s="177" t="s">
        <v>245</v>
      </c>
      <c r="E92" s="180">
        <v>1</v>
      </c>
      <c r="F92" s="185"/>
      <c r="G92" s="184">
        <f t="shared" si="2"/>
        <v>0</v>
      </c>
      <c r="H92" s="183"/>
      <c r="I92" s="202" t="s">
        <v>228</v>
      </c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 t="s">
        <v>229</v>
      </c>
      <c r="AF92" s="162" t="s">
        <v>240</v>
      </c>
      <c r="AG92" s="162"/>
      <c r="AH92" s="162"/>
      <c r="AI92" s="162"/>
      <c r="AJ92" s="162"/>
      <c r="AK92" s="162"/>
      <c r="AL92" s="162"/>
      <c r="AM92" s="162">
        <v>21</v>
      </c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</row>
    <row r="93" spans="1:60" ht="22.5" outlineLevel="1" x14ac:dyDescent="0.2">
      <c r="A93" s="200">
        <v>42</v>
      </c>
      <c r="B93" s="173" t="s">
        <v>896</v>
      </c>
      <c r="C93" s="194" t="s">
        <v>1073</v>
      </c>
      <c r="D93" s="177" t="s">
        <v>245</v>
      </c>
      <c r="E93" s="180">
        <v>1</v>
      </c>
      <c r="F93" s="185"/>
      <c r="G93" s="184">
        <f t="shared" si="2"/>
        <v>0</v>
      </c>
      <c r="H93" s="183"/>
      <c r="I93" s="202" t="s">
        <v>228</v>
      </c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 t="s">
        <v>229</v>
      </c>
      <c r="AF93" s="162" t="s">
        <v>240</v>
      </c>
      <c r="AG93" s="162"/>
      <c r="AH93" s="162"/>
      <c r="AI93" s="162"/>
      <c r="AJ93" s="162"/>
      <c r="AK93" s="162"/>
      <c r="AL93" s="162"/>
      <c r="AM93" s="162">
        <v>21</v>
      </c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</row>
    <row r="94" spans="1:60" outlineLevel="1" x14ac:dyDescent="0.2">
      <c r="A94" s="200">
        <v>43</v>
      </c>
      <c r="B94" s="173" t="s">
        <v>1074</v>
      </c>
      <c r="C94" s="194" t="s">
        <v>1075</v>
      </c>
      <c r="D94" s="177" t="s">
        <v>237</v>
      </c>
      <c r="E94" s="180">
        <v>1</v>
      </c>
      <c r="F94" s="185"/>
      <c r="G94" s="184">
        <f t="shared" si="2"/>
        <v>0</v>
      </c>
      <c r="H94" s="183"/>
      <c r="I94" s="202" t="s">
        <v>228</v>
      </c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 t="s">
        <v>229</v>
      </c>
      <c r="AF94" s="162" t="s">
        <v>240</v>
      </c>
      <c r="AG94" s="162"/>
      <c r="AH94" s="162"/>
      <c r="AI94" s="162"/>
      <c r="AJ94" s="162"/>
      <c r="AK94" s="162"/>
      <c r="AL94" s="162"/>
      <c r="AM94" s="162">
        <v>21</v>
      </c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</row>
    <row r="95" spans="1:60" outlineLevel="1" x14ac:dyDescent="0.2">
      <c r="A95" s="199"/>
      <c r="B95" s="285" t="s">
        <v>494</v>
      </c>
      <c r="C95" s="286"/>
      <c r="D95" s="287"/>
      <c r="E95" s="288"/>
      <c r="F95" s="289"/>
      <c r="G95" s="290"/>
      <c r="H95" s="183"/>
      <c r="I95" s="20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>
        <v>0</v>
      </c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</row>
    <row r="96" spans="1:60" outlineLevel="1" x14ac:dyDescent="0.2">
      <c r="A96" s="199">
        <v>44</v>
      </c>
      <c r="B96" s="174" t="s">
        <v>1076</v>
      </c>
      <c r="C96" s="194" t="s">
        <v>994</v>
      </c>
      <c r="D96" s="177" t="s">
        <v>463</v>
      </c>
      <c r="E96" s="220"/>
      <c r="F96" s="185"/>
      <c r="G96" s="184">
        <f>ROUND(E96*F96,2)</f>
        <v>0</v>
      </c>
      <c r="H96" s="183" t="s">
        <v>474</v>
      </c>
      <c r="I96" s="202" t="s">
        <v>174</v>
      </c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 t="s">
        <v>166</v>
      </c>
      <c r="AF96" s="162"/>
      <c r="AG96" s="162"/>
      <c r="AH96" s="162"/>
      <c r="AI96" s="162"/>
      <c r="AJ96" s="162"/>
      <c r="AK96" s="162"/>
      <c r="AL96" s="162"/>
      <c r="AM96" s="162">
        <v>21</v>
      </c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</row>
    <row r="97" spans="1:60" outlineLevel="1" x14ac:dyDescent="0.2">
      <c r="A97" s="199"/>
      <c r="B97" s="285" t="s">
        <v>496</v>
      </c>
      <c r="C97" s="286"/>
      <c r="D97" s="287"/>
      <c r="E97" s="288"/>
      <c r="F97" s="289"/>
      <c r="G97" s="290"/>
      <c r="H97" s="183"/>
      <c r="I97" s="20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>
        <v>1</v>
      </c>
      <c r="AD97" s="162"/>
      <c r="AE97" s="162"/>
      <c r="AF97" s="162"/>
      <c r="AG97" s="162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</row>
    <row r="98" spans="1:60" ht="13.5" outlineLevel="1" thickBot="1" x14ac:dyDescent="0.25">
      <c r="A98" s="228">
        <v>45</v>
      </c>
      <c r="B98" s="229" t="s">
        <v>1077</v>
      </c>
      <c r="C98" s="210" t="s">
        <v>477</v>
      </c>
      <c r="D98" s="211" t="s">
        <v>463</v>
      </c>
      <c r="E98" s="230"/>
      <c r="F98" s="213"/>
      <c r="G98" s="214">
        <f>ROUND(E98*F98,2)</f>
        <v>0</v>
      </c>
      <c r="H98" s="215" t="s">
        <v>474</v>
      </c>
      <c r="I98" s="216" t="s">
        <v>174</v>
      </c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 t="s">
        <v>166</v>
      </c>
      <c r="AF98" s="162"/>
      <c r="AG98" s="162"/>
      <c r="AH98" s="162"/>
      <c r="AI98" s="162"/>
      <c r="AJ98" s="162"/>
      <c r="AK98" s="162"/>
      <c r="AL98" s="162"/>
      <c r="AM98" s="162">
        <v>21</v>
      </c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</row>
    <row r="99" spans="1:60" x14ac:dyDescent="0.2">
      <c r="A99" s="163"/>
      <c r="B99" s="175" t="s">
        <v>335</v>
      </c>
      <c r="C99" s="195" t="s">
        <v>335</v>
      </c>
      <c r="D99" s="178"/>
      <c r="E99" s="181"/>
      <c r="F99" s="186"/>
      <c r="G99" s="186"/>
      <c r="H99" s="187"/>
      <c r="I99" s="186"/>
    </row>
    <row r="100" spans="1:60" hidden="1" x14ac:dyDescent="0.2">
      <c r="C100" s="196"/>
      <c r="D100" s="141"/>
    </row>
    <row r="101" spans="1:60" ht="13.5" hidden="1" thickBot="1" x14ac:dyDescent="0.25">
      <c r="A101" s="188"/>
      <c r="B101" s="189" t="s">
        <v>336</v>
      </c>
      <c r="C101" s="197"/>
      <c r="D101" s="190"/>
      <c r="E101" s="191"/>
      <c r="F101" s="191"/>
      <c r="G101" s="192">
        <f>F8+F21+F86</f>
        <v>0</v>
      </c>
    </row>
    <row r="102" spans="1:60" x14ac:dyDescent="0.2">
      <c r="D102" s="141"/>
    </row>
    <row r="103" spans="1:60" x14ac:dyDescent="0.2">
      <c r="D103" s="141"/>
    </row>
    <row r="104" spans="1:60" x14ac:dyDescent="0.2">
      <c r="D104" s="141"/>
    </row>
    <row r="105" spans="1:60" x14ac:dyDescent="0.2">
      <c r="D105" s="141"/>
    </row>
    <row r="106" spans="1:60" x14ac:dyDescent="0.2">
      <c r="D106" s="141"/>
    </row>
    <row r="107" spans="1:60" x14ac:dyDescent="0.2">
      <c r="D107" s="141"/>
    </row>
    <row r="108" spans="1:60" x14ac:dyDescent="0.2">
      <c r="D108" s="141"/>
    </row>
    <row r="109" spans="1:60" x14ac:dyDescent="0.2">
      <c r="D109" s="141"/>
    </row>
    <row r="110" spans="1:60" x14ac:dyDescent="0.2">
      <c r="D110" s="141"/>
    </row>
    <row r="111" spans="1:60" x14ac:dyDescent="0.2">
      <c r="D111" s="141"/>
    </row>
    <row r="112" spans="1:60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DtZVFyPPhrvt3JgyGjzL9Hijobb2dT3NPGqrZBkYwFHSHVGj3xSwaMu4Kf7FOQ1/LWCNx1HedEQxRkLkjCrkdg==" saltValue="bquKWNaiQ9RMhiKtqziGNg==" spinCount="100000" sheet="1"/>
  <mergeCells count="48">
    <mergeCell ref="C24:G24"/>
    <mergeCell ref="A1:G1"/>
    <mergeCell ref="C7:G7"/>
    <mergeCell ref="F8:G8"/>
    <mergeCell ref="B9:G9"/>
    <mergeCell ref="C11:G11"/>
    <mergeCell ref="C13:G13"/>
    <mergeCell ref="B16:G16"/>
    <mergeCell ref="B17:G17"/>
    <mergeCell ref="B19:G19"/>
    <mergeCell ref="F21:G21"/>
    <mergeCell ref="B22:G22"/>
    <mergeCell ref="B40:G40"/>
    <mergeCell ref="C25:G25"/>
    <mergeCell ref="C27:G27"/>
    <mergeCell ref="C28:G28"/>
    <mergeCell ref="C30:G30"/>
    <mergeCell ref="C31:G31"/>
    <mergeCell ref="B32:G32"/>
    <mergeCell ref="B33:G33"/>
    <mergeCell ref="C35:G35"/>
    <mergeCell ref="B36:G36"/>
    <mergeCell ref="B37:G37"/>
    <mergeCell ref="C39:G39"/>
    <mergeCell ref="B62:G62"/>
    <mergeCell ref="B41:G41"/>
    <mergeCell ref="C43:G43"/>
    <mergeCell ref="B44:G44"/>
    <mergeCell ref="B45:G45"/>
    <mergeCell ref="C47:G47"/>
    <mergeCell ref="B48:G48"/>
    <mergeCell ref="B49:G49"/>
    <mergeCell ref="C51:G51"/>
    <mergeCell ref="B52:G52"/>
    <mergeCell ref="B54:G54"/>
    <mergeCell ref="B61:G61"/>
    <mergeCell ref="B97:G97"/>
    <mergeCell ref="B64:G64"/>
    <mergeCell ref="B65:G65"/>
    <mergeCell ref="B67:G67"/>
    <mergeCell ref="C69:G69"/>
    <mergeCell ref="B70:G70"/>
    <mergeCell ref="C72:G72"/>
    <mergeCell ref="B81:G81"/>
    <mergeCell ref="B82:G82"/>
    <mergeCell ref="B84:G84"/>
    <mergeCell ref="F86:G86"/>
    <mergeCell ref="B95:G95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25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04" t="s">
        <v>152</v>
      </c>
      <c r="B1" s="304"/>
      <c r="C1" s="305"/>
      <c r="D1" s="304"/>
      <c r="E1" s="304"/>
      <c r="F1" s="304"/>
      <c r="G1" s="304"/>
      <c r="AC1" t="s">
        <v>155</v>
      </c>
    </row>
    <row r="2" spans="1:60" ht="13.5" thickTop="1" x14ac:dyDescent="0.2">
      <c r="A2" s="146" t="s">
        <v>29</v>
      </c>
      <c r="B2" s="150" t="s">
        <v>40</v>
      </c>
      <c r="C2" s="166" t="s">
        <v>41</v>
      </c>
      <c r="D2" s="148"/>
      <c r="E2" s="147"/>
      <c r="F2" s="147"/>
      <c r="G2" s="149"/>
    </row>
    <row r="3" spans="1:60" x14ac:dyDescent="0.2">
      <c r="A3" s="144" t="s">
        <v>30</v>
      </c>
      <c r="B3" s="151" t="s">
        <v>49</v>
      </c>
      <c r="C3" s="167" t="s">
        <v>50</v>
      </c>
      <c r="D3" s="143"/>
      <c r="E3" s="142"/>
      <c r="F3" s="142"/>
      <c r="G3" s="145"/>
      <c r="AC3" s="8" t="s">
        <v>143</v>
      </c>
    </row>
    <row r="4" spans="1:60" ht="13.5" thickBot="1" x14ac:dyDescent="0.25">
      <c r="A4" s="152" t="s">
        <v>31</v>
      </c>
      <c r="B4" s="153" t="s">
        <v>666</v>
      </c>
      <c r="C4" s="168" t="s">
        <v>111</v>
      </c>
      <c r="D4" s="154"/>
      <c r="E4" s="155"/>
      <c r="F4" s="155"/>
      <c r="G4" s="156"/>
    </row>
    <row r="5" spans="1:60" ht="14.25" thickTop="1" thickBot="1" x14ac:dyDescent="0.25">
      <c r="C5" s="169"/>
      <c r="D5" s="141"/>
      <c r="AN5">
        <v>15</v>
      </c>
      <c r="AO5">
        <v>21</v>
      </c>
    </row>
    <row r="6" spans="1:60" ht="27" thickTop="1" thickBot="1" x14ac:dyDescent="0.25">
      <c r="A6" s="157" t="s">
        <v>32</v>
      </c>
      <c r="B6" s="160" t="s">
        <v>33</v>
      </c>
      <c r="C6" s="170" t="s">
        <v>34</v>
      </c>
      <c r="D6" s="159" t="s">
        <v>35</v>
      </c>
      <c r="E6" s="158" t="s">
        <v>36</v>
      </c>
      <c r="F6" s="161" t="s">
        <v>37</v>
      </c>
      <c r="G6" s="157" t="s">
        <v>38</v>
      </c>
      <c r="H6" s="203" t="s">
        <v>153</v>
      </c>
      <c r="I6" s="171" t="s">
        <v>154</v>
      </c>
      <c r="J6" s="54"/>
      <c r="AN6">
        <f>SUMIF(AM8:AM53,AN5,G8:G53)</f>
        <v>0</v>
      </c>
      <c r="AO6">
        <f>SUMIF(AM8:AM53,AO5,G8:G53)</f>
        <v>0</v>
      </c>
    </row>
    <row r="7" spans="1:60" x14ac:dyDescent="0.2">
      <c r="A7" s="204"/>
      <c r="B7" s="205" t="s">
        <v>156</v>
      </c>
      <c r="C7" s="306" t="s">
        <v>157</v>
      </c>
      <c r="D7" s="312"/>
      <c r="E7" s="308"/>
      <c r="F7" s="309"/>
      <c r="G7" s="309"/>
      <c r="H7" s="206"/>
      <c r="I7" s="207"/>
    </row>
    <row r="8" spans="1:60" x14ac:dyDescent="0.2">
      <c r="A8" s="198" t="s">
        <v>158</v>
      </c>
      <c r="B8" s="172" t="s">
        <v>112</v>
      </c>
      <c r="C8" s="193" t="s">
        <v>113</v>
      </c>
      <c r="D8" s="221"/>
      <c r="E8" s="179"/>
      <c r="F8" s="310">
        <f>SUM(G9:G28)</f>
        <v>0</v>
      </c>
      <c r="G8" s="311"/>
      <c r="H8" s="182"/>
      <c r="I8" s="201"/>
      <c r="AE8" t="s">
        <v>159</v>
      </c>
    </row>
    <row r="9" spans="1:60" ht="33.75" outlineLevel="1" x14ac:dyDescent="0.2">
      <c r="A9" s="200">
        <v>1</v>
      </c>
      <c r="B9" s="173" t="s">
        <v>421</v>
      </c>
      <c r="C9" s="194" t="s">
        <v>624</v>
      </c>
      <c r="D9" s="222" t="s">
        <v>245</v>
      </c>
      <c r="E9" s="180">
        <v>1</v>
      </c>
      <c r="F9" s="185"/>
      <c r="G9" s="184">
        <f t="shared" ref="G9:G28" si="0">ROUND(E9*F9,2)</f>
        <v>0</v>
      </c>
      <c r="H9" s="183"/>
      <c r="I9" s="202" t="s">
        <v>228</v>
      </c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 t="s">
        <v>229</v>
      </c>
      <c r="AF9" s="162" t="s">
        <v>240</v>
      </c>
      <c r="AG9" s="162"/>
      <c r="AH9" s="162"/>
      <c r="AI9" s="162"/>
      <c r="AJ9" s="162"/>
      <c r="AK9" s="162"/>
      <c r="AL9" s="162"/>
      <c r="AM9" s="162">
        <v>21</v>
      </c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ht="22.5" outlineLevel="1" x14ac:dyDescent="0.2">
      <c r="A10" s="200">
        <v>2</v>
      </c>
      <c r="B10" s="173" t="s">
        <v>424</v>
      </c>
      <c r="C10" s="194" t="s">
        <v>625</v>
      </c>
      <c r="D10" s="222" t="s">
        <v>237</v>
      </c>
      <c r="E10" s="180">
        <v>1</v>
      </c>
      <c r="F10" s="185"/>
      <c r="G10" s="184">
        <f t="shared" si="0"/>
        <v>0</v>
      </c>
      <c r="H10" s="183"/>
      <c r="I10" s="202" t="s">
        <v>228</v>
      </c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229</v>
      </c>
      <c r="AF10" s="162" t="s">
        <v>240</v>
      </c>
      <c r="AG10" s="162"/>
      <c r="AH10" s="162"/>
      <c r="AI10" s="162"/>
      <c r="AJ10" s="162"/>
      <c r="AK10" s="162"/>
      <c r="AL10" s="162"/>
      <c r="AM10" s="162">
        <v>21</v>
      </c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 x14ac:dyDescent="0.2">
      <c r="A11" s="200">
        <v>3</v>
      </c>
      <c r="B11" s="173" t="s">
        <v>426</v>
      </c>
      <c r="C11" s="194" t="s">
        <v>1078</v>
      </c>
      <c r="D11" s="222" t="s">
        <v>237</v>
      </c>
      <c r="E11" s="180">
        <v>1</v>
      </c>
      <c r="F11" s="185"/>
      <c r="G11" s="184">
        <f t="shared" si="0"/>
        <v>0</v>
      </c>
      <c r="H11" s="183"/>
      <c r="I11" s="202" t="s">
        <v>228</v>
      </c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 t="s">
        <v>229</v>
      </c>
      <c r="AF11" s="162" t="s">
        <v>240</v>
      </c>
      <c r="AG11" s="162"/>
      <c r="AH11" s="162"/>
      <c r="AI11" s="162"/>
      <c r="AJ11" s="162"/>
      <c r="AK11" s="162"/>
      <c r="AL11" s="162"/>
      <c r="AM11" s="162">
        <v>21</v>
      </c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outlineLevel="1" x14ac:dyDescent="0.2">
      <c r="A12" s="200">
        <v>4</v>
      </c>
      <c r="B12" s="173" t="s">
        <v>428</v>
      </c>
      <c r="C12" s="194" t="s">
        <v>627</v>
      </c>
      <c r="D12" s="222" t="s">
        <v>237</v>
      </c>
      <c r="E12" s="180">
        <v>1</v>
      </c>
      <c r="F12" s="185"/>
      <c r="G12" s="184">
        <f t="shared" si="0"/>
        <v>0</v>
      </c>
      <c r="H12" s="183"/>
      <c r="I12" s="202" t="s">
        <v>228</v>
      </c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 t="s">
        <v>229</v>
      </c>
      <c r="AF12" s="162" t="s">
        <v>240</v>
      </c>
      <c r="AG12" s="162"/>
      <c r="AH12" s="162"/>
      <c r="AI12" s="162"/>
      <c r="AJ12" s="162"/>
      <c r="AK12" s="162"/>
      <c r="AL12" s="162"/>
      <c r="AM12" s="162">
        <v>21</v>
      </c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outlineLevel="1" x14ac:dyDescent="0.2">
      <c r="A13" s="200">
        <v>5</v>
      </c>
      <c r="B13" s="173" t="s">
        <v>430</v>
      </c>
      <c r="C13" s="194" t="s">
        <v>628</v>
      </c>
      <c r="D13" s="222" t="s">
        <v>245</v>
      </c>
      <c r="E13" s="180">
        <v>2</v>
      </c>
      <c r="F13" s="185"/>
      <c r="G13" s="184">
        <f t="shared" si="0"/>
        <v>0</v>
      </c>
      <c r="H13" s="183"/>
      <c r="I13" s="202" t="s">
        <v>228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 t="s">
        <v>229</v>
      </c>
      <c r="AF13" s="162" t="s">
        <v>240</v>
      </c>
      <c r="AG13" s="162"/>
      <c r="AH13" s="162"/>
      <c r="AI13" s="162"/>
      <c r="AJ13" s="162"/>
      <c r="AK13" s="162"/>
      <c r="AL13" s="162"/>
      <c r="AM13" s="162">
        <v>21</v>
      </c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outlineLevel="1" x14ac:dyDescent="0.2">
      <c r="A14" s="200">
        <v>6</v>
      </c>
      <c r="B14" s="173" t="s">
        <v>433</v>
      </c>
      <c r="C14" s="194" t="s">
        <v>629</v>
      </c>
      <c r="D14" s="222" t="s">
        <v>245</v>
      </c>
      <c r="E14" s="180">
        <v>1</v>
      </c>
      <c r="F14" s="185"/>
      <c r="G14" s="184">
        <f t="shared" si="0"/>
        <v>0</v>
      </c>
      <c r="H14" s="183"/>
      <c r="I14" s="202" t="s">
        <v>228</v>
      </c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 t="s">
        <v>229</v>
      </c>
      <c r="AF14" s="162" t="s">
        <v>240</v>
      </c>
      <c r="AG14" s="162"/>
      <c r="AH14" s="162"/>
      <c r="AI14" s="162"/>
      <c r="AJ14" s="162"/>
      <c r="AK14" s="162"/>
      <c r="AL14" s="162"/>
      <c r="AM14" s="162">
        <v>21</v>
      </c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outlineLevel="1" x14ac:dyDescent="0.2">
      <c r="A15" s="200">
        <v>7</v>
      </c>
      <c r="B15" s="173" t="s">
        <v>435</v>
      </c>
      <c r="C15" s="194" t="s">
        <v>630</v>
      </c>
      <c r="D15" s="222" t="s">
        <v>245</v>
      </c>
      <c r="E15" s="180">
        <v>1</v>
      </c>
      <c r="F15" s="185"/>
      <c r="G15" s="184">
        <f t="shared" si="0"/>
        <v>0</v>
      </c>
      <c r="H15" s="183"/>
      <c r="I15" s="202" t="s">
        <v>228</v>
      </c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 t="s">
        <v>229</v>
      </c>
      <c r="AF15" s="162" t="s">
        <v>240</v>
      </c>
      <c r="AG15" s="162"/>
      <c r="AH15" s="162"/>
      <c r="AI15" s="162"/>
      <c r="AJ15" s="162"/>
      <c r="AK15" s="162"/>
      <c r="AL15" s="162"/>
      <c r="AM15" s="162">
        <v>21</v>
      </c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</row>
    <row r="16" spans="1:60" outlineLevel="1" x14ac:dyDescent="0.2">
      <c r="A16" s="200">
        <v>8</v>
      </c>
      <c r="B16" s="173" t="s">
        <v>437</v>
      </c>
      <c r="C16" s="194" t="s">
        <v>631</v>
      </c>
      <c r="D16" s="222" t="s">
        <v>245</v>
      </c>
      <c r="E16" s="180">
        <v>1</v>
      </c>
      <c r="F16" s="185"/>
      <c r="G16" s="184">
        <f t="shared" si="0"/>
        <v>0</v>
      </c>
      <c r="H16" s="183"/>
      <c r="I16" s="202" t="s">
        <v>228</v>
      </c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 t="s">
        <v>229</v>
      </c>
      <c r="AF16" s="162" t="s">
        <v>240</v>
      </c>
      <c r="AG16" s="162"/>
      <c r="AH16" s="162"/>
      <c r="AI16" s="162"/>
      <c r="AJ16" s="162"/>
      <c r="AK16" s="162"/>
      <c r="AL16" s="162"/>
      <c r="AM16" s="162">
        <v>21</v>
      </c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">
      <c r="A17" s="200">
        <v>9</v>
      </c>
      <c r="B17" s="173" t="s">
        <v>439</v>
      </c>
      <c r="C17" s="194" t="s">
        <v>632</v>
      </c>
      <c r="D17" s="222" t="s">
        <v>245</v>
      </c>
      <c r="E17" s="180">
        <v>1</v>
      </c>
      <c r="F17" s="185"/>
      <c r="G17" s="184">
        <f t="shared" si="0"/>
        <v>0</v>
      </c>
      <c r="H17" s="183"/>
      <c r="I17" s="202" t="s">
        <v>228</v>
      </c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 t="s">
        <v>229</v>
      </c>
      <c r="AF17" s="162" t="s">
        <v>240</v>
      </c>
      <c r="AG17" s="162"/>
      <c r="AH17" s="162"/>
      <c r="AI17" s="162"/>
      <c r="AJ17" s="162"/>
      <c r="AK17" s="162"/>
      <c r="AL17" s="162"/>
      <c r="AM17" s="162">
        <v>21</v>
      </c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outlineLevel="1" x14ac:dyDescent="0.2">
      <c r="A18" s="200">
        <v>10</v>
      </c>
      <c r="B18" s="173" t="s">
        <v>633</v>
      </c>
      <c r="C18" s="194" t="s">
        <v>634</v>
      </c>
      <c r="D18" s="222" t="s">
        <v>245</v>
      </c>
      <c r="E18" s="180">
        <v>2</v>
      </c>
      <c r="F18" s="185"/>
      <c r="G18" s="184">
        <f t="shared" si="0"/>
        <v>0</v>
      </c>
      <c r="H18" s="183"/>
      <c r="I18" s="202" t="s">
        <v>228</v>
      </c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 t="s">
        <v>229</v>
      </c>
      <c r="AF18" s="162" t="s">
        <v>240</v>
      </c>
      <c r="AG18" s="162"/>
      <c r="AH18" s="162"/>
      <c r="AI18" s="162"/>
      <c r="AJ18" s="162"/>
      <c r="AK18" s="162"/>
      <c r="AL18" s="162"/>
      <c r="AM18" s="162">
        <v>21</v>
      </c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 x14ac:dyDescent="0.2">
      <c r="A19" s="200">
        <v>11</v>
      </c>
      <c r="B19" s="173" t="s">
        <v>635</v>
      </c>
      <c r="C19" s="194" t="s">
        <v>636</v>
      </c>
      <c r="D19" s="222" t="s">
        <v>245</v>
      </c>
      <c r="E19" s="180">
        <v>5</v>
      </c>
      <c r="F19" s="185"/>
      <c r="G19" s="184">
        <f t="shared" si="0"/>
        <v>0</v>
      </c>
      <c r="H19" s="183"/>
      <c r="I19" s="202" t="s">
        <v>228</v>
      </c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 t="s">
        <v>229</v>
      </c>
      <c r="AF19" s="162" t="s">
        <v>240</v>
      </c>
      <c r="AG19" s="162"/>
      <c r="AH19" s="162"/>
      <c r="AI19" s="162"/>
      <c r="AJ19" s="162"/>
      <c r="AK19" s="162"/>
      <c r="AL19" s="162"/>
      <c r="AM19" s="162">
        <v>21</v>
      </c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outlineLevel="1" x14ac:dyDescent="0.2">
      <c r="A20" s="200">
        <v>12</v>
      </c>
      <c r="B20" s="173" t="s">
        <v>637</v>
      </c>
      <c r="C20" s="194" t="s">
        <v>1079</v>
      </c>
      <c r="D20" s="222" t="s">
        <v>245</v>
      </c>
      <c r="E20" s="180">
        <v>1</v>
      </c>
      <c r="F20" s="185"/>
      <c r="G20" s="184">
        <f t="shared" si="0"/>
        <v>0</v>
      </c>
      <c r="H20" s="183"/>
      <c r="I20" s="202" t="s">
        <v>228</v>
      </c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 t="s">
        <v>229</v>
      </c>
      <c r="AF20" s="162" t="s">
        <v>240</v>
      </c>
      <c r="AG20" s="162"/>
      <c r="AH20" s="162"/>
      <c r="AI20" s="162"/>
      <c r="AJ20" s="162"/>
      <c r="AK20" s="162"/>
      <c r="AL20" s="162"/>
      <c r="AM20" s="162">
        <v>21</v>
      </c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outlineLevel="1" x14ac:dyDescent="0.2">
      <c r="A21" s="200">
        <v>13</v>
      </c>
      <c r="B21" s="173" t="s">
        <v>639</v>
      </c>
      <c r="C21" s="194" t="s">
        <v>638</v>
      </c>
      <c r="D21" s="222" t="s">
        <v>245</v>
      </c>
      <c r="E21" s="180">
        <v>1</v>
      </c>
      <c r="F21" s="185"/>
      <c r="G21" s="184">
        <f t="shared" si="0"/>
        <v>0</v>
      </c>
      <c r="H21" s="183"/>
      <c r="I21" s="202" t="s">
        <v>228</v>
      </c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 t="s">
        <v>229</v>
      </c>
      <c r="AF21" s="162" t="s">
        <v>240</v>
      </c>
      <c r="AG21" s="162"/>
      <c r="AH21" s="162"/>
      <c r="AI21" s="162"/>
      <c r="AJ21" s="162"/>
      <c r="AK21" s="162"/>
      <c r="AL21" s="162"/>
      <c r="AM21" s="162">
        <v>21</v>
      </c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outlineLevel="1" x14ac:dyDescent="0.2">
      <c r="A22" s="200">
        <v>14</v>
      </c>
      <c r="B22" s="173" t="s">
        <v>641</v>
      </c>
      <c r="C22" s="194" t="s">
        <v>642</v>
      </c>
      <c r="D22" s="222" t="s">
        <v>245</v>
      </c>
      <c r="E22" s="180">
        <v>1</v>
      </c>
      <c r="F22" s="185"/>
      <c r="G22" s="184">
        <f t="shared" si="0"/>
        <v>0</v>
      </c>
      <c r="H22" s="183"/>
      <c r="I22" s="202" t="s">
        <v>228</v>
      </c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 t="s">
        <v>229</v>
      </c>
      <c r="AF22" s="162" t="s">
        <v>240</v>
      </c>
      <c r="AG22" s="162"/>
      <c r="AH22" s="162"/>
      <c r="AI22" s="162"/>
      <c r="AJ22" s="162"/>
      <c r="AK22" s="162"/>
      <c r="AL22" s="162"/>
      <c r="AM22" s="162">
        <v>21</v>
      </c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outlineLevel="1" x14ac:dyDescent="0.2">
      <c r="A23" s="200">
        <v>15</v>
      </c>
      <c r="B23" s="173" t="s">
        <v>643</v>
      </c>
      <c r="C23" s="194" t="s">
        <v>1080</v>
      </c>
      <c r="D23" s="222" t="s">
        <v>245</v>
      </c>
      <c r="E23" s="180">
        <v>2</v>
      </c>
      <c r="F23" s="185"/>
      <c r="G23" s="184">
        <f t="shared" si="0"/>
        <v>0</v>
      </c>
      <c r="H23" s="183"/>
      <c r="I23" s="202" t="s">
        <v>228</v>
      </c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 t="s">
        <v>229</v>
      </c>
      <c r="AF23" s="162" t="s">
        <v>240</v>
      </c>
      <c r="AG23" s="162"/>
      <c r="AH23" s="162"/>
      <c r="AI23" s="162"/>
      <c r="AJ23" s="162"/>
      <c r="AK23" s="162"/>
      <c r="AL23" s="162"/>
      <c r="AM23" s="162">
        <v>21</v>
      </c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200">
        <v>16</v>
      </c>
      <c r="B24" s="173" t="s">
        <v>1081</v>
      </c>
      <c r="C24" s="194" t="s">
        <v>1082</v>
      </c>
      <c r="D24" s="222" t="s">
        <v>245</v>
      </c>
      <c r="E24" s="180">
        <v>1</v>
      </c>
      <c r="F24" s="185"/>
      <c r="G24" s="184">
        <f t="shared" si="0"/>
        <v>0</v>
      </c>
      <c r="H24" s="183"/>
      <c r="I24" s="202" t="s">
        <v>228</v>
      </c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 t="s">
        <v>229</v>
      </c>
      <c r="AF24" s="162" t="s">
        <v>240</v>
      </c>
      <c r="AG24" s="162"/>
      <c r="AH24" s="162"/>
      <c r="AI24" s="162"/>
      <c r="AJ24" s="162"/>
      <c r="AK24" s="162"/>
      <c r="AL24" s="162"/>
      <c r="AM24" s="162">
        <v>21</v>
      </c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outlineLevel="1" x14ac:dyDescent="0.2">
      <c r="A25" s="200">
        <v>17</v>
      </c>
      <c r="B25" s="173" t="s">
        <v>1083</v>
      </c>
      <c r="C25" s="194" t="s">
        <v>1084</v>
      </c>
      <c r="D25" s="222" t="s">
        <v>245</v>
      </c>
      <c r="E25" s="180">
        <v>1</v>
      </c>
      <c r="F25" s="185"/>
      <c r="G25" s="184">
        <f t="shared" si="0"/>
        <v>0</v>
      </c>
      <c r="H25" s="183"/>
      <c r="I25" s="202" t="s">
        <v>228</v>
      </c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 t="s">
        <v>229</v>
      </c>
      <c r="AF25" s="162" t="s">
        <v>240</v>
      </c>
      <c r="AG25" s="162"/>
      <c r="AH25" s="162"/>
      <c r="AI25" s="162"/>
      <c r="AJ25" s="162"/>
      <c r="AK25" s="162"/>
      <c r="AL25" s="162"/>
      <c r="AM25" s="162">
        <v>21</v>
      </c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outlineLevel="1" x14ac:dyDescent="0.2">
      <c r="A26" s="200">
        <v>18</v>
      </c>
      <c r="B26" s="173" t="s">
        <v>1085</v>
      </c>
      <c r="C26" s="194" t="s">
        <v>1086</v>
      </c>
      <c r="D26" s="222" t="s">
        <v>245</v>
      </c>
      <c r="E26" s="180">
        <v>3</v>
      </c>
      <c r="F26" s="185"/>
      <c r="G26" s="184">
        <f t="shared" si="0"/>
        <v>0</v>
      </c>
      <c r="H26" s="183"/>
      <c r="I26" s="202" t="s">
        <v>228</v>
      </c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229</v>
      </c>
      <c r="AF26" s="162" t="s">
        <v>240</v>
      </c>
      <c r="AG26" s="162"/>
      <c r="AH26" s="162"/>
      <c r="AI26" s="162"/>
      <c r="AJ26" s="162"/>
      <c r="AK26" s="162"/>
      <c r="AL26" s="162"/>
      <c r="AM26" s="162">
        <v>21</v>
      </c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">
      <c r="A27" s="200">
        <v>19</v>
      </c>
      <c r="B27" s="173" t="s">
        <v>1087</v>
      </c>
      <c r="C27" s="194" t="s">
        <v>1088</v>
      </c>
      <c r="D27" s="222" t="s">
        <v>245</v>
      </c>
      <c r="E27" s="180">
        <v>1</v>
      </c>
      <c r="F27" s="185"/>
      <c r="G27" s="184">
        <f t="shared" si="0"/>
        <v>0</v>
      </c>
      <c r="H27" s="183"/>
      <c r="I27" s="202" t="s">
        <v>228</v>
      </c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 t="s">
        <v>229</v>
      </c>
      <c r="AF27" s="162" t="s">
        <v>240</v>
      </c>
      <c r="AG27" s="162"/>
      <c r="AH27" s="162"/>
      <c r="AI27" s="162"/>
      <c r="AJ27" s="162"/>
      <c r="AK27" s="162"/>
      <c r="AL27" s="162"/>
      <c r="AM27" s="162">
        <v>21</v>
      </c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outlineLevel="1" x14ac:dyDescent="0.2">
      <c r="A28" s="200">
        <v>20</v>
      </c>
      <c r="B28" s="173" t="s">
        <v>1089</v>
      </c>
      <c r="C28" s="194" t="s">
        <v>1090</v>
      </c>
      <c r="D28" s="222" t="s">
        <v>245</v>
      </c>
      <c r="E28" s="180">
        <v>1</v>
      </c>
      <c r="F28" s="185"/>
      <c r="G28" s="184">
        <f t="shared" si="0"/>
        <v>0</v>
      </c>
      <c r="H28" s="183"/>
      <c r="I28" s="202" t="s">
        <v>228</v>
      </c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 t="s">
        <v>229</v>
      </c>
      <c r="AF28" s="162" t="s">
        <v>240</v>
      </c>
      <c r="AG28" s="162"/>
      <c r="AH28" s="162"/>
      <c r="AI28" s="162"/>
      <c r="AJ28" s="162"/>
      <c r="AK28" s="162"/>
      <c r="AL28" s="162"/>
      <c r="AM28" s="162">
        <v>21</v>
      </c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x14ac:dyDescent="0.2">
      <c r="A29" s="198" t="s">
        <v>158</v>
      </c>
      <c r="B29" s="172" t="s">
        <v>114</v>
      </c>
      <c r="C29" s="193" t="s">
        <v>115</v>
      </c>
      <c r="D29" s="221"/>
      <c r="E29" s="179"/>
      <c r="F29" s="291">
        <f>SUM(G30:G39)</f>
        <v>0</v>
      </c>
      <c r="G29" s="292"/>
      <c r="H29" s="182"/>
      <c r="I29" s="201"/>
      <c r="AE29" t="s">
        <v>159</v>
      </c>
    </row>
    <row r="30" spans="1:60" outlineLevel="1" x14ac:dyDescent="0.2">
      <c r="A30" s="200">
        <v>21</v>
      </c>
      <c r="B30" s="173" t="s">
        <v>645</v>
      </c>
      <c r="C30" s="194" t="s">
        <v>1091</v>
      </c>
      <c r="D30" s="222" t="s">
        <v>225</v>
      </c>
      <c r="E30" s="180">
        <v>30</v>
      </c>
      <c r="F30" s="185"/>
      <c r="G30" s="184">
        <f t="shared" ref="G30:G39" si="1">ROUND(E30*F30,2)</f>
        <v>0</v>
      </c>
      <c r="H30" s="183"/>
      <c r="I30" s="202" t="s">
        <v>228</v>
      </c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 t="s">
        <v>229</v>
      </c>
      <c r="AF30" s="162" t="s">
        <v>240</v>
      </c>
      <c r="AG30" s="162"/>
      <c r="AH30" s="162"/>
      <c r="AI30" s="162"/>
      <c r="AJ30" s="162"/>
      <c r="AK30" s="162"/>
      <c r="AL30" s="162"/>
      <c r="AM30" s="162">
        <v>21</v>
      </c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outlineLevel="1" x14ac:dyDescent="0.2">
      <c r="A31" s="200">
        <v>22</v>
      </c>
      <c r="B31" s="173" t="s">
        <v>647</v>
      </c>
      <c r="C31" s="194" t="s">
        <v>646</v>
      </c>
      <c r="D31" s="222" t="s">
        <v>225</v>
      </c>
      <c r="E31" s="180">
        <v>15</v>
      </c>
      <c r="F31" s="185"/>
      <c r="G31" s="184">
        <f t="shared" si="1"/>
        <v>0</v>
      </c>
      <c r="H31" s="183"/>
      <c r="I31" s="202" t="s">
        <v>228</v>
      </c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 t="s">
        <v>229</v>
      </c>
      <c r="AF31" s="162" t="s">
        <v>240</v>
      </c>
      <c r="AG31" s="162"/>
      <c r="AH31" s="162"/>
      <c r="AI31" s="162"/>
      <c r="AJ31" s="162"/>
      <c r="AK31" s="162"/>
      <c r="AL31" s="162"/>
      <c r="AM31" s="162">
        <v>21</v>
      </c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outlineLevel="1" x14ac:dyDescent="0.2">
      <c r="A32" s="200">
        <v>23</v>
      </c>
      <c r="B32" s="173" t="s">
        <v>649</v>
      </c>
      <c r="C32" s="194" t="s">
        <v>1092</v>
      </c>
      <c r="D32" s="222" t="s">
        <v>225</v>
      </c>
      <c r="E32" s="180">
        <v>20</v>
      </c>
      <c r="F32" s="185"/>
      <c r="G32" s="184">
        <f t="shared" si="1"/>
        <v>0</v>
      </c>
      <c r="H32" s="183"/>
      <c r="I32" s="202" t="s">
        <v>228</v>
      </c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 t="s">
        <v>229</v>
      </c>
      <c r="AF32" s="162" t="s">
        <v>240</v>
      </c>
      <c r="AG32" s="162"/>
      <c r="AH32" s="162"/>
      <c r="AI32" s="162"/>
      <c r="AJ32" s="162"/>
      <c r="AK32" s="162"/>
      <c r="AL32" s="162"/>
      <c r="AM32" s="162">
        <v>21</v>
      </c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outlineLevel="1" x14ac:dyDescent="0.2">
      <c r="A33" s="200">
        <v>24</v>
      </c>
      <c r="B33" s="173" t="s">
        <v>651</v>
      </c>
      <c r="C33" s="194" t="s">
        <v>1093</v>
      </c>
      <c r="D33" s="222" t="s">
        <v>225</v>
      </c>
      <c r="E33" s="180">
        <v>60</v>
      </c>
      <c r="F33" s="185"/>
      <c r="G33" s="184">
        <f t="shared" si="1"/>
        <v>0</v>
      </c>
      <c r="H33" s="183"/>
      <c r="I33" s="202" t="s">
        <v>228</v>
      </c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 t="s">
        <v>229</v>
      </c>
      <c r="AF33" s="162" t="s">
        <v>240</v>
      </c>
      <c r="AG33" s="162"/>
      <c r="AH33" s="162"/>
      <c r="AI33" s="162"/>
      <c r="AJ33" s="162"/>
      <c r="AK33" s="162"/>
      <c r="AL33" s="162"/>
      <c r="AM33" s="162">
        <v>21</v>
      </c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 x14ac:dyDescent="0.2">
      <c r="A34" s="200">
        <v>25</v>
      </c>
      <c r="B34" s="173" t="s">
        <v>653</v>
      </c>
      <c r="C34" s="194" t="s">
        <v>648</v>
      </c>
      <c r="D34" s="222" t="s">
        <v>225</v>
      </c>
      <c r="E34" s="180">
        <v>100</v>
      </c>
      <c r="F34" s="185"/>
      <c r="G34" s="184">
        <f t="shared" si="1"/>
        <v>0</v>
      </c>
      <c r="H34" s="183"/>
      <c r="I34" s="202" t="s">
        <v>228</v>
      </c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 t="s">
        <v>229</v>
      </c>
      <c r="AF34" s="162" t="s">
        <v>240</v>
      </c>
      <c r="AG34" s="162"/>
      <c r="AH34" s="162"/>
      <c r="AI34" s="162"/>
      <c r="AJ34" s="162"/>
      <c r="AK34" s="162"/>
      <c r="AL34" s="162"/>
      <c r="AM34" s="162">
        <v>21</v>
      </c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outlineLevel="1" x14ac:dyDescent="0.2">
      <c r="A35" s="200">
        <v>26</v>
      </c>
      <c r="B35" s="173" t="s">
        <v>655</v>
      </c>
      <c r="C35" s="194" t="s">
        <v>650</v>
      </c>
      <c r="D35" s="222" t="s">
        <v>225</v>
      </c>
      <c r="E35" s="180">
        <v>100</v>
      </c>
      <c r="F35" s="185"/>
      <c r="G35" s="184">
        <f t="shared" si="1"/>
        <v>0</v>
      </c>
      <c r="H35" s="183"/>
      <c r="I35" s="202" t="s">
        <v>228</v>
      </c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 t="s">
        <v>229</v>
      </c>
      <c r="AF35" s="162" t="s">
        <v>240</v>
      </c>
      <c r="AG35" s="162"/>
      <c r="AH35" s="162"/>
      <c r="AI35" s="162"/>
      <c r="AJ35" s="162"/>
      <c r="AK35" s="162"/>
      <c r="AL35" s="162"/>
      <c r="AM35" s="162">
        <v>21</v>
      </c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</row>
    <row r="36" spans="1:60" outlineLevel="1" x14ac:dyDescent="0.2">
      <c r="A36" s="200">
        <v>27</v>
      </c>
      <c r="B36" s="173" t="s">
        <v>657</v>
      </c>
      <c r="C36" s="194" t="s">
        <v>652</v>
      </c>
      <c r="D36" s="222" t="s">
        <v>225</v>
      </c>
      <c r="E36" s="180">
        <v>120</v>
      </c>
      <c r="F36" s="185"/>
      <c r="G36" s="184">
        <f t="shared" si="1"/>
        <v>0</v>
      </c>
      <c r="H36" s="183"/>
      <c r="I36" s="202" t="s">
        <v>228</v>
      </c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 t="s">
        <v>229</v>
      </c>
      <c r="AF36" s="162" t="s">
        <v>240</v>
      </c>
      <c r="AG36" s="162"/>
      <c r="AH36" s="162"/>
      <c r="AI36" s="162"/>
      <c r="AJ36" s="162"/>
      <c r="AK36" s="162"/>
      <c r="AL36" s="162"/>
      <c r="AM36" s="162">
        <v>21</v>
      </c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outlineLevel="1" x14ac:dyDescent="0.2">
      <c r="A37" s="200">
        <v>28</v>
      </c>
      <c r="B37" s="173" t="s">
        <v>1094</v>
      </c>
      <c r="C37" s="194" t="s">
        <v>654</v>
      </c>
      <c r="D37" s="222" t="s">
        <v>225</v>
      </c>
      <c r="E37" s="180">
        <v>30</v>
      </c>
      <c r="F37" s="185"/>
      <c r="G37" s="184">
        <f t="shared" si="1"/>
        <v>0</v>
      </c>
      <c r="H37" s="183"/>
      <c r="I37" s="202" t="s">
        <v>228</v>
      </c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 t="s">
        <v>229</v>
      </c>
      <c r="AF37" s="162" t="s">
        <v>240</v>
      </c>
      <c r="AG37" s="162"/>
      <c r="AH37" s="162"/>
      <c r="AI37" s="162"/>
      <c r="AJ37" s="162"/>
      <c r="AK37" s="162"/>
      <c r="AL37" s="162"/>
      <c r="AM37" s="162">
        <v>21</v>
      </c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outlineLevel="1" x14ac:dyDescent="0.2">
      <c r="A38" s="200">
        <v>29</v>
      </c>
      <c r="B38" s="173" t="s">
        <v>1095</v>
      </c>
      <c r="C38" s="194" t="s">
        <v>656</v>
      </c>
      <c r="D38" s="222" t="s">
        <v>225</v>
      </c>
      <c r="E38" s="180">
        <v>15</v>
      </c>
      <c r="F38" s="185"/>
      <c r="G38" s="184">
        <f t="shared" si="1"/>
        <v>0</v>
      </c>
      <c r="H38" s="183"/>
      <c r="I38" s="202" t="s">
        <v>228</v>
      </c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 t="s">
        <v>229</v>
      </c>
      <c r="AF38" s="162" t="s">
        <v>240</v>
      </c>
      <c r="AG38" s="162"/>
      <c r="AH38" s="162"/>
      <c r="AI38" s="162"/>
      <c r="AJ38" s="162"/>
      <c r="AK38" s="162"/>
      <c r="AL38" s="162"/>
      <c r="AM38" s="162">
        <v>21</v>
      </c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outlineLevel="1" x14ac:dyDescent="0.2">
      <c r="A39" s="200">
        <v>30</v>
      </c>
      <c r="B39" s="173" t="s">
        <v>1096</v>
      </c>
      <c r="C39" s="194" t="s">
        <v>658</v>
      </c>
      <c r="D39" s="222" t="s">
        <v>225</v>
      </c>
      <c r="E39" s="180">
        <v>80</v>
      </c>
      <c r="F39" s="185"/>
      <c r="G39" s="184">
        <f t="shared" si="1"/>
        <v>0</v>
      </c>
      <c r="H39" s="183"/>
      <c r="I39" s="202" t="s">
        <v>228</v>
      </c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 t="s">
        <v>229</v>
      </c>
      <c r="AF39" s="162" t="s">
        <v>240</v>
      </c>
      <c r="AG39" s="162"/>
      <c r="AH39" s="162"/>
      <c r="AI39" s="162"/>
      <c r="AJ39" s="162"/>
      <c r="AK39" s="162"/>
      <c r="AL39" s="162"/>
      <c r="AM39" s="162">
        <v>21</v>
      </c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x14ac:dyDescent="0.2">
      <c r="A40" s="198" t="s">
        <v>158</v>
      </c>
      <c r="B40" s="172" t="s">
        <v>116</v>
      </c>
      <c r="C40" s="193" t="s">
        <v>117</v>
      </c>
      <c r="D40" s="221"/>
      <c r="E40" s="179"/>
      <c r="F40" s="291">
        <f>SUM(G41:G42)</f>
        <v>0</v>
      </c>
      <c r="G40" s="292"/>
      <c r="H40" s="182"/>
      <c r="I40" s="201"/>
      <c r="AE40" t="s">
        <v>159</v>
      </c>
    </row>
    <row r="41" spans="1:60" outlineLevel="1" x14ac:dyDescent="0.2">
      <c r="A41" s="200">
        <v>31</v>
      </c>
      <c r="B41" s="173" t="s">
        <v>441</v>
      </c>
      <c r="C41" s="194" t="s">
        <v>1097</v>
      </c>
      <c r="D41" s="222" t="s">
        <v>237</v>
      </c>
      <c r="E41" s="180">
        <v>1</v>
      </c>
      <c r="F41" s="185"/>
      <c r="G41" s="184">
        <f>ROUND(E41*F41,2)</f>
        <v>0</v>
      </c>
      <c r="H41" s="183"/>
      <c r="I41" s="202" t="s">
        <v>228</v>
      </c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 t="s">
        <v>229</v>
      </c>
      <c r="AF41" s="162" t="s">
        <v>240</v>
      </c>
      <c r="AG41" s="162"/>
      <c r="AH41" s="162"/>
      <c r="AI41" s="162"/>
      <c r="AJ41" s="162"/>
      <c r="AK41" s="162"/>
      <c r="AL41" s="162"/>
      <c r="AM41" s="162">
        <v>21</v>
      </c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 x14ac:dyDescent="0.2">
      <c r="A42" s="200">
        <v>32</v>
      </c>
      <c r="B42" s="173" t="s">
        <v>660</v>
      </c>
      <c r="C42" s="194" t="s">
        <v>661</v>
      </c>
      <c r="D42" s="222" t="s">
        <v>237</v>
      </c>
      <c r="E42" s="180">
        <v>1</v>
      </c>
      <c r="F42" s="185"/>
      <c r="G42" s="184">
        <f>ROUND(E42*F42,2)</f>
        <v>0</v>
      </c>
      <c r="H42" s="183"/>
      <c r="I42" s="202" t="s">
        <v>228</v>
      </c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 t="s">
        <v>229</v>
      </c>
      <c r="AF42" s="162" t="s">
        <v>240</v>
      </c>
      <c r="AG42" s="162"/>
      <c r="AH42" s="162"/>
      <c r="AI42" s="162"/>
      <c r="AJ42" s="162"/>
      <c r="AK42" s="162"/>
      <c r="AL42" s="162"/>
      <c r="AM42" s="162">
        <v>21</v>
      </c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x14ac:dyDescent="0.2">
      <c r="A43" s="198" t="s">
        <v>158</v>
      </c>
      <c r="B43" s="172" t="s">
        <v>118</v>
      </c>
      <c r="C43" s="193" t="s">
        <v>119</v>
      </c>
      <c r="D43" s="221"/>
      <c r="E43" s="179"/>
      <c r="F43" s="291">
        <f>SUM(G44:G50)</f>
        <v>0</v>
      </c>
      <c r="G43" s="292"/>
      <c r="H43" s="182"/>
      <c r="I43" s="201"/>
      <c r="AE43" t="s">
        <v>159</v>
      </c>
    </row>
    <row r="44" spans="1:60" outlineLevel="1" x14ac:dyDescent="0.2">
      <c r="A44" s="200">
        <v>33</v>
      </c>
      <c r="B44" s="173" t="s">
        <v>408</v>
      </c>
      <c r="C44" s="194" t="s">
        <v>662</v>
      </c>
      <c r="D44" s="222" t="s">
        <v>416</v>
      </c>
      <c r="E44" s="180">
        <v>10</v>
      </c>
      <c r="F44" s="185"/>
      <c r="G44" s="184">
        <f t="shared" ref="G44:G50" si="2">ROUND(E44*F44,2)</f>
        <v>0</v>
      </c>
      <c r="H44" s="183"/>
      <c r="I44" s="202" t="s">
        <v>228</v>
      </c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 t="s">
        <v>229</v>
      </c>
      <c r="AF44" s="162" t="s">
        <v>240</v>
      </c>
      <c r="AG44" s="162"/>
      <c r="AH44" s="162"/>
      <c r="AI44" s="162"/>
      <c r="AJ44" s="162"/>
      <c r="AK44" s="162"/>
      <c r="AL44" s="162"/>
      <c r="AM44" s="162">
        <v>21</v>
      </c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outlineLevel="1" x14ac:dyDescent="0.2">
      <c r="A45" s="200">
        <v>34</v>
      </c>
      <c r="B45" s="173" t="s">
        <v>410</v>
      </c>
      <c r="C45" s="194" t="s">
        <v>409</v>
      </c>
      <c r="D45" s="222" t="s">
        <v>245</v>
      </c>
      <c r="E45" s="180">
        <v>1</v>
      </c>
      <c r="F45" s="185"/>
      <c r="G45" s="184">
        <f t="shared" si="2"/>
        <v>0</v>
      </c>
      <c r="H45" s="183"/>
      <c r="I45" s="202" t="s">
        <v>228</v>
      </c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 t="s">
        <v>229</v>
      </c>
      <c r="AF45" s="162" t="s">
        <v>240</v>
      </c>
      <c r="AG45" s="162"/>
      <c r="AH45" s="162"/>
      <c r="AI45" s="162"/>
      <c r="AJ45" s="162"/>
      <c r="AK45" s="162"/>
      <c r="AL45" s="162"/>
      <c r="AM45" s="162">
        <v>21</v>
      </c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 outlineLevel="1" x14ac:dyDescent="0.2">
      <c r="A46" s="200">
        <v>35</v>
      </c>
      <c r="B46" s="173" t="s">
        <v>412</v>
      </c>
      <c r="C46" s="194" t="s">
        <v>411</v>
      </c>
      <c r="D46" s="222" t="s">
        <v>245</v>
      </c>
      <c r="E46" s="180">
        <v>1</v>
      </c>
      <c r="F46" s="185"/>
      <c r="G46" s="184">
        <f t="shared" si="2"/>
        <v>0</v>
      </c>
      <c r="H46" s="183"/>
      <c r="I46" s="202" t="s">
        <v>228</v>
      </c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 t="s">
        <v>229</v>
      </c>
      <c r="AF46" s="162" t="s">
        <v>240</v>
      </c>
      <c r="AG46" s="162"/>
      <c r="AH46" s="162"/>
      <c r="AI46" s="162"/>
      <c r="AJ46" s="162"/>
      <c r="AK46" s="162"/>
      <c r="AL46" s="162"/>
      <c r="AM46" s="162">
        <v>21</v>
      </c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outlineLevel="1" x14ac:dyDescent="0.2">
      <c r="A47" s="200">
        <v>36</v>
      </c>
      <c r="B47" s="173" t="s">
        <v>414</v>
      </c>
      <c r="C47" s="194" t="s">
        <v>415</v>
      </c>
      <c r="D47" s="222" t="s">
        <v>416</v>
      </c>
      <c r="E47" s="180">
        <v>10</v>
      </c>
      <c r="F47" s="185"/>
      <c r="G47" s="184">
        <f t="shared" si="2"/>
        <v>0</v>
      </c>
      <c r="H47" s="183"/>
      <c r="I47" s="202" t="s">
        <v>228</v>
      </c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 t="s">
        <v>229</v>
      </c>
      <c r="AF47" s="162" t="s">
        <v>240</v>
      </c>
      <c r="AG47" s="162"/>
      <c r="AH47" s="162"/>
      <c r="AI47" s="162"/>
      <c r="AJ47" s="162"/>
      <c r="AK47" s="162"/>
      <c r="AL47" s="162"/>
      <c r="AM47" s="162">
        <v>21</v>
      </c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</row>
    <row r="48" spans="1:60" outlineLevel="1" x14ac:dyDescent="0.2">
      <c r="A48" s="200">
        <v>37</v>
      </c>
      <c r="B48" s="173" t="s">
        <v>417</v>
      </c>
      <c r="C48" s="194" t="s">
        <v>446</v>
      </c>
      <c r="D48" s="222" t="s">
        <v>416</v>
      </c>
      <c r="E48" s="180">
        <v>10</v>
      </c>
      <c r="F48" s="185"/>
      <c r="G48" s="184">
        <f t="shared" si="2"/>
        <v>0</v>
      </c>
      <c r="H48" s="183"/>
      <c r="I48" s="202" t="s">
        <v>228</v>
      </c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 t="s">
        <v>229</v>
      </c>
      <c r="AF48" s="162" t="s">
        <v>240</v>
      </c>
      <c r="AG48" s="162"/>
      <c r="AH48" s="162"/>
      <c r="AI48" s="162"/>
      <c r="AJ48" s="162"/>
      <c r="AK48" s="162"/>
      <c r="AL48" s="162"/>
      <c r="AM48" s="162">
        <v>21</v>
      </c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outlineLevel="1" x14ac:dyDescent="0.2">
      <c r="A49" s="200">
        <v>38</v>
      </c>
      <c r="B49" s="173" t="s">
        <v>419</v>
      </c>
      <c r="C49" s="194" t="s">
        <v>447</v>
      </c>
      <c r="D49" s="222" t="s">
        <v>416</v>
      </c>
      <c r="E49" s="180">
        <v>10</v>
      </c>
      <c r="F49" s="185"/>
      <c r="G49" s="184">
        <f t="shared" si="2"/>
        <v>0</v>
      </c>
      <c r="H49" s="183"/>
      <c r="I49" s="202" t="s">
        <v>228</v>
      </c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 t="s">
        <v>229</v>
      </c>
      <c r="AF49" s="162" t="s">
        <v>240</v>
      </c>
      <c r="AG49" s="162"/>
      <c r="AH49" s="162"/>
      <c r="AI49" s="162"/>
      <c r="AJ49" s="162"/>
      <c r="AK49" s="162"/>
      <c r="AL49" s="162"/>
      <c r="AM49" s="162">
        <v>21</v>
      </c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ht="13.5" outlineLevel="1" thickBot="1" x14ac:dyDescent="0.25">
      <c r="A50" s="208">
        <v>39</v>
      </c>
      <c r="B50" s="209" t="s">
        <v>663</v>
      </c>
      <c r="C50" s="210" t="s">
        <v>420</v>
      </c>
      <c r="D50" s="224" t="s">
        <v>245</v>
      </c>
      <c r="E50" s="212">
        <v>1</v>
      </c>
      <c r="F50" s="213"/>
      <c r="G50" s="214">
        <f t="shared" si="2"/>
        <v>0</v>
      </c>
      <c r="H50" s="215"/>
      <c r="I50" s="216" t="s">
        <v>228</v>
      </c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 t="s">
        <v>229</v>
      </c>
      <c r="AF50" s="162" t="s">
        <v>240</v>
      </c>
      <c r="AG50" s="162"/>
      <c r="AH50" s="162"/>
      <c r="AI50" s="162"/>
      <c r="AJ50" s="162"/>
      <c r="AK50" s="162"/>
      <c r="AL50" s="162"/>
      <c r="AM50" s="162">
        <v>21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x14ac:dyDescent="0.2">
      <c r="A51" s="163"/>
      <c r="B51" s="175" t="s">
        <v>335</v>
      </c>
      <c r="C51" s="195" t="s">
        <v>335</v>
      </c>
      <c r="D51" s="223"/>
      <c r="E51" s="181"/>
      <c r="F51" s="186"/>
      <c r="G51" s="186"/>
      <c r="H51" s="187"/>
      <c r="I51" s="186"/>
    </row>
    <row r="52" spans="1:60" hidden="1" x14ac:dyDescent="0.2">
      <c r="C52" s="196"/>
      <c r="D52" s="141"/>
    </row>
    <row r="53" spans="1:60" ht="13.5" hidden="1" thickBot="1" x14ac:dyDescent="0.25">
      <c r="A53" s="188"/>
      <c r="B53" s="189" t="s">
        <v>336</v>
      </c>
      <c r="C53" s="197"/>
      <c r="D53" s="190"/>
      <c r="E53" s="191"/>
      <c r="F53" s="191"/>
      <c r="G53" s="192">
        <f>F8+F29+F40+F43</f>
        <v>0</v>
      </c>
    </row>
    <row r="54" spans="1:60" x14ac:dyDescent="0.2">
      <c r="D54" s="141"/>
    </row>
    <row r="55" spans="1:60" x14ac:dyDescent="0.2">
      <c r="D55" s="141"/>
    </row>
    <row r="56" spans="1:60" x14ac:dyDescent="0.2">
      <c r="D56" s="141"/>
    </row>
    <row r="57" spans="1:60" x14ac:dyDescent="0.2">
      <c r="D57" s="141"/>
    </row>
    <row r="58" spans="1:60" x14ac:dyDescent="0.2">
      <c r="D58" s="141"/>
    </row>
    <row r="59" spans="1:60" x14ac:dyDescent="0.2">
      <c r="D59" s="141"/>
    </row>
    <row r="60" spans="1:60" x14ac:dyDescent="0.2">
      <c r="D60" s="141"/>
    </row>
    <row r="61" spans="1:60" x14ac:dyDescent="0.2">
      <c r="D61" s="141"/>
    </row>
    <row r="62" spans="1:60" x14ac:dyDescent="0.2">
      <c r="D62" s="141"/>
    </row>
    <row r="63" spans="1:60" x14ac:dyDescent="0.2">
      <c r="D63" s="141"/>
    </row>
    <row r="64" spans="1:60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kuKGII6lINRiyJP6bJhhmOYA0VSlsOav2XPA0hrK4qsL/r4jozGteX5ATAdYA1ROL7Z3ZkJTAehxEXUZ/CoxGw==" saltValue="aOeMQbapkEhxUm9fYVIEhw==" spinCount="100000" sheet="1"/>
  <mergeCells count="6">
    <mergeCell ref="F43:G43"/>
    <mergeCell ref="A1:G1"/>
    <mergeCell ref="C7:G7"/>
    <mergeCell ref="F8:G8"/>
    <mergeCell ref="F29:G29"/>
    <mergeCell ref="F40:G40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4"/>
  <sheetViews>
    <sheetView showGridLines="0" workbookViewId="0"/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216014-10</v>
      </c>
      <c r="C1" s="31" t="str">
        <f>Stavba!NazevStavby</f>
        <v>Náměšť nad Oslavou – Vícenice - rekonstrukce kotelen na pevná paliva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27</v>
      </c>
      <c r="B2" s="121" t="s">
        <v>51</v>
      </c>
      <c r="C2" s="283" t="s">
        <v>52</v>
      </c>
      <c r="D2" s="272"/>
      <c r="E2" s="272"/>
      <c r="F2" s="272"/>
      <c r="G2" s="26" t="s">
        <v>15</v>
      </c>
      <c r="H2" s="34"/>
      <c r="O2" s="8" t="s">
        <v>143</v>
      </c>
    </row>
    <row r="3" spans="1:15" ht="13.5" customHeight="1" thickTop="1" x14ac:dyDescent="0.2">
      <c r="H3" s="35"/>
    </row>
    <row r="4" spans="1:15" ht="18" customHeight="1" x14ac:dyDescent="0.25">
      <c r="A4" s="271" t="s">
        <v>16</v>
      </c>
      <c r="B4" s="271"/>
      <c r="C4" s="271"/>
      <c r="D4" s="271"/>
      <c r="E4" s="271"/>
      <c r="F4" s="271"/>
      <c r="G4" s="271"/>
      <c r="H4" s="271"/>
    </row>
    <row r="5" spans="1:15" ht="12.75" customHeight="1" x14ac:dyDescent="0.2">
      <c r="H5" s="35"/>
    </row>
    <row r="6" spans="1:15" ht="15.75" customHeight="1" x14ac:dyDescent="0.25">
      <c r="A6" s="32" t="s">
        <v>24</v>
      </c>
      <c r="B6" s="29" t="str">
        <f>B2</f>
        <v>SO03</v>
      </c>
      <c r="H6" s="35"/>
    </row>
    <row r="7" spans="1:15" ht="15.75" customHeight="1" x14ac:dyDescent="0.25">
      <c r="B7" s="273" t="str">
        <f>C2</f>
        <v>Budova rota 003 – rekonstrukce kotelny</v>
      </c>
      <c r="C7" s="274"/>
      <c r="D7" s="274"/>
      <c r="E7" s="274"/>
      <c r="F7" s="274"/>
      <c r="G7" s="274"/>
      <c r="H7" s="35"/>
    </row>
    <row r="8" spans="1:15" ht="12.75" customHeight="1" x14ac:dyDescent="0.2">
      <c r="H8" s="35"/>
    </row>
    <row r="9" spans="1:15" ht="12.75" customHeight="1" x14ac:dyDescent="0.2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144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22" t="s">
        <v>145</v>
      </c>
      <c r="B16" s="123"/>
      <c r="C16" s="123"/>
      <c r="D16" s="123"/>
      <c r="E16" s="123"/>
      <c r="F16" s="123"/>
      <c r="G16" s="123"/>
      <c r="H16" s="124"/>
      <c r="I16" s="32"/>
      <c r="J16" s="32"/>
    </row>
    <row r="17" spans="1:55" ht="12.75" customHeight="1" x14ac:dyDescent="0.2">
      <c r="A17" s="130" t="s">
        <v>146</v>
      </c>
      <c r="B17" s="131"/>
      <c r="C17" s="132"/>
      <c r="D17" s="132"/>
      <c r="E17" s="132"/>
      <c r="F17" s="132"/>
      <c r="G17" s="133"/>
      <c r="H17" s="134" t="s">
        <v>147</v>
      </c>
      <c r="I17" s="32"/>
      <c r="J17" s="32"/>
    </row>
    <row r="18" spans="1:55" ht="12.75" customHeight="1" x14ac:dyDescent="0.2">
      <c r="A18" s="128" t="s">
        <v>148</v>
      </c>
      <c r="B18" s="126" t="s">
        <v>149</v>
      </c>
      <c r="C18" s="125"/>
      <c r="D18" s="125"/>
      <c r="E18" s="125"/>
      <c r="F18" s="125"/>
      <c r="G18" s="127"/>
      <c r="H18" s="129">
        <f>'SO03 01 Pol'!G139</f>
        <v>0</v>
      </c>
      <c r="I18" s="32"/>
      <c r="J18" s="32"/>
      <c r="O18">
        <f>'SO03 01 Pol'!AN6</f>
        <v>0</v>
      </c>
      <c r="P18">
        <f>'SO03 01 Pol'!AO6</f>
        <v>0</v>
      </c>
    </row>
    <row r="19" spans="1:55" ht="12.75" customHeight="1" x14ac:dyDescent="0.2">
      <c r="A19" s="128" t="s">
        <v>150</v>
      </c>
      <c r="B19" s="126" t="s">
        <v>448</v>
      </c>
      <c r="C19" s="125"/>
      <c r="D19" s="125"/>
      <c r="E19" s="125"/>
      <c r="F19" s="125"/>
      <c r="G19" s="127"/>
      <c r="H19" s="129">
        <f>'SO03 02 Pol'!G260</f>
        <v>0</v>
      </c>
      <c r="I19" s="32"/>
      <c r="J19" s="32"/>
      <c r="O19">
        <f>'SO03 02 Pol'!AN6</f>
        <v>0</v>
      </c>
      <c r="P19">
        <f>'SO03 02 Pol'!AO6</f>
        <v>0</v>
      </c>
    </row>
    <row r="20" spans="1:55" ht="12.75" customHeight="1" x14ac:dyDescent="0.2">
      <c r="A20" s="128" t="s">
        <v>664</v>
      </c>
      <c r="B20" s="126" t="s">
        <v>665</v>
      </c>
      <c r="C20" s="125"/>
      <c r="D20" s="125"/>
      <c r="E20" s="125"/>
      <c r="F20" s="125"/>
      <c r="G20" s="127"/>
      <c r="H20" s="129">
        <f>'SO03 03 Pol'!G101</f>
        <v>0</v>
      </c>
      <c r="I20" s="32"/>
      <c r="J20" s="32"/>
      <c r="O20">
        <f>'SO03 03 Pol'!AN6</f>
        <v>0</v>
      </c>
      <c r="P20">
        <f>'SO03 03 Pol'!AO6</f>
        <v>0</v>
      </c>
    </row>
    <row r="21" spans="1:55" ht="12.75" customHeight="1" x14ac:dyDescent="0.2">
      <c r="A21" s="128" t="s">
        <v>666</v>
      </c>
      <c r="B21" s="126" t="s">
        <v>111</v>
      </c>
      <c r="C21" s="125"/>
      <c r="D21" s="125"/>
      <c r="E21" s="125"/>
      <c r="F21" s="125"/>
      <c r="G21" s="127"/>
      <c r="H21" s="129">
        <f>'SO03 04 Pol'!G53</f>
        <v>0</v>
      </c>
      <c r="I21" s="32"/>
      <c r="J21" s="32"/>
      <c r="O21">
        <f>'SO03 04 Pol'!AN6</f>
        <v>0</v>
      </c>
      <c r="P21">
        <f>'SO03 04 Pol'!AO6</f>
        <v>0</v>
      </c>
    </row>
    <row r="22" spans="1:55" ht="12.75" customHeight="1" thickBot="1" x14ac:dyDescent="0.25">
      <c r="A22" s="135"/>
      <c r="B22" s="136" t="s">
        <v>151</v>
      </c>
      <c r="C22" s="137"/>
      <c r="D22" s="138" t="str">
        <f>B2</f>
        <v>SO03</v>
      </c>
      <c r="E22" s="137"/>
      <c r="F22" s="137"/>
      <c r="G22" s="139"/>
      <c r="H22" s="140">
        <f>SUM(H18:H21)</f>
        <v>0</v>
      </c>
      <c r="I22" s="32"/>
      <c r="J22" s="32"/>
    </row>
    <row r="23" spans="1:55" ht="12.75" customHeight="1" x14ac:dyDescent="0.2">
      <c r="A23" s="32"/>
      <c r="B23" s="32"/>
      <c r="C23" s="32"/>
      <c r="D23" s="32"/>
      <c r="E23" s="32"/>
      <c r="F23" s="32"/>
      <c r="G23" s="32"/>
      <c r="H23" s="36"/>
      <c r="I23" s="32"/>
      <c r="J23" s="32"/>
    </row>
    <row r="24" spans="1:55" ht="13.5" thickBot="1" x14ac:dyDescent="0.25">
      <c r="A24" s="122" t="s">
        <v>337</v>
      </c>
      <c r="B24" s="123"/>
      <c r="C24" s="123"/>
      <c r="D24" s="164" t="s">
        <v>148</v>
      </c>
      <c r="E24" s="284" t="s">
        <v>149</v>
      </c>
      <c r="F24" s="284"/>
      <c r="G24" s="284"/>
      <c r="H24" s="284"/>
      <c r="I24" s="32"/>
      <c r="J24" s="32"/>
      <c r="BC24" s="217" t="str">
        <f>E24</f>
        <v>Architektonicko-stavební řešení</v>
      </c>
    </row>
    <row r="25" spans="1:55" ht="12.75" customHeight="1" x14ac:dyDescent="0.2">
      <c r="A25" s="130" t="s">
        <v>338</v>
      </c>
      <c r="B25" s="131"/>
      <c r="C25" s="132"/>
      <c r="D25" s="132"/>
      <c r="E25" s="132"/>
      <c r="F25" s="132"/>
      <c r="G25" s="133"/>
      <c r="H25" s="134" t="s">
        <v>147</v>
      </c>
      <c r="I25" s="32"/>
      <c r="J25" s="32"/>
    </row>
    <row r="26" spans="1:55" ht="12.75" customHeight="1" x14ac:dyDescent="0.2">
      <c r="A26" s="128" t="s">
        <v>64</v>
      </c>
      <c r="B26" s="126" t="s">
        <v>65</v>
      </c>
      <c r="C26" s="125"/>
      <c r="D26" s="125"/>
      <c r="E26" s="125"/>
      <c r="F26" s="125"/>
      <c r="G26" s="127"/>
      <c r="H26" s="218">
        <f>'SO03 01 Pol'!F8</f>
        <v>0</v>
      </c>
      <c r="I26" s="32"/>
      <c r="J26" s="32"/>
    </row>
    <row r="27" spans="1:55" ht="12.75" customHeight="1" x14ac:dyDescent="0.2">
      <c r="A27" s="128" t="s">
        <v>66</v>
      </c>
      <c r="B27" s="126" t="s">
        <v>67</v>
      </c>
      <c r="C27" s="125"/>
      <c r="D27" s="125"/>
      <c r="E27" s="125"/>
      <c r="F27" s="125"/>
      <c r="G27" s="127"/>
      <c r="H27" s="218">
        <f>'SO03 01 Pol'!F12</f>
        <v>0</v>
      </c>
      <c r="I27" s="32"/>
      <c r="J27" s="32"/>
    </row>
    <row r="28" spans="1:55" ht="12.75" customHeight="1" x14ac:dyDescent="0.2">
      <c r="A28" s="128" t="s">
        <v>68</v>
      </c>
      <c r="B28" s="126" t="s">
        <v>69</v>
      </c>
      <c r="C28" s="125"/>
      <c r="D28" s="125"/>
      <c r="E28" s="125"/>
      <c r="F28" s="125"/>
      <c r="G28" s="127"/>
      <c r="H28" s="218">
        <f>'SO03 01 Pol'!F15</f>
        <v>0</v>
      </c>
      <c r="I28" s="32"/>
      <c r="J28" s="32"/>
    </row>
    <row r="29" spans="1:55" ht="12.75" customHeight="1" x14ac:dyDescent="0.2">
      <c r="A29" s="128" t="s">
        <v>70</v>
      </c>
      <c r="B29" s="126" t="s">
        <v>71</v>
      </c>
      <c r="C29" s="125"/>
      <c r="D29" s="125"/>
      <c r="E29" s="125"/>
      <c r="F29" s="125"/>
      <c r="G29" s="127"/>
      <c r="H29" s="218">
        <f>'SO03 01 Pol'!F28</f>
        <v>0</v>
      </c>
      <c r="I29" s="32"/>
      <c r="J29" s="32"/>
    </row>
    <row r="30" spans="1:55" ht="12.75" customHeight="1" x14ac:dyDescent="0.2">
      <c r="A30" s="128" t="s">
        <v>72</v>
      </c>
      <c r="B30" s="126" t="s">
        <v>73</v>
      </c>
      <c r="C30" s="125"/>
      <c r="D30" s="125"/>
      <c r="E30" s="125"/>
      <c r="F30" s="125"/>
      <c r="G30" s="127"/>
      <c r="H30" s="218">
        <f>'SO03 01 Pol'!F32</f>
        <v>0</v>
      </c>
      <c r="I30" s="32"/>
      <c r="J30" s="32"/>
    </row>
    <row r="31" spans="1:55" ht="12.75" customHeight="1" x14ac:dyDescent="0.2">
      <c r="A31" s="128" t="s">
        <v>74</v>
      </c>
      <c r="B31" s="126" t="s">
        <v>75</v>
      </c>
      <c r="C31" s="125"/>
      <c r="D31" s="125"/>
      <c r="E31" s="125"/>
      <c r="F31" s="125"/>
      <c r="G31" s="127"/>
      <c r="H31" s="218">
        <f>'SO03 01 Pol'!F34</f>
        <v>0</v>
      </c>
      <c r="I31" s="32"/>
      <c r="J31" s="32"/>
    </row>
    <row r="32" spans="1:55" ht="12.75" customHeight="1" x14ac:dyDescent="0.2">
      <c r="A32" s="128" t="s">
        <v>76</v>
      </c>
      <c r="B32" s="126" t="s">
        <v>77</v>
      </c>
      <c r="C32" s="125"/>
      <c r="D32" s="125"/>
      <c r="E32" s="125"/>
      <c r="F32" s="125"/>
      <c r="G32" s="127"/>
      <c r="H32" s="218">
        <f>'SO03 01 Pol'!F39</f>
        <v>0</v>
      </c>
      <c r="I32" s="32"/>
      <c r="J32" s="32"/>
    </row>
    <row r="33" spans="1:55" ht="12.75" customHeight="1" x14ac:dyDescent="0.2">
      <c r="A33" s="128" t="s">
        <v>80</v>
      </c>
      <c r="B33" s="126" t="s">
        <v>81</v>
      </c>
      <c r="C33" s="125"/>
      <c r="D33" s="125"/>
      <c r="E33" s="125"/>
      <c r="F33" s="125"/>
      <c r="G33" s="127"/>
      <c r="H33" s="218">
        <f>'SO03 01 Pol'!F46</f>
        <v>0</v>
      </c>
      <c r="I33" s="32"/>
      <c r="J33" s="32"/>
    </row>
    <row r="34" spans="1:55" ht="12.75" customHeight="1" x14ac:dyDescent="0.2">
      <c r="A34" s="128" t="s">
        <v>82</v>
      </c>
      <c r="B34" s="126" t="s">
        <v>83</v>
      </c>
      <c r="C34" s="125"/>
      <c r="D34" s="125"/>
      <c r="E34" s="125"/>
      <c r="F34" s="125"/>
      <c r="G34" s="127"/>
      <c r="H34" s="218">
        <f>'SO03 01 Pol'!F52</f>
        <v>0</v>
      </c>
      <c r="I34" s="32"/>
      <c r="J34" s="32"/>
    </row>
    <row r="35" spans="1:55" ht="12.75" customHeight="1" x14ac:dyDescent="0.2">
      <c r="A35" s="128" t="s">
        <v>88</v>
      </c>
      <c r="B35" s="126" t="s">
        <v>89</v>
      </c>
      <c r="C35" s="125"/>
      <c r="D35" s="125"/>
      <c r="E35" s="125"/>
      <c r="F35" s="125"/>
      <c r="G35" s="127"/>
      <c r="H35" s="218">
        <f>'SO03 01 Pol'!F58</f>
        <v>0</v>
      </c>
      <c r="I35" s="32"/>
      <c r="J35" s="32"/>
    </row>
    <row r="36" spans="1:55" ht="12.75" customHeight="1" x14ac:dyDescent="0.2">
      <c r="A36" s="128" t="s">
        <v>90</v>
      </c>
      <c r="B36" s="126" t="s">
        <v>91</v>
      </c>
      <c r="C36" s="125"/>
      <c r="D36" s="125"/>
      <c r="E36" s="125"/>
      <c r="F36" s="125"/>
      <c r="G36" s="127"/>
      <c r="H36" s="218">
        <f>'SO03 01 Pol'!F61</f>
        <v>0</v>
      </c>
      <c r="I36" s="32"/>
      <c r="J36" s="32"/>
    </row>
    <row r="37" spans="1:55" ht="12.75" customHeight="1" x14ac:dyDescent="0.2">
      <c r="A37" s="128" t="s">
        <v>92</v>
      </c>
      <c r="B37" s="126" t="s">
        <v>93</v>
      </c>
      <c r="C37" s="125"/>
      <c r="D37" s="125"/>
      <c r="E37" s="125"/>
      <c r="F37" s="125"/>
      <c r="G37" s="127"/>
      <c r="H37" s="218">
        <f>'SO03 01 Pol'!F67</f>
        <v>0</v>
      </c>
      <c r="I37" s="32"/>
      <c r="J37" s="32"/>
    </row>
    <row r="38" spans="1:55" ht="12.75" customHeight="1" x14ac:dyDescent="0.2">
      <c r="A38" s="128" t="s">
        <v>94</v>
      </c>
      <c r="B38" s="126" t="s">
        <v>95</v>
      </c>
      <c r="C38" s="125"/>
      <c r="D38" s="125"/>
      <c r="E38" s="125"/>
      <c r="F38" s="125"/>
      <c r="G38" s="127"/>
      <c r="H38" s="218">
        <f>'SO03 01 Pol'!F78</f>
        <v>0</v>
      </c>
      <c r="I38" s="32"/>
      <c r="J38" s="32"/>
    </row>
    <row r="39" spans="1:55" ht="12.75" customHeight="1" x14ac:dyDescent="0.2">
      <c r="A39" s="128" t="s">
        <v>98</v>
      </c>
      <c r="B39" s="126" t="s">
        <v>99</v>
      </c>
      <c r="C39" s="125"/>
      <c r="D39" s="125"/>
      <c r="E39" s="125"/>
      <c r="F39" s="125"/>
      <c r="G39" s="127"/>
      <c r="H39" s="218">
        <f>'SO03 01 Pol'!F93</f>
        <v>0</v>
      </c>
      <c r="I39" s="32"/>
      <c r="J39" s="32"/>
    </row>
    <row r="40" spans="1:55" ht="12.75" customHeight="1" x14ac:dyDescent="0.2">
      <c r="A40" s="128" t="s">
        <v>108</v>
      </c>
      <c r="B40" s="126" t="s">
        <v>109</v>
      </c>
      <c r="C40" s="125"/>
      <c r="D40" s="125"/>
      <c r="E40" s="125"/>
      <c r="F40" s="125"/>
      <c r="G40" s="127"/>
      <c r="H40" s="218">
        <f>'SO03 01 Pol'!F103</f>
        <v>0</v>
      </c>
      <c r="I40" s="32"/>
      <c r="J40" s="32"/>
    </row>
    <row r="41" spans="1:55" ht="12.75" customHeight="1" x14ac:dyDescent="0.2">
      <c r="A41" s="128" t="s">
        <v>130</v>
      </c>
      <c r="B41" s="126" t="s">
        <v>131</v>
      </c>
      <c r="C41" s="125"/>
      <c r="D41" s="125"/>
      <c r="E41" s="125"/>
      <c r="F41" s="125"/>
      <c r="G41" s="127"/>
      <c r="H41" s="218">
        <f>'SO03 01 Pol'!F107</f>
        <v>0</v>
      </c>
      <c r="I41" s="32"/>
      <c r="J41" s="32"/>
    </row>
    <row r="42" spans="1:55" ht="12.75" customHeight="1" x14ac:dyDescent="0.2">
      <c r="A42" s="128" t="s">
        <v>132</v>
      </c>
      <c r="B42" s="126" t="s">
        <v>133</v>
      </c>
      <c r="C42" s="125"/>
      <c r="D42" s="125"/>
      <c r="E42" s="125"/>
      <c r="F42" s="125"/>
      <c r="G42" s="127"/>
      <c r="H42" s="218">
        <f>'SO03 01 Pol'!F110</f>
        <v>0</v>
      </c>
      <c r="I42" s="32"/>
      <c r="J42" s="32"/>
    </row>
    <row r="43" spans="1:55" ht="12.75" customHeight="1" x14ac:dyDescent="0.2">
      <c r="A43" s="128" t="s">
        <v>134</v>
      </c>
      <c r="B43" s="126" t="s">
        <v>135</v>
      </c>
      <c r="C43" s="125"/>
      <c r="D43" s="125"/>
      <c r="E43" s="125"/>
      <c r="F43" s="125"/>
      <c r="G43" s="127"/>
      <c r="H43" s="218">
        <f>'SO03 01 Pol'!F114</f>
        <v>0</v>
      </c>
      <c r="I43" s="32"/>
      <c r="J43" s="32"/>
    </row>
    <row r="44" spans="1:55" ht="12.75" customHeight="1" x14ac:dyDescent="0.2">
      <c r="A44" s="128" t="s">
        <v>138</v>
      </c>
      <c r="B44" s="126" t="s">
        <v>139</v>
      </c>
      <c r="C44" s="125"/>
      <c r="D44" s="125"/>
      <c r="E44" s="125"/>
      <c r="F44" s="125"/>
      <c r="G44" s="127"/>
      <c r="H44" s="218">
        <f>'SO03 01 Pol'!F126</f>
        <v>0</v>
      </c>
      <c r="I44" s="32"/>
      <c r="J44" s="32"/>
    </row>
    <row r="45" spans="1:55" ht="12.75" customHeight="1" thickBot="1" x14ac:dyDescent="0.25">
      <c r="A45" s="135"/>
      <c r="B45" s="136" t="s">
        <v>339</v>
      </c>
      <c r="C45" s="137"/>
      <c r="D45" s="138" t="str">
        <f>D24</f>
        <v>01</v>
      </c>
      <c r="E45" s="137"/>
      <c r="F45" s="137"/>
      <c r="G45" s="139"/>
      <c r="H45" s="219">
        <f>SUM(H26:H44)</f>
        <v>0</v>
      </c>
      <c r="I45" s="32"/>
      <c r="J45" s="32"/>
    </row>
    <row r="46" spans="1:55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55" ht="13.5" thickBot="1" x14ac:dyDescent="0.25">
      <c r="A47" s="122" t="s">
        <v>337</v>
      </c>
      <c r="B47" s="123"/>
      <c r="C47" s="123"/>
      <c r="D47" s="164" t="s">
        <v>150</v>
      </c>
      <c r="E47" s="284" t="s">
        <v>448</v>
      </c>
      <c r="F47" s="284"/>
      <c r="G47" s="284"/>
      <c r="H47" s="284"/>
      <c r="I47" s="32"/>
      <c r="J47" s="32"/>
      <c r="BC47" s="217" t="str">
        <f>E47</f>
        <v>Technologie</v>
      </c>
    </row>
    <row r="48" spans="1:55" ht="12.75" customHeight="1" x14ac:dyDescent="0.2">
      <c r="A48" s="130" t="s">
        <v>338</v>
      </c>
      <c r="B48" s="131"/>
      <c r="C48" s="132"/>
      <c r="D48" s="132"/>
      <c r="E48" s="132"/>
      <c r="F48" s="132"/>
      <c r="G48" s="133"/>
      <c r="H48" s="134" t="s">
        <v>147</v>
      </c>
      <c r="I48" s="32"/>
      <c r="J48" s="32"/>
    </row>
    <row r="49" spans="1:55" ht="12.75" customHeight="1" x14ac:dyDescent="0.2">
      <c r="A49" s="128" t="s">
        <v>100</v>
      </c>
      <c r="B49" s="126" t="s">
        <v>101</v>
      </c>
      <c r="C49" s="125"/>
      <c r="D49" s="125"/>
      <c r="E49" s="125"/>
      <c r="F49" s="125"/>
      <c r="G49" s="127"/>
      <c r="H49" s="218">
        <f>'SO03 02 Pol'!F8</f>
        <v>0</v>
      </c>
      <c r="I49" s="32"/>
      <c r="J49" s="32"/>
    </row>
    <row r="50" spans="1:55" ht="12.75" customHeight="1" x14ac:dyDescent="0.2">
      <c r="A50" s="128" t="s">
        <v>106</v>
      </c>
      <c r="B50" s="126" t="s">
        <v>107</v>
      </c>
      <c r="C50" s="125"/>
      <c r="D50" s="125"/>
      <c r="E50" s="125"/>
      <c r="F50" s="125"/>
      <c r="G50" s="127"/>
      <c r="H50" s="218">
        <f>'SO03 02 Pol'!F36</f>
        <v>0</v>
      </c>
      <c r="I50" s="32"/>
      <c r="J50" s="32"/>
    </row>
    <row r="51" spans="1:55" x14ac:dyDescent="0.2">
      <c r="A51" s="128" t="s">
        <v>120</v>
      </c>
      <c r="B51" s="126" t="s">
        <v>121</v>
      </c>
      <c r="C51" s="125"/>
      <c r="D51" s="125"/>
      <c r="E51" s="125"/>
      <c r="F51" s="125"/>
      <c r="G51" s="127"/>
      <c r="H51" s="218">
        <f>'SO03 02 Pol'!F45</f>
        <v>0</v>
      </c>
    </row>
    <row r="52" spans="1:55" x14ac:dyDescent="0.2">
      <c r="A52" s="128" t="s">
        <v>122</v>
      </c>
      <c r="B52" s="126" t="s">
        <v>123</v>
      </c>
      <c r="C52" s="125"/>
      <c r="D52" s="125"/>
      <c r="E52" s="125"/>
      <c r="F52" s="125"/>
      <c r="G52" s="127"/>
      <c r="H52" s="218">
        <f>'SO03 02 Pol'!F77</f>
        <v>0</v>
      </c>
    </row>
    <row r="53" spans="1:55" x14ac:dyDescent="0.2">
      <c r="A53" s="128" t="s">
        <v>124</v>
      </c>
      <c r="B53" s="126" t="s">
        <v>125</v>
      </c>
      <c r="C53" s="125"/>
      <c r="D53" s="125"/>
      <c r="E53" s="125"/>
      <c r="F53" s="125"/>
      <c r="G53" s="127"/>
      <c r="H53" s="218">
        <f>'SO03 02 Pol'!F116</f>
        <v>0</v>
      </c>
    </row>
    <row r="54" spans="1:55" x14ac:dyDescent="0.2">
      <c r="A54" s="128" t="s">
        <v>126</v>
      </c>
      <c r="B54" s="126" t="s">
        <v>127</v>
      </c>
      <c r="C54" s="125"/>
      <c r="D54" s="125"/>
      <c r="E54" s="125"/>
      <c r="F54" s="125"/>
      <c r="G54" s="127"/>
      <c r="H54" s="218">
        <f>'SO03 02 Pol'!F146</f>
        <v>0</v>
      </c>
    </row>
    <row r="55" spans="1:55" x14ac:dyDescent="0.2">
      <c r="A55" s="128" t="s">
        <v>128</v>
      </c>
      <c r="B55" s="126" t="s">
        <v>129</v>
      </c>
      <c r="C55" s="125"/>
      <c r="D55" s="125"/>
      <c r="E55" s="125"/>
      <c r="F55" s="125"/>
      <c r="G55" s="127"/>
      <c r="H55" s="218">
        <f>'SO03 02 Pol'!F219</f>
        <v>0</v>
      </c>
    </row>
    <row r="56" spans="1:55" x14ac:dyDescent="0.2">
      <c r="A56" s="128" t="s">
        <v>132</v>
      </c>
      <c r="B56" s="126" t="s">
        <v>133</v>
      </c>
      <c r="C56" s="125"/>
      <c r="D56" s="125"/>
      <c r="E56" s="125"/>
      <c r="F56" s="125"/>
      <c r="G56" s="127"/>
      <c r="H56" s="218">
        <f>'SO03 02 Pol'!F231</f>
        <v>0</v>
      </c>
    </row>
    <row r="57" spans="1:55" x14ac:dyDescent="0.2">
      <c r="A57" s="128" t="s">
        <v>136</v>
      </c>
      <c r="B57" s="126" t="s">
        <v>137</v>
      </c>
      <c r="C57" s="125"/>
      <c r="D57" s="125"/>
      <c r="E57" s="125"/>
      <c r="F57" s="125"/>
      <c r="G57" s="127"/>
      <c r="H57" s="218">
        <f>'SO03 02 Pol'!F235</f>
        <v>0</v>
      </c>
    </row>
    <row r="58" spans="1:55" x14ac:dyDescent="0.2">
      <c r="A58" s="128" t="s">
        <v>140</v>
      </c>
      <c r="B58" s="126" t="s">
        <v>141</v>
      </c>
      <c r="C58" s="125"/>
      <c r="D58" s="125"/>
      <c r="E58" s="125"/>
      <c r="F58" s="125"/>
      <c r="G58" s="127"/>
      <c r="H58" s="218">
        <f>'SO03 02 Pol'!F237</f>
        <v>0</v>
      </c>
    </row>
    <row r="59" spans="1:55" ht="13.5" thickBot="1" x14ac:dyDescent="0.25">
      <c r="A59" s="135"/>
      <c r="B59" s="136" t="s">
        <v>339</v>
      </c>
      <c r="C59" s="137"/>
      <c r="D59" s="138" t="str">
        <f>D47</f>
        <v>02</v>
      </c>
      <c r="E59" s="137"/>
      <c r="F59" s="137"/>
      <c r="G59" s="139"/>
      <c r="H59" s="219">
        <f>SUM(H49:H58)</f>
        <v>0</v>
      </c>
    </row>
    <row r="61" spans="1:55" ht="13.5" thickBot="1" x14ac:dyDescent="0.25">
      <c r="A61" s="122" t="s">
        <v>337</v>
      </c>
      <c r="B61" s="122"/>
      <c r="C61" s="122"/>
      <c r="D61" s="231" t="s">
        <v>664</v>
      </c>
      <c r="E61" s="313" t="s">
        <v>665</v>
      </c>
      <c r="F61" s="313"/>
      <c r="G61" s="313"/>
      <c r="H61" s="313"/>
      <c r="BC61" s="217" t="str">
        <f>E61</f>
        <v>Zdravotechnika</v>
      </c>
    </row>
    <row r="62" spans="1:55" x14ac:dyDescent="0.2">
      <c r="A62" s="237" t="s">
        <v>338</v>
      </c>
      <c r="B62" s="238"/>
      <c r="C62" s="239"/>
      <c r="D62" s="239"/>
      <c r="E62" s="239"/>
      <c r="F62" s="239"/>
      <c r="G62" s="240"/>
      <c r="H62" s="241" t="s">
        <v>147</v>
      </c>
    </row>
    <row r="63" spans="1:55" x14ac:dyDescent="0.2">
      <c r="A63" s="235" t="s">
        <v>102</v>
      </c>
      <c r="B63" s="233" t="s">
        <v>103</v>
      </c>
      <c r="C63" s="232"/>
      <c r="D63" s="232"/>
      <c r="E63" s="232"/>
      <c r="F63" s="232"/>
      <c r="G63" s="234"/>
      <c r="H63" s="236">
        <f>'SO03 03 Pol'!F8</f>
        <v>0</v>
      </c>
    </row>
    <row r="64" spans="1:55" x14ac:dyDescent="0.2">
      <c r="A64" s="235" t="s">
        <v>104</v>
      </c>
      <c r="B64" s="233" t="s">
        <v>105</v>
      </c>
      <c r="C64" s="232"/>
      <c r="D64" s="232"/>
      <c r="E64" s="232"/>
      <c r="F64" s="232"/>
      <c r="G64" s="234"/>
      <c r="H64" s="236">
        <f>'SO03 03 Pol'!F21</f>
        <v>0</v>
      </c>
    </row>
    <row r="65" spans="1:55" x14ac:dyDescent="0.2">
      <c r="A65" s="235" t="s">
        <v>122</v>
      </c>
      <c r="B65" s="233" t="s">
        <v>123</v>
      </c>
      <c r="C65" s="232"/>
      <c r="D65" s="232"/>
      <c r="E65" s="232"/>
      <c r="F65" s="232"/>
      <c r="G65" s="234"/>
      <c r="H65" s="236">
        <f>'SO03 03 Pol'!F86</f>
        <v>0</v>
      </c>
    </row>
    <row r="66" spans="1:55" ht="13.5" thickBot="1" x14ac:dyDescent="0.25">
      <c r="A66" s="242"/>
      <c r="B66" s="243" t="s">
        <v>339</v>
      </c>
      <c r="C66" s="244"/>
      <c r="D66" s="245" t="str">
        <f>D61</f>
        <v>03</v>
      </c>
      <c r="E66" s="244"/>
      <c r="F66" s="244"/>
      <c r="G66" s="246"/>
      <c r="H66" s="247">
        <f>SUM(H63:H65)</f>
        <v>0</v>
      </c>
    </row>
    <row r="68" spans="1:55" ht="13.5" thickBot="1" x14ac:dyDescent="0.25">
      <c r="A68" s="122" t="s">
        <v>337</v>
      </c>
      <c r="B68" s="122"/>
      <c r="C68" s="122"/>
      <c r="D68" s="231" t="s">
        <v>666</v>
      </c>
      <c r="E68" s="313" t="s">
        <v>111</v>
      </c>
      <c r="F68" s="313"/>
      <c r="G68" s="313"/>
      <c r="H68" s="313"/>
      <c r="BC68" s="217" t="str">
        <f>E68</f>
        <v>Měření a regulace</v>
      </c>
    </row>
    <row r="69" spans="1:55" x14ac:dyDescent="0.2">
      <c r="A69" s="237" t="s">
        <v>338</v>
      </c>
      <c r="B69" s="238"/>
      <c r="C69" s="239"/>
      <c r="D69" s="239"/>
      <c r="E69" s="239"/>
      <c r="F69" s="239"/>
      <c r="G69" s="240"/>
      <c r="H69" s="241" t="s">
        <v>147</v>
      </c>
    </row>
    <row r="70" spans="1:55" x14ac:dyDescent="0.2">
      <c r="A70" s="235" t="s">
        <v>112</v>
      </c>
      <c r="B70" s="233" t="s">
        <v>113</v>
      </c>
      <c r="C70" s="232"/>
      <c r="D70" s="232"/>
      <c r="E70" s="232"/>
      <c r="F70" s="232"/>
      <c r="G70" s="234"/>
      <c r="H70" s="236">
        <f>'SO03 04 Pol'!F8</f>
        <v>0</v>
      </c>
    </row>
    <row r="71" spans="1:55" x14ac:dyDescent="0.2">
      <c r="A71" s="235" t="s">
        <v>114</v>
      </c>
      <c r="B71" s="233" t="s">
        <v>115</v>
      </c>
      <c r="C71" s="232"/>
      <c r="D71" s="232"/>
      <c r="E71" s="232"/>
      <c r="F71" s="232"/>
      <c r="G71" s="234"/>
      <c r="H71" s="236">
        <f>'SO03 04 Pol'!F29</f>
        <v>0</v>
      </c>
    </row>
    <row r="72" spans="1:55" x14ac:dyDescent="0.2">
      <c r="A72" s="235" t="s">
        <v>116</v>
      </c>
      <c r="B72" s="233" t="s">
        <v>117</v>
      </c>
      <c r="C72" s="232"/>
      <c r="D72" s="232"/>
      <c r="E72" s="232"/>
      <c r="F72" s="232"/>
      <c r="G72" s="234"/>
      <c r="H72" s="236">
        <f>'SO03 04 Pol'!F40</f>
        <v>0</v>
      </c>
    </row>
    <row r="73" spans="1:55" x14ac:dyDescent="0.2">
      <c r="A73" s="235" t="s">
        <v>118</v>
      </c>
      <c r="B73" s="233" t="s">
        <v>119</v>
      </c>
      <c r="C73" s="232"/>
      <c r="D73" s="232"/>
      <c r="E73" s="232"/>
      <c r="F73" s="232"/>
      <c r="G73" s="234"/>
      <c r="H73" s="236">
        <f>'SO03 04 Pol'!F43</f>
        <v>0</v>
      </c>
    </row>
    <row r="74" spans="1:55" ht="13.5" thickBot="1" x14ac:dyDescent="0.25">
      <c r="A74" s="242"/>
      <c r="B74" s="243" t="s">
        <v>339</v>
      </c>
      <c r="C74" s="244"/>
      <c r="D74" s="245" t="str">
        <f>D68</f>
        <v>04</v>
      </c>
      <c r="E74" s="244"/>
      <c r="F74" s="244"/>
      <c r="G74" s="246"/>
      <c r="H74" s="247">
        <f>SUM(H70:H73)</f>
        <v>0</v>
      </c>
    </row>
  </sheetData>
  <sheetProtection algorithmName="SHA-512" hashValue="YA8NKA5A9J4KhGHRy1vGSvjFxeItegE68lKJO2W8u6WnTXslJnZWrETkaapvX3eR5y216V9CtPJE/Vp/Owes5w==" saltValue="YBxy1qW2L+8WjpcwfqKuVA==" spinCount="100000" sheet="1"/>
  <mergeCells count="7">
    <mergeCell ref="E68:H68"/>
    <mergeCell ref="C2:F2"/>
    <mergeCell ref="A4:H4"/>
    <mergeCell ref="B7:G7"/>
    <mergeCell ref="E24:H24"/>
    <mergeCell ref="E47:H47"/>
    <mergeCell ref="E61:H61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112" workbookViewId="0">
      <selection activeCell="C136" sqref="C136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3">
      <c r="A1" s="304" t="s">
        <v>152</v>
      </c>
      <c r="B1" s="304"/>
      <c r="C1" s="305"/>
      <c r="D1" s="304"/>
      <c r="E1" s="304"/>
      <c r="F1" s="304"/>
      <c r="G1" s="304"/>
      <c r="AC1" t="s">
        <v>155</v>
      </c>
    </row>
    <row r="2" spans="1:60" ht="13.5" thickTop="1" x14ac:dyDescent="0.2">
      <c r="A2" s="146" t="s">
        <v>29</v>
      </c>
      <c r="B2" s="150" t="s">
        <v>40</v>
      </c>
      <c r="C2" s="166" t="s">
        <v>41</v>
      </c>
      <c r="D2" s="148"/>
      <c r="E2" s="147"/>
      <c r="F2" s="147"/>
      <c r="G2" s="149"/>
    </row>
    <row r="3" spans="1:60" x14ac:dyDescent="0.2">
      <c r="A3" s="144" t="s">
        <v>30</v>
      </c>
      <c r="B3" s="151" t="s">
        <v>51</v>
      </c>
      <c r="C3" s="167" t="s">
        <v>52</v>
      </c>
      <c r="D3" s="143"/>
      <c r="E3" s="142"/>
      <c r="F3" s="142"/>
      <c r="G3" s="145"/>
      <c r="AC3" s="8" t="s">
        <v>143</v>
      </c>
    </row>
    <row r="4" spans="1:60" ht="13.5" thickBot="1" x14ac:dyDescent="0.25">
      <c r="A4" s="152" t="s">
        <v>31</v>
      </c>
      <c r="B4" s="153" t="s">
        <v>148</v>
      </c>
      <c r="C4" s="168" t="s">
        <v>149</v>
      </c>
      <c r="D4" s="154"/>
      <c r="E4" s="155"/>
      <c r="F4" s="155"/>
      <c r="G4" s="156"/>
    </row>
    <row r="5" spans="1:60" ht="14.25" thickTop="1" thickBot="1" x14ac:dyDescent="0.25">
      <c r="C5" s="169"/>
      <c r="D5" s="141"/>
      <c r="AN5">
        <v>15</v>
      </c>
      <c r="AO5">
        <v>21</v>
      </c>
    </row>
    <row r="6" spans="1:60" ht="27" thickTop="1" thickBot="1" x14ac:dyDescent="0.25">
      <c r="A6" s="157" t="s">
        <v>32</v>
      </c>
      <c r="B6" s="160" t="s">
        <v>33</v>
      </c>
      <c r="C6" s="170" t="s">
        <v>34</v>
      </c>
      <c r="D6" s="159" t="s">
        <v>35</v>
      </c>
      <c r="E6" s="158" t="s">
        <v>36</v>
      </c>
      <c r="F6" s="161" t="s">
        <v>37</v>
      </c>
      <c r="G6" s="157" t="s">
        <v>38</v>
      </c>
      <c r="H6" s="203" t="s">
        <v>153</v>
      </c>
      <c r="I6" s="171" t="s">
        <v>154</v>
      </c>
      <c r="J6" s="54"/>
      <c r="AN6">
        <f>SUMIF(AM8:AM139,AN5,G8:G139)</f>
        <v>0</v>
      </c>
      <c r="AO6">
        <f>SUMIF(AM8:AM139,AO5,G8:G139)</f>
        <v>0</v>
      </c>
    </row>
    <row r="7" spans="1:60" x14ac:dyDescent="0.2">
      <c r="A7" s="204"/>
      <c r="B7" s="205" t="s">
        <v>156</v>
      </c>
      <c r="C7" s="306" t="s">
        <v>157</v>
      </c>
      <c r="D7" s="307"/>
      <c r="E7" s="308"/>
      <c r="F7" s="309"/>
      <c r="G7" s="309"/>
      <c r="H7" s="206"/>
      <c r="I7" s="207"/>
    </row>
    <row r="8" spans="1:60" x14ac:dyDescent="0.2">
      <c r="A8" s="198" t="s">
        <v>158</v>
      </c>
      <c r="B8" s="172" t="s">
        <v>64</v>
      </c>
      <c r="C8" s="193" t="s">
        <v>65</v>
      </c>
      <c r="D8" s="176"/>
      <c r="E8" s="179"/>
      <c r="F8" s="310">
        <f>SUM(G9:G11)</f>
        <v>0</v>
      </c>
      <c r="G8" s="311"/>
      <c r="H8" s="182"/>
      <c r="I8" s="201"/>
      <c r="AE8" t="s">
        <v>159</v>
      </c>
    </row>
    <row r="9" spans="1:60" outlineLevel="1" x14ac:dyDescent="0.2">
      <c r="A9" s="199"/>
      <c r="B9" s="293" t="s">
        <v>167</v>
      </c>
      <c r="C9" s="294"/>
      <c r="D9" s="295"/>
      <c r="E9" s="296"/>
      <c r="F9" s="297"/>
      <c r="G9" s="298"/>
      <c r="H9" s="183"/>
      <c r="I9" s="20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>
        <v>0</v>
      </c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outlineLevel="1" x14ac:dyDescent="0.2">
      <c r="A10" s="199"/>
      <c r="B10" s="285" t="s">
        <v>168</v>
      </c>
      <c r="C10" s="286"/>
      <c r="D10" s="287"/>
      <c r="E10" s="288"/>
      <c r="F10" s="289"/>
      <c r="G10" s="290"/>
      <c r="H10" s="183"/>
      <c r="I10" s="20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169</v>
      </c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 x14ac:dyDescent="0.2">
      <c r="A11" s="200">
        <v>1</v>
      </c>
      <c r="B11" s="173" t="s">
        <v>170</v>
      </c>
      <c r="C11" s="194" t="s">
        <v>171</v>
      </c>
      <c r="D11" s="177" t="s">
        <v>172</v>
      </c>
      <c r="E11" s="180">
        <v>4</v>
      </c>
      <c r="F11" s="185"/>
      <c r="G11" s="184">
        <f>ROUND(E11*F11,2)</f>
        <v>0</v>
      </c>
      <c r="H11" s="183" t="s">
        <v>173</v>
      </c>
      <c r="I11" s="202" t="s">
        <v>174</v>
      </c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 t="s">
        <v>166</v>
      </c>
      <c r="AF11" s="162"/>
      <c r="AG11" s="162"/>
      <c r="AH11" s="162"/>
      <c r="AI11" s="162"/>
      <c r="AJ11" s="162"/>
      <c r="AK11" s="162"/>
      <c r="AL11" s="162"/>
      <c r="AM11" s="162">
        <v>21</v>
      </c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x14ac:dyDescent="0.2">
      <c r="A12" s="198" t="s">
        <v>158</v>
      </c>
      <c r="B12" s="172" t="s">
        <v>66</v>
      </c>
      <c r="C12" s="193" t="s">
        <v>67</v>
      </c>
      <c r="D12" s="176"/>
      <c r="E12" s="179"/>
      <c r="F12" s="291">
        <f>SUM(G13:G14)</f>
        <v>0</v>
      </c>
      <c r="G12" s="292"/>
      <c r="H12" s="182"/>
      <c r="I12" s="201"/>
      <c r="AE12" t="s">
        <v>159</v>
      </c>
    </row>
    <row r="13" spans="1:60" outlineLevel="1" x14ac:dyDescent="0.2">
      <c r="A13" s="200">
        <v>2</v>
      </c>
      <c r="B13" s="173" t="s">
        <v>235</v>
      </c>
      <c r="C13" s="194" t="s">
        <v>667</v>
      </c>
      <c r="D13" s="177" t="s">
        <v>237</v>
      </c>
      <c r="E13" s="180">
        <v>1</v>
      </c>
      <c r="F13" s="185"/>
      <c r="G13" s="184">
        <f>ROUND(E13*F13,2)</f>
        <v>0</v>
      </c>
      <c r="H13" s="183"/>
      <c r="I13" s="202" t="s">
        <v>228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 t="s">
        <v>229</v>
      </c>
      <c r="AF13" s="162" t="s">
        <v>240</v>
      </c>
      <c r="AG13" s="162"/>
      <c r="AH13" s="162"/>
      <c r="AI13" s="162"/>
      <c r="AJ13" s="162"/>
      <c r="AK13" s="162"/>
      <c r="AL13" s="162"/>
      <c r="AM13" s="162">
        <v>21</v>
      </c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ht="22.5" outlineLevel="1" x14ac:dyDescent="0.2">
      <c r="A14" s="200">
        <v>3</v>
      </c>
      <c r="B14" s="173" t="s">
        <v>238</v>
      </c>
      <c r="C14" s="194" t="s">
        <v>668</v>
      </c>
      <c r="D14" s="177" t="s">
        <v>237</v>
      </c>
      <c r="E14" s="180">
        <v>1</v>
      </c>
      <c r="F14" s="185"/>
      <c r="G14" s="184">
        <f>ROUND(E14*F14,2)</f>
        <v>0</v>
      </c>
      <c r="H14" s="183"/>
      <c r="I14" s="202" t="s">
        <v>228</v>
      </c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 t="s">
        <v>229</v>
      </c>
      <c r="AF14" s="162" t="s">
        <v>240</v>
      </c>
      <c r="AG14" s="162"/>
      <c r="AH14" s="162"/>
      <c r="AI14" s="162"/>
      <c r="AJ14" s="162"/>
      <c r="AK14" s="162"/>
      <c r="AL14" s="162"/>
      <c r="AM14" s="162">
        <v>21</v>
      </c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x14ac:dyDescent="0.2">
      <c r="A15" s="198" t="s">
        <v>158</v>
      </c>
      <c r="B15" s="172" t="s">
        <v>68</v>
      </c>
      <c r="C15" s="193" t="s">
        <v>69</v>
      </c>
      <c r="D15" s="176"/>
      <c r="E15" s="179"/>
      <c r="F15" s="291">
        <f>SUM(G16:G27)</f>
        <v>0</v>
      </c>
      <c r="G15" s="292"/>
      <c r="H15" s="182"/>
      <c r="I15" s="201"/>
      <c r="AE15" t="s">
        <v>159</v>
      </c>
    </row>
    <row r="16" spans="1:60" outlineLevel="1" x14ac:dyDescent="0.2">
      <c r="A16" s="199"/>
      <c r="B16" s="293" t="s">
        <v>669</v>
      </c>
      <c r="C16" s="294"/>
      <c r="D16" s="295"/>
      <c r="E16" s="296"/>
      <c r="F16" s="297"/>
      <c r="G16" s="298"/>
      <c r="H16" s="183"/>
      <c r="I16" s="20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>
        <v>0</v>
      </c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">
      <c r="A17" s="200">
        <v>4</v>
      </c>
      <c r="B17" s="173" t="s">
        <v>670</v>
      </c>
      <c r="C17" s="194" t="s">
        <v>671</v>
      </c>
      <c r="D17" s="177" t="s">
        <v>172</v>
      </c>
      <c r="E17" s="180">
        <v>4</v>
      </c>
      <c r="F17" s="185"/>
      <c r="G17" s="184">
        <f>ROUND(E17*F17,2)</f>
        <v>0</v>
      </c>
      <c r="H17" s="183" t="s">
        <v>672</v>
      </c>
      <c r="I17" s="202" t="s">
        <v>174</v>
      </c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 t="s">
        <v>166</v>
      </c>
      <c r="AF17" s="162"/>
      <c r="AG17" s="162"/>
      <c r="AH17" s="162"/>
      <c r="AI17" s="162"/>
      <c r="AJ17" s="162"/>
      <c r="AK17" s="162"/>
      <c r="AL17" s="162"/>
      <c r="AM17" s="162">
        <v>21</v>
      </c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outlineLevel="1" x14ac:dyDescent="0.2">
      <c r="A18" s="199"/>
      <c r="B18" s="285" t="s">
        <v>673</v>
      </c>
      <c r="C18" s="286"/>
      <c r="D18" s="287"/>
      <c r="E18" s="288"/>
      <c r="F18" s="289"/>
      <c r="G18" s="290"/>
      <c r="H18" s="183"/>
      <c r="I18" s="20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>
        <v>0</v>
      </c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 x14ac:dyDescent="0.2">
      <c r="A19" s="199"/>
      <c r="B19" s="285" t="s">
        <v>674</v>
      </c>
      <c r="C19" s="286"/>
      <c r="D19" s="287"/>
      <c r="E19" s="288"/>
      <c r="F19" s="289"/>
      <c r="G19" s="290"/>
      <c r="H19" s="183"/>
      <c r="I19" s="20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 t="s">
        <v>169</v>
      </c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outlineLevel="1" x14ac:dyDescent="0.2">
      <c r="A20" s="200">
        <v>5</v>
      </c>
      <c r="B20" s="173" t="s">
        <v>675</v>
      </c>
      <c r="C20" s="194" t="s">
        <v>676</v>
      </c>
      <c r="D20" s="177" t="s">
        <v>172</v>
      </c>
      <c r="E20" s="180">
        <v>0.33584000000000003</v>
      </c>
      <c r="F20" s="185"/>
      <c r="G20" s="184">
        <f>ROUND(E20*F20,2)</f>
        <v>0</v>
      </c>
      <c r="H20" s="183" t="s">
        <v>677</v>
      </c>
      <c r="I20" s="202" t="s">
        <v>174</v>
      </c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 t="s">
        <v>166</v>
      </c>
      <c r="AF20" s="162"/>
      <c r="AG20" s="162"/>
      <c r="AH20" s="162"/>
      <c r="AI20" s="162"/>
      <c r="AJ20" s="162"/>
      <c r="AK20" s="162"/>
      <c r="AL20" s="162"/>
      <c r="AM20" s="162">
        <v>21</v>
      </c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outlineLevel="1" x14ac:dyDescent="0.2">
      <c r="A21" s="199"/>
      <c r="B21" s="174"/>
      <c r="C21" s="227" t="s">
        <v>1098</v>
      </c>
      <c r="D21" s="225"/>
      <c r="E21" s="226">
        <v>5.2499999999999998E-2</v>
      </c>
      <c r="F21" s="184"/>
      <c r="G21" s="184"/>
      <c r="H21" s="183"/>
      <c r="I21" s="20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outlineLevel="1" x14ac:dyDescent="0.2">
      <c r="A22" s="199"/>
      <c r="B22" s="174"/>
      <c r="C22" s="227" t="s">
        <v>679</v>
      </c>
      <c r="D22" s="225"/>
      <c r="E22" s="226">
        <v>0.28333999999999998</v>
      </c>
      <c r="F22" s="184"/>
      <c r="G22" s="184"/>
      <c r="H22" s="183"/>
      <c r="I22" s="20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outlineLevel="1" x14ac:dyDescent="0.2">
      <c r="A23" s="199"/>
      <c r="B23" s="285" t="s">
        <v>681</v>
      </c>
      <c r="C23" s="286"/>
      <c r="D23" s="287"/>
      <c r="E23" s="288"/>
      <c r="F23" s="289"/>
      <c r="G23" s="290"/>
      <c r="H23" s="183"/>
      <c r="I23" s="20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>
        <v>0</v>
      </c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200">
        <v>6</v>
      </c>
      <c r="B24" s="173" t="s">
        <v>682</v>
      </c>
      <c r="C24" s="194" t="s">
        <v>683</v>
      </c>
      <c r="D24" s="177" t="s">
        <v>163</v>
      </c>
      <c r="E24" s="180">
        <v>16</v>
      </c>
      <c r="F24" s="185"/>
      <c r="G24" s="184">
        <f>ROUND(E24*F24,2)</f>
        <v>0</v>
      </c>
      <c r="H24" s="183" t="s">
        <v>672</v>
      </c>
      <c r="I24" s="202" t="s">
        <v>174</v>
      </c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 t="s">
        <v>166</v>
      </c>
      <c r="AF24" s="162"/>
      <c r="AG24" s="162"/>
      <c r="AH24" s="162"/>
      <c r="AI24" s="162"/>
      <c r="AJ24" s="162"/>
      <c r="AK24" s="162"/>
      <c r="AL24" s="162"/>
      <c r="AM24" s="162">
        <v>21</v>
      </c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outlineLevel="1" x14ac:dyDescent="0.2">
      <c r="A25" s="200">
        <v>7</v>
      </c>
      <c r="B25" s="173" t="s">
        <v>684</v>
      </c>
      <c r="C25" s="194" t="s">
        <v>685</v>
      </c>
      <c r="D25" s="177" t="s">
        <v>245</v>
      </c>
      <c r="E25" s="180">
        <v>4</v>
      </c>
      <c r="F25" s="185"/>
      <c r="G25" s="184">
        <f>ROUND(E25*F25,2)</f>
        <v>0</v>
      </c>
      <c r="H25" s="183"/>
      <c r="I25" s="202" t="s">
        <v>228</v>
      </c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 t="s">
        <v>229</v>
      </c>
      <c r="AF25" s="162" t="s">
        <v>240</v>
      </c>
      <c r="AG25" s="162"/>
      <c r="AH25" s="162"/>
      <c r="AI25" s="162"/>
      <c r="AJ25" s="162"/>
      <c r="AK25" s="162"/>
      <c r="AL25" s="162"/>
      <c r="AM25" s="162">
        <v>21</v>
      </c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outlineLevel="1" x14ac:dyDescent="0.2">
      <c r="A26" s="200">
        <v>8</v>
      </c>
      <c r="B26" s="173" t="s">
        <v>686</v>
      </c>
      <c r="C26" s="194" t="s">
        <v>687</v>
      </c>
      <c r="D26" s="177" t="s">
        <v>245</v>
      </c>
      <c r="E26" s="180">
        <v>4</v>
      </c>
      <c r="F26" s="185"/>
      <c r="G26" s="184">
        <f>ROUND(E26*F26,2)</f>
        <v>0</v>
      </c>
      <c r="H26" s="183"/>
      <c r="I26" s="202" t="s">
        <v>228</v>
      </c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229</v>
      </c>
      <c r="AF26" s="162" t="s">
        <v>240</v>
      </c>
      <c r="AG26" s="162"/>
      <c r="AH26" s="162"/>
      <c r="AI26" s="162"/>
      <c r="AJ26" s="162"/>
      <c r="AK26" s="162"/>
      <c r="AL26" s="162"/>
      <c r="AM26" s="162">
        <v>21</v>
      </c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">
      <c r="A27" s="200">
        <v>9</v>
      </c>
      <c r="B27" s="173" t="s">
        <v>1099</v>
      </c>
      <c r="C27" s="194" t="s">
        <v>1100</v>
      </c>
      <c r="D27" s="177" t="s">
        <v>163</v>
      </c>
      <c r="E27" s="180">
        <v>11</v>
      </c>
      <c r="F27" s="185"/>
      <c r="G27" s="184">
        <f>ROUND(E27*F27,2)</f>
        <v>0</v>
      </c>
      <c r="H27" s="183"/>
      <c r="I27" s="202" t="s">
        <v>228</v>
      </c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 t="s">
        <v>229</v>
      </c>
      <c r="AF27" s="162" t="s">
        <v>240</v>
      </c>
      <c r="AG27" s="162"/>
      <c r="AH27" s="162"/>
      <c r="AI27" s="162"/>
      <c r="AJ27" s="162"/>
      <c r="AK27" s="162"/>
      <c r="AL27" s="162"/>
      <c r="AM27" s="162">
        <v>21</v>
      </c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x14ac:dyDescent="0.2">
      <c r="A28" s="198" t="s">
        <v>158</v>
      </c>
      <c r="B28" s="172" t="s">
        <v>70</v>
      </c>
      <c r="C28" s="193" t="s">
        <v>71</v>
      </c>
      <c r="D28" s="176"/>
      <c r="E28" s="179"/>
      <c r="F28" s="291">
        <f>SUM(G29:G31)</f>
        <v>0</v>
      </c>
      <c r="G28" s="292"/>
      <c r="H28" s="182"/>
      <c r="I28" s="201"/>
      <c r="AE28" t="s">
        <v>159</v>
      </c>
    </row>
    <row r="29" spans="1:60" outlineLevel="1" x14ac:dyDescent="0.2">
      <c r="A29" s="199"/>
      <c r="B29" s="293" t="s">
        <v>250</v>
      </c>
      <c r="C29" s="294"/>
      <c r="D29" s="295"/>
      <c r="E29" s="296"/>
      <c r="F29" s="297"/>
      <c r="G29" s="298"/>
      <c r="H29" s="183"/>
      <c r="I29" s="20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>
        <v>0</v>
      </c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</row>
    <row r="30" spans="1:60" outlineLevel="1" x14ac:dyDescent="0.2">
      <c r="A30" s="199"/>
      <c r="B30" s="285" t="s">
        <v>251</v>
      </c>
      <c r="C30" s="286"/>
      <c r="D30" s="287"/>
      <c r="E30" s="288"/>
      <c r="F30" s="289"/>
      <c r="G30" s="290"/>
      <c r="H30" s="183"/>
      <c r="I30" s="20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 t="s">
        <v>169</v>
      </c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outlineLevel="1" x14ac:dyDescent="0.2">
      <c r="A31" s="200">
        <v>10</v>
      </c>
      <c r="B31" s="173" t="s">
        <v>252</v>
      </c>
      <c r="C31" s="194" t="s">
        <v>253</v>
      </c>
      <c r="D31" s="177" t="s">
        <v>245</v>
      </c>
      <c r="E31" s="180">
        <v>2</v>
      </c>
      <c r="F31" s="185"/>
      <c r="G31" s="184">
        <f>ROUND(E31*F31,2)</f>
        <v>0</v>
      </c>
      <c r="H31" s="183" t="s">
        <v>254</v>
      </c>
      <c r="I31" s="202" t="s">
        <v>174</v>
      </c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 t="s">
        <v>166</v>
      </c>
      <c r="AF31" s="162"/>
      <c r="AG31" s="162"/>
      <c r="AH31" s="162"/>
      <c r="AI31" s="162"/>
      <c r="AJ31" s="162"/>
      <c r="AK31" s="162"/>
      <c r="AL31" s="162"/>
      <c r="AM31" s="162">
        <v>21</v>
      </c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x14ac:dyDescent="0.2">
      <c r="A32" s="198" t="s">
        <v>158</v>
      </c>
      <c r="B32" s="172" t="s">
        <v>72</v>
      </c>
      <c r="C32" s="193" t="s">
        <v>73</v>
      </c>
      <c r="D32" s="176"/>
      <c r="E32" s="179"/>
      <c r="F32" s="291">
        <f>SUM(G33:G33)</f>
        <v>0</v>
      </c>
      <c r="G32" s="292"/>
      <c r="H32" s="182"/>
      <c r="I32" s="201"/>
      <c r="AE32" t="s">
        <v>159</v>
      </c>
    </row>
    <row r="33" spans="1:60" outlineLevel="1" x14ac:dyDescent="0.2">
      <c r="A33" s="200">
        <v>11</v>
      </c>
      <c r="B33" s="173" t="s">
        <v>692</v>
      </c>
      <c r="C33" s="194" t="s">
        <v>693</v>
      </c>
      <c r="D33" s="177" t="s">
        <v>245</v>
      </c>
      <c r="E33" s="180">
        <v>1</v>
      </c>
      <c r="F33" s="185"/>
      <c r="G33" s="184">
        <f>ROUND(E33*F33,2)</f>
        <v>0</v>
      </c>
      <c r="H33" s="183"/>
      <c r="I33" s="202" t="s">
        <v>228</v>
      </c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 t="s">
        <v>229</v>
      </c>
      <c r="AF33" s="162" t="s">
        <v>240</v>
      </c>
      <c r="AG33" s="162"/>
      <c r="AH33" s="162"/>
      <c r="AI33" s="162"/>
      <c r="AJ33" s="162"/>
      <c r="AK33" s="162"/>
      <c r="AL33" s="162"/>
      <c r="AM33" s="162">
        <v>21</v>
      </c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x14ac:dyDescent="0.2">
      <c r="A34" s="198" t="s">
        <v>158</v>
      </c>
      <c r="B34" s="172" t="s">
        <v>74</v>
      </c>
      <c r="C34" s="193" t="s">
        <v>75</v>
      </c>
      <c r="D34" s="176"/>
      <c r="E34" s="179"/>
      <c r="F34" s="291">
        <f>SUM(G35:G38)</f>
        <v>0</v>
      </c>
      <c r="G34" s="292"/>
      <c r="H34" s="182"/>
      <c r="I34" s="201"/>
      <c r="AE34" t="s">
        <v>159</v>
      </c>
    </row>
    <row r="35" spans="1:60" outlineLevel="1" x14ac:dyDescent="0.2">
      <c r="A35" s="199"/>
      <c r="B35" s="293" t="s">
        <v>694</v>
      </c>
      <c r="C35" s="294"/>
      <c r="D35" s="295"/>
      <c r="E35" s="296"/>
      <c r="F35" s="297"/>
      <c r="G35" s="298"/>
      <c r="H35" s="183"/>
      <c r="I35" s="20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>
        <v>0</v>
      </c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</row>
    <row r="36" spans="1:60" outlineLevel="1" x14ac:dyDescent="0.2">
      <c r="A36" s="199"/>
      <c r="B36" s="285" t="s">
        <v>695</v>
      </c>
      <c r="C36" s="286"/>
      <c r="D36" s="287"/>
      <c r="E36" s="288"/>
      <c r="F36" s="289"/>
      <c r="G36" s="290"/>
      <c r="H36" s="183"/>
      <c r="I36" s="20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 t="s">
        <v>169</v>
      </c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outlineLevel="1" x14ac:dyDescent="0.2">
      <c r="A37" s="200">
        <v>12</v>
      </c>
      <c r="B37" s="173" t="s">
        <v>696</v>
      </c>
      <c r="C37" s="194" t="s">
        <v>697</v>
      </c>
      <c r="D37" s="177" t="s">
        <v>163</v>
      </c>
      <c r="E37" s="180">
        <v>12</v>
      </c>
      <c r="F37" s="185"/>
      <c r="G37" s="184">
        <f>ROUND(E37*F37,2)</f>
        <v>0</v>
      </c>
      <c r="H37" s="183" t="s">
        <v>164</v>
      </c>
      <c r="I37" s="202" t="s">
        <v>174</v>
      </c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 t="s">
        <v>166</v>
      </c>
      <c r="AF37" s="162"/>
      <c r="AG37" s="162"/>
      <c r="AH37" s="162"/>
      <c r="AI37" s="162"/>
      <c r="AJ37" s="162"/>
      <c r="AK37" s="162"/>
      <c r="AL37" s="162"/>
      <c r="AM37" s="162">
        <v>21</v>
      </c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outlineLevel="1" x14ac:dyDescent="0.2">
      <c r="A38" s="200">
        <v>13</v>
      </c>
      <c r="B38" s="173" t="s">
        <v>698</v>
      </c>
      <c r="C38" s="194" t="s">
        <v>699</v>
      </c>
      <c r="D38" s="177" t="s">
        <v>245</v>
      </c>
      <c r="E38" s="180">
        <v>4</v>
      </c>
      <c r="F38" s="185"/>
      <c r="G38" s="184">
        <f>ROUND(E38*F38,2)</f>
        <v>0</v>
      </c>
      <c r="H38" s="183" t="s">
        <v>700</v>
      </c>
      <c r="I38" s="202" t="s">
        <v>174</v>
      </c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 t="s">
        <v>166</v>
      </c>
      <c r="AF38" s="162"/>
      <c r="AG38" s="162"/>
      <c r="AH38" s="162"/>
      <c r="AI38" s="162"/>
      <c r="AJ38" s="162"/>
      <c r="AK38" s="162"/>
      <c r="AL38" s="162"/>
      <c r="AM38" s="162">
        <v>21</v>
      </c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x14ac:dyDescent="0.2">
      <c r="A39" s="198" t="s">
        <v>158</v>
      </c>
      <c r="B39" s="172" t="s">
        <v>76</v>
      </c>
      <c r="C39" s="193" t="s">
        <v>77</v>
      </c>
      <c r="D39" s="176"/>
      <c r="E39" s="179"/>
      <c r="F39" s="291">
        <f>SUM(G40:G45)</f>
        <v>0</v>
      </c>
      <c r="G39" s="292"/>
      <c r="H39" s="182"/>
      <c r="I39" s="201"/>
      <c r="AE39" t="s">
        <v>159</v>
      </c>
    </row>
    <row r="40" spans="1:60" outlineLevel="1" x14ac:dyDescent="0.2">
      <c r="A40" s="199"/>
      <c r="B40" s="293" t="s">
        <v>701</v>
      </c>
      <c r="C40" s="294"/>
      <c r="D40" s="295"/>
      <c r="E40" s="296"/>
      <c r="F40" s="297"/>
      <c r="G40" s="298"/>
      <c r="H40" s="183"/>
      <c r="I40" s="20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>
        <v>0</v>
      </c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outlineLevel="1" x14ac:dyDescent="0.2">
      <c r="A41" s="199"/>
      <c r="B41" s="285" t="s">
        <v>702</v>
      </c>
      <c r="C41" s="286"/>
      <c r="D41" s="287"/>
      <c r="E41" s="288"/>
      <c r="F41" s="289"/>
      <c r="G41" s="290"/>
      <c r="H41" s="183"/>
      <c r="I41" s="20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 t="s">
        <v>169</v>
      </c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 x14ac:dyDescent="0.2">
      <c r="A42" s="200">
        <v>14</v>
      </c>
      <c r="B42" s="173" t="s">
        <v>703</v>
      </c>
      <c r="C42" s="194" t="s">
        <v>704</v>
      </c>
      <c r="D42" s="177" t="s">
        <v>163</v>
      </c>
      <c r="E42" s="180">
        <v>70</v>
      </c>
      <c r="F42" s="185"/>
      <c r="G42" s="184">
        <f>ROUND(E42*F42,2)</f>
        <v>0</v>
      </c>
      <c r="H42" s="183" t="s">
        <v>677</v>
      </c>
      <c r="I42" s="202" t="s">
        <v>174</v>
      </c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 t="s">
        <v>166</v>
      </c>
      <c r="AF42" s="162"/>
      <c r="AG42" s="162"/>
      <c r="AH42" s="162"/>
      <c r="AI42" s="162"/>
      <c r="AJ42" s="162"/>
      <c r="AK42" s="162"/>
      <c r="AL42" s="162"/>
      <c r="AM42" s="162">
        <v>21</v>
      </c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outlineLevel="1" x14ac:dyDescent="0.2">
      <c r="A43" s="200">
        <v>15</v>
      </c>
      <c r="B43" s="173" t="s">
        <v>705</v>
      </c>
      <c r="C43" s="194" t="s">
        <v>706</v>
      </c>
      <c r="D43" s="177" t="s">
        <v>163</v>
      </c>
      <c r="E43" s="180">
        <v>70</v>
      </c>
      <c r="F43" s="185"/>
      <c r="G43" s="184">
        <f>ROUND(E43*F43,2)</f>
        <v>0</v>
      </c>
      <c r="H43" s="183" t="s">
        <v>677</v>
      </c>
      <c r="I43" s="202" t="s">
        <v>174</v>
      </c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 t="s">
        <v>166</v>
      </c>
      <c r="AF43" s="162"/>
      <c r="AG43" s="162"/>
      <c r="AH43" s="162"/>
      <c r="AI43" s="162"/>
      <c r="AJ43" s="162"/>
      <c r="AK43" s="162"/>
      <c r="AL43" s="162"/>
      <c r="AM43" s="162">
        <v>21</v>
      </c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</row>
    <row r="44" spans="1:60" outlineLevel="1" x14ac:dyDescent="0.2">
      <c r="A44" s="199"/>
      <c r="B44" s="285" t="s">
        <v>707</v>
      </c>
      <c r="C44" s="286"/>
      <c r="D44" s="287"/>
      <c r="E44" s="288"/>
      <c r="F44" s="289"/>
      <c r="G44" s="290"/>
      <c r="H44" s="183"/>
      <c r="I44" s="20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>
        <v>0</v>
      </c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outlineLevel="1" x14ac:dyDescent="0.2">
      <c r="A45" s="200">
        <v>16</v>
      </c>
      <c r="B45" s="173" t="s">
        <v>708</v>
      </c>
      <c r="C45" s="194" t="s">
        <v>709</v>
      </c>
      <c r="D45" s="177" t="s">
        <v>163</v>
      </c>
      <c r="E45" s="180">
        <v>70</v>
      </c>
      <c r="F45" s="185"/>
      <c r="G45" s="184">
        <f>ROUND(E45*F45,2)</f>
        <v>0</v>
      </c>
      <c r="H45" s="183" t="s">
        <v>677</v>
      </c>
      <c r="I45" s="202" t="s">
        <v>174</v>
      </c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 t="s">
        <v>166</v>
      </c>
      <c r="AF45" s="162"/>
      <c r="AG45" s="162"/>
      <c r="AH45" s="162"/>
      <c r="AI45" s="162"/>
      <c r="AJ45" s="162"/>
      <c r="AK45" s="162"/>
      <c r="AL45" s="162"/>
      <c r="AM45" s="162">
        <v>21</v>
      </c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 x14ac:dyDescent="0.2">
      <c r="A46" s="198" t="s">
        <v>158</v>
      </c>
      <c r="B46" s="172" t="s">
        <v>80</v>
      </c>
      <c r="C46" s="193" t="s">
        <v>81</v>
      </c>
      <c r="D46" s="176"/>
      <c r="E46" s="179"/>
      <c r="F46" s="291">
        <f>SUM(G47:G51)</f>
        <v>0</v>
      </c>
      <c r="G46" s="292"/>
      <c r="H46" s="182"/>
      <c r="I46" s="201"/>
      <c r="AE46" t="s">
        <v>159</v>
      </c>
    </row>
    <row r="47" spans="1:60" outlineLevel="1" x14ac:dyDescent="0.2">
      <c r="A47" s="199"/>
      <c r="B47" s="293" t="s">
        <v>710</v>
      </c>
      <c r="C47" s="294"/>
      <c r="D47" s="295"/>
      <c r="E47" s="296"/>
      <c r="F47" s="297"/>
      <c r="G47" s="298"/>
      <c r="H47" s="183"/>
      <c r="I47" s="20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>
        <v>0</v>
      </c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</row>
    <row r="48" spans="1:60" outlineLevel="1" x14ac:dyDescent="0.2">
      <c r="A48" s="199"/>
      <c r="B48" s="285" t="s">
        <v>711</v>
      </c>
      <c r="C48" s="286"/>
      <c r="D48" s="287"/>
      <c r="E48" s="288"/>
      <c r="F48" s="289"/>
      <c r="G48" s="290"/>
      <c r="H48" s="183"/>
      <c r="I48" s="20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 t="s">
        <v>169</v>
      </c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outlineLevel="1" x14ac:dyDescent="0.2">
      <c r="A49" s="199"/>
      <c r="B49" s="285" t="s">
        <v>712</v>
      </c>
      <c r="C49" s="286"/>
      <c r="D49" s="287"/>
      <c r="E49" s="288"/>
      <c r="F49" s="289"/>
      <c r="G49" s="290"/>
      <c r="H49" s="183"/>
      <c r="I49" s="20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>
        <v>1</v>
      </c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outlineLevel="1" x14ac:dyDescent="0.2">
      <c r="A50" s="200">
        <v>17</v>
      </c>
      <c r="B50" s="173" t="s">
        <v>713</v>
      </c>
      <c r="C50" s="194" t="s">
        <v>714</v>
      </c>
      <c r="D50" s="177" t="s">
        <v>172</v>
      </c>
      <c r="E50" s="180">
        <v>2.4</v>
      </c>
      <c r="F50" s="185"/>
      <c r="G50" s="184">
        <f>ROUND(E50*F50,2)</f>
        <v>0</v>
      </c>
      <c r="H50" s="183" t="s">
        <v>677</v>
      </c>
      <c r="I50" s="202" t="s">
        <v>174</v>
      </c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 t="s">
        <v>166</v>
      </c>
      <c r="AF50" s="162"/>
      <c r="AG50" s="162"/>
      <c r="AH50" s="162"/>
      <c r="AI50" s="162"/>
      <c r="AJ50" s="162"/>
      <c r="AK50" s="162"/>
      <c r="AL50" s="162"/>
      <c r="AM50" s="162">
        <v>21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outlineLevel="1" x14ac:dyDescent="0.2">
      <c r="A51" s="199"/>
      <c r="B51" s="174"/>
      <c r="C51" s="299" t="s">
        <v>715</v>
      </c>
      <c r="D51" s="300"/>
      <c r="E51" s="301"/>
      <c r="F51" s="302"/>
      <c r="G51" s="303"/>
      <c r="H51" s="183"/>
      <c r="I51" s="20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5" t="str">
        <f>C51</f>
        <v>Včetně vytvoření dilatačních spár, bez zaplnění.</v>
      </c>
      <c r="BB51" s="162"/>
      <c r="BC51" s="162"/>
      <c r="BD51" s="162"/>
      <c r="BE51" s="162"/>
      <c r="BF51" s="162"/>
      <c r="BG51" s="162"/>
      <c r="BH51" s="162"/>
    </row>
    <row r="52" spans="1:60" x14ac:dyDescent="0.2">
      <c r="A52" s="198" t="s">
        <v>158</v>
      </c>
      <c r="B52" s="172" t="s">
        <v>82</v>
      </c>
      <c r="C52" s="193" t="s">
        <v>83</v>
      </c>
      <c r="D52" s="176"/>
      <c r="E52" s="179"/>
      <c r="F52" s="291">
        <f>SUM(G53:G57)</f>
        <v>0</v>
      </c>
      <c r="G52" s="292"/>
      <c r="H52" s="182"/>
      <c r="I52" s="201"/>
      <c r="AE52" t="s">
        <v>159</v>
      </c>
    </row>
    <row r="53" spans="1:60" outlineLevel="1" x14ac:dyDescent="0.2">
      <c r="A53" s="199"/>
      <c r="B53" s="293" t="s">
        <v>716</v>
      </c>
      <c r="C53" s="294"/>
      <c r="D53" s="295"/>
      <c r="E53" s="296"/>
      <c r="F53" s="297"/>
      <c r="G53" s="298"/>
      <c r="H53" s="183"/>
      <c r="I53" s="20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>
        <v>0</v>
      </c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</row>
    <row r="54" spans="1:60" ht="22.5" outlineLevel="1" x14ac:dyDescent="0.2">
      <c r="A54" s="199"/>
      <c r="B54" s="285" t="s">
        <v>717</v>
      </c>
      <c r="C54" s="286"/>
      <c r="D54" s="287"/>
      <c r="E54" s="288"/>
      <c r="F54" s="289"/>
      <c r="G54" s="290"/>
      <c r="H54" s="183"/>
      <c r="I54" s="20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 t="s">
        <v>169</v>
      </c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5" t="str">
        <f>B54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A54" s="162"/>
      <c r="BB54" s="162"/>
      <c r="BC54" s="162"/>
      <c r="BD54" s="162"/>
      <c r="BE54" s="162"/>
      <c r="BF54" s="162"/>
      <c r="BG54" s="162"/>
      <c r="BH54" s="162"/>
    </row>
    <row r="55" spans="1:60" outlineLevel="1" x14ac:dyDescent="0.2">
      <c r="A55" s="200">
        <v>18</v>
      </c>
      <c r="B55" s="173" t="s">
        <v>718</v>
      </c>
      <c r="C55" s="194" t="s">
        <v>719</v>
      </c>
      <c r="D55" s="177" t="s">
        <v>245</v>
      </c>
      <c r="E55" s="180">
        <v>1</v>
      </c>
      <c r="F55" s="185"/>
      <c r="G55" s="184">
        <f>ROUND(E55*F55,2)</f>
        <v>0</v>
      </c>
      <c r="H55" s="183" t="s">
        <v>677</v>
      </c>
      <c r="I55" s="202" t="s">
        <v>174</v>
      </c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 t="s">
        <v>166</v>
      </c>
      <c r="AF55" s="162"/>
      <c r="AG55" s="162"/>
      <c r="AH55" s="162"/>
      <c r="AI55" s="162"/>
      <c r="AJ55" s="162"/>
      <c r="AK55" s="162"/>
      <c r="AL55" s="162"/>
      <c r="AM55" s="162">
        <v>21</v>
      </c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</row>
    <row r="56" spans="1:60" ht="22.5" outlineLevel="1" x14ac:dyDescent="0.2">
      <c r="A56" s="200">
        <v>19</v>
      </c>
      <c r="B56" s="173" t="s">
        <v>720</v>
      </c>
      <c r="C56" s="194" t="s">
        <v>1101</v>
      </c>
      <c r="D56" s="177" t="s">
        <v>245</v>
      </c>
      <c r="E56" s="180">
        <v>1</v>
      </c>
      <c r="F56" s="185"/>
      <c r="G56" s="184">
        <f>ROUND(E56*F56,2)</f>
        <v>0</v>
      </c>
      <c r="H56" s="183"/>
      <c r="I56" s="202" t="s">
        <v>228</v>
      </c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 t="s">
        <v>229</v>
      </c>
      <c r="AF56" s="162" t="s">
        <v>240</v>
      </c>
      <c r="AG56" s="162"/>
      <c r="AH56" s="162"/>
      <c r="AI56" s="162"/>
      <c r="AJ56" s="162"/>
      <c r="AK56" s="162"/>
      <c r="AL56" s="162"/>
      <c r="AM56" s="162">
        <v>21</v>
      </c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</row>
    <row r="57" spans="1:60" ht="22.5" outlineLevel="1" x14ac:dyDescent="0.2">
      <c r="A57" s="200">
        <v>20</v>
      </c>
      <c r="B57" s="173" t="s">
        <v>1102</v>
      </c>
      <c r="C57" s="194" t="s">
        <v>1103</v>
      </c>
      <c r="D57" s="177" t="s">
        <v>245</v>
      </c>
      <c r="E57" s="180">
        <v>1</v>
      </c>
      <c r="F57" s="185"/>
      <c r="G57" s="184">
        <f>ROUND(E57*F57,2)</f>
        <v>0</v>
      </c>
      <c r="H57" s="183"/>
      <c r="I57" s="202" t="s">
        <v>228</v>
      </c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 t="s">
        <v>229</v>
      </c>
      <c r="AF57" s="162" t="s">
        <v>240</v>
      </c>
      <c r="AG57" s="162"/>
      <c r="AH57" s="162"/>
      <c r="AI57" s="162"/>
      <c r="AJ57" s="162"/>
      <c r="AK57" s="162"/>
      <c r="AL57" s="162"/>
      <c r="AM57" s="162">
        <v>21</v>
      </c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</row>
    <row r="58" spans="1:60" x14ac:dyDescent="0.2">
      <c r="A58" s="198" t="s">
        <v>158</v>
      </c>
      <c r="B58" s="172" t="s">
        <v>88</v>
      </c>
      <c r="C58" s="193" t="s">
        <v>89</v>
      </c>
      <c r="D58" s="176"/>
      <c r="E58" s="179"/>
      <c r="F58" s="291">
        <f>SUM(G59:G60)</f>
        <v>0</v>
      </c>
      <c r="G58" s="292"/>
      <c r="H58" s="182"/>
      <c r="I58" s="201"/>
      <c r="AE58" t="s">
        <v>159</v>
      </c>
    </row>
    <row r="59" spans="1:60" outlineLevel="1" x14ac:dyDescent="0.2">
      <c r="A59" s="199"/>
      <c r="B59" s="293" t="s">
        <v>724</v>
      </c>
      <c r="C59" s="294"/>
      <c r="D59" s="295"/>
      <c r="E59" s="296"/>
      <c r="F59" s="297"/>
      <c r="G59" s="298"/>
      <c r="H59" s="183"/>
      <c r="I59" s="20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>
        <v>0</v>
      </c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</row>
    <row r="60" spans="1:60" outlineLevel="1" x14ac:dyDescent="0.2">
      <c r="A60" s="200">
        <v>21</v>
      </c>
      <c r="B60" s="173" t="s">
        <v>725</v>
      </c>
      <c r="C60" s="194" t="s">
        <v>726</v>
      </c>
      <c r="D60" s="177" t="s">
        <v>163</v>
      </c>
      <c r="E60" s="180">
        <v>18</v>
      </c>
      <c r="F60" s="185"/>
      <c r="G60" s="184">
        <f>ROUND(E60*F60,2)</f>
        <v>0</v>
      </c>
      <c r="H60" s="183" t="s">
        <v>727</v>
      </c>
      <c r="I60" s="202" t="s">
        <v>174</v>
      </c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 t="s">
        <v>166</v>
      </c>
      <c r="AF60" s="162"/>
      <c r="AG60" s="162"/>
      <c r="AH60" s="162"/>
      <c r="AI60" s="162"/>
      <c r="AJ60" s="162"/>
      <c r="AK60" s="162"/>
      <c r="AL60" s="162"/>
      <c r="AM60" s="162">
        <v>21</v>
      </c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</row>
    <row r="61" spans="1:60" x14ac:dyDescent="0.2">
      <c r="A61" s="198" t="s">
        <v>158</v>
      </c>
      <c r="B61" s="172" t="s">
        <v>90</v>
      </c>
      <c r="C61" s="193" t="s">
        <v>91</v>
      </c>
      <c r="D61" s="176"/>
      <c r="E61" s="179"/>
      <c r="F61" s="291">
        <f>SUM(G62:G66)</f>
        <v>0</v>
      </c>
      <c r="G61" s="292"/>
      <c r="H61" s="182"/>
      <c r="I61" s="201"/>
      <c r="AE61" t="s">
        <v>159</v>
      </c>
    </row>
    <row r="62" spans="1:60" outlineLevel="1" x14ac:dyDescent="0.2">
      <c r="A62" s="199"/>
      <c r="B62" s="293" t="s">
        <v>728</v>
      </c>
      <c r="C62" s="294"/>
      <c r="D62" s="295"/>
      <c r="E62" s="296"/>
      <c r="F62" s="297"/>
      <c r="G62" s="298"/>
      <c r="H62" s="183"/>
      <c r="I62" s="20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>
        <v>0</v>
      </c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</row>
    <row r="63" spans="1:60" outlineLevel="1" x14ac:dyDescent="0.2">
      <c r="A63" s="199"/>
      <c r="B63" s="285" t="s">
        <v>729</v>
      </c>
      <c r="C63" s="286"/>
      <c r="D63" s="287"/>
      <c r="E63" s="288"/>
      <c r="F63" s="289"/>
      <c r="G63" s="290"/>
      <c r="H63" s="183"/>
      <c r="I63" s="20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 t="s">
        <v>169</v>
      </c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</row>
    <row r="64" spans="1:60" outlineLevel="1" x14ac:dyDescent="0.2">
      <c r="A64" s="199"/>
      <c r="B64" s="285" t="s">
        <v>730</v>
      </c>
      <c r="C64" s="286"/>
      <c r="D64" s="287"/>
      <c r="E64" s="288"/>
      <c r="F64" s="289"/>
      <c r="G64" s="290"/>
      <c r="H64" s="183"/>
      <c r="I64" s="20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>
        <v>1</v>
      </c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</row>
    <row r="65" spans="1:60" outlineLevel="1" x14ac:dyDescent="0.2">
      <c r="A65" s="200">
        <v>22</v>
      </c>
      <c r="B65" s="173" t="s">
        <v>731</v>
      </c>
      <c r="C65" s="194" t="s">
        <v>732</v>
      </c>
      <c r="D65" s="177" t="s">
        <v>245</v>
      </c>
      <c r="E65" s="180">
        <v>1</v>
      </c>
      <c r="F65" s="185"/>
      <c r="G65" s="184">
        <f>ROUND(E65*F65,2)</f>
        <v>0</v>
      </c>
      <c r="H65" s="183" t="s">
        <v>254</v>
      </c>
      <c r="I65" s="202" t="s">
        <v>174</v>
      </c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 t="s">
        <v>166</v>
      </c>
      <c r="AF65" s="162"/>
      <c r="AG65" s="162"/>
      <c r="AH65" s="162"/>
      <c r="AI65" s="162"/>
      <c r="AJ65" s="162"/>
      <c r="AK65" s="162"/>
      <c r="AL65" s="162"/>
      <c r="AM65" s="162">
        <v>21</v>
      </c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</row>
    <row r="66" spans="1:60" ht="22.5" outlineLevel="1" x14ac:dyDescent="0.2">
      <c r="A66" s="200">
        <v>23</v>
      </c>
      <c r="B66" s="173" t="s">
        <v>733</v>
      </c>
      <c r="C66" s="194" t="s">
        <v>734</v>
      </c>
      <c r="D66" s="177" t="s">
        <v>245</v>
      </c>
      <c r="E66" s="180">
        <v>1</v>
      </c>
      <c r="F66" s="185"/>
      <c r="G66" s="184">
        <f>ROUND(E66*F66,2)</f>
        <v>0</v>
      </c>
      <c r="H66" s="183"/>
      <c r="I66" s="202" t="s">
        <v>228</v>
      </c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 t="s">
        <v>229</v>
      </c>
      <c r="AF66" s="162" t="s">
        <v>240</v>
      </c>
      <c r="AG66" s="162"/>
      <c r="AH66" s="162"/>
      <c r="AI66" s="162"/>
      <c r="AJ66" s="162"/>
      <c r="AK66" s="162"/>
      <c r="AL66" s="162"/>
      <c r="AM66" s="162">
        <v>21</v>
      </c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</row>
    <row r="67" spans="1:60" x14ac:dyDescent="0.2">
      <c r="A67" s="198" t="s">
        <v>158</v>
      </c>
      <c r="B67" s="172" t="s">
        <v>92</v>
      </c>
      <c r="C67" s="193" t="s">
        <v>93</v>
      </c>
      <c r="D67" s="176"/>
      <c r="E67" s="179"/>
      <c r="F67" s="291">
        <f>SUM(G68:G77)</f>
        <v>0</v>
      </c>
      <c r="G67" s="292"/>
      <c r="H67" s="182"/>
      <c r="I67" s="201"/>
      <c r="AE67" t="s">
        <v>159</v>
      </c>
    </row>
    <row r="68" spans="1:60" outlineLevel="1" x14ac:dyDescent="0.2">
      <c r="A68" s="199"/>
      <c r="B68" s="293" t="s">
        <v>1104</v>
      </c>
      <c r="C68" s="294"/>
      <c r="D68" s="295"/>
      <c r="E68" s="296"/>
      <c r="F68" s="297"/>
      <c r="G68" s="298"/>
      <c r="H68" s="183"/>
      <c r="I68" s="20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>
        <v>0</v>
      </c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</row>
    <row r="69" spans="1:60" outlineLevel="1" x14ac:dyDescent="0.2">
      <c r="A69" s="199"/>
      <c r="B69" s="285" t="s">
        <v>1105</v>
      </c>
      <c r="C69" s="286"/>
      <c r="D69" s="287"/>
      <c r="E69" s="288"/>
      <c r="F69" s="289"/>
      <c r="G69" s="290"/>
      <c r="H69" s="183"/>
      <c r="I69" s="20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 t="s">
        <v>169</v>
      </c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</row>
    <row r="70" spans="1:60" outlineLevel="1" x14ac:dyDescent="0.2">
      <c r="A70" s="200">
        <v>24</v>
      </c>
      <c r="B70" s="173" t="s">
        <v>1106</v>
      </c>
      <c r="C70" s="194" t="s">
        <v>1107</v>
      </c>
      <c r="D70" s="177" t="s">
        <v>245</v>
      </c>
      <c r="E70" s="180">
        <v>1</v>
      </c>
      <c r="F70" s="185"/>
      <c r="G70" s="184">
        <f>ROUND(E70*F70,2)</f>
        <v>0</v>
      </c>
      <c r="H70" s="183" t="s">
        <v>287</v>
      </c>
      <c r="I70" s="202" t="s">
        <v>174</v>
      </c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 t="s">
        <v>166</v>
      </c>
      <c r="AF70" s="162"/>
      <c r="AG70" s="162"/>
      <c r="AH70" s="162"/>
      <c r="AI70" s="162"/>
      <c r="AJ70" s="162"/>
      <c r="AK70" s="162"/>
      <c r="AL70" s="162"/>
      <c r="AM70" s="162">
        <v>21</v>
      </c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</row>
    <row r="71" spans="1:60" outlineLevel="1" x14ac:dyDescent="0.2">
      <c r="A71" s="199"/>
      <c r="B71" s="285" t="s">
        <v>1108</v>
      </c>
      <c r="C71" s="286"/>
      <c r="D71" s="287"/>
      <c r="E71" s="288"/>
      <c r="F71" s="289"/>
      <c r="G71" s="290"/>
      <c r="H71" s="183"/>
      <c r="I71" s="20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>
        <v>0</v>
      </c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</row>
    <row r="72" spans="1:60" outlineLevel="1" x14ac:dyDescent="0.2">
      <c r="A72" s="199"/>
      <c r="B72" s="285" t="s">
        <v>1109</v>
      </c>
      <c r="C72" s="286"/>
      <c r="D72" s="287"/>
      <c r="E72" s="288"/>
      <c r="F72" s="289"/>
      <c r="G72" s="290"/>
      <c r="H72" s="183"/>
      <c r="I72" s="20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 t="s">
        <v>169</v>
      </c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</row>
    <row r="73" spans="1:60" outlineLevel="1" x14ac:dyDescent="0.2">
      <c r="A73" s="200">
        <v>25</v>
      </c>
      <c r="B73" s="173" t="s">
        <v>1110</v>
      </c>
      <c r="C73" s="194" t="s">
        <v>1111</v>
      </c>
      <c r="D73" s="177" t="s">
        <v>163</v>
      </c>
      <c r="E73" s="180">
        <v>0.5</v>
      </c>
      <c r="F73" s="185"/>
      <c r="G73" s="184">
        <f>ROUND(E73*F73,2)</f>
        <v>0</v>
      </c>
      <c r="H73" s="183" t="s">
        <v>287</v>
      </c>
      <c r="I73" s="202" t="s">
        <v>174</v>
      </c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 t="s">
        <v>166</v>
      </c>
      <c r="AF73" s="162"/>
      <c r="AG73" s="162"/>
      <c r="AH73" s="162"/>
      <c r="AI73" s="162"/>
      <c r="AJ73" s="162"/>
      <c r="AK73" s="162"/>
      <c r="AL73" s="162"/>
      <c r="AM73" s="162">
        <v>21</v>
      </c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</row>
    <row r="74" spans="1:60" outlineLevel="1" x14ac:dyDescent="0.2">
      <c r="A74" s="199"/>
      <c r="B74" s="285" t="s">
        <v>735</v>
      </c>
      <c r="C74" s="286"/>
      <c r="D74" s="287"/>
      <c r="E74" s="288"/>
      <c r="F74" s="289"/>
      <c r="G74" s="290"/>
      <c r="H74" s="183"/>
      <c r="I74" s="20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>
        <v>0</v>
      </c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</row>
    <row r="75" spans="1:60" outlineLevel="1" x14ac:dyDescent="0.2">
      <c r="A75" s="199"/>
      <c r="B75" s="285" t="s">
        <v>736</v>
      </c>
      <c r="C75" s="286"/>
      <c r="D75" s="287"/>
      <c r="E75" s="288"/>
      <c r="F75" s="289"/>
      <c r="G75" s="290"/>
      <c r="H75" s="183"/>
      <c r="I75" s="20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>
        <v>1</v>
      </c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</row>
    <row r="76" spans="1:60" outlineLevel="1" x14ac:dyDescent="0.2">
      <c r="A76" s="200">
        <v>26</v>
      </c>
      <c r="B76" s="173" t="s">
        <v>737</v>
      </c>
      <c r="C76" s="194" t="s">
        <v>738</v>
      </c>
      <c r="D76" s="177" t="s">
        <v>163</v>
      </c>
      <c r="E76" s="180">
        <v>1.6</v>
      </c>
      <c r="F76" s="185"/>
      <c r="G76" s="184">
        <f>ROUND(E76*F76,2)</f>
        <v>0</v>
      </c>
      <c r="H76" s="183" t="s">
        <v>287</v>
      </c>
      <c r="I76" s="202" t="s">
        <v>174</v>
      </c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 t="s">
        <v>166</v>
      </c>
      <c r="AF76" s="162"/>
      <c r="AG76" s="162"/>
      <c r="AH76" s="162"/>
      <c r="AI76" s="162"/>
      <c r="AJ76" s="162"/>
      <c r="AK76" s="162"/>
      <c r="AL76" s="162"/>
      <c r="AM76" s="162">
        <v>21</v>
      </c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</row>
    <row r="77" spans="1:60" outlineLevel="1" x14ac:dyDescent="0.2">
      <c r="A77" s="200">
        <v>27</v>
      </c>
      <c r="B77" s="173" t="s">
        <v>739</v>
      </c>
      <c r="C77" s="194" t="s">
        <v>740</v>
      </c>
      <c r="D77" s="177" t="s">
        <v>237</v>
      </c>
      <c r="E77" s="180">
        <v>1</v>
      </c>
      <c r="F77" s="185"/>
      <c r="G77" s="184">
        <f>ROUND(E77*F77,2)</f>
        <v>0</v>
      </c>
      <c r="H77" s="183"/>
      <c r="I77" s="202" t="s">
        <v>228</v>
      </c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 t="s">
        <v>229</v>
      </c>
      <c r="AF77" s="162" t="s">
        <v>240</v>
      </c>
      <c r="AG77" s="162"/>
      <c r="AH77" s="162"/>
      <c r="AI77" s="162"/>
      <c r="AJ77" s="162"/>
      <c r="AK77" s="162"/>
      <c r="AL77" s="162"/>
      <c r="AM77" s="162">
        <v>21</v>
      </c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</row>
    <row r="78" spans="1:60" x14ac:dyDescent="0.2">
      <c r="A78" s="198" t="s">
        <v>158</v>
      </c>
      <c r="B78" s="172" t="s">
        <v>94</v>
      </c>
      <c r="C78" s="193" t="s">
        <v>95</v>
      </c>
      <c r="D78" s="176"/>
      <c r="E78" s="179"/>
      <c r="F78" s="291">
        <f>SUM(G79:G92)</f>
        <v>0</v>
      </c>
      <c r="G78" s="292"/>
      <c r="H78" s="182"/>
      <c r="I78" s="201"/>
      <c r="AE78" t="s">
        <v>159</v>
      </c>
    </row>
    <row r="79" spans="1:60" outlineLevel="1" x14ac:dyDescent="0.2">
      <c r="A79" s="199"/>
      <c r="B79" s="293" t="s">
        <v>294</v>
      </c>
      <c r="C79" s="294"/>
      <c r="D79" s="295"/>
      <c r="E79" s="296"/>
      <c r="F79" s="297"/>
      <c r="G79" s="298"/>
      <c r="H79" s="183"/>
      <c r="I79" s="20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>
        <v>0</v>
      </c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</row>
    <row r="80" spans="1:60" outlineLevel="1" x14ac:dyDescent="0.2">
      <c r="A80" s="199"/>
      <c r="B80" s="285" t="s">
        <v>295</v>
      </c>
      <c r="C80" s="286"/>
      <c r="D80" s="287"/>
      <c r="E80" s="288"/>
      <c r="F80" s="289"/>
      <c r="G80" s="290"/>
      <c r="H80" s="183"/>
      <c r="I80" s="20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>
        <v>1</v>
      </c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</row>
    <row r="81" spans="1:60" outlineLevel="1" x14ac:dyDescent="0.2">
      <c r="A81" s="200">
        <v>28</v>
      </c>
      <c r="B81" s="173" t="s">
        <v>296</v>
      </c>
      <c r="C81" s="194" t="s">
        <v>297</v>
      </c>
      <c r="D81" s="177" t="s">
        <v>225</v>
      </c>
      <c r="E81" s="180">
        <v>2</v>
      </c>
      <c r="F81" s="185"/>
      <c r="G81" s="184">
        <f>ROUND(E81*F81,2)</f>
        <v>0</v>
      </c>
      <c r="H81" s="183" t="s">
        <v>287</v>
      </c>
      <c r="I81" s="202" t="s">
        <v>174</v>
      </c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 t="s">
        <v>166</v>
      </c>
      <c r="AF81" s="162"/>
      <c r="AG81" s="162"/>
      <c r="AH81" s="162"/>
      <c r="AI81" s="162"/>
      <c r="AJ81" s="162"/>
      <c r="AK81" s="162"/>
      <c r="AL81" s="162"/>
      <c r="AM81" s="162">
        <v>21</v>
      </c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</row>
    <row r="82" spans="1:60" outlineLevel="1" x14ac:dyDescent="0.2">
      <c r="A82" s="199"/>
      <c r="B82" s="285" t="s">
        <v>294</v>
      </c>
      <c r="C82" s="286"/>
      <c r="D82" s="287"/>
      <c r="E82" s="288"/>
      <c r="F82" s="289"/>
      <c r="G82" s="290"/>
      <c r="H82" s="183"/>
      <c r="I82" s="20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>
        <v>0</v>
      </c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</row>
    <row r="83" spans="1:60" outlineLevel="1" x14ac:dyDescent="0.2">
      <c r="A83" s="199"/>
      <c r="B83" s="285" t="s">
        <v>295</v>
      </c>
      <c r="C83" s="286"/>
      <c r="D83" s="287"/>
      <c r="E83" s="288"/>
      <c r="F83" s="289"/>
      <c r="G83" s="290"/>
      <c r="H83" s="183"/>
      <c r="I83" s="20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>
        <v>1</v>
      </c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</row>
    <row r="84" spans="1:60" outlineLevel="1" x14ac:dyDescent="0.2">
      <c r="A84" s="200">
        <v>29</v>
      </c>
      <c r="B84" s="173" t="s">
        <v>741</v>
      </c>
      <c r="C84" s="194" t="s">
        <v>742</v>
      </c>
      <c r="D84" s="177" t="s">
        <v>225</v>
      </c>
      <c r="E84" s="180">
        <v>1</v>
      </c>
      <c r="F84" s="185"/>
      <c r="G84" s="184">
        <f>ROUND(E84*F84,2)</f>
        <v>0</v>
      </c>
      <c r="H84" s="183" t="s">
        <v>287</v>
      </c>
      <c r="I84" s="202" t="s">
        <v>174</v>
      </c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 t="s">
        <v>166</v>
      </c>
      <c r="AF84" s="162"/>
      <c r="AG84" s="162"/>
      <c r="AH84" s="162"/>
      <c r="AI84" s="162"/>
      <c r="AJ84" s="162"/>
      <c r="AK84" s="162"/>
      <c r="AL84" s="162"/>
      <c r="AM84" s="162">
        <v>21</v>
      </c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</row>
    <row r="85" spans="1:60" outlineLevel="1" x14ac:dyDescent="0.2">
      <c r="A85" s="199"/>
      <c r="B85" s="285" t="s">
        <v>1112</v>
      </c>
      <c r="C85" s="286"/>
      <c r="D85" s="287"/>
      <c r="E85" s="288"/>
      <c r="F85" s="289"/>
      <c r="G85" s="290"/>
      <c r="H85" s="183"/>
      <c r="I85" s="20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>
        <v>0</v>
      </c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</row>
    <row r="86" spans="1:60" outlineLevel="1" x14ac:dyDescent="0.2">
      <c r="A86" s="199"/>
      <c r="B86" s="285" t="s">
        <v>1113</v>
      </c>
      <c r="C86" s="286"/>
      <c r="D86" s="287"/>
      <c r="E86" s="288"/>
      <c r="F86" s="289"/>
      <c r="G86" s="290"/>
      <c r="H86" s="183"/>
      <c r="I86" s="20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 t="s">
        <v>169</v>
      </c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</row>
    <row r="87" spans="1:60" outlineLevel="1" x14ac:dyDescent="0.2">
      <c r="A87" s="199"/>
      <c r="B87" s="285" t="s">
        <v>1114</v>
      </c>
      <c r="C87" s="286"/>
      <c r="D87" s="287"/>
      <c r="E87" s="288"/>
      <c r="F87" s="289"/>
      <c r="G87" s="290"/>
      <c r="H87" s="183"/>
      <c r="I87" s="20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>
        <v>1</v>
      </c>
      <c r="AD87" s="162"/>
      <c r="AE87" s="162"/>
      <c r="AF87" s="162"/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</row>
    <row r="88" spans="1:60" ht="22.5" outlineLevel="1" x14ac:dyDescent="0.2">
      <c r="A88" s="200">
        <v>30</v>
      </c>
      <c r="B88" s="173" t="s">
        <v>1115</v>
      </c>
      <c r="C88" s="194" t="s">
        <v>1116</v>
      </c>
      <c r="D88" s="177" t="s">
        <v>245</v>
      </c>
      <c r="E88" s="180">
        <v>1</v>
      </c>
      <c r="F88" s="185"/>
      <c r="G88" s="184">
        <f>ROUND(E88*F88,2)</f>
        <v>0</v>
      </c>
      <c r="H88" s="183" t="s">
        <v>287</v>
      </c>
      <c r="I88" s="202" t="s">
        <v>174</v>
      </c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 t="s">
        <v>166</v>
      </c>
      <c r="AF88" s="162"/>
      <c r="AG88" s="162"/>
      <c r="AH88" s="162"/>
      <c r="AI88" s="162"/>
      <c r="AJ88" s="162"/>
      <c r="AK88" s="162"/>
      <c r="AL88" s="162"/>
      <c r="AM88" s="162">
        <v>21</v>
      </c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</row>
    <row r="89" spans="1:60" outlineLevel="1" x14ac:dyDescent="0.2">
      <c r="A89" s="199"/>
      <c r="B89" s="174"/>
      <c r="C89" s="299" t="s">
        <v>1117</v>
      </c>
      <c r="D89" s="300"/>
      <c r="E89" s="301"/>
      <c r="F89" s="302"/>
      <c r="G89" s="303"/>
      <c r="H89" s="183"/>
      <c r="I89" s="20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5" t="str">
        <f>C89</f>
        <v>Včetně pomocného lešení o výšce podlahy do 1900 mm a pro zatížení do 1,5 kPa  (150 kg/m2).</v>
      </c>
      <c r="BB89" s="162"/>
      <c r="BC89" s="162"/>
      <c r="BD89" s="162"/>
      <c r="BE89" s="162"/>
      <c r="BF89" s="162"/>
      <c r="BG89" s="162"/>
      <c r="BH89" s="162"/>
    </row>
    <row r="90" spans="1:60" outlineLevel="1" x14ac:dyDescent="0.2">
      <c r="A90" s="199"/>
      <c r="B90" s="285" t="s">
        <v>745</v>
      </c>
      <c r="C90" s="286"/>
      <c r="D90" s="287"/>
      <c r="E90" s="288"/>
      <c r="F90" s="289"/>
      <c r="G90" s="290"/>
      <c r="H90" s="183"/>
      <c r="I90" s="20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>
        <v>0</v>
      </c>
      <c r="AD90" s="162"/>
      <c r="AE90" s="162"/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</row>
    <row r="91" spans="1:60" outlineLevel="1" x14ac:dyDescent="0.2">
      <c r="A91" s="199"/>
      <c r="B91" s="285" t="s">
        <v>746</v>
      </c>
      <c r="C91" s="286"/>
      <c r="D91" s="287"/>
      <c r="E91" s="288"/>
      <c r="F91" s="289"/>
      <c r="G91" s="290"/>
      <c r="H91" s="183"/>
      <c r="I91" s="20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>
        <v>1</v>
      </c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</row>
    <row r="92" spans="1:60" outlineLevel="1" x14ac:dyDescent="0.2">
      <c r="A92" s="200">
        <v>31</v>
      </c>
      <c r="B92" s="173" t="s">
        <v>747</v>
      </c>
      <c r="C92" s="194" t="s">
        <v>748</v>
      </c>
      <c r="D92" s="177" t="s">
        <v>163</v>
      </c>
      <c r="E92" s="180">
        <v>70</v>
      </c>
      <c r="F92" s="185"/>
      <c r="G92" s="184">
        <f>ROUND(E92*F92,2)</f>
        <v>0</v>
      </c>
      <c r="H92" s="183" t="s">
        <v>287</v>
      </c>
      <c r="I92" s="202" t="s">
        <v>174</v>
      </c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 t="s">
        <v>166</v>
      </c>
      <c r="AF92" s="162"/>
      <c r="AG92" s="162"/>
      <c r="AH92" s="162"/>
      <c r="AI92" s="162"/>
      <c r="AJ92" s="162"/>
      <c r="AK92" s="162"/>
      <c r="AL92" s="162"/>
      <c r="AM92" s="162">
        <v>21</v>
      </c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</row>
    <row r="93" spans="1:60" x14ac:dyDescent="0.2">
      <c r="A93" s="198" t="s">
        <v>158</v>
      </c>
      <c r="B93" s="172" t="s">
        <v>98</v>
      </c>
      <c r="C93" s="193" t="s">
        <v>99</v>
      </c>
      <c r="D93" s="176"/>
      <c r="E93" s="179"/>
      <c r="F93" s="291">
        <f>SUM(G94:G102)</f>
        <v>0</v>
      </c>
      <c r="G93" s="292"/>
      <c r="H93" s="182"/>
      <c r="I93" s="201"/>
      <c r="AE93" t="s">
        <v>159</v>
      </c>
    </row>
    <row r="94" spans="1:60" outlineLevel="1" x14ac:dyDescent="0.2">
      <c r="A94" s="199"/>
      <c r="B94" s="293" t="s">
        <v>1118</v>
      </c>
      <c r="C94" s="294"/>
      <c r="D94" s="295"/>
      <c r="E94" s="296"/>
      <c r="F94" s="297"/>
      <c r="G94" s="298"/>
      <c r="H94" s="183"/>
      <c r="I94" s="20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>
        <v>0</v>
      </c>
      <c r="AD94" s="162"/>
      <c r="AE94" s="162"/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</row>
    <row r="95" spans="1:60" ht="22.5" outlineLevel="1" x14ac:dyDescent="0.2">
      <c r="A95" s="200">
        <v>32</v>
      </c>
      <c r="B95" s="173" t="s">
        <v>1119</v>
      </c>
      <c r="C95" s="194" t="s">
        <v>1120</v>
      </c>
      <c r="D95" s="177" t="s">
        <v>163</v>
      </c>
      <c r="E95" s="180">
        <v>44</v>
      </c>
      <c r="F95" s="185"/>
      <c r="G95" s="184">
        <f>ROUND(E95*F95,2)</f>
        <v>0</v>
      </c>
      <c r="H95" s="183" t="s">
        <v>753</v>
      </c>
      <c r="I95" s="202" t="s">
        <v>174</v>
      </c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 t="s">
        <v>166</v>
      </c>
      <c r="AF95" s="162"/>
      <c r="AG95" s="162"/>
      <c r="AH95" s="162"/>
      <c r="AI95" s="162"/>
      <c r="AJ95" s="162"/>
      <c r="AK95" s="162"/>
      <c r="AL95" s="162"/>
      <c r="AM95" s="162">
        <v>21</v>
      </c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</row>
    <row r="96" spans="1:60" outlineLevel="1" x14ac:dyDescent="0.2">
      <c r="A96" s="199"/>
      <c r="B96" s="174"/>
      <c r="C96" s="299" t="s">
        <v>1121</v>
      </c>
      <c r="D96" s="300"/>
      <c r="E96" s="301"/>
      <c r="F96" s="302"/>
      <c r="G96" s="303"/>
      <c r="H96" s="183"/>
      <c r="I96" s="20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5" t="str">
        <f>C96</f>
        <v>Provedení očištění povrchu a natavení jedné vrstvy modifikovaného asfaltového pásu včetně dodávky materiálů.</v>
      </c>
      <c r="BB96" s="162"/>
      <c r="BC96" s="162"/>
      <c r="BD96" s="162"/>
      <c r="BE96" s="162"/>
      <c r="BF96" s="162"/>
      <c r="BG96" s="162"/>
      <c r="BH96" s="162"/>
    </row>
    <row r="97" spans="1:60" outlineLevel="1" x14ac:dyDescent="0.2">
      <c r="A97" s="199"/>
      <c r="B97" s="285" t="s">
        <v>749</v>
      </c>
      <c r="C97" s="286"/>
      <c r="D97" s="287"/>
      <c r="E97" s="288"/>
      <c r="F97" s="289"/>
      <c r="G97" s="290"/>
      <c r="H97" s="183"/>
      <c r="I97" s="20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>
        <v>0</v>
      </c>
      <c r="AD97" s="162"/>
      <c r="AE97" s="162"/>
      <c r="AF97" s="162"/>
      <c r="AG97" s="162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</row>
    <row r="98" spans="1:60" outlineLevel="1" x14ac:dyDescent="0.2">
      <c r="A98" s="199"/>
      <c r="B98" s="285" t="s">
        <v>750</v>
      </c>
      <c r="C98" s="286"/>
      <c r="D98" s="287"/>
      <c r="E98" s="288"/>
      <c r="F98" s="289"/>
      <c r="G98" s="290"/>
      <c r="H98" s="183"/>
      <c r="I98" s="20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>
        <v>1</v>
      </c>
      <c r="AD98" s="162"/>
      <c r="AE98" s="162"/>
      <c r="AF98" s="162"/>
      <c r="AG98" s="162"/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</row>
    <row r="99" spans="1:60" outlineLevel="1" x14ac:dyDescent="0.2">
      <c r="A99" s="200">
        <v>33</v>
      </c>
      <c r="B99" s="173" t="s">
        <v>751</v>
      </c>
      <c r="C99" s="194" t="s">
        <v>752</v>
      </c>
      <c r="D99" s="177" t="s">
        <v>163</v>
      </c>
      <c r="E99" s="180">
        <v>16</v>
      </c>
      <c r="F99" s="185"/>
      <c r="G99" s="184">
        <f>ROUND(E99*F99,2)</f>
        <v>0</v>
      </c>
      <c r="H99" s="183" t="s">
        <v>753</v>
      </c>
      <c r="I99" s="202" t="s">
        <v>174</v>
      </c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2" t="s">
        <v>166</v>
      </c>
      <c r="AF99" s="162"/>
      <c r="AG99" s="162"/>
      <c r="AH99" s="162"/>
      <c r="AI99" s="162"/>
      <c r="AJ99" s="162"/>
      <c r="AK99" s="162"/>
      <c r="AL99" s="162"/>
      <c r="AM99" s="162">
        <v>21</v>
      </c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</row>
    <row r="100" spans="1:60" outlineLevel="1" x14ac:dyDescent="0.2">
      <c r="A100" s="199"/>
      <c r="B100" s="285" t="s">
        <v>749</v>
      </c>
      <c r="C100" s="286"/>
      <c r="D100" s="287"/>
      <c r="E100" s="288"/>
      <c r="F100" s="289"/>
      <c r="G100" s="290"/>
      <c r="H100" s="183"/>
      <c r="I100" s="20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>
        <v>0</v>
      </c>
      <c r="AD100" s="162"/>
      <c r="AE100" s="162"/>
      <c r="AF100" s="162"/>
      <c r="AG100" s="162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</row>
    <row r="101" spans="1:60" outlineLevel="1" x14ac:dyDescent="0.2">
      <c r="A101" s="199"/>
      <c r="B101" s="285" t="s">
        <v>754</v>
      </c>
      <c r="C101" s="286"/>
      <c r="D101" s="287"/>
      <c r="E101" s="288"/>
      <c r="F101" s="289"/>
      <c r="G101" s="290"/>
      <c r="H101" s="183"/>
      <c r="I101" s="20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>
        <v>1</v>
      </c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</row>
    <row r="102" spans="1:60" outlineLevel="1" x14ac:dyDescent="0.2">
      <c r="A102" s="200">
        <v>34</v>
      </c>
      <c r="B102" s="173" t="s">
        <v>755</v>
      </c>
      <c r="C102" s="194" t="s">
        <v>756</v>
      </c>
      <c r="D102" s="177" t="s">
        <v>163</v>
      </c>
      <c r="E102" s="180">
        <v>20</v>
      </c>
      <c r="F102" s="185"/>
      <c r="G102" s="184">
        <f>ROUND(E102*F102,2)</f>
        <v>0</v>
      </c>
      <c r="H102" s="183" t="s">
        <v>753</v>
      </c>
      <c r="I102" s="202" t="s">
        <v>174</v>
      </c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 t="s">
        <v>166</v>
      </c>
      <c r="AF102" s="162"/>
      <c r="AG102" s="162"/>
      <c r="AH102" s="162"/>
      <c r="AI102" s="162"/>
      <c r="AJ102" s="162"/>
      <c r="AK102" s="162"/>
      <c r="AL102" s="162"/>
      <c r="AM102" s="162">
        <v>21</v>
      </c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</row>
    <row r="103" spans="1:60" x14ac:dyDescent="0.2">
      <c r="A103" s="198" t="s">
        <v>158</v>
      </c>
      <c r="B103" s="172" t="s">
        <v>108</v>
      </c>
      <c r="C103" s="193" t="s">
        <v>109</v>
      </c>
      <c r="D103" s="176"/>
      <c r="E103" s="179"/>
      <c r="F103" s="291">
        <f>SUM(G104:G106)</f>
        <v>0</v>
      </c>
      <c r="G103" s="292"/>
      <c r="H103" s="182"/>
      <c r="I103" s="201"/>
      <c r="AE103" t="s">
        <v>159</v>
      </c>
    </row>
    <row r="104" spans="1:60" outlineLevel="1" x14ac:dyDescent="0.2">
      <c r="A104" s="199"/>
      <c r="B104" s="293" t="s">
        <v>757</v>
      </c>
      <c r="C104" s="294"/>
      <c r="D104" s="295"/>
      <c r="E104" s="296"/>
      <c r="F104" s="297"/>
      <c r="G104" s="298"/>
      <c r="H104" s="183"/>
      <c r="I104" s="20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>
        <v>0</v>
      </c>
      <c r="AD104" s="162"/>
      <c r="AE104" s="162"/>
      <c r="AF104" s="162"/>
      <c r="AG104" s="162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  <c r="BC104" s="162"/>
      <c r="BD104" s="162"/>
      <c r="BE104" s="162"/>
      <c r="BF104" s="162"/>
      <c r="BG104" s="162"/>
      <c r="BH104" s="162"/>
    </row>
    <row r="105" spans="1:60" outlineLevel="1" x14ac:dyDescent="0.2">
      <c r="A105" s="200">
        <v>35</v>
      </c>
      <c r="B105" s="173" t="s">
        <v>758</v>
      </c>
      <c r="C105" s="194" t="s">
        <v>759</v>
      </c>
      <c r="D105" s="177" t="s">
        <v>245</v>
      </c>
      <c r="E105" s="180">
        <v>2</v>
      </c>
      <c r="F105" s="185"/>
      <c r="G105" s="184">
        <f>ROUND(E105*F105,2)</f>
        <v>0</v>
      </c>
      <c r="H105" s="183" t="s">
        <v>760</v>
      </c>
      <c r="I105" s="202" t="s">
        <v>174</v>
      </c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 t="s">
        <v>166</v>
      </c>
      <c r="AF105" s="162"/>
      <c r="AG105" s="162"/>
      <c r="AH105" s="162"/>
      <c r="AI105" s="162"/>
      <c r="AJ105" s="162"/>
      <c r="AK105" s="162"/>
      <c r="AL105" s="162"/>
      <c r="AM105" s="162">
        <v>21</v>
      </c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2"/>
      <c r="AZ105" s="162"/>
      <c r="BA105" s="162"/>
      <c r="BB105" s="162"/>
      <c r="BC105" s="162"/>
      <c r="BD105" s="162"/>
      <c r="BE105" s="162"/>
      <c r="BF105" s="162"/>
      <c r="BG105" s="162"/>
      <c r="BH105" s="162"/>
    </row>
    <row r="106" spans="1:60" ht="22.5" outlineLevel="1" x14ac:dyDescent="0.2">
      <c r="A106" s="200">
        <v>36</v>
      </c>
      <c r="B106" s="173" t="s">
        <v>761</v>
      </c>
      <c r="C106" s="194" t="s">
        <v>762</v>
      </c>
      <c r="D106" s="177" t="s">
        <v>245</v>
      </c>
      <c r="E106" s="180">
        <v>2</v>
      </c>
      <c r="F106" s="185"/>
      <c r="G106" s="184">
        <f>ROUND(E106*F106,2)</f>
        <v>0</v>
      </c>
      <c r="H106" s="183"/>
      <c r="I106" s="202" t="s">
        <v>228</v>
      </c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 t="s">
        <v>229</v>
      </c>
      <c r="AF106" s="162" t="s">
        <v>240</v>
      </c>
      <c r="AG106" s="162"/>
      <c r="AH106" s="162"/>
      <c r="AI106" s="162"/>
      <c r="AJ106" s="162"/>
      <c r="AK106" s="162"/>
      <c r="AL106" s="162"/>
      <c r="AM106" s="162">
        <v>21</v>
      </c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2"/>
      <c r="AZ106" s="162"/>
      <c r="BA106" s="162"/>
      <c r="BB106" s="162"/>
      <c r="BC106" s="162"/>
      <c r="BD106" s="162"/>
      <c r="BE106" s="162"/>
      <c r="BF106" s="162"/>
      <c r="BG106" s="162"/>
      <c r="BH106" s="162"/>
    </row>
    <row r="107" spans="1:60" x14ac:dyDescent="0.2">
      <c r="A107" s="198" t="s">
        <v>158</v>
      </c>
      <c r="B107" s="172" t="s">
        <v>130</v>
      </c>
      <c r="C107" s="193" t="s">
        <v>131</v>
      </c>
      <c r="D107" s="176"/>
      <c r="E107" s="179"/>
      <c r="F107" s="291">
        <f>SUM(G108:G109)</f>
        <v>0</v>
      </c>
      <c r="G107" s="292"/>
      <c r="H107" s="182"/>
      <c r="I107" s="201"/>
      <c r="AE107" t="s">
        <v>159</v>
      </c>
    </row>
    <row r="108" spans="1:60" outlineLevel="1" x14ac:dyDescent="0.2">
      <c r="A108" s="199"/>
      <c r="B108" s="293" t="s">
        <v>763</v>
      </c>
      <c r="C108" s="294"/>
      <c r="D108" s="295"/>
      <c r="E108" s="296"/>
      <c r="F108" s="297"/>
      <c r="G108" s="298"/>
      <c r="H108" s="183"/>
      <c r="I108" s="20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>
        <v>0</v>
      </c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2"/>
      <c r="AZ108" s="162"/>
      <c r="BA108" s="162"/>
      <c r="BB108" s="162"/>
      <c r="BC108" s="162"/>
      <c r="BD108" s="162"/>
      <c r="BE108" s="162"/>
      <c r="BF108" s="162"/>
      <c r="BG108" s="162"/>
      <c r="BH108" s="162"/>
    </row>
    <row r="109" spans="1:60" outlineLevel="1" x14ac:dyDescent="0.2">
      <c r="A109" s="200">
        <v>37</v>
      </c>
      <c r="B109" s="173" t="s">
        <v>764</v>
      </c>
      <c r="C109" s="194" t="s">
        <v>765</v>
      </c>
      <c r="D109" s="177" t="s">
        <v>245</v>
      </c>
      <c r="E109" s="180">
        <v>1</v>
      </c>
      <c r="F109" s="185"/>
      <c r="G109" s="184">
        <f>ROUND(E109*F109,2)</f>
        <v>0</v>
      </c>
      <c r="H109" s="183" t="s">
        <v>766</v>
      </c>
      <c r="I109" s="202" t="s">
        <v>174</v>
      </c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 t="s">
        <v>166</v>
      </c>
      <c r="AF109" s="162"/>
      <c r="AG109" s="162"/>
      <c r="AH109" s="162"/>
      <c r="AI109" s="162"/>
      <c r="AJ109" s="162"/>
      <c r="AK109" s="162"/>
      <c r="AL109" s="162"/>
      <c r="AM109" s="162">
        <v>21</v>
      </c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</row>
    <row r="110" spans="1:60" x14ac:dyDescent="0.2">
      <c r="A110" s="198" t="s">
        <v>158</v>
      </c>
      <c r="B110" s="172" t="s">
        <v>132</v>
      </c>
      <c r="C110" s="193" t="s">
        <v>133</v>
      </c>
      <c r="D110" s="176"/>
      <c r="E110" s="179"/>
      <c r="F110" s="291">
        <f>SUM(G111:G113)</f>
        <v>0</v>
      </c>
      <c r="G110" s="292"/>
      <c r="H110" s="182"/>
      <c r="I110" s="201"/>
      <c r="AE110" t="s">
        <v>159</v>
      </c>
    </row>
    <row r="111" spans="1:60" outlineLevel="1" x14ac:dyDescent="0.2">
      <c r="A111" s="199"/>
      <c r="B111" s="293" t="s">
        <v>767</v>
      </c>
      <c r="C111" s="294"/>
      <c r="D111" s="295"/>
      <c r="E111" s="296"/>
      <c r="F111" s="297"/>
      <c r="G111" s="298"/>
      <c r="H111" s="183"/>
      <c r="I111" s="20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>
        <v>0</v>
      </c>
      <c r="AD111" s="162"/>
      <c r="AE111" s="162"/>
      <c r="AF111" s="162"/>
      <c r="AG111" s="162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</row>
    <row r="112" spans="1:60" outlineLevel="1" x14ac:dyDescent="0.2">
      <c r="A112" s="199"/>
      <c r="B112" s="285" t="s">
        <v>768</v>
      </c>
      <c r="C112" s="286"/>
      <c r="D112" s="287"/>
      <c r="E112" s="288"/>
      <c r="F112" s="289"/>
      <c r="G112" s="290"/>
      <c r="H112" s="183"/>
      <c r="I112" s="20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>
        <v>1</v>
      </c>
      <c r="AD112" s="162"/>
      <c r="AE112" s="162"/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2"/>
      <c r="AZ112" s="162"/>
      <c r="BA112" s="162"/>
      <c r="BB112" s="162"/>
      <c r="BC112" s="162"/>
      <c r="BD112" s="162"/>
      <c r="BE112" s="162"/>
      <c r="BF112" s="162"/>
      <c r="BG112" s="162"/>
      <c r="BH112" s="162"/>
    </row>
    <row r="113" spans="1:60" outlineLevel="1" x14ac:dyDescent="0.2">
      <c r="A113" s="200">
        <v>38</v>
      </c>
      <c r="B113" s="173" t="s">
        <v>769</v>
      </c>
      <c r="C113" s="194" t="s">
        <v>770</v>
      </c>
      <c r="D113" s="177" t="s">
        <v>163</v>
      </c>
      <c r="E113" s="180">
        <v>2.2999999999999998</v>
      </c>
      <c r="F113" s="185"/>
      <c r="G113" s="184">
        <f>ROUND(E113*F113,2)</f>
        <v>0</v>
      </c>
      <c r="H113" s="183" t="s">
        <v>608</v>
      </c>
      <c r="I113" s="202" t="s">
        <v>174</v>
      </c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 t="s">
        <v>166</v>
      </c>
      <c r="AF113" s="162"/>
      <c r="AG113" s="162"/>
      <c r="AH113" s="162"/>
      <c r="AI113" s="162"/>
      <c r="AJ113" s="162"/>
      <c r="AK113" s="162"/>
      <c r="AL113" s="162"/>
      <c r="AM113" s="162">
        <v>21</v>
      </c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2"/>
      <c r="AZ113" s="162"/>
      <c r="BA113" s="162"/>
      <c r="BB113" s="162"/>
      <c r="BC113" s="162"/>
      <c r="BD113" s="162"/>
      <c r="BE113" s="162"/>
      <c r="BF113" s="162"/>
      <c r="BG113" s="162"/>
      <c r="BH113" s="162"/>
    </row>
    <row r="114" spans="1:60" x14ac:dyDescent="0.2">
      <c r="A114" s="198" t="s">
        <v>158</v>
      </c>
      <c r="B114" s="172" t="s">
        <v>134</v>
      </c>
      <c r="C114" s="193" t="s">
        <v>135</v>
      </c>
      <c r="D114" s="176"/>
      <c r="E114" s="179"/>
      <c r="F114" s="291">
        <f>SUM(G115:G125)</f>
        <v>0</v>
      </c>
      <c r="G114" s="292"/>
      <c r="H114" s="182"/>
      <c r="I114" s="201"/>
      <c r="AE114" t="s">
        <v>159</v>
      </c>
    </row>
    <row r="115" spans="1:60" outlineLevel="1" x14ac:dyDescent="0.2">
      <c r="A115" s="199"/>
      <c r="B115" s="293" t="s">
        <v>771</v>
      </c>
      <c r="C115" s="294"/>
      <c r="D115" s="295"/>
      <c r="E115" s="296"/>
      <c r="F115" s="297"/>
      <c r="G115" s="298"/>
      <c r="H115" s="183"/>
      <c r="I115" s="20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>
        <v>0</v>
      </c>
      <c r="AD115" s="162"/>
      <c r="AE115" s="162"/>
      <c r="AF115" s="162"/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2"/>
      <c r="AZ115" s="162"/>
      <c r="BA115" s="162"/>
      <c r="BB115" s="162"/>
      <c r="BC115" s="162"/>
      <c r="BD115" s="162"/>
      <c r="BE115" s="162"/>
      <c r="BF115" s="162"/>
      <c r="BG115" s="162"/>
      <c r="BH115" s="162"/>
    </row>
    <row r="116" spans="1:60" outlineLevel="1" x14ac:dyDescent="0.2">
      <c r="A116" s="200">
        <v>39</v>
      </c>
      <c r="B116" s="173" t="s">
        <v>772</v>
      </c>
      <c r="C116" s="194" t="s">
        <v>773</v>
      </c>
      <c r="D116" s="177" t="s">
        <v>163</v>
      </c>
      <c r="E116" s="180">
        <v>70</v>
      </c>
      <c r="F116" s="185"/>
      <c r="G116" s="184">
        <f>ROUND(E116*F116,2)</f>
        <v>0</v>
      </c>
      <c r="H116" s="183" t="s">
        <v>774</v>
      </c>
      <c r="I116" s="202" t="s">
        <v>174</v>
      </c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 t="s">
        <v>166</v>
      </c>
      <c r="AF116" s="162"/>
      <c r="AG116" s="162"/>
      <c r="AH116" s="162"/>
      <c r="AI116" s="162"/>
      <c r="AJ116" s="162"/>
      <c r="AK116" s="162"/>
      <c r="AL116" s="162"/>
      <c r="AM116" s="162">
        <v>21</v>
      </c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2"/>
      <c r="AZ116" s="162"/>
      <c r="BA116" s="162"/>
      <c r="BB116" s="162"/>
      <c r="BC116" s="162"/>
      <c r="BD116" s="162"/>
      <c r="BE116" s="162"/>
      <c r="BF116" s="162"/>
      <c r="BG116" s="162"/>
      <c r="BH116" s="162"/>
    </row>
    <row r="117" spans="1:60" outlineLevel="1" x14ac:dyDescent="0.2">
      <c r="A117" s="199"/>
      <c r="B117" s="285" t="s">
        <v>775</v>
      </c>
      <c r="C117" s="286"/>
      <c r="D117" s="287"/>
      <c r="E117" s="288"/>
      <c r="F117" s="289"/>
      <c r="G117" s="290"/>
      <c r="H117" s="183"/>
      <c r="I117" s="20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>
        <v>0</v>
      </c>
      <c r="AD117" s="162"/>
      <c r="AE117" s="162"/>
      <c r="AF117" s="162"/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2"/>
      <c r="AZ117" s="162"/>
      <c r="BA117" s="162"/>
      <c r="BB117" s="162"/>
      <c r="BC117" s="162"/>
      <c r="BD117" s="162"/>
      <c r="BE117" s="162"/>
      <c r="BF117" s="162"/>
      <c r="BG117" s="162"/>
      <c r="BH117" s="162"/>
    </row>
    <row r="118" spans="1:60" outlineLevel="1" x14ac:dyDescent="0.2">
      <c r="A118" s="199"/>
      <c r="B118" s="285" t="s">
        <v>776</v>
      </c>
      <c r="C118" s="286"/>
      <c r="D118" s="287"/>
      <c r="E118" s="288"/>
      <c r="F118" s="289"/>
      <c r="G118" s="290"/>
      <c r="H118" s="183"/>
      <c r="I118" s="20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>
        <v>1</v>
      </c>
      <c r="AD118" s="162"/>
      <c r="AE118" s="162"/>
      <c r="AF118" s="162"/>
      <c r="AG118" s="162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2"/>
      <c r="AZ118" s="162"/>
      <c r="BA118" s="162"/>
      <c r="BB118" s="162"/>
      <c r="BC118" s="162"/>
      <c r="BD118" s="162"/>
      <c r="BE118" s="162"/>
      <c r="BF118" s="162"/>
      <c r="BG118" s="162"/>
      <c r="BH118" s="162"/>
    </row>
    <row r="119" spans="1:60" outlineLevel="1" x14ac:dyDescent="0.2">
      <c r="A119" s="200">
        <v>40</v>
      </c>
      <c r="B119" s="173" t="s">
        <v>777</v>
      </c>
      <c r="C119" s="194" t="s">
        <v>778</v>
      </c>
      <c r="D119" s="177" t="s">
        <v>163</v>
      </c>
      <c r="E119" s="180">
        <v>70</v>
      </c>
      <c r="F119" s="185"/>
      <c r="G119" s="184">
        <f>ROUND(E119*F119,2)</f>
        <v>0</v>
      </c>
      <c r="H119" s="183" t="s">
        <v>774</v>
      </c>
      <c r="I119" s="202" t="s">
        <v>174</v>
      </c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 t="s">
        <v>166</v>
      </c>
      <c r="AF119" s="162"/>
      <c r="AG119" s="162"/>
      <c r="AH119" s="162"/>
      <c r="AI119" s="162"/>
      <c r="AJ119" s="162"/>
      <c r="AK119" s="162"/>
      <c r="AL119" s="162"/>
      <c r="AM119" s="162">
        <v>21</v>
      </c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</row>
    <row r="120" spans="1:60" outlineLevel="1" x14ac:dyDescent="0.2">
      <c r="A120" s="199"/>
      <c r="B120" s="285" t="s">
        <v>775</v>
      </c>
      <c r="C120" s="286"/>
      <c r="D120" s="287"/>
      <c r="E120" s="288"/>
      <c r="F120" s="289"/>
      <c r="G120" s="290"/>
      <c r="H120" s="183"/>
      <c r="I120" s="20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>
        <v>0</v>
      </c>
      <c r="AD120" s="162"/>
      <c r="AE120" s="162"/>
      <c r="AF120" s="162"/>
      <c r="AG120" s="162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</row>
    <row r="121" spans="1:60" outlineLevel="1" x14ac:dyDescent="0.2">
      <c r="A121" s="199"/>
      <c r="B121" s="285" t="s">
        <v>776</v>
      </c>
      <c r="C121" s="286"/>
      <c r="D121" s="287"/>
      <c r="E121" s="288"/>
      <c r="F121" s="289"/>
      <c r="G121" s="290"/>
      <c r="H121" s="183"/>
      <c r="I121" s="20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>
        <v>1</v>
      </c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2"/>
      <c r="AZ121" s="162"/>
      <c r="BA121" s="162"/>
      <c r="BB121" s="162"/>
      <c r="BC121" s="162"/>
      <c r="BD121" s="162"/>
      <c r="BE121" s="162"/>
      <c r="BF121" s="162"/>
      <c r="BG121" s="162"/>
      <c r="BH121" s="162"/>
    </row>
    <row r="122" spans="1:60" outlineLevel="1" x14ac:dyDescent="0.2">
      <c r="A122" s="200">
        <v>41</v>
      </c>
      <c r="B122" s="173" t="s">
        <v>779</v>
      </c>
      <c r="C122" s="194" t="s">
        <v>778</v>
      </c>
      <c r="D122" s="177" t="s">
        <v>163</v>
      </c>
      <c r="E122" s="180">
        <v>70</v>
      </c>
      <c r="F122" s="185"/>
      <c r="G122" s="184">
        <f>ROUND(E122*F122,2)</f>
        <v>0</v>
      </c>
      <c r="H122" s="183" t="s">
        <v>774</v>
      </c>
      <c r="I122" s="202" t="s">
        <v>174</v>
      </c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 t="s">
        <v>166</v>
      </c>
      <c r="AF122" s="162"/>
      <c r="AG122" s="162"/>
      <c r="AH122" s="162"/>
      <c r="AI122" s="162"/>
      <c r="AJ122" s="162"/>
      <c r="AK122" s="162"/>
      <c r="AL122" s="162"/>
      <c r="AM122" s="162">
        <v>21</v>
      </c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162"/>
      <c r="AZ122" s="162"/>
      <c r="BA122" s="162"/>
      <c r="BB122" s="162"/>
      <c r="BC122" s="162"/>
      <c r="BD122" s="162"/>
      <c r="BE122" s="162"/>
      <c r="BF122" s="162"/>
      <c r="BG122" s="162"/>
      <c r="BH122" s="162"/>
    </row>
    <row r="123" spans="1:60" outlineLevel="1" x14ac:dyDescent="0.2">
      <c r="A123" s="199"/>
      <c r="B123" s="285" t="s">
        <v>780</v>
      </c>
      <c r="C123" s="286"/>
      <c r="D123" s="287"/>
      <c r="E123" s="288"/>
      <c r="F123" s="289"/>
      <c r="G123" s="290"/>
      <c r="H123" s="183"/>
      <c r="I123" s="20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>
        <v>0</v>
      </c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  <c r="AU123" s="162"/>
      <c r="AV123" s="162"/>
      <c r="AW123" s="162"/>
      <c r="AX123" s="162"/>
      <c r="AY123" s="162"/>
      <c r="AZ123" s="162"/>
      <c r="BA123" s="162"/>
      <c r="BB123" s="162"/>
      <c r="BC123" s="162"/>
      <c r="BD123" s="162"/>
      <c r="BE123" s="162"/>
      <c r="BF123" s="162"/>
      <c r="BG123" s="162"/>
      <c r="BH123" s="162"/>
    </row>
    <row r="124" spans="1:60" outlineLevel="1" x14ac:dyDescent="0.2">
      <c r="A124" s="200">
        <v>42</v>
      </c>
      <c r="B124" s="173" t="s">
        <v>781</v>
      </c>
      <c r="C124" s="194" t="s">
        <v>782</v>
      </c>
      <c r="D124" s="177" t="s">
        <v>163</v>
      </c>
      <c r="E124" s="180">
        <v>29</v>
      </c>
      <c r="F124" s="185"/>
      <c r="G124" s="184">
        <f>ROUND(E124*F124,2)</f>
        <v>0</v>
      </c>
      <c r="H124" s="183" t="s">
        <v>774</v>
      </c>
      <c r="I124" s="202" t="s">
        <v>174</v>
      </c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 t="s">
        <v>166</v>
      </c>
      <c r="AF124" s="162"/>
      <c r="AG124" s="162"/>
      <c r="AH124" s="162"/>
      <c r="AI124" s="162"/>
      <c r="AJ124" s="162"/>
      <c r="AK124" s="162"/>
      <c r="AL124" s="162"/>
      <c r="AM124" s="162">
        <v>21</v>
      </c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2"/>
      <c r="AY124" s="162"/>
      <c r="AZ124" s="162"/>
      <c r="BA124" s="162"/>
      <c r="BB124" s="162"/>
      <c r="BC124" s="162"/>
      <c r="BD124" s="162"/>
      <c r="BE124" s="162"/>
      <c r="BF124" s="162"/>
      <c r="BG124" s="162"/>
      <c r="BH124" s="162"/>
    </row>
    <row r="125" spans="1:60" outlineLevel="1" x14ac:dyDescent="0.2">
      <c r="A125" s="200">
        <v>43</v>
      </c>
      <c r="B125" s="173" t="s">
        <v>783</v>
      </c>
      <c r="C125" s="194" t="s">
        <v>784</v>
      </c>
      <c r="D125" s="177" t="s">
        <v>163</v>
      </c>
      <c r="E125" s="180">
        <v>70</v>
      </c>
      <c r="F125" s="185"/>
      <c r="G125" s="184">
        <f>ROUND(E125*F125,2)</f>
        <v>0</v>
      </c>
      <c r="H125" s="183" t="s">
        <v>774</v>
      </c>
      <c r="I125" s="202" t="s">
        <v>174</v>
      </c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 t="s">
        <v>166</v>
      </c>
      <c r="AF125" s="162"/>
      <c r="AG125" s="162"/>
      <c r="AH125" s="162"/>
      <c r="AI125" s="162"/>
      <c r="AJ125" s="162"/>
      <c r="AK125" s="162"/>
      <c r="AL125" s="162"/>
      <c r="AM125" s="162">
        <v>21</v>
      </c>
      <c r="AN125" s="162"/>
      <c r="AO125" s="162"/>
      <c r="AP125" s="162"/>
      <c r="AQ125" s="162"/>
      <c r="AR125" s="162"/>
      <c r="AS125" s="162"/>
      <c r="AT125" s="162"/>
      <c r="AU125" s="162"/>
      <c r="AV125" s="162"/>
      <c r="AW125" s="162"/>
      <c r="AX125" s="162"/>
      <c r="AY125" s="162"/>
      <c r="AZ125" s="162"/>
      <c r="BA125" s="162"/>
      <c r="BB125" s="162"/>
      <c r="BC125" s="162"/>
      <c r="BD125" s="162"/>
      <c r="BE125" s="162"/>
      <c r="BF125" s="162"/>
      <c r="BG125" s="162"/>
      <c r="BH125" s="162"/>
    </row>
    <row r="126" spans="1:60" x14ac:dyDescent="0.2">
      <c r="A126" s="198" t="s">
        <v>158</v>
      </c>
      <c r="B126" s="172" t="s">
        <v>138</v>
      </c>
      <c r="C126" s="193" t="s">
        <v>139</v>
      </c>
      <c r="D126" s="176"/>
      <c r="E126" s="179"/>
      <c r="F126" s="291">
        <f>SUM(G127:G136)</f>
        <v>0</v>
      </c>
      <c r="G126" s="292"/>
      <c r="H126" s="182"/>
      <c r="I126" s="201"/>
      <c r="AE126" t="s">
        <v>159</v>
      </c>
    </row>
    <row r="127" spans="1:60" outlineLevel="1" x14ac:dyDescent="0.2">
      <c r="A127" s="199"/>
      <c r="B127" s="293" t="s">
        <v>288</v>
      </c>
      <c r="C127" s="294"/>
      <c r="D127" s="295"/>
      <c r="E127" s="296"/>
      <c r="F127" s="297"/>
      <c r="G127" s="298"/>
      <c r="H127" s="183"/>
      <c r="I127" s="20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>
        <v>0</v>
      </c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62"/>
      <c r="AY127" s="162"/>
      <c r="AZ127" s="162"/>
      <c r="BA127" s="162"/>
      <c r="BB127" s="162"/>
      <c r="BC127" s="162"/>
      <c r="BD127" s="162"/>
      <c r="BE127" s="162"/>
      <c r="BF127" s="162"/>
      <c r="BG127" s="162"/>
      <c r="BH127" s="162"/>
    </row>
    <row r="128" spans="1:60" outlineLevel="1" x14ac:dyDescent="0.2">
      <c r="A128" s="200">
        <v>44</v>
      </c>
      <c r="B128" s="173" t="s">
        <v>785</v>
      </c>
      <c r="C128" s="194" t="s">
        <v>786</v>
      </c>
      <c r="D128" s="177" t="s">
        <v>302</v>
      </c>
      <c r="E128" s="180">
        <v>3.44252</v>
      </c>
      <c r="F128" s="185"/>
      <c r="G128" s="184">
        <f>ROUND(E128*F128,2)</f>
        <v>0</v>
      </c>
      <c r="H128" s="183" t="s">
        <v>287</v>
      </c>
      <c r="I128" s="202" t="s">
        <v>174</v>
      </c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 t="s">
        <v>166</v>
      </c>
      <c r="AF128" s="162"/>
      <c r="AG128" s="162"/>
      <c r="AH128" s="162"/>
      <c r="AI128" s="162"/>
      <c r="AJ128" s="162"/>
      <c r="AK128" s="162"/>
      <c r="AL128" s="162"/>
      <c r="AM128" s="162">
        <v>21</v>
      </c>
      <c r="AN128" s="162"/>
      <c r="AO128" s="162"/>
      <c r="AP128" s="162"/>
      <c r="AQ128" s="162"/>
      <c r="AR128" s="162"/>
      <c r="AS128" s="162"/>
      <c r="AT128" s="162"/>
      <c r="AU128" s="162"/>
      <c r="AV128" s="162"/>
      <c r="AW128" s="162"/>
      <c r="AX128" s="162"/>
      <c r="AY128" s="162"/>
      <c r="AZ128" s="162"/>
      <c r="BA128" s="162"/>
      <c r="BB128" s="162"/>
      <c r="BC128" s="162"/>
      <c r="BD128" s="162"/>
      <c r="BE128" s="162"/>
      <c r="BF128" s="162"/>
      <c r="BG128" s="162"/>
      <c r="BH128" s="162"/>
    </row>
    <row r="129" spans="1:60" outlineLevel="1" x14ac:dyDescent="0.2">
      <c r="A129" s="199"/>
      <c r="B129" s="174"/>
      <c r="C129" s="299" t="s">
        <v>787</v>
      </c>
      <c r="D129" s="300"/>
      <c r="E129" s="301"/>
      <c r="F129" s="302"/>
      <c r="G129" s="303"/>
      <c r="H129" s="183"/>
      <c r="I129" s="20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  <c r="AU129" s="162"/>
      <c r="AV129" s="162"/>
      <c r="AW129" s="162"/>
      <c r="AX129" s="162"/>
      <c r="AY129" s="162"/>
      <c r="AZ129" s="162"/>
      <c r="BA129" s="165" t="str">
        <f>C129</f>
        <v>Včetně naložení na dopravní prostředek a složení na skládku, bez poplatku za skládku.</v>
      </c>
      <c r="BB129" s="162"/>
      <c r="BC129" s="162"/>
      <c r="BD129" s="162"/>
      <c r="BE129" s="162"/>
      <c r="BF129" s="162"/>
      <c r="BG129" s="162"/>
      <c r="BH129" s="162"/>
    </row>
    <row r="130" spans="1:60" outlineLevel="1" x14ac:dyDescent="0.2">
      <c r="A130" s="200">
        <v>45</v>
      </c>
      <c r="B130" s="173" t="s">
        <v>788</v>
      </c>
      <c r="C130" s="194" t="s">
        <v>789</v>
      </c>
      <c r="D130" s="177" t="s">
        <v>302</v>
      </c>
      <c r="E130" s="180">
        <v>3.44252</v>
      </c>
      <c r="F130" s="185"/>
      <c r="G130" s="184">
        <f>ROUND(E130*F130,2)</f>
        <v>0</v>
      </c>
      <c r="H130" s="183" t="s">
        <v>287</v>
      </c>
      <c r="I130" s="202" t="s">
        <v>174</v>
      </c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 t="s">
        <v>166</v>
      </c>
      <c r="AF130" s="162"/>
      <c r="AG130" s="162"/>
      <c r="AH130" s="162"/>
      <c r="AI130" s="162"/>
      <c r="AJ130" s="162"/>
      <c r="AK130" s="162"/>
      <c r="AL130" s="162"/>
      <c r="AM130" s="162">
        <v>21</v>
      </c>
      <c r="AN130" s="162"/>
      <c r="AO130" s="162"/>
      <c r="AP130" s="162"/>
      <c r="AQ130" s="162"/>
      <c r="AR130" s="162"/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</row>
    <row r="131" spans="1:60" outlineLevel="1" x14ac:dyDescent="0.2">
      <c r="A131" s="199"/>
      <c r="B131" s="285" t="s">
        <v>310</v>
      </c>
      <c r="C131" s="286"/>
      <c r="D131" s="287"/>
      <c r="E131" s="288"/>
      <c r="F131" s="289"/>
      <c r="G131" s="290"/>
      <c r="H131" s="183"/>
      <c r="I131" s="20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>
        <v>0</v>
      </c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  <c r="AU131" s="162"/>
      <c r="AV131" s="162"/>
      <c r="AW131" s="162"/>
      <c r="AX131" s="162"/>
      <c r="AY131" s="162"/>
      <c r="AZ131" s="162"/>
      <c r="BA131" s="162"/>
      <c r="BB131" s="162"/>
      <c r="BC131" s="162"/>
      <c r="BD131" s="162"/>
      <c r="BE131" s="162"/>
      <c r="BF131" s="162"/>
      <c r="BG131" s="162"/>
      <c r="BH131" s="162"/>
    </row>
    <row r="132" spans="1:60" outlineLevel="1" x14ac:dyDescent="0.2">
      <c r="A132" s="200">
        <v>46</v>
      </c>
      <c r="B132" s="173" t="s">
        <v>311</v>
      </c>
      <c r="C132" s="194" t="s">
        <v>312</v>
      </c>
      <c r="D132" s="177" t="s">
        <v>302</v>
      </c>
      <c r="E132" s="180">
        <v>3.44252</v>
      </c>
      <c r="F132" s="185"/>
      <c r="G132" s="184">
        <f>ROUND(E132*F132,2)</f>
        <v>0</v>
      </c>
      <c r="H132" s="183" t="s">
        <v>287</v>
      </c>
      <c r="I132" s="202" t="s">
        <v>174</v>
      </c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 t="s">
        <v>166</v>
      </c>
      <c r="AF132" s="162"/>
      <c r="AG132" s="162"/>
      <c r="AH132" s="162"/>
      <c r="AI132" s="162"/>
      <c r="AJ132" s="162"/>
      <c r="AK132" s="162"/>
      <c r="AL132" s="162"/>
      <c r="AM132" s="162">
        <v>21</v>
      </c>
      <c r="AN132" s="162"/>
      <c r="AO132" s="162"/>
      <c r="AP132" s="162"/>
      <c r="AQ132" s="162"/>
      <c r="AR132" s="162"/>
      <c r="AS132" s="162"/>
      <c r="AT132" s="162"/>
      <c r="AU132" s="162"/>
      <c r="AV132" s="162"/>
      <c r="AW132" s="162"/>
      <c r="AX132" s="162"/>
      <c r="AY132" s="162"/>
      <c r="AZ132" s="162"/>
      <c r="BA132" s="162"/>
      <c r="BB132" s="162"/>
      <c r="BC132" s="162"/>
      <c r="BD132" s="162"/>
      <c r="BE132" s="162"/>
      <c r="BF132" s="162"/>
      <c r="BG132" s="162"/>
      <c r="BH132" s="162"/>
    </row>
    <row r="133" spans="1:60" outlineLevel="1" x14ac:dyDescent="0.2">
      <c r="A133" s="199"/>
      <c r="B133" s="174"/>
      <c r="C133" s="299" t="s">
        <v>790</v>
      </c>
      <c r="D133" s="300"/>
      <c r="E133" s="301"/>
      <c r="F133" s="302"/>
      <c r="G133" s="303"/>
      <c r="H133" s="183"/>
      <c r="I133" s="20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  <c r="AU133" s="162"/>
      <c r="AV133" s="162"/>
      <c r="AW133" s="162"/>
      <c r="AX133" s="162"/>
      <c r="AY133" s="162"/>
      <c r="AZ133" s="162"/>
      <c r="BA133" s="165" t="str">
        <f>C133</f>
        <v>Včetně případného složení na staveništní deponii.</v>
      </c>
      <c r="BB133" s="162"/>
      <c r="BC133" s="162"/>
      <c r="BD133" s="162"/>
      <c r="BE133" s="162"/>
      <c r="BF133" s="162"/>
      <c r="BG133" s="162"/>
      <c r="BH133" s="162"/>
    </row>
    <row r="134" spans="1:60" outlineLevel="1" x14ac:dyDescent="0.2">
      <c r="A134" s="200">
        <v>47</v>
      </c>
      <c r="B134" s="173" t="s">
        <v>791</v>
      </c>
      <c r="C134" s="194" t="s">
        <v>792</v>
      </c>
      <c r="D134" s="177" t="s">
        <v>302</v>
      </c>
      <c r="E134" s="180">
        <v>3.44252</v>
      </c>
      <c r="F134" s="185"/>
      <c r="G134" s="184">
        <f>ROUND(E134*F134,2)</f>
        <v>0</v>
      </c>
      <c r="H134" s="183" t="s">
        <v>287</v>
      </c>
      <c r="I134" s="202" t="s">
        <v>174</v>
      </c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 t="s">
        <v>166</v>
      </c>
      <c r="AF134" s="162"/>
      <c r="AG134" s="162"/>
      <c r="AH134" s="162"/>
      <c r="AI134" s="162"/>
      <c r="AJ134" s="162"/>
      <c r="AK134" s="162"/>
      <c r="AL134" s="162"/>
      <c r="AM134" s="162">
        <v>21</v>
      </c>
      <c r="AN134" s="162"/>
      <c r="AO134" s="162"/>
      <c r="AP134" s="162"/>
      <c r="AQ134" s="162"/>
      <c r="AR134" s="162"/>
      <c r="AS134" s="162"/>
      <c r="AT134" s="162"/>
      <c r="AU134" s="162"/>
      <c r="AV134" s="162"/>
      <c r="AW134" s="162"/>
      <c r="AX134" s="162"/>
      <c r="AY134" s="162"/>
      <c r="AZ134" s="162"/>
      <c r="BA134" s="162"/>
      <c r="BB134" s="162"/>
      <c r="BC134" s="162"/>
      <c r="BD134" s="162"/>
      <c r="BE134" s="162"/>
      <c r="BF134" s="162"/>
      <c r="BG134" s="162"/>
      <c r="BH134" s="162"/>
    </row>
    <row r="135" spans="1:60" outlineLevel="1" x14ac:dyDescent="0.2">
      <c r="A135" s="199"/>
      <c r="B135" s="285" t="s">
        <v>320</v>
      </c>
      <c r="C135" s="286"/>
      <c r="D135" s="287"/>
      <c r="E135" s="288"/>
      <c r="F135" s="289"/>
      <c r="G135" s="290"/>
      <c r="H135" s="183"/>
      <c r="I135" s="20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>
        <v>0</v>
      </c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  <c r="AU135" s="162"/>
      <c r="AV135" s="162"/>
      <c r="AW135" s="162"/>
      <c r="AX135" s="162"/>
      <c r="AY135" s="162"/>
      <c r="AZ135" s="162"/>
      <c r="BA135" s="162"/>
      <c r="BB135" s="162"/>
      <c r="BC135" s="162"/>
      <c r="BD135" s="162"/>
      <c r="BE135" s="162"/>
      <c r="BF135" s="162"/>
      <c r="BG135" s="162"/>
      <c r="BH135" s="162"/>
    </row>
    <row r="136" spans="1:60" ht="13.5" outlineLevel="1" thickBot="1" x14ac:dyDescent="0.25">
      <c r="A136" s="208">
        <v>48</v>
      </c>
      <c r="B136" s="209" t="s">
        <v>793</v>
      </c>
      <c r="C136" s="210" t="s">
        <v>1163</v>
      </c>
      <c r="D136" s="211" t="s">
        <v>302</v>
      </c>
      <c r="E136" s="212">
        <v>3.44252</v>
      </c>
      <c r="F136" s="213"/>
      <c r="G136" s="214">
        <f>ROUND(E136*F136,2)</f>
        <v>0</v>
      </c>
      <c r="H136" s="215" t="s">
        <v>287</v>
      </c>
      <c r="I136" s="216" t="s">
        <v>174</v>
      </c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 t="s">
        <v>166</v>
      </c>
      <c r="AF136" s="162"/>
      <c r="AG136" s="162"/>
      <c r="AH136" s="162"/>
      <c r="AI136" s="162"/>
      <c r="AJ136" s="162"/>
      <c r="AK136" s="162"/>
      <c r="AL136" s="162"/>
      <c r="AM136" s="162">
        <v>21</v>
      </c>
      <c r="AN136" s="162"/>
      <c r="AO136" s="162"/>
      <c r="AP136" s="162"/>
      <c r="AQ136" s="162"/>
      <c r="AR136" s="162"/>
      <c r="AS136" s="162"/>
      <c r="AT136" s="162"/>
      <c r="AU136" s="162"/>
      <c r="AV136" s="162"/>
      <c r="AW136" s="162"/>
      <c r="AX136" s="162"/>
      <c r="AY136" s="162"/>
      <c r="AZ136" s="162"/>
      <c r="BA136" s="162"/>
      <c r="BB136" s="162"/>
      <c r="BC136" s="162"/>
      <c r="BD136" s="162"/>
      <c r="BE136" s="162"/>
      <c r="BF136" s="162"/>
      <c r="BG136" s="162"/>
      <c r="BH136" s="162"/>
    </row>
    <row r="137" spans="1:60" x14ac:dyDescent="0.2">
      <c r="A137" s="163"/>
      <c r="B137" s="175" t="s">
        <v>335</v>
      </c>
      <c r="C137" s="195" t="s">
        <v>335</v>
      </c>
      <c r="D137" s="178"/>
      <c r="E137" s="181"/>
      <c r="F137" s="186"/>
      <c r="G137" s="186"/>
      <c r="H137" s="187"/>
      <c r="I137" s="186"/>
    </row>
    <row r="138" spans="1:60" hidden="1" x14ac:dyDescent="0.2">
      <c r="C138" s="196"/>
      <c r="D138" s="141"/>
    </row>
    <row r="139" spans="1:60" ht="13.5" hidden="1" thickBot="1" x14ac:dyDescent="0.25">
      <c r="A139" s="188"/>
      <c r="B139" s="189" t="s">
        <v>336</v>
      </c>
      <c r="C139" s="197"/>
      <c r="D139" s="190"/>
      <c r="E139" s="191"/>
      <c r="F139" s="191"/>
      <c r="G139" s="192">
        <f>F8+F12+F15+F28+F32+F34+F39+F46+F52+F58+F61+F67+F78+F93+F103+F107+F110+F114+F126</f>
        <v>0</v>
      </c>
    </row>
    <row r="140" spans="1:60" x14ac:dyDescent="0.2">
      <c r="D140" s="141"/>
    </row>
    <row r="141" spans="1:60" x14ac:dyDescent="0.2">
      <c r="D141" s="141"/>
    </row>
    <row r="142" spans="1:60" x14ac:dyDescent="0.2">
      <c r="D142" s="141"/>
    </row>
    <row r="143" spans="1:60" x14ac:dyDescent="0.2">
      <c r="D143" s="141"/>
    </row>
    <row r="144" spans="1:60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ZwYEEa+vjMYQu31wnWH4AkDqte9EfXG/08rZMkeJlutDR3wOnhVh4u27xH9SXG23aUchQfj2m+UzpHvLs7TJhw==" saltValue="XNTr3bhFvIacTP8VPuPVCg==" spinCount="100000" sheet="1"/>
  <mergeCells count="81">
    <mergeCell ref="F28:G28"/>
    <mergeCell ref="A1:G1"/>
    <mergeCell ref="C7:G7"/>
    <mergeCell ref="F8:G8"/>
    <mergeCell ref="B9:G9"/>
    <mergeCell ref="B10:G10"/>
    <mergeCell ref="F12:G12"/>
    <mergeCell ref="F15:G15"/>
    <mergeCell ref="B16:G16"/>
    <mergeCell ref="B18:G18"/>
    <mergeCell ref="B19:G19"/>
    <mergeCell ref="B23:G23"/>
    <mergeCell ref="B47:G47"/>
    <mergeCell ref="B29:G29"/>
    <mergeCell ref="B30:G30"/>
    <mergeCell ref="F32:G32"/>
    <mergeCell ref="F34:G34"/>
    <mergeCell ref="B35:G35"/>
    <mergeCell ref="B36:G36"/>
    <mergeCell ref="F39:G39"/>
    <mergeCell ref="B40:G40"/>
    <mergeCell ref="B41:G41"/>
    <mergeCell ref="B44:G44"/>
    <mergeCell ref="F46:G46"/>
    <mergeCell ref="B64:G64"/>
    <mergeCell ref="B48:G48"/>
    <mergeCell ref="B49:G49"/>
    <mergeCell ref="C51:G51"/>
    <mergeCell ref="F52:G52"/>
    <mergeCell ref="B53:G53"/>
    <mergeCell ref="B54:G54"/>
    <mergeCell ref="F58:G58"/>
    <mergeCell ref="B59:G59"/>
    <mergeCell ref="F61:G61"/>
    <mergeCell ref="B62:G62"/>
    <mergeCell ref="B63:G63"/>
    <mergeCell ref="B83:G83"/>
    <mergeCell ref="F67:G67"/>
    <mergeCell ref="B68:G68"/>
    <mergeCell ref="B69:G69"/>
    <mergeCell ref="B71:G71"/>
    <mergeCell ref="B72:G72"/>
    <mergeCell ref="B74:G74"/>
    <mergeCell ref="B75:G75"/>
    <mergeCell ref="F78:G78"/>
    <mergeCell ref="B79:G79"/>
    <mergeCell ref="B80:G80"/>
    <mergeCell ref="B82:G82"/>
    <mergeCell ref="B100:G100"/>
    <mergeCell ref="B85:G85"/>
    <mergeCell ref="B86:G86"/>
    <mergeCell ref="B87:G87"/>
    <mergeCell ref="C89:G89"/>
    <mergeCell ref="B90:G90"/>
    <mergeCell ref="B91:G91"/>
    <mergeCell ref="F93:G93"/>
    <mergeCell ref="B94:G94"/>
    <mergeCell ref="C96:G96"/>
    <mergeCell ref="B97:G97"/>
    <mergeCell ref="B98:G98"/>
    <mergeCell ref="B118:G118"/>
    <mergeCell ref="B101:G101"/>
    <mergeCell ref="F103:G103"/>
    <mergeCell ref="B104:G104"/>
    <mergeCell ref="F107:G107"/>
    <mergeCell ref="B108:G108"/>
    <mergeCell ref="F110:G110"/>
    <mergeCell ref="B111:G111"/>
    <mergeCell ref="B112:G112"/>
    <mergeCell ref="F114:G114"/>
    <mergeCell ref="B115:G115"/>
    <mergeCell ref="B117:G117"/>
    <mergeCell ref="B131:G131"/>
    <mergeCell ref="C133:G133"/>
    <mergeCell ref="B135:G135"/>
    <mergeCell ref="B120:G120"/>
    <mergeCell ref="B121:G121"/>
    <mergeCell ref="B123:G123"/>
    <mergeCell ref="F126:G126"/>
    <mergeCell ref="B127:G127"/>
    <mergeCell ref="C129:G129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304" t="s">
        <v>152</v>
      </c>
      <c r="B1" s="304"/>
      <c r="C1" s="305"/>
      <c r="D1" s="304"/>
      <c r="E1" s="304"/>
      <c r="F1" s="304"/>
      <c r="G1" s="304"/>
      <c r="AC1" t="s">
        <v>155</v>
      </c>
    </row>
    <row r="2" spans="1:60" ht="13.5" thickTop="1" x14ac:dyDescent="0.2">
      <c r="A2" s="146" t="s">
        <v>29</v>
      </c>
      <c r="B2" s="150" t="s">
        <v>40</v>
      </c>
      <c r="C2" s="166" t="s">
        <v>41</v>
      </c>
      <c r="D2" s="148"/>
      <c r="E2" s="147"/>
      <c r="F2" s="147"/>
      <c r="G2" s="149"/>
    </row>
    <row r="3" spans="1:60" x14ac:dyDescent="0.2">
      <c r="A3" s="144" t="s">
        <v>30</v>
      </c>
      <c r="B3" s="151" t="s">
        <v>51</v>
      </c>
      <c r="C3" s="167" t="s">
        <v>52</v>
      </c>
      <c r="D3" s="143"/>
      <c r="E3" s="142"/>
      <c r="F3" s="142"/>
      <c r="G3" s="145"/>
      <c r="AC3" s="8" t="s">
        <v>143</v>
      </c>
    </row>
    <row r="4" spans="1:60" ht="13.5" thickBot="1" x14ac:dyDescent="0.25">
      <c r="A4" s="152" t="s">
        <v>31</v>
      </c>
      <c r="B4" s="153" t="s">
        <v>150</v>
      </c>
      <c r="C4" s="168" t="s">
        <v>448</v>
      </c>
      <c r="D4" s="154"/>
      <c r="E4" s="155"/>
      <c r="F4" s="155"/>
      <c r="G4" s="156"/>
    </row>
    <row r="5" spans="1:60" ht="14.25" thickTop="1" thickBot="1" x14ac:dyDescent="0.25">
      <c r="C5" s="169"/>
      <c r="D5" s="141"/>
      <c r="AN5">
        <v>15</v>
      </c>
      <c r="AO5">
        <v>21</v>
      </c>
    </row>
    <row r="6" spans="1:60" ht="27" thickTop="1" thickBot="1" x14ac:dyDescent="0.25">
      <c r="A6" s="157" t="s">
        <v>32</v>
      </c>
      <c r="B6" s="160" t="s">
        <v>33</v>
      </c>
      <c r="C6" s="170" t="s">
        <v>34</v>
      </c>
      <c r="D6" s="159" t="s">
        <v>35</v>
      </c>
      <c r="E6" s="158" t="s">
        <v>36</v>
      </c>
      <c r="F6" s="161" t="s">
        <v>37</v>
      </c>
      <c r="G6" s="157" t="s">
        <v>38</v>
      </c>
      <c r="H6" s="203" t="s">
        <v>153</v>
      </c>
      <c r="I6" s="171" t="s">
        <v>154</v>
      </c>
      <c r="J6" s="54"/>
      <c r="AN6">
        <f>SUMIF(AM8:AM260,AN5,G8:G260)</f>
        <v>0</v>
      </c>
      <c r="AO6">
        <f>SUMIF(AM8:AM260,AO5,G8:G260)</f>
        <v>0</v>
      </c>
    </row>
    <row r="7" spans="1:60" x14ac:dyDescent="0.2">
      <c r="A7" s="204"/>
      <c r="B7" s="205" t="s">
        <v>156</v>
      </c>
      <c r="C7" s="306" t="s">
        <v>157</v>
      </c>
      <c r="D7" s="307"/>
      <c r="E7" s="308"/>
      <c r="F7" s="309"/>
      <c r="G7" s="309"/>
      <c r="H7" s="206"/>
      <c r="I7" s="207"/>
    </row>
    <row r="8" spans="1:60" x14ac:dyDescent="0.2">
      <c r="A8" s="198" t="s">
        <v>158</v>
      </c>
      <c r="B8" s="172" t="s">
        <v>100</v>
      </c>
      <c r="C8" s="193" t="s">
        <v>101</v>
      </c>
      <c r="D8" s="176"/>
      <c r="E8" s="179"/>
      <c r="F8" s="310">
        <f>SUM(G9:G35)</f>
        <v>0</v>
      </c>
      <c r="G8" s="311"/>
      <c r="H8" s="182"/>
      <c r="I8" s="201"/>
      <c r="AE8" t="s">
        <v>159</v>
      </c>
    </row>
    <row r="9" spans="1:60" outlineLevel="1" x14ac:dyDescent="0.2">
      <c r="A9" s="199"/>
      <c r="B9" s="293" t="s">
        <v>794</v>
      </c>
      <c r="C9" s="294"/>
      <c r="D9" s="295"/>
      <c r="E9" s="296"/>
      <c r="F9" s="297"/>
      <c r="G9" s="298"/>
      <c r="H9" s="183"/>
      <c r="I9" s="20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>
        <v>0</v>
      </c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outlineLevel="1" x14ac:dyDescent="0.2">
      <c r="A10" s="199"/>
      <c r="B10" s="285" t="s">
        <v>795</v>
      </c>
      <c r="C10" s="286"/>
      <c r="D10" s="287"/>
      <c r="E10" s="288"/>
      <c r="F10" s="289"/>
      <c r="G10" s="290"/>
      <c r="H10" s="183"/>
      <c r="I10" s="20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169</v>
      </c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 x14ac:dyDescent="0.2">
      <c r="A11" s="199"/>
      <c r="B11" s="285" t="s">
        <v>796</v>
      </c>
      <c r="C11" s="286"/>
      <c r="D11" s="287"/>
      <c r="E11" s="288"/>
      <c r="F11" s="289"/>
      <c r="G11" s="290"/>
      <c r="H11" s="183"/>
      <c r="I11" s="20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>
        <v>1</v>
      </c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outlineLevel="1" x14ac:dyDescent="0.2">
      <c r="A12" s="200">
        <v>1</v>
      </c>
      <c r="B12" s="173" t="s">
        <v>797</v>
      </c>
      <c r="C12" s="194" t="s">
        <v>798</v>
      </c>
      <c r="D12" s="177" t="s">
        <v>163</v>
      </c>
      <c r="E12" s="180">
        <v>3</v>
      </c>
      <c r="F12" s="185"/>
      <c r="G12" s="184">
        <f>ROUND(E12*F12,2)</f>
        <v>0</v>
      </c>
      <c r="H12" s="183" t="s">
        <v>464</v>
      </c>
      <c r="I12" s="202" t="s">
        <v>174</v>
      </c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 t="s">
        <v>166</v>
      </c>
      <c r="AF12" s="162"/>
      <c r="AG12" s="162"/>
      <c r="AH12" s="162"/>
      <c r="AI12" s="162"/>
      <c r="AJ12" s="162"/>
      <c r="AK12" s="162"/>
      <c r="AL12" s="162"/>
      <c r="AM12" s="162">
        <v>21</v>
      </c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outlineLevel="1" x14ac:dyDescent="0.2">
      <c r="A13" s="199"/>
      <c r="B13" s="174"/>
      <c r="C13" s="299" t="s">
        <v>799</v>
      </c>
      <c r="D13" s="300"/>
      <c r="E13" s="301"/>
      <c r="F13" s="302"/>
      <c r="G13" s="303"/>
      <c r="H13" s="183"/>
      <c r="I13" s="20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5" t="str">
        <f>C13</f>
        <v>Včetně pomocného lešení o výšce podlahy do 1900 mm a pro zatížení do 1,5 kPa.</v>
      </c>
      <c r="BB13" s="162"/>
      <c r="BC13" s="162"/>
      <c r="BD13" s="162"/>
      <c r="BE13" s="162"/>
      <c r="BF13" s="162"/>
      <c r="BG13" s="162"/>
      <c r="BH13" s="162"/>
    </row>
    <row r="14" spans="1:60" outlineLevel="1" x14ac:dyDescent="0.2">
      <c r="A14" s="199"/>
      <c r="B14" s="285" t="s">
        <v>800</v>
      </c>
      <c r="C14" s="286"/>
      <c r="D14" s="287"/>
      <c r="E14" s="288"/>
      <c r="F14" s="289"/>
      <c r="G14" s="290"/>
      <c r="H14" s="183"/>
      <c r="I14" s="20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>
        <v>0</v>
      </c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outlineLevel="1" x14ac:dyDescent="0.2">
      <c r="A15" s="199"/>
      <c r="B15" s="285" t="s">
        <v>801</v>
      </c>
      <c r="C15" s="286"/>
      <c r="D15" s="287"/>
      <c r="E15" s="288"/>
      <c r="F15" s="289"/>
      <c r="G15" s="290"/>
      <c r="H15" s="183"/>
      <c r="I15" s="20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>
        <v>1</v>
      </c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</row>
    <row r="16" spans="1:60" outlineLevel="1" x14ac:dyDescent="0.2">
      <c r="A16" s="200">
        <v>2</v>
      </c>
      <c r="B16" s="173" t="s">
        <v>802</v>
      </c>
      <c r="C16" s="194" t="s">
        <v>803</v>
      </c>
      <c r="D16" s="177" t="s">
        <v>163</v>
      </c>
      <c r="E16" s="180">
        <v>3</v>
      </c>
      <c r="F16" s="185"/>
      <c r="G16" s="184">
        <f>ROUND(E16*F16,2)</f>
        <v>0</v>
      </c>
      <c r="H16" s="183" t="s">
        <v>464</v>
      </c>
      <c r="I16" s="202" t="s">
        <v>174</v>
      </c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 t="s">
        <v>166</v>
      </c>
      <c r="AF16" s="162"/>
      <c r="AG16" s="162"/>
      <c r="AH16" s="162"/>
      <c r="AI16" s="162"/>
      <c r="AJ16" s="162"/>
      <c r="AK16" s="162"/>
      <c r="AL16" s="162"/>
      <c r="AM16" s="162">
        <v>21</v>
      </c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">
      <c r="A17" s="199"/>
      <c r="B17" s="174"/>
      <c r="C17" s="299" t="s">
        <v>799</v>
      </c>
      <c r="D17" s="300"/>
      <c r="E17" s="301"/>
      <c r="F17" s="302"/>
      <c r="G17" s="303"/>
      <c r="H17" s="183"/>
      <c r="I17" s="20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5" t="str">
        <f>C17</f>
        <v>Včetně pomocného lešení o výšce podlahy do 1900 mm a pro zatížení do 1,5 kPa.</v>
      </c>
      <c r="BB17" s="162"/>
      <c r="BC17" s="162"/>
      <c r="BD17" s="162"/>
      <c r="BE17" s="162"/>
      <c r="BF17" s="162"/>
      <c r="BG17" s="162"/>
      <c r="BH17" s="162"/>
    </row>
    <row r="18" spans="1:60" outlineLevel="1" x14ac:dyDescent="0.2">
      <c r="A18" s="200">
        <v>3</v>
      </c>
      <c r="B18" s="173" t="s">
        <v>804</v>
      </c>
      <c r="C18" s="194" t="s">
        <v>805</v>
      </c>
      <c r="D18" s="177" t="s">
        <v>163</v>
      </c>
      <c r="E18" s="180">
        <v>44</v>
      </c>
      <c r="F18" s="185"/>
      <c r="G18" s="184">
        <f>ROUND(E18*F18,2)</f>
        <v>0</v>
      </c>
      <c r="H18" s="183"/>
      <c r="I18" s="202" t="s">
        <v>228</v>
      </c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 t="s">
        <v>229</v>
      </c>
      <c r="AF18" s="162" t="s">
        <v>240</v>
      </c>
      <c r="AG18" s="162"/>
      <c r="AH18" s="162"/>
      <c r="AI18" s="162"/>
      <c r="AJ18" s="162"/>
      <c r="AK18" s="162"/>
      <c r="AL18" s="162"/>
      <c r="AM18" s="162">
        <v>21</v>
      </c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 x14ac:dyDescent="0.2">
      <c r="A19" s="199"/>
      <c r="B19" s="174"/>
      <c r="C19" s="299" t="s">
        <v>799</v>
      </c>
      <c r="D19" s="300"/>
      <c r="E19" s="301"/>
      <c r="F19" s="302"/>
      <c r="G19" s="303"/>
      <c r="H19" s="183"/>
      <c r="I19" s="20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5" t="str">
        <f>C19</f>
        <v>Včetně pomocného lešení o výšce podlahy do 1900 mm a pro zatížení do 1,5 kPa.</v>
      </c>
      <c r="BB19" s="162"/>
      <c r="BC19" s="162"/>
      <c r="BD19" s="162"/>
      <c r="BE19" s="162"/>
      <c r="BF19" s="162"/>
      <c r="BG19" s="162"/>
      <c r="BH19" s="162"/>
    </row>
    <row r="20" spans="1:60" ht="22.5" outlineLevel="1" x14ac:dyDescent="0.2">
      <c r="A20" s="200">
        <v>4</v>
      </c>
      <c r="B20" s="173" t="s">
        <v>449</v>
      </c>
      <c r="C20" s="194" t="s">
        <v>806</v>
      </c>
      <c r="D20" s="177" t="s">
        <v>225</v>
      </c>
      <c r="E20" s="180">
        <v>7</v>
      </c>
      <c r="F20" s="185"/>
      <c r="G20" s="184">
        <f t="shared" ref="G20:G28" si="0">ROUND(E20*F20,2)</f>
        <v>0</v>
      </c>
      <c r="H20" s="183"/>
      <c r="I20" s="202" t="s">
        <v>228</v>
      </c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 t="s">
        <v>229</v>
      </c>
      <c r="AF20" s="162" t="s">
        <v>240</v>
      </c>
      <c r="AG20" s="162"/>
      <c r="AH20" s="162"/>
      <c r="AI20" s="162"/>
      <c r="AJ20" s="162"/>
      <c r="AK20" s="162"/>
      <c r="AL20" s="162"/>
      <c r="AM20" s="162">
        <v>21</v>
      </c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ht="22.5" outlineLevel="1" x14ac:dyDescent="0.2">
      <c r="A21" s="200">
        <v>5</v>
      </c>
      <c r="B21" s="173" t="s">
        <v>451</v>
      </c>
      <c r="C21" s="194" t="s">
        <v>1122</v>
      </c>
      <c r="D21" s="177" t="s">
        <v>225</v>
      </c>
      <c r="E21" s="180">
        <v>12</v>
      </c>
      <c r="F21" s="185"/>
      <c r="G21" s="184">
        <f t="shared" si="0"/>
        <v>0</v>
      </c>
      <c r="H21" s="183"/>
      <c r="I21" s="202" t="s">
        <v>228</v>
      </c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 t="s">
        <v>229</v>
      </c>
      <c r="AF21" s="162" t="s">
        <v>240</v>
      </c>
      <c r="AG21" s="162"/>
      <c r="AH21" s="162"/>
      <c r="AI21" s="162"/>
      <c r="AJ21" s="162"/>
      <c r="AK21" s="162"/>
      <c r="AL21" s="162"/>
      <c r="AM21" s="162">
        <v>21</v>
      </c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ht="22.5" outlineLevel="1" x14ac:dyDescent="0.2">
      <c r="A22" s="200">
        <v>6</v>
      </c>
      <c r="B22" s="173" t="s">
        <v>453</v>
      </c>
      <c r="C22" s="194" t="s">
        <v>452</v>
      </c>
      <c r="D22" s="177" t="s">
        <v>225</v>
      </c>
      <c r="E22" s="180">
        <v>22</v>
      </c>
      <c r="F22" s="185"/>
      <c r="G22" s="184">
        <f t="shared" si="0"/>
        <v>0</v>
      </c>
      <c r="H22" s="183"/>
      <c r="I22" s="202" t="s">
        <v>228</v>
      </c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 t="s">
        <v>229</v>
      </c>
      <c r="AF22" s="162" t="s">
        <v>240</v>
      </c>
      <c r="AG22" s="162"/>
      <c r="AH22" s="162"/>
      <c r="AI22" s="162"/>
      <c r="AJ22" s="162"/>
      <c r="AK22" s="162"/>
      <c r="AL22" s="162"/>
      <c r="AM22" s="162">
        <v>21</v>
      </c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ht="22.5" outlineLevel="1" x14ac:dyDescent="0.2">
      <c r="A23" s="200">
        <v>7</v>
      </c>
      <c r="B23" s="173" t="s">
        <v>455</v>
      </c>
      <c r="C23" s="194" t="s">
        <v>454</v>
      </c>
      <c r="D23" s="177" t="s">
        <v>225</v>
      </c>
      <c r="E23" s="180">
        <v>24</v>
      </c>
      <c r="F23" s="185"/>
      <c r="G23" s="184">
        <f t="shared" si="0"/>
        <v>0</v>
      </c>
      <c r="H23" s="183"/>
      <c r="I23" s="202" t="s">
        <v>228</v>
      </c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 t="s">
        <v>229</v>
      </c>
      <c r="AF23" s="162" t="s">
        <v>240</v>
      </c>
      <c r="AG23" s="162"/>
      <c r="AH23" s="162"/>
      <c r="AI23" s="162"/>
      <c r="AJ23" s="162"/>
      <c r="AK23" s="162"/>
      <c r="AL23" s="162"/>
      <c r="AM23" s="162">
        <v>21</v>
      </c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200">
        <v>8</v>
      </c>
      <c r="B24" s="173" t="s">
        <v>457</v>
      </c>
      <c r="C24" s="194" t="s">
        <v>807</v>
      </c>
      <c r="D24" s="177" t="s">
        <v>163</v>
      </c>
      <c r="E24" s="180">
        <v>3</v>
      </c>
      <c r="F24" s="185"/>
      <c r="G24" s="184">
        <f t="shared" si="0"/>
        <v>0</v>
      </c>
      <c r="H24" s="183"/>
      <c r="I24" s="202" t="s">
        <v>228</v>
      </c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 t="s">
        <v>229</v>
      </c>
      <c r="AF24" s="162" t="s">
        <v>240</v>
      </c>
      <c r="AG24" s="162"/>
      <c r="AH24" s="162"/>
      <c r="AI24" s="162"/>
      <c r="AJ24" s="162"/>
      <c r="AK24" s="162"/>
      <c r="AL24" s="162"/>
      <c r="AM24" s="162">
        <v>21</v>
      </c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outlineLevel="1" x14ac:dyDescent="0.2">
      <c r="A25" s="200">
        <v>9</v>
      </c>
      <c r="B25" s="173" t="s">
        <v>808</v>
      </c>
      <c r="C25" s="194" t="s">
        <v>456</v>
      </c>
      <c r="D25" s="177" t="s">
        <v>245</v>
      </c>
      <c r="E25" s="180">
        <v>2</v>
      </c>
      <c r="F25" s="185"/>
      <c r="G25" s="184">
        <f t="shared" si="0"/>
        <v>0</v>
      </c>
      <c r="H25" s="183"/>
      <c r="I25" s="202" t="s">
        <v>228</v>
      </c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 t="s">
        <v>229</v>
      </c>
      <c r="AF25" s="162" t="s">
        <v>240</v>
      </c>
      <c r="AG25" s="162"/>
      <c r="AH25" s="162"/>
      <c r="AI25" s="162"/>
      <c r="AJ25" s="162"/>
      <c r="AK25" s="162"/>
      <c r="AL25" s="162"/>
      <c r="AM25" s="162">
        <v>21</v>
      </c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outlineLevel="1" x14ac:dyDescent="0.2">
      <c r="A26" s="200">
        <v>10</v>
      </c>
      <c r="B26" s="173" t="s">
        <v>809</v>
      </c>
      <c r="C26" s="194" t="s">
        <v>458</v>
      </c>
      <c r="D26" s="177" t="s">
        <v>245</v>
      </c>
      <c r="E26" s="180">
        <v>2</v>
      </c>
      <c r="F26" s="185"/>
      <c r="G26" s="184">
        <f t="shared" si="0"/>
        <v>0</v>
      </c>
      <c r="H26" s="183"/>
      <c r="I26" s="202" t="s">
        <v>228</v>
      </c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229</v>
      </c>
      <c r="AF26" s="162" t="s">
        <v>240</v>
      </c>
      <c r="AG26" s="162"/>
      <c r="AH26" s="162"/>
      <c r="AI26" s="162"/>
      <c r="AJ26" s="162"/>
      <c r="AK26" s="162"/>
      <c r="AL26" s="162"/>
      <c r="AM26" s="162">
        <v>21</v>
      </c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">
      <c r="A27" s="200">
        <v>11</v>
      </c>
      <c r="B27" s="173" t="s">
        <v>810</v>
      </c>
      <c r="C27" s="194" t="s">
        <v>811</v>
      </c>
      <c r="D27" s="177" t="s">
        <v>245</v>
      </c>
      <c r="E27" s="180">
        <v>1</v>
      </c>
      <c r="F27" s="185"/>
      <c r="G27" s="184">
        <f t="shared" si="0"/>
        <v>0</v>
      </c>
      <c r="H27" s="183"/>
      <c r="I27" s="202" t="s">
        <v>228</v>
      </c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 t="s">
        <v>229</v>
      </c>
      <c r="AF27" s="162" t="s">
        <v>240</v>
      </c>
      <c r="AG27" s="162"/>
      <c r="AH27" s="162"/>
      <c r="AI27" s="162"/>
      <c r="AJ27" s="162"/>
      <c r="AK27" s="162"/>
      <c r="AL27" s="162"/>
      <c r="AM27" s="162">
        <v>21</v>
      </c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outlineLevel="1" x14ac:dyDescent="0.2">
      <c r="A28" s="200">
        <v>12</v>
      </c>
      <c r="B28" s="173" t="s">
        <v>812</v>
      </c>
      <c r="C28" s="194" t="s">
        <v>813</v>
      </c>
      <c r="D28" s="177" t="s">
        <v>163</v>
      </c>
      <c r="E28" s="180">
        <v>44</v>
      </c>
      <c r="F28" s="185"/>
      <c r="G28" s="184">
        <f t="shared" si="0"/>
        <v>0</v>
      </c>
      <c r="H28" s="183"/>
      <c r="I28" s="202" t="s">
        <v>228</v>
      </c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 t="s">
        <v>229</v>
      </c>
      <c r="AF28" s="162" t="s">
        <v>240</v>
      </c>
      <c r="AG28" s="162"/>
      <c r="AH28" s="162"/>
      <c r="AI28" s="162"/>
      <c r="AJ28" s="162"/>
      <c r="AK28" s="162"/>
      <c r="AL28" s="162"/>
      <c r="AM28" s="162">
        <v>21</v>
      </c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outlineLevel="1" x14ac:dyDescent="0.2">
      <c r="A29" s="199"/>
      <c r="B29" s="174"/>
      <c r="C29" s="299" t="s">
        <v>814</v>
      </c>
      <c r="D29" s="300"/>
      <c r="E29" s="301"/>
      <c r="F29" s="302"/>
      <c r="G29" s="303"/>
      <c r="H29" s="183"/>
      <c r="I29" s="20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5" t="str">
        <f>C29</f>
        <v>Izolace kontejneru proti zamrznutí pelet</v>
      </c>
      <c r="BB29" s="162"/>
      <c r="BC29" s="162"/>
      <c r="BD29" s="162"/>
      <c r="BE29" s="162"/>
      <c r="BF29" s="162"/>
      <c r="BG29" s="162"/>
      <c r="BH29" s="162"/>
    </row>
    <row r="30" spans="1:60" outlineLevel="1" x14ac:dyDescent="0.2">
      <c r="A30" s="200">
        <v>13</v>
      </c>
      <c r="B30" s="173" t="s">
        <v>815</v>
      </c>
      <c r="C30" s="194" t="s">
        <v>816</v>
      </c>
      <c r="D30" s="177" t="s">
        <v>817</v>
      </c>
      <c r="E30" s="180">
        <v>8.1</v>
      </c>
      <c r="F30" s="185"/>
      <c r="G30" s="184">
        <f>ROUND(E30*F30,2)</f>
        <v>0</v>
      </c>
      <c r="H30" s="183" t="s">
        <v>700</v>
      </c>
      <c r="I30" s="202" t="s">
        <v>174</v>
      </c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 t="s">
        <v>166</v>
      </c>
      <c r="AF30" s="162"/>
      <c r="AG30" s="162"/>
      <c r="AH30" s="162"/>
      <c r="AI30" s="162"/>
      <c r="AJ30" s="162"/>
      <c r="AK30" s="162"/>
      <c r="AL30" s="162"/>
      <c r="AM30" s="162">
        <v>21</v>
      </c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outlineLevel="1" x14ac:dyDescent="0.2">
      <c r="A31" s="199"/>
      <c r="B31" s="285" t="s">
        <v>459</v>
      </c>
      <c r="C31" s="286"/>
      <c r="D31" s="287"/>
      <c r="E31" s="288"/>
      <c r="F31" s="289"/>
      <c r="G31" s="290"/>
      <c r="H31" s="183"/>
      <c r="I31" s="20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>
        <v>0</v>
      </c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outlineLevel="1" x14ac:dyDescent="0.2">
      <c r="A32" s="199"/>
      <c r="B32" s="285" t="s">
        <v>460</v>
      </c>
      <c r="C32" s="286"/>
      <c r="D32" s="287"/>
      <c r="E32" s="288"/>
      <c r="F32" s="289"/>
      <c r="G32" s="290"/>
      <c r="H32" s="183"/>
      <c r="I32" s="20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 t="s">
        <v>169</v>
      </c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outlineLevel="1" x14ac:dyDescent="0.2">
      <c r="A33" s="199">
        <v>14</v>
      </c>
      <c r="B33" s="174" t="s">
        <v>461</v>
      </c>
      <c r="C33" s="194" t="s">
        <v>462</v>
      </c>
      <c r="D33" s="177" t="s">
        <v>463</v>
      </c>
      <c r="E33" s="220"/>
      <c r="F33" s="185"/>
      <c r="G33" s="184">
        <f>ROUND(E33*F33,2)</f>
        <v>0</v>
      </c>
      <c r="H33" s="183" t="s">
        <v>464</v>
      </c>
      <c r="I33" s="202" t="s">
        <v>174</v>
      </c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 t="s">
        <v>166</v>
      </c>
      <c r="AF33" s="162"/>
      <c r="AG33" s="162"/>
      <c r="AH33" s="162"/>
      <c r="AI33" s="162"/>
      <c r="AJ33" s="162"/>
      <c r="AK33" s="162"/>
      <c r="AL33" s="162"/>
      <c r="AM33" s="162">
        <v>21</v>
      </c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 x14ac:dyDescent="0.2">
      <c r="A34" s="199"/>
      <c r="B34" s="285" t="s">
        <v>465</v>
      </c>
      <c r="C34" s="286"/>
      <c r="D34" s="287"/>
      <c r="E34" s="288"/>
      <c r="F34" s="289"/>
      <c r="G34" s="290"/>
      <c r="H34" s="183"/>
      <c r="I34" s="20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>
        <v>1</v>
      </c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outlineLevel="1" x14ac:dyDescent="0.2">
      <c r="A35" s="199">
        <v>15</v>
      </c>
      <c r="B35" s="174" t="s">
        <v>466</v>
      </c>
      <c r="C35" s="194" t="s">
        <v>467</v>
      </c>
      <c r="D35" s="177" t="s">
        <v>463</v>
      </c>
      <c r="E35" s="220"/>
      <c r="F35" s="185"/>
      <c r="G35" s="184">
        <f>ROUND(E35*F35,2)</f>
        <v>0</v>
      </c>
      <c r="H35" s="183" t="s">
        <v>464</v>
      </c>
      <c r="I35" s="202" t="s">
        <v>174</v>
      </c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 t="s">
        <v>166</v>
      </c>
      <c r="AF35" s="162"/>
      <c r="AG35" s="162"/>
      <c r="AH35" s="162"/>
      <c r="AI35" s="162"/>
      <c r="AJ35" s="162"/>
      <c r="AK35" s="162"/>
      <c r="AL35" s="162"/>
      <c r="AM35" s="162">
        <v>21</v>
      </c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</row>
    <row r="36" spans="1:60" x14ac:dyDescent="0.2">
      <c r="A36" s="198" t="s">
        <v>158</v>
      </c>
      <c r="B36" s="172" t="s">
        <v>106</v>
      </c>
      <c r="C36" s="193" t="s">
        <v>107</v>
      </c>
      <c r="D36" s="176"/>
      <c r="E36" s="179"/>
      <c r="F36" s="291">
        <f>SUM(G37:G44)</f>
        <v>0</v>
      </c>
      <c r="G36" s="292"/>
      <c r="H36" s="182"/>
      <c r="I36" s="201"/>
      <c r="AE36" t="s">
        <v>159</v>
      </c>
    </row>
    <row r="37" spans="1:60" outlineLevel="1" x14ac:dyDescent="0.2">
      <c r="A37" s="199"/>
      <c r="B37" s="293" t="s">
        <v>818</v>
      </c>
      <c r="C37" s="294"/>
      <c r="D37" s="295"/>
      <c r="E37" s="296"/>
      <c r="F37" s="297"/>
      <c r="G37" s="298"/>
      <c r="H37" s="183"/>
      <c r="I37" s="20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>
        <v>0</v>
      </c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outlineLevel="1" x14ac:dyDescent="0.2">
      <c r="A38" s="200">
        <v>16</v>
      </c>
      <c r="B38" s="173" t="s">
        <v>819</v>
      </c>
      <c r="C38" s="194" t="s">
        <v>820</v>
      </c>
      <c r="D38" s="177" t="s">
        <v>237</v>
      </c>
      <c r="E38" s="180">
        <v>4</v>
      </c>
      <c r="F38" s="185"/>
      <c r="G38" s="184">
        <f>ROUND(E38*F38,2)</f>
        <v>0</v>
      </c>
      <c r="H38" s="183" t="s">
        <v>821</v>
      </c>
      <c r="I38" s="202" t="s">
        <v>174</v>
      </c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 t="s">
        <v>166</v>
      </c>
      <c r="AF38" s="162"/>
      <c r="AG38" s="162"/>
      <c r="AH38" s="162"/>
      <c r="AI38" s="162"/>
      <c r="AJ38" s="162"/>
      <c r="AK38" s="162"/>
      <c r="AL38" s="162"/>
      <c r="AM38" s="162">
        <v>21</v>
      </c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outlineLevel="1" x14ac:dyDescent="0.2">
      <c r="A39" s="199"/>
      <c r="B39" s="285" t="s">
        <v>822</v>
      </c>
      <c r="C39" s="286"/>
      <c r="D39" s="287"/>
      <c r="E39" s="288"/>
      <c r="F39" s="289"/>
      <c r="G39" s="290"/>
      <c r="H39" s="183"/>
      <c r="I39" s="20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>
        <v>0</v>
      </c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outlineLevel="1" x14ac:dyDescent="0.2">
      <c r="A40" s="199"/>
      <c r="B40" s="285" t="s">
        <v>471</v>
      </c>
      <c r="C40" s="286"/>
      <c r="D40" s="287"/>
      <c r="E40" s="288"/>
      <c r="F40" s="289"/>
      <c r="G40" s="290"/>
      <c r="H40" s="183"/>
      <c r="I40" s="20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 t="s">
        <v>169</v>
      </c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outlineLevel="1" x14ac:dyDescent="0.2">
      <c r="A41" s="199">
        <v>17</v>
      </c>
      <c r="B41" s="174" t="s">
        <v>823</v>
      </c>
      <c r="C41" s="194" t="s">
        <v>462</v>
      </c>
      <c r="D41" s="177" t="s">
        <v>463</v>
      </c>
      <c r="E41" s="220"/>
      <c r="F41" s="185"/>
      <c r="G41" s="184">
        <f>ROUND(E41*F41,2)</f>
        <v>0</v>
      </c>
      <c r="H41" s="183" t="s">
        <v>821</v>
      </c>
      <c r="I41" s="202" t="s">
        <v>174</v>
      </c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 t="s">
        <v>166</v>
      </c>
      <c r="AF41" s="162"/>
      <c r="AG41" s="162"/>
      <c r="AH41" s="162"/>
      <c r="AI41" s="162"/>
      <c r="AJ41" s="162"/>
      <c r="AK41" s="162"/>
      <c r="AL41" s="162"/>
      <c r="AM41" s="162">
        <v>21</v>
      </c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 x14ac:dyDescent="0.2">
      <c r="A42" s="199"/>
      <c r="B42" s="285" t="s">
        <v>824</v>
      </c>
      <c r="C42" s="286"/>
      <c r="D42" s="287"/>
      <c r="E42" s="288"/>
      <c r="F42" s="289"/>
      <c r="G42" s="290"/>
      <c r="H42" s="183"/>
      <c r="I42" s="20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>
        <v>1</v>
      </c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outlineLevel="1" x14ac:dyDescent="0.2">
      <c r="A43" s="199"/>
      <c r="B43" s="285" t="s">
        <v>825</v>
      </c>
      <c r="C43" s="286"/>
      <c r="D43" s="287"/>
      <c r="E43" s="288"/>
      <c r="F43" s="289"/>
      <c r="G43" s="290"/>
      <c r="H43" s="183"/>
      <c r="I43" s="20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>
        <v>2</v>
      </c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</row>
    <row r="44" spans="1:60" outlineLevel="1" x14ac:dyDescent="0.2">
      <c r="A44" s="199">
        <v>18</v>
      </c>
      <c r="B44" s="174" t="s">
        <v>826</v>
      </c>
      <c r="C44" s="194" t="s">
        <v>477</v>
      </c>
      <c r="D44" s="177" t="s">
        <v>463</v>
      </c>
      <c r="E44" s="220"/>
      <c r="F44" s="185"/>
      <c r="G44" s="184">
        <f>ROUND(E44*F44,2)</f>
        <v>0</v>
      </c>
      <c r="H44" s="183" t="s">
        <v>821</v>
      </c>
      <c r="I44" s="202" t="s">
        <v>174</v>
      </c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 t="s">
        <v>166</v>
      </c>
      <c r="AF44" s="162"/>
      <c r="AG44" s="162"/>
      <c r="AH44" s="162"/>
      <c r="AI44" s="162"/>
      <c r="AJ44" s="162"/>
      <c r="AK44" s="162"/>
      <c r="AL44" s="162"/>
      <c r="AM44" s="162">
        <v>21</v>
      </c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x14ac:dyDescent="0.2">
      <c r="A45" s="198" t="s">
        <v>158</v>
      </c>
      <c r="B45" s="172" t="s">
        <v>120</v>
      </c>
      <c r="C45" s="193" t="s">
        <v>121</v>
      </c>
      <c r="D45" s="176"/>
      <c r="E45" s="179"/>
      <c r="F45" s="291">
        <f>SUM(G46:G76)</f>
        <v>0</v>
      </c>
      <c r="G45" s="292"/>
      <c r="H45" s="182"/>
      <c r="I45" s="201"/>
      <c r="AE45" t="s">
        <v>159</v>
      </c>
    </row>
    <row r="46" spans="1:60" outlineLevel="1" x14ac:dyDescent="0.2">
      <c r="A46" s="199"/>
      <c r="B46" s="293" t="s">
        <v>827</v>
      </c>
      <c r="C46" s="294"/>
      <c r="D46" s="295"/>
      <c r="E46" s="296"/>
      <c r="F46" s="297"/>
      <c r="G46" s="298"/>
      <c r="H46" s="183"/>
      <c r="I46" s="20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>
        <v>0</v>
      </c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outlineLevel="1" x14ac:dyDescent="0.2">
      <c r="A47" s="200">
        <v>19</v>
      </c>
      <c r="B47" s="173" t="s">
        <v>828</v>
      </c>
      <c r="C47" s="194" t="s">
        <v>829</v>
      </c>
      <c r="D47" s="177" t="s">
        <v>245</v>
      </c>
      <c r="E47" s="180">
        <v>2</v>
      </c>
      <c r="F47" s="185"/>
      <c r="G47" s="184">
        <f>ROUND(E47*F47,2)</f>
        <v>0</v>
      </c>
      <c r="H47" s="183" t="s">
        <v>474</v>
      </c>
      <c r="I47" s="202" t="s">
        <v>174</v>
      </c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 t="s">
        <v>166</v>
      </c>
      <c r="AF47" s="162"/>
      <c r="AG47" s="162"/>
      <c r="AH47" s="162"/>
      <c r="AI47" s="162"/>
      <c r="AJ47" s="162"/>
      <c r="AK47" s="162"/>
      <c r="AL47" s="162"/>
      <c r="AM47" s="162">
        <v>21</v>
      </c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</row>
    <row r="48" spans="1:60" outlineLevel="1" x14ac:dyDescent="0.2">
      <c r="A48" s="199"/>
      <c r="B48" s="285" t="s">
        <v>830</v>
      </c>
      <c r="C48" s="286"/>
      <c r="D48" s="287"/>
      <c r="E48" s="288"/>
      <c r="F48" s="289"/>
      <c r="G48" s="290"/>
      <c r="H48" s="183"/>
      <c r="I48" s="20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>
        <v>0</v>
      </c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outlineLevel="1" x14ac:dyDescent="0.2">
      <c r="A49" s="199"/>
      <c r="B49" s="285" t="s">
        <v>831</v>
      </c>
      <c r="C49" s="286"/>
      <c r="D49" s="287"/>
      <c r="E49" s="288"/>
      <c r="F49" s="289"/>
      <c r="G49" s="290"/>
      <c r="H49" s="183"/>
      <c r="I49" s="20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>
        <v>1</v>
      </c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outlineLevel="1" x14ac:dyDescent="0.2">
      <c r="A50" s="200">
        <v>20</v>
      </c>
      <c r="B50" s="173" t="s">
        <v>832</v>
      </c>
      <c r="C50" s="194" t="s">
        <v>833</v>
      </c>
      <c r="D50" s="177" t="s">
        <v>237</v>
      </c>
      <c r="E50" s="180">
        <v>1</v>
      </c>
      <c r="F50" s="185"/>
      <c r="G50" s="184">
        <f>ROUND(E50*F50,2)</f>
        <v>0</v>
      </c>
      <c r="H50" s="183" t="s">
        <v>474</v>
      </c>
      <c r="I50" s="202" t="s">
        <v>174</v>
      </c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 t="s">
        <v>166</v>
      </c>
      <c r="AF50" s="162"/>
      <c r="AG50" s="162"/>
      <c r="AH50" s="162"/>
      <c r="AI50" s="162"/>
      <c r="AJ50" s="162"/>
      <c r="AK50" s="162"/>
      <c r="AL50" s="162"/>
      <c r="AM50" s="162">
        <v>21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outlineLevel="1" x14ac:dyDescent="0.2">
      <c r="A51" s="200">
        <v>21</v>
      </c>
      <c r="B51" s="173" t="s">
        <v>834</v>
      </c>
      <c r="C51" s="194" t="s">
        <v>835</v>
      </c>
      <c r="D51" s="177" t="s">
        <v>245</v>
      </c>
      <c r="E51" s="180">
        <v>2</v>
      </c>
      <c r="F51" s="185"/>
      <c r="G51" s="184">
        <f>ROUND(E51*F51,2)</f>
        <v>0</v>
      </c>
      <c r="H51" s="183"/>
      <c r="I51" s="202" t="s">
        <v>228</v>
      </c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 t="s">
        <v>229</v>
      </c>
      <c r="AF51" s="162" t="s">
        <v>240</v>
      </c>
      <c r="AG51" s="162"/>
      <c r="AH51" s="162"/>
      <c r="AI51" s="162"/>
      <c r="AJ51" s="162"/>
      <c r="AK51" s="162"/>
      <c r="AL51" s="162"/>
      <c r="AM51" s="162">
        <v>21</v>
      </c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</row>
    <row r="52" spans="1:60" ht="22.5" outlineLevel="1" x14ac:dyDescent="0.2">
      <c r="A52" s="200">
        <v>22</v>
      </c>
      <c r="B52" s="173" t="s">
        <v>468</v>
      </c>
      <c r="C52" s="194" t="s">
        <v>836</v>
      </c>
      <c r="D52" s="177" t="s">
        <v>245</v>
      </c>
      <c r="E52" s="180">
        <v>1</v>
      </c>
      <c r="F52" s="185"/>
      <c r="G52" s="184">
        <f>ROUND(E52*F52,2)</f>
        <v>0</v>
      </c>
      <c r="H52" s="183"/>
      <c r="I52" s="202" t="s">
        <v>228</v>
      </c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 t="s">
        <v>229</v>
      </c>
      <c r="AF52" s="162" t="s">
        <v>240</v>
      </c>
      <c r="AG52" s="162"/>
      <c r="AH52" s="162"/>
      <c r="AI52" s="162"/>
      <c r="AJ52" s="162"/>
      <c r="AK52" s="162"/>
      <c r="AL52" s="162"/>
      <c r="AM52" s="162">
        <v>21</v>
      </c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</row>
    <row r="53" spans="1:60" ht="22.5" outlineLevel="1" x14ac:dyDescent="0.2">
      <c r="A53" s="199"/>
      <c r="B53" s="174"/>
      <c r="C53" s="299" t="s">
        <v>837</v>
      </c>
      <c r="D53" s="300"/>
      <c r="E53" s="301"/>
      <c r="F53" s="302"/>
      <c r="G53" s="303"/>
      <c r="H53" s="183"/>
      <c r="I53" s="20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5" t="str">
        <f>C53</f>
        <v>dřevní pelety třída A1/D06, s objemovým zásobníkem a automatickým přísunem pellet, včetně příslušenství: nasávací sonda + 2x flexi hadice d50 v délce 12m</v>
      </c>
      <c r="BB53" s="162"/>
      <c r="BC53" s="162"/>
      <c r="BD53" s="162"/>
      <c r="BE53" s="162"/>
      <c r="BF53" s="162"/>
      <c r="BG53" s="162"/>
      <c r="BH53" s="162"/>
    </row>
    <row r="54" spans="1:60" ht="22.5" outlineLevel="1" x14ac:dyDescent="0.2">
      <c r="A54" s="200">
        <v>23</v>
      </c>
      <c r="B54" s="173" t="s">
        <v>838</v>
      </c>
      <c r="C54" s="194" t="s">
        <v>1123</v>
      </c>
      <c r="D54" s="177" t="s">
        <v>245</v>
      </c>
      <c r="E54" s="180">
        <v>1</v>
      </c>
      <c r="F54" s="185"/>
      <c r="G54" s="184">
        <f>ROUND(E54*F54,2)</f>
        <v>0</v>
      </c>
      <c r="H54" s="183"/>
      <c r="I54" s="202" t="s">
        <v>228</v>
      </c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 t="s">
        <v>229</v>
      </c>
      <c r="AF54" s="162" t="s">
        <v>240</v>
      </c>
      <c r="AG54" s="162"/>
      <c r="AH54" s="162"/>
      <c r="AI54" s="162"/>
      <c r="AJ54" s="162"/>
      <c r="AK54" s="162"/>
      <c r="AL54" s="162"/>
      <c r="AM54" s="162">
        <v>21</v>
      </c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</row>
    <row r="55" spans="1:60" outlineLevel="1" x14ac:dyDescent="0.2">
      <c r="A55" s="200">
        <v>24</v>
      </c>
      <c r="B55" s="173" t="s">
        <v>840</v>
      </c>
      <c r="C55" s="194" t="s">
        <v>841</v>
      </c>
      <c r="D55" s="177" t="s">
        <v>245</v>
      </c>
      <c r="E55" s="180">
        <v>1</v>
      </c>
      <c r="F55" s="185"/>
      <c r="G55" s="184">
        <f>ROUND(E55*F55,2)</f>
        <v>0</v>
      </c>
      <c r="H55" s="183"/>
      <c r="I55" s="202" t="s">
        <v>228</v>
      </c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 t="s">
        <v>229</v>
      </c>
      <c r="AF55" s="162" t="s">
        <v>240</v>
      </c>
      <c r="AG55" s="162"/>
      <c r="AH55" s="162"/>
      <c r="AI55" s="162"/>
      <c r="AJ55" s="162"/>
      <c r="AK55" s="162"/>
      <c r="AL55" s="162"/>
      <c r="AM55" s="162">
        <v>21</v>
      </c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</row>
    <row r="56" spans="1:60" outlineLevel="1" x14ac:dyDescent="0.2">
      <c r="A56" s="200">
        <v>25</v>
      </c>
      <c r="B56" s="173" t="s">
        <v>842</v>
      </c>
      <c r="C56" s="194" t="s">
        <v>843</v>
      </c>
      <c r="D56" s="177" t="s">
        <v>245</v>
      </c>
      <c r="E56" s="180">
        <v>1</v>
      </c>
      <c r="F56" s="185"/>
      <c r="G56" s="184">
        <f>ROUND(E56*F56,2)</f>
        <v>0</v>
      </c>
      <c r="H56" s="183"/>
      <c r="I56" s="202" t="s">
        <v>228</v>
      </c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 t="s">
        <v>229</v>
      </c>
      <c r="AF56" s="162" t="s">
        <v>240</v>
      </c>
      <c r="AG56" s="162"/>
      <c r="AH56" s="162"/>
      <c r="AI56" s="162"/>
      <c r="AJ56" s="162"/>
      <c r="AK56" s="162"/>
      <c r="AL56" s="162"/>
      <c r="AM56" s="162">
        <v>21</v>
      </c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</row>
    <row r="57" spans="1:60" ht="22.5" outlineLevel="1" x14ac:dyDescent="0.2">
      <c r="A57" s="200">
        <v>26</v>
      </c>
      <c r="B57" s="173" t="s">
        <v>844</v>
      </c>
      <c r="C57" s="194" t="s">
        <v>845</v>
      </c>
      <c r="D57" s="177" t="s">
        <v>245</v>
      </c>
      <c r="E57" s="180">
        <v>1</v>
      </c>
      <c r="F57" s="185"/>
      <c r="G57" s="184">
        <f>ROUND(E57*F57,2)</f>
        <v>0</v>
      </c>
      <c r="H57" s="183"/>
      <c r="I57" s="202" t="s">
        <v>228</v>
      </c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 t="s">
        <v>229</v>
      </c>
      <c r="AF57" s="162" t="s">
        <v>240</v>
      </c>
      <c r="AG57" s="162"/>
      <c r="AH57" s="162"/>
      <c r="AI57" s="162"/>
      <c r="AJ57" s="162"/>
      <c r="AK57" s="162"/>
      <c r="AL57" s="162"/>
      <c r="AM57" s="162">
        <v>21</v>
      </c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</row>
    <row r="58" spans="1:60" ht="22.5" outlineLevel="1" x14ac:dyDescent="0.2">
      <c r="A58" s="200">
        <v>27</v>
      </c>
      <c r="B58" s="173" t="s">
        <v>846</v>
      </c>
      <c r="C58" s="194" t="s">
        <v>847</v>
      </c>
      <c r="D58" s="177" t="s">
        <v>237</v>
      </c>
      <c r="E58" s="180">
        <v>1</v>
      </c>
      <c r="F58" s="185"/>
      <c r="G58" s="184">
        <f>ROUND(E58*F58,2)</f>
        <v>0</v>
      </c>
      <c r="H58" s="183"/>
      <c r="I58" s="202" t="s">
        <v>228</v>
      </c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 t="s">
        <v>229</v>
      </c>
      <c r="AF58" s="162" t="s">
        <v>240</v>
      </c>
      <c r="AG58" s="162"/>
      <c r="AH58" s="162"/>
      <c r="AI58" s="162"/>
      <c r="AJ58" s="162"/>
      <c r="AK58" s="162"/>
      <c r="AL58" s="162"/>
      <c r="AM58" s="162">
        <v>21</v>
      </c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</row>
    <row r="59" spans="1:60" outlineLevel="1" x14ac:dyDescent="0.2">
      <c r="A59" s="199"/>
      <c r="B59" s="174"/>
      <c r="C59" s="299" t="s">
        <v>1124</v>
      </c>
      <c r="D59" s="300"/>
      <c r="E59" s="301"/>
      <c r="F59" s="302"/>
      <c r="G59" s="303"/>
      <c r="H59" s="183"/>
      <c r="I59" s="20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5" t="str">
        <f>C59</f>
        <v>kouřovod d 230 v délce cca 2,0m (jednosložkový nerezový systém)</v>
      </c>
      <c r="BB59" s="162"/>
      <c r="BC59" s="162"/>
      <c r="BD59" s="162"/>
      <c r="BE59" s="162"/>
      <c r="BF59" s="162"/>
      <c r="BG59" s="162"/>
      <c r="BH59" s="162"/>
    </row>
    <row r="60" spans="1:60" outlineLevel="1" x14ac:dyDescent="0.2">
      <c r="A60" s="199"/>
      <c r="B60" s="174"/>
      <c r="C60" s="299" t="s">
        <v>1125</v>
      </c>
      <c r="D60" s="300"/>
      <c r="E60" s="301"/>
      <c r="F60" s="302"/>
      <c r="G60" s="303"/>
      <c r="H60" s="183"/>
      <c r="I60" s="20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5" t="str">
        <f>C60</f>
        <v>komín d 230 v délce cca 6,0m (třísložkvý nerezový systém)</v>
      </c>
      <c r="BB60" s="162"/>
      <c r="BC60" s="162"/>
      <c r="BD60" s="162"/>
      <c r="BE60" s="162"/>
      <c r="BF60" s="162"/>
      <c r="BG60" s="162"/>
      <c r="BH60" s="162"/>
    </row>
    <row r="61" spans="1:60" outlineLevel="1" x14ac:dyDescent="0.2">
      <c r="A61" s="200">
        <v>28</v>
      </c>
      <c r="B61" s="173" t="s">
        <v>850</v>
      </c>
      <c r="C61" s="194" t="s">
        <v>469</v>
      </c>
      <c r="D61" s="177" t="s">
        <v>237</v>
      </c>
      <c r="E61" s="180">
        <v>4</v>
      </c>
      <c r="F61" s="185"/>
      <c r="G61" s="184">
        <f t="shared" ref="G61:G71" si="1">ROUND(E61*F61,2)</f>
        <v>0</v>
      </c>
      <c r="H61" s="183"/>
      <c r="I61" s="202" t="s">
        <v>228</v>
      </c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 t="s">
        <v>229</v>
      </c>
      <c r="AF61" s="162" t="s">
        <v>240</v>
      </c>
      <c r="AG61" s="162"/>
      <c r="AH61" s="162"/>
      <c r="AI61" s="162"/>
      <c r="AJ61" s="162"/>
      <c r="AK61" s="162"/>
      <c r="AL61" s="162"/>
      <c r="AM61" s="162">
        <v>21</v>
      </c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</row>
    <row r="62" spans="1:60" outlineLevel="1" x14ac:dyDescent="0.2">
      <c r="A62" s="200">
        <v>29</v>
      </c>
      <c r="B62" s="173" t="s">
        <v>851</v>
      </c>
      <c r="C62" s="194" t="s">
        <v>852</v>
      </c>
      <c r="D62" s="177" t="s">
        <v>245</v>
      </c>
      <c r="E62" s="180">
        <v>1</v>
      </c>
      <c r="F62" s="185"/>
      <c r="G62" s="184">
        <f t="shared" si="1"/>
        <v>0</v>
      </c>
      <c r="H62" s="183"/>
      <c r="I62" s="202" t="s">
        <v>228</v>
      </c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 t="s">
        <v>229</v>
      </c>
      <c r="AF62" s="162" t="s">
        <v>240</v>
      </c>
      <c r="AG62" s="162"/>
      <c r="AH62" s="162"/>
      <c r="AI62" s="162"/>
      <c r="AJ62" s="162"/>
      <c r="AK62" s="162"/>
      <c r="AL62" s="162"/>
      <c r="AM62" s="162">
        <v>21</v>
      </c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</row>
    <row r="63" spans="1:60" outlineLevel="1" x14ac:dyDescent="0.2">
      <c r="A63" s="200">
        <v>30</v>
      </c>
      <c r="B63" s="173" t="s">
        <v>853</v>
      </c>
      <c r="C63" s="194" t="s">
        <v>854</v>
      </c>
      <c r="D63" s="177" t="s">
        <v>245</v>
      </c>
      <c r="E63" s="180">
        <v>1</v>
      </c>
      <c r="F63" s="185"/>
      <c r="G63" s="184">
        <f t="shared" si="1"/>
        <v>0</v>
      </c>
      <c r="H63" s="183"/>
      <c r="I63" s="202" t="s">
        <v>228</v>
      </c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 t="s">
        <v>229</v>
      </c>
      <c r="AF63" s="162" t="s">
        <v>240</v>
      </c>
      <c r="AG63" s="162"/>
      <c r="AH63" s="162"/>
      <c r="AI63" s="162"/>
      <c r="AJ63" s="162"/>
      <c r="AK63" s="162"/>
      <c r="AL63" s="162"/>
      <c r="AM63" s="162">
        <v>21</v>
      </c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</row>
    <row r="64" spans="1:60" outlineLevel="1" x14ac:dyDescent="0.2">
      <c r="A64" s="200">
        <v>31</v>
      </c>
      <c r="B64" s="173" t="s">
        <v>855</v>
      </c>
      <c r="C64" s="194" t="s">
        <v>856</v>
      </c>
      <c r="D64" s="177" t="s">
        <v>245</v>
      </c>
      <c r="E64" s="180">
        <v>1</v>
      </c>
      <c r="F64" s="185"/>
      <c r="G64" s="184">
        <f t="shared" si="1"/>
        <v>0</v>
      </c>
      <c r="H64" s="183"/>
      <c r="I64" s="202" t="s">
        <v>228</v>
      </c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 t="s">
        <v>229</v>
      </c>
      <c r="AF64" s="162" t="s">
        <v>240</v>
      </c>
      <c r="AG64" s="162"/>
      <c r="AH64" s="162"/>
      <c r="AI64" s="162"/>
      <c r="AJ64" s="162"/>
      <c r="AK64" s="162"/>
      <c r="AL64" s="162"/>
      <c r="AM64" s="162">
        <v>21</v>
      </c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</row>
    <row r="65" spans="1:60" outlineLevel="1" x14ac:dyDescent="0.2">
      <c r="A65" s="200">
        <v>32</v>
      </c>
      <c r="B65" s="173" t="s">
        <v>857</v>
      </c>
      <c r="C65" s="194" t="s">
        <v>858</v>
      </c>
      <c r="D65" s="177" t="s">
        <v>245</v>
      </c>
      <c r="E65" s="180">
        <v>1</v>
      </c>
      <c r="F65" s="185"/>
      <c r="G65" s="184">
        <f t="shared" si="1"/>
        <v>0</v>
      </c>
      <c r="H65" s="183"/>
      <c r="I65" s="202" t="s">
        <v>228</v>
      </c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 t="s">
        <v>229</v>
      </c>
      <c r="AF65" s="162" t="s">
        <v>240</v>
      </c>
      <c r="AG65" s="162"/>
      <c r="AH65" s="162"/>
      <c r="AI65" s="162"/>
      <c r="AJ65" s="162"/>
      <c r="AK65" s="162"/>
      <c r="AL65" s="162"/>
      <c r="AM65" s="162">
        <v>21</v>
      </c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</row>
    <row r="66" spans="1:60" outlineLevel="1" x14ac:dyDescent="0.2">
      <c r="A66" s="200">
        <v>33</v>
      </c>
      <c r="B66" s="173" t="s">
        <v>859</v>
      </c>
      <c r="C66" s="194" t="s">
        <v>860</v>
      </c>
      <c r="D66" s="177" t="s">
        <v>245</v>
      </c>
      <c r="E66" s="180">
        <v>1</v>
      </c>
      <c r="F66" s="185"/>
      <c r="G66" s="184">
        <f t="shared" si="1"/>
        <v>0</v>
      </c>
      <c r="H66" s="183"/>
      <c r="I66" s="202" t="s">
        <v>228</v>
      </c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 t="s">
        <v>229</v>
      </c>
      <c r="AF66" s="162" t="s">
        <v>240</v>
      </c>
      <c r="AG66" s="162"/>
      <c r="AH66" s="162"/>
      <c r="AI66" s="162"/>
      <c r="AJ66" s="162"/>
      <c r="AK66" s="162"/>
      <c r="AL66" s="162"/>
      <c r="AM66" s="162">
        <v>21</v>
      </c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</row>
    <row r="67" spans="1:60" outlineLevel="1" x14ac:dyDescent="0.2">
      <c r="A67" s="200">
        <v>34</v>
      </c>
      <c r="B67" s="173" t="s">
        <v>861</v>
      </c>
      <c r="C67" s="194" t="s">
        <v>862</v>
      </c>
      <c r="D67" s="177" t="s">
        <v>245</v>
      </c>
      <c r="E67" s="180">
        <v>1</v>
      </c>
      <c r="F67" s="185"/>
      <c r="G67" s="184">
        <f t="shared" si="1"/>
        <v>0</v>
      </c>
      <c r="H67" s="183"/>
      <c r="I67" s="202" t="s">
        <v>228</v>
      </c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 t="s">
        <v>229</v>
      </c>
      <c r="AF67" s="162" t="s">
        <v>240</v>
      </c>
      <c r="AG67" s="162"/>
      <c r="AH67" s="162"/>
      <c r="AI67" s="162"/>
      <c r="AJ67" s="162"/>
      <c r="AK67" s="162"/>
      <c r="AL67" s="162"/>
      <c r="AM67" s="162">
        <v>21</v>
      </c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</row>
    <row r="68" spans="1:60" outlineLevel="1" x14ac:dyDescent="0.2">
      <c r="A68" s="200">
        <v>35</v>
      </c>
      <c r="B68" s="173" t="s">
        <v>863</v>
      </c>
      <c r="C68" s="194" t="s">
        <v>864</v>
      </c>
      <c r="D68" s="177" t="s">
        <v>237</v>
      </c>
      <c r="E68" s="180">
        <v>1</v>
      </c>
      <c r="F68" s="185"/>
      <c r="G68" s="184">
        <f t="shared" si="1"/>
        <v>0</v>
      </c>
      <c r="H68" s="183"/>
      <c r="I68" s="202" t="s">
        <v>228</v>
      </c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 t="s">
        <v>229</v>
      </c>
      <c r="AF68" s="162" t="s">
        <v>240</v>
      </c>
      <c r="AG68" s="162"/>
      <c r="AH68" s="162"/>
      <c r="AI68" s="162"/>
      <c r="AJ68" s="162"/>
      <c r="AK68" s="162"/>
      <c r="AL68" s="162"/>
      <c r="AM68" s="162">
        <v>21</v>
      </c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</row>
    <row r="69" spans="1:60" outlineLevel="1" x14ac:dyDescent="0.2">
      <c r="A69" s="200">
        <v>36</v>
      </c>
      <c r="B69" s="173" t="s">
        <v>865</v>
      </c>
      <c r="C69" s="194" t="s">
        <v>866</v>
      </c>
      <c r="D69" s="177" t="s">
        <v>867</v>
      </c>
      <c r="E69" s="180">
        <v>18</v>
      </c>
      <c r="F69" s="185"/>
      <c r="G69" s="184">
        <f t="shared" si="1"/>
        <v>0</v>
      </c>
      <c r="H69" s="183"/>
      <c r="I69" s="202" t="s">
        <v>228</v>
      </c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 t="s">
        <v>229</v>
      </c>
      <c r="AF69" s="162" t="s">
        <v>240</v>
      </c>
      <c r="AG69" s="162"/>
      <c r="AH69" s="162"/>
      <c r="AI69" s="162"/>
      <c r="AJ69" s="162"/>
      <c r="AK69" s="162"/>
      <c r="AL69" s="162"/>
      <c r="AM69" s="162">
        <v>21</v>
      </c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</row>
    <row r="70" spans="1:60" outlineLevel="1" x14ac:dyDescent="0.2">
      <c r="A70" s="200">
        <v>37</v>
      </c>
      <c r="B70" s="173" t="s">
        <v>868</v>
      </c>
      <c r="C70" s="194" t="s">
        <v>869</v>
      </c>
      <c r="D70" s="177" t="s">
        <v>867</v>
      </c>
      <c r="E70" s="180">
        <v>18</v>
      </c>
      <c r="F70" s="185"/>
      <c r="G70" s="184">
        <f t="shared" si="1"/>
        <v>0</v>
      </c>
      <c r="H70" s="183"/>
      <c r="I70" s="202" t="s">
        <v>228</v>
      </c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 t="s">
        <v>229</v>
      </c>
      <c r="AF70" s="162" t="s">
        <v>240</v>
      </c>
      <c r="AG70" s="162"/>
      <c r="AH70" s="162"/>
      <c r="AI70" s="162"/>
      <c r="AJ70" s="162"/>
      <c r="AK70" s="162"/>
      <c r="AL70" s="162"/>
      <c r="AM70" s="162">
        <v>21</v>
      </c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</row>
    <row r="71" spans="1:60" outlineLevel="1" x14ac:dyDescent="0.2">
      <c r="A71" s="200">
        <v>38</v>
      </c>
      <c r="B71" s="173" t="s">
        <v>870</v>
      </c>
      <c r="C71" s="194" t="s">
        <v>871</v>
      </c>
      <c r="D71" s="177" t="s">
        <v>245</v>
      </c>
      <c r="E71" s="180">
        <v>1</v>
      </c>
      <c r="F71" s="185"/>
      <c r="G71" s="184">
        <f t="shared" si="1"/>
        <v>0</v>
      </c>
      <c r="H71" s="183"/>
      <c r="I71" s="202" t="s">
        <v>228</v>
      </c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 t="s">
        <v>229</v>
      </c>
      <c r="AF71" s="162" t="s">
        <v>240</v>
      </c>
      <c r="AG71" s="162"/>
      <c r="AH71" s="162"/>
      <c r="AI71" s="162"/>
      <c r="AJ71" s="162"/>
      <c r="AK71" s="162"/>
      <c r="AL71" s="162"/>
      <c r="AM71" s="162">
        <v>21</v>
      </c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</row>
    <row r="72" spans="1:60" outlineLevel="1" x14ac:dyDescent="0.2">
      <c r="A72" s="199"/>
      <c r="B72" s="285" t="s">
        <v>470</v>
      </c>
      <c r="C72" s="286"/>
      <c r="D72" s="287"/>
      <c r="E72" s="288"/>
      <c r="F72" s="289"/>
      <c r="G72" s="290"/>
      <c r="H72" s="183"/>
      <c r="I72" s="20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>
        <v>0</v>
      </c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</row>
    <row r="73" spans="1:60" outlineLevel="1" x14ac:dyDescent="0.2">
      <c r="A73" s="199"/>
      <c r="B73" s="285" t="s">
        <v>471</v>
      </c>
      <c r="C73" s="286"/>
      <c r="D73" s="287"/>
      <c r="E73" s="288"/>
      <c r="F73" s="289"/>
      <c r="G73" s="290"/>
      <c r="H73" s="183"/>
      <c r="I73" s="20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 t="s">
        <v>169</v>
      </c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</row>
    <row r="74" spans="1:60" outlineLevel="1" x14ac:dyDescent="0.2">
      <c r="A74" s="199">
        <v>39</v>
      </c>
      <c r="B74" s="174" t="s">
        <v>472</v>
      </c>
      <c r="C74" s="194" t="s">
        <v>473</v>
      </c>
      <c r="D74" s="177" t="s">
        <v>463</v>
      </c>
      <c r="E74" s="220"/>
      <c r="F74" s="185"/>
      <c r="G74" s="184">
        <f>ROUND(E74*F74,2)</f>
        <v>0</v>
      </c>
      <c r="H74" s="183" t="s">
        <v>474</v>
      </c>
      <c r="I74" s="202" t="s">
        <v>174</v>
      </c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 t="s">
        <v>166</v>
      </c>
      <c r="AF74" s="162"/>
      <c r="AG74" s="162"/>
      <c r="AH74" s="162"/>
      <c r="AI74" s="162"/>
      <c r="AJ74" s="162"/>
      <c r="AK74" s="162"/>
      <c r="AL74" s="162"/>
      <c r="AM74" s="162">
        <v>21</v>
      </c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</row>
    <row r="75" spans="1:60" outlineLevel="1" x14ac:dyDescent="0.2">
      <c r="A75" s="199"/>
      <c r="B75" s="285" t="s">
        <v>475</v>
      </c>
      <c r="C75" s="286"/>
      <c r="D75" s="287"/>
      <c r="E75" s="288"/>
      <c r="F75" s="289"/>
      <c r="G75" s="290"/>
      <c r="H75" s="183"/>
      <c r="I75" s="20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>
        <v>1</v>
      </c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</row>
    <row r="76" spans="1:60" outlineLevel="1" x14ac:dyDescent="0.2">
      <c r="A76" s="199">
        <v>40</v>
      </c>
      <c r="B76" s="174" t="s">
        <v>476</v>
      </c>
      <c r="C76" s="194" t="s">
        <v>477</v>
      </c>
      <c r="D76" s="177" t="s">
        <v>463</v>
      </c>
      <c r="E76" s="220"/>
      <c r="F76" s="185"/>
      <c r="G76" s="184">
        <f>ROUND(E76*F76,2)</f>
        <v>0</v>
      </c>
      <c r="H76" s="183" t="s">
        <v>474</v>
      </c>
      <c r="I76" s="202" t="s">
        <v>174</v>
      </c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 t="s">
        <v>166</v>
      </c>
      <c r="AF76" s="162"/>
      <c r="AG76" s="162"/>
      <c r="AH76" s="162"/>
      <c r="AI76" s="162"/>
      <c r="AJ76" s="162"/>
      <c r="AK76" s="162"/>
      <c r="AL76" s="162"/>
      <c r="AM76" s="162">
        <v>21</v>
      </c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</row>
    <row r="77" spans="1:60" x14ac:dyDescent="0.2">
      <c r="A77" s="198" t="s">
        <v>158</v>
      </c>
      <c r="B77" s="172" t="s">
        <v>122</v>
      </c>
      <c r="C77" s="193" t="s">
        <v>123</v>
      </c>
      <c r="D77" s="176"/>
      <c r="E77" s="179"/>
      <c r="F77" s="291">
        <f>SUM(G78:G115)</f>
        <v>0</v>
      </c>
      <c r="G77" s="292"/>
      <c r="H77" s="182"/>
      <c r="I77" s="201"/>
      <c r="AE77" t="s">
        <v>159</v>
      </c>
    </row>
    <row r="78" spans="1:60" outlineLevel="1" x14ac:dyDescent="0.2">
      <c r="A78" s="199"/>
      <c r="B78" s="293" t="s">
        <v>872</v>
      </c>
      <c r="C78" s="294"/>
      <c r="D78" s="295"/>
      <c r="E78" s="296"/>
      <c r="F78" s="297"/>
      <c r="G78" s="298"/>
      <c r="H78" s="183"/>
      <c r="I78" s="20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>
        <v>0</v>
      </c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</row>
    <row r="79" spans="1:60" outlineLevel="1" x14ac:dyDescent="0.2">
      <c r="A79" s="199"/>
      <c r="B79" s="285" t="s">
        <v>873</v>
      </c>
      <c r="C79" s="286"/>
      <c r="D79" s="287"/>
      <c r="E79" s="288"/>
      <c r="F79" s="289"/>
      <c r="G79" s="290"/>
      <c r="H79" s="183"/>
      <c r="I79" s="20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>
        <v>1</v>
      </c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</row>
    <row r="80" spans="1:60" outlineLevel="1" x14ac:dyDescent="0.2">
      <c r="A80" s="200">
        <v>41</v>
      </c>
      <c r="B80" s="173" t="s">
        <v>874</v>
      </c>
      <c r="C80" s="194" t="s">
        <v>875</v>
      </c>
      <c r="D80" s="177" t="s">
        <v>245</v>
      </c>
      <c r="E80" s="180">
        <v>2</v>
      </c>
      <c r="F80" s="185"/>
      <c r="G80" s="184">
        <f>ROUND(E80*F80,2)</f>
        <v>0</v>
      </c>
      <c r="H80" s="183" t="s">
        <v>474</v>
      </c>
      <c r="I80" s="202" t="s">
        <v>174</v>
      </c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 t="s">
        <v>166</v>
      </c>
      <c r="AF80" s="162"/>
      <c r="AG80" s="162"/>
      <c r="AH80" s="162"/>
      <c r="AI80" s="162"/>
      <c r="AJ80" s="162"/>
      <c r="AK80" s="162"/>
      <c r="AL80" s="162"/>
      <c r="AM80" s="162">
        <v>21</v>
      </c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</row>
    <row r="81" spans="1:60" outlineLevel="1" x14ac:dyDescent="0.2">
      <c r="A81" s="199"/>
      <c r="B81" s="174"/>
      <c r="C81" s="299" t="s">
        <v>876</v>
      </c>
      <c r="D81" s="300"/>
      <c r="E81" s="301"/>
      <c r="F81" s="302"/>
      <c r="G81" s="303"/>
      <c r="H81" s="183"/>
      <c r="I81" s="20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5" t="str">
        <f>C81</f>
        <v>Včetně tělesa základní délky 1 m, dna a odvodňovacího hrdla.</v>
      </c>
      <c r="BB81" s="162"/>
      <c r="BC81" s="162"/>
      <c r="BD81" s="162"/>
      <c r="BE81" s="162"/>
      <c r="BF81" s="162"/>
      <c r="BG81" s="162"/>
      <c r="BH81" s="162"/>
    </row>
    <row r="82" spans="1:60" outlineLevel="1" x14ac:dyDescent="0.2">
      <c r="A82" s="199"/>
      <c r="B82" s="285" t="s">
        <v>872</v>
      </c>
      <c r="C82" s="286"/>
      <c r="D82" s="287"/>
      <c r="E82" s="288"/>
      <c r="F82" s="289"/>
      <c r="G82" s="290"/>
      <c r="H82" s="183"/>
      <c r="I82" s="20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>
        <v>0</v>
      </c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</row>
    <row r="83" spans="1:60" outlineLevel="1" x14ac:dyDescent="0.2">
      <c r="A83" s="199"/>
      <c r="B83" s="285" t="s">
        <v>873</v>
      </c>
      <c r="C83" s="286"/>
      <c r="D83" s="287"/>
      <c r="E83" s="288"/>
      <c r="F83" s="289"/>
      <c r="G83" s="290"/>
      <c r="H83" s="183"/>
      <c r="I83" s="20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>
        <v>1</v>
      </c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</row>
    <row r="84" spans="1:60" outlineLevel="1" x14ac:dyDescent="0.2">
      <c r="A84" s="200">
        <v>42</v>
      </c>
      <c r="B84" s="173" t="s">
        <v>877</v>
      </c>
      <c r="C84" s="194" t="s">
        <v>878</v>
      </c>
      <c r="D84" s="177" t="s">
        <v>245</v>
      </c>
      <c r="E84" s="180">
        <v>2</v>
      </c>
      <c r="F84" s="185"/>
      <c r="G84" s="184">
        <f>ROUND(E84*F84,2)</f>
        <v>0</v>
      </c>
      <c r="H84" s="183" t="s">
        <v>474</v>
      </c>
      <c r="I84" s="202" t="s">
        <v>174</v>
      </c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 t="s">
        <v>166</v>
      </c>
      <c r="AF84" s="162"/>
      <c r="AG84" s="162"/>
      <c r="AH84" s="162"/>
      <c r="AI84" s="162"/>
      <c r="AJ84" s="162"/>
      <c r="AK84" s="162"/>
      <c r="AL84" s="162"/>
      <c r="AM84" s="162">
        <v>21</v>
      </c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</row>
    <row r="85" spans="1:60" outlineLevel="1" x14ac:dyDescent="0.2">
      <c r="A85" s="199"/>
      <c r="B85" s="285" t="s">
        <v>872</v>
      </c>
      <c r="C85" s="286"/>
      <c r="D85" s="287"/>
      <c r="E85" s="288"/>
      <c r="F85" s="289"/>
      <c r="G85" s="290"/>
      <c r="H85" s="183"/>
      <c r="I85" s="20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>
        <v>0</v>
      </c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</row>
    <row r="86" spans="1:60" outlineLevel="1" x14ac:dyDescent="0.2">
      <c r="A86" s="199"/>
      <c r="B86" s="285" t="s">
        <v>873</v>
      </c>
      <c r="C86" s="286"/>
      <c r="D86" s="287"/>
      <c r="E86" s="288"/>
      <c r="F86" s="289"/>
      <c r="G86" s="290"/>
      <c r="H86" s="183"/>
      <c r="I86" s="20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>
        <v>1</v>
      </c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</row>
    <row r="87" spans="1:60" outlineLevel="1" x14ac:dyDescent="0.2">
      <c r="A87" s="200">
        <v>43</v>
      </c>
      <c r="B87" s="173" t="s">
        <v>1126</v>
      </c>
      <c r="C87" s="194" t="s">
        <v>1127</v>
      </c>
      <c r="D87" s="177" t="s">
        <v>245</v>
      </c>
      <c r="E87" s="180">
        <v>4</v>
      </c>
      <c r="F87" s="185"/>
      <c r="G87" s="184">
        <f>ROUND(E87*F87,2)</f>
        <v>0</v>
      </c>
      <c r="H87" s="183" t="s">
        <v>474</v>
      </c>
      <c r="I87" s="202" t="s">
        <v>174</v>
      </c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 t="s">
        <v>166</v>
      </c>
      <c r="AF87" s="162"/>
      <c r="AG87" s="162"/>
      <c r="AH87" s="162"/>
      <c r="AI87" s="162"/>
      <c r="AJ87" s="162"/>
      <c r="AK87" s="162"/>
      <c r="AL87" s="162"/>
      <c r="AM87" s="162">
        <v>21</v>
      </c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</row>
    <row r="88" spans="1:60" outlineLevel="1" x14ac:dyDescent="0.2">
      <c r="A88" s="199"/>
      <c r="B88" s="285" t="s">
        <v>872</v>
      </c>
      <c r="C88" s="286"/>
      <c r="D88" s="287"/>
      <c r="E88" s="288"/>
      <c r="F88" s="289"/>
      <c r="G88" s="290"/>
      <c r="H88" s="183"/>
      <c r="I88" s="20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>
        <v>0</v>
      </c>
      <c r="AD88" s="162"/>
      <c r="AE88" s="162"/>
      <c r="AF88" s="162"/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</row>
    <row r="89" spans="1:60" outlineLevel="1" x14ac:dyDescent="0.2">
      <c r="A89" s="199"/>
      <c r="B89" s="285" t="s">
        <v>873</v>
      </c>
      <c r="C89" s="286"/>
      <c r="D89" s="287"/>
      <c r="E89" s="288"/>
      <c r="F89" s="289"/>
      <c r="G89" s="290"/>
      <c r="H89" s="183"/>
      <c r="I89" s="20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>
        <v>1</v>
      </c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</row>
    <row r="90" spans="1:60" outlineLevel="1" x14ac:dyDescent="0.2">
      <c r="A90" s="200">
        <v>44</v>
      </c>
      <c r="B90" s="173" t="s">
        <v>881</v>
      </c>
      <c r="C90" s="194" t="s">
        <v>882</v>
      </c>
      <c r="D90" s="177" t="s">
        <v>245</v>
      </c>
      <c r="E90" s="180">
        <v>2</v>
      </c>
      <c r="F90" s="185"/>
      <c r="G90" s="184">
        <f>ROUND(E90*F90,2)</f>
        <v>0</v>
      </c>
      <c r="H90" s="183" t="s">
        <v>474</v>
      </c>
      <c r="I90" s="202" t="s">
        <v>174</v>
      </c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 t="s">
        <v>166</v>
      </c>
      <c r="AF90" s="162"/>
      <c r="AG90" s="162"/>
      <c r="AH90" s="162"/>
      <c r="AI90" s="162"/>
      <c r="AJ90" s="162"/>
      <c r="AK90" s="162"/>
      <c r="AL90" s="162"/>
      <c r="AM90" s="162">
        <v>21</v>
      </c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</row>
    <row r="91" spans="1:60" outlineLevel="1" x14ac:dyDescent="0.2">
      <c r="A91" s="199"/>
      <c r="B91" s="285" t="s">
        <v>883</v>
      </c>
      <c r="C91" s="286"/>
      <c r="D91" s="287"/>
      <c r="E91" s="288"/>
      <c r="F91" s="289"/>
      <c r="G91" s="290"/>
      <c r="H91" s="183"/>
      <c r="I91" s="20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>
        <v>0</v>
      </c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</row>
    <row r="92" spans="1:60" outlineLevel="1" x14ac:dyDescent="0.2">
      <c r="A92" s="200">
        <v>45</v>
      </c>
      <c r="B92" s="173" t="s">
        <v>884</v>
      </c>
      <c r="C92" s="194" t="s">
        <v>885</v>
      </c>
      <c r="D92" s="177" t="s">
        <v>225</v>
      </c>
      <c r="E92" s="180">
        <v>2</v>
      </c>
      <c r="F92" s="185"/>
      <c r="G92" s="184">
        <f>ROUND(E92*F92,2)</f>
        <v>0</v>
      </c>
      <c r="H92" s="183" t="s">
        <v>474</v>
      </c>
      <c r="I92" s="202" t="s">
        <v>174</v>
      </c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 t="s">
        <v>166</v>
      </c>
      <c r="AF92" s="162"/>
      <c r="AG92" s="162"/>
      <c r="AH92" s="162"/>
      <c r="AI92" s="162"/>
      <c r="AJ92" s="162"/>
      <c r="AK92" s="162"/>
      <c r="AL92" s="162"/>
      <c r="AM92" s="162">
        <v>21</v>
      </c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</row>
    <row r="93" spans="1:60" outlineLevel="1" x14ac:dyDescent="0.2">
      <c r="A93" s="199"/>
      <c r="B93" s="285" t="s">
        <v>478</v>
      </c>
      <c r="C93" s="286"/>
      <c r="D93" s="287"/>
      <c r="E93" s="288"/>
      <c r="F93" s="289"/>
      <c r="G93" s="290"/>
      <c r="H93" s="183"/>
      <c r="I93" s="20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>
        <v>0</v>
      </c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</row>
    <row r="94" spans="1:60" outlineLevel="1" x14ac:dyDescent="0.2">
      <c r="A94" s="200">
        <v>46</v>
      </c>
      <c r="B94" s="173" t="s">
        <v>479</v>
      </c>
      <c r="C94" s="194" t="s">
        <v>480</v>
      </c>
      <c r="D94" s="177" t="s">
        <v>237</v>
      </c>
      <c r="E94" s="180">
        <v>10</v>
      </c>
      <c r="F94" s="185"/>
      <c r="G94" s="184">
        <f>ROUND(E94*F94,2)</f>
        <v>0</v>
      </c>
      <c r="H94" s="183" t="s">
        <v>474</v>
      </c>
      <c r="I94" s="202" t="s">
        <v>174</v>
      </c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 t="s">
        <v>166</v>
      </c>
      <c r="AF94" s="162"/>
      <c r="AG94" s="162"/>
      <c r="AH94" s="162"/>
      <c r="AI94" s="162"/>
      <c r="AJ94" s="162"/>
      <c r="AK94" s="162"/>
      <c r="AL94" s="162"/>
      <c r="AM94" s="162">
        <v>21</v>
      </c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</row>
    <row r="95" spans="1:60" outlineLevel="1" x14ac:dyDescent="0.2">
      <c r="A95" s="199"/>
      <c r="B95" s="285" t="s">
        <v>481</v>
      </c>
      <c r="C95" s="286"/>
      <c r="D95" s="287"/>
      <c r="E95" s="288"/>
      <c r="F95" s="289"/>
      <c r="G95" s="290"/>
      <c r="H95" s="183"/>
      <c r="I95" s="20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>
        <v>0</v>
      </c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</row>
    <row r="96" spans="1:60" outlineLevel="1" x14ac:dyDescent="0.2">
      <c r="A96" s="199"/>
      <c r="B96" s="285" t="s">
        <v>482</v>
      </c>
      <c r="C96" s="286"/>
      <c r="D96" s="287"/>
      <c r="E96" s="288"/>
      <c r="F96" s="289"/>
      <c r="G96" s="290"/>
      <c r="H96" s="183"/>
      <c r="I96" s="20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>
        <v>1</v>
      </c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</row>
    <row r="97" spans="1:60" outlineLevel="1" x14ac:dyDescent="0.2">
      <c r="A97" s="200">
        <v>47</v>
      </c>
      <c r="B97" s="173" t="s">
        <v>483</v>
      </c>
      <c r="C97" s="194" t="s">
        <v>484</v>
      </c>
      <c r="D97" s="177" t="s">
        <v>237</v>
      </c>
      <c r="E97" s="180">
        <v>1</v>
      </c>
      <c r="F97" s="185"/>
      <c r="G97" s="184">
        <f>ROUND(E97*F97,2)</f>
        <v>0</v>
      </c>
      <c r="H97" s="183" t="s">
        <v>474</v>
      </c>
      <c r="I97" s="202" t="s">
        <v>174</v>
      </c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 t="s">
        <v>166</v>
      </c>
      <c r="AF97" s="162"/>
      <c r="AG97" s="162"/>
      <c r="AH97" s="162"/>
      <c r="AI97" s="162"/>
      <c r="AJ97" s="162"/>
      <c r="AK97" s="162"/>
      <c r="AL97" s="162"/>
      <c r="AM97" s="162">
        <v>21</v>
      </c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</row>
    <row r="98" spans="1:60" outlineLevel="1" x14ac:dyDescent="0.2">
      <c r="A98" s="199"/>
      <c r="B98" s="285" t="s">
        <v>481</v>
      </c>
      <c r="C98" s="286"/>
      <c r="D98" s="287"/>
      <c r="E98" s="288"/>
      <c r="F98" s="289"/>
      <c r="G98" s="290"/>
      <c r="H98" s="183"/>
      <c r="I98" s="20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>
        <v>0</v>
      </c>
      <c r="AD98" s="162"/>
      <c r="AE98" s="162"/>
      <c r="AF98" s="162"/>
      <c r="AG98" s="162"/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</row>
    <row r="99" spans="1:60" outlineLevel="1" x14ac:dyDescent="0.2">
      <c r="A99" s="199"/>
      <c r="B99" s="285" t="s">
        <v>482</v>
      </c>
      <c r="C99" s="286"/>
      <c r="D99" s="287"/>
      <c r="E99" s="288"/>
      <c r="F99" s="289"/>
      <c r="G99" s="290"/>
      <c r="H99" s="183"/>
      <c r="I99" s="20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>
        <v>1</v>
      </c>
      <c r="AD99" s="162"/>
      <c r="AE99" s="162"/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</row>
    <row r="100" spans="1:60" outlineLevel="1" x14ac:dyDescent="0.2">
      <c r="A100" s="200">
        <v>48</v>
      </c>
      <c r="B100" s="173" t="s">
        <v>485</v>
      </c>
      <c r="C100" s="194" t="s">
        <v>486</v>
      </c>
      <c r="D100" s="177" t="s">
        <v>237</v>
      </c>
      <c r="E100" s="180">
        <v>2</v>
      </c>
      <c r="F100" s="185"/>
      <c r="G100" s="184">
        <f>ROUND(E100*F100,2)</f>
        <v>0</v>
      </c>
      <c r="H100" s="183" t="s">
        <v>474</v>
      </c>
      <c r="I100" s="202" t="s">
        <v>174</v>
      </c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 t="s">
        <v>166</v>
      </c>
      <c r="AF100" s="162"/>
      <c r="AG100" s="162"/>
      <c r="AH100" s="162"/>
      <c r="AI100" s="162"/>
      <c r="AJ100" s="162"/>
      <c r="AK100" s="162"/>
      <c r="AL100" s="162"/>
      <c r="AM100" s="162">
        <v>21</v>
      </c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</row>
    <row r="101" spans="1:60" outlineLevel="1" x14ac:dyDescent="0.2">
      <c r="A101" s="199"/>
      <c r="B101" s="285" t="s">
        <v>487</v>
      </c>
      <c r="C101" s="286"/>
      <c r="D101" s="287"/>
      <c r="E101" s="288"/>
      <c r="F101" s="289"/>
      <c r="G101" s="290"/>
      <c r="H101" s="183"/>
      <c r="I101" s="20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>
        <v>0</v>
      </c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</row>
    <row r="102" spans="1:60" outlineLevel="1" x14ac:dyDescent="0.2">
      <c r="A102" s="200">
        <v>49</v>
      </c>
      <c r="B102" s="173" t="s">
        <v>488</v>
      </c>
      <c r="C102" s="194" t="s">
        <v>489</v>
      </c>
      <c r="D102" s="177" t="s">
        <v>245</v>
      </c>
      <c r="E102" s="180">
        <v>1</v>
      </c>
      <c r="F102" s="185"/>
      <c r="G102" s="184">
        <f t="shared" ref="G102:G111" si="2">ROUND(E102*F102,2)</f>
        <v>0</v>
      </c>
      <c r="H102" s="183" t="s">
        <v>474</v>
      </c>
      <c r="I102" s="202" t="s">
        <v>174</v>
      </c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 t="s">
        <v>166</v>
      </c>
      <c r="AF102" s="162"/>
      <c r="AG102" s="162"/>
      <c r="AH102" s="162"/>
      <c r="AI102" s="162"/>
      <c r="AJ102" s="162"/>
      <c r="AK102" s="162"/>
      <c r="AL102" s="162"/>
      <c r="AM102" s="162">
        <v>21</v>
      </c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</row>
    <row r="103" spans="1:60" outlineLevel="1" x14ac:dyDescent="0.2">
      <c r="A103" s="200">
        <v>50</v>
      </c>
      <c r="B103" s="173" t="s">
        <v>1128</v>
      </c>
      <c r="C103" s="194" t="s">
        <v>1129</v>
      </c>
      <c r="D103" s="177" t="s">
        <v>245</v>
      </c>
      <c r="E103" s="180">
        <v>1</v>
      </c>
      <c r="F103" s="185"/>
      <c r="G103" s="184">
        <f t="shared" si="2"/>
        <v>0</v>
      </c>
      <c r="H103" s="183"/>
      <c r="I103" s="202" t="s">
        <v>228</v>
      </c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 t="s">
        <v>229</v>
      </c>
      <c r="AF103" s="162" t="s">
        <v>240</v>
      </c>
      <c r="AG103" s="162"/>
      <c r="AH103" s="162"/>
      <c r="AI103" s="162"/>
      <c r="AJ103" s="162"/>
      <c r="AK103" s="162"/>
      <c r="AL103" s="162"/>
      <c r="AM103" s="162">
        <v>21</v>
      </c>
      <c r="AN103" s="162"/>
      <c r="AO103" s="162"/>
      <c r="AP103" s="162"/>
      <c r="AQ103" s="162"/>
      <c r="AR103" s="162"/>
      <c r="AS103" s="162"/>
      <c r="AT103" s="162"/>
      <c r="AU103" s="162"/>
      <c r="AV103" s="162"/>
      <c r="AW103" s="162"/>
      <c r="AX103" s="162"/>
      <c r="AY103" s="162"/>
      <c r="AZ103" s="162"/>
      <c r="BA103" s="162"/>
      <c r="BB103" s="162"/>
      <c r="BC103" s="162"/>
      <c r="BD103" s="162"/>
      <c r="BE103" s="162"/>
      <c r="BF103" s="162"/>
      <c r="BG103" s="162"/>
      <c r="BH103" s="162"/>
    </row>
    <row r="104" spans="1:60" ht="22.5" outlineLevel="1" x14ac:dyDescent="0.2">
      <c r="A104" s="200">
        <v>51</v>
      </c>
      <c r="B104" s="173" t="s">
        <v>490</v>
      </c>
      <c r="C104" s="194" t="s">
        <v>886</v>
      </c>
      <c r="D104" s="177" t="s">
        <v>245</v>
      </c>
      <c r="E104" s="180">
        <v>2</v>
      </c>
      <c r="F104" s="185"/>
      <c r="G104" s="184">
        <f t="shared" si="2"/>
        <v>0</v>
      </c>
      <c r="H104" s="183"/>
      <c r="I104" s="202" t="s">
        <v>228</v>
      </c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 t="s">
        <v>229</v>
      </c>
      <c r="AF104" s="162" t="s">
        <v>240</v>
      </c>
      <c r="AG104" s="162"/>
      <c r="AH104" s="162"/>
      <c r="AI104" s="162"/>
      <c r="AJ104" s="162"/>
      <c r="AK104" s="162"/>
      <c r="AL104" s="162"/>
      <c r="AM104" s="162">
        <v>21</v>
      </c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  <c r="BC104" s="162"/>
      <c r="BD104" s="162"/>
      <c r="BE104" s="162"/>
      <c r="BF104" s="162"/>
      <c r="BG104" s="162"/>
      <c r="BH104" s="162"/>
    </row>
    <row r="105" spans="1:60" ht="22.5" outlineLevel="1" x14ac:dyDescent="0.2">
      <c r="A105" s="200">
        <v>52</v>
      </c>
      <c r="B105" s="173" t="s">
        <v>492</v>
      </c>
      <c r="C105" s="194" t="s">
        <v>1130</v>
      </c>
      <c r="D105" s="177" t="s">
        <v>245</v>
      </c>
      <c r="E105" s="180">
        <v>1</v>
      </c>
      <c r="F105" s="185"/>
      <c r="G105" s="184">
        <f t="shared" si="2"/>
        <v>0</v>
      </c>
      <c r="H105" s="183"/>
      <c r="I105" s="202" t="s">
        <v>228</v>
      </c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 t="s">
        <v>229</v>
      </c>
      <c r="AF105" s="162" t="s">
        <v>240</v>
      </c>
      <c r="AG105" s="162"/>
      <c r="AH105" s="162"/>
      <c r="AI105" s="162"/>
      <c r="AJ105" s="162"/>
      <c r="AK105" s="162"/>
      <c r="AL105" s="162"/>
      <c r="AM105" s="162">
        <v>21</v>
      </c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2"/>
      <c r="AZ105" s="162"/>
      <c r="BA105" s="162"/>
      <c r="BB105" s="162"/>
      <c r="BC105" s="162"/>
      <c r="BD105" s="162"/>
      <c r="BE105" s="162"/>
      <c r="BF105" s="162"/>
      <c r="BG105" s="162"/>
      <c r="BH105" s="162"/>
    </row>
    <row r="106" spans="1:60" ht="22.5" outlineLevel="1" x14ac:dyDescent="0.2">
      <c r="A106" s="200">
        <v>53</v>
      </c>
      <c r="B106" s="173" t="s">
        <v>888</v>
      </c>
      <c r="C106" s="194" t="s">
        <v>889</v>
      </c>
      <c r="D106" s="177" t="s">
        <v>245</v>
      </c>
      <c r="E106" s="180">
        <v>1</v>
      </c>
      <c r="F106" s="185"/>
      <c r="G106" s="184">
        <f t="shared" si="2"/>
        <v>0</v>
      </c>
      <c r="H106" s="183"/>
      <c r="I106" s="202" t="s">
        <v>228</v>
      </c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 t="s">
        <v>229</v>
      </c>
      <c r="AF106" s="162" t="s">
        <v>240</v>
      </c>
      <c r="AG106" s="162"/>
      <c r="AH106" s="162"/>
      <c r="AI106" s="162"/>
      <c r="AJ106" s="162"/>
      <c r="AK106" s="162"/>
      <c r="AL106" s="162"/>
      <c r="AM106" s="162">
        <v>21</v>
      </c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2"/>
      <c r="AZ106" s="162"/>
      <c r="BA106" s="162"/>
      <c r="BB106" s="162"/>
      <c r="BC106" s="162"/>
      <c r="BD106" s="162"/>
      <c r="BE106" s="162"/>
      <c r="BF106" s="162"/>
      <c r="BG106" s="162"/>
      <c r="BH106" s="162"/>
    </row>
    <row r="107" spans="1:60" ht="22.5" outlineLevel="1" x14ac:dyDescent="0.2">
      <c r="A107" s="200">
        <v>54</v>
      </c>
      <c r="B107" s="173" t="s">
        <v>890</v>
      </c>
      <c r="C107" s="194" t="s">
        <v>891</v>
      </c>
      <c r="D107" s="177" t="s">
        <v>245</v>
      </c>
      <c r="E107" s="180">
        <v>1</v>
      </c>
      <c r="F107" s="185"/>
      <c r="G107" s="184">
        <f t="shared" si="2"/>
        <v>0</v>
      </c>
      <c r="H107" s="183"/>
      <c r="I107" s="202" t="s">
        <v>228</v>
      </c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 t="s">
        <v>229</v>
      </c>
      <c r="AF107" s="162" t="s">
        <v>240</v>
      </c>
      <c r="AG107" s="162"/>
      <c r="AH107" s="162"/>
      <c r="AI107" s="162"/>
      <c r="AJ107" s="162"/>
      <c r="AK107" s="162"/>
      <c r="AL107" s="162"/>
      <c r="AM107" s="162">
        <v>21</v>
      </c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2"/>
      <c r="AZ107" s="162"/>
      <c r="BA107" s="162"/>
      <c r="BB107" s="162"/>
      <c r="BC107" s="162"/>
      <c r="BD107" s="162"/>
      <c r="BE107" s="162"/>
      <c r="BF107" s="162"/>
      <c r="BG107" s="162"/>
      <c r="BH107" s="162"/>
    </row>
    <row r="108" spans="1:60" outlineLevel="1" x14ac:dyDescent="0.2">
      <c r="A108" s="200">
        <v>55</v>
      </c>
      <c r="B108" s="173" t="s">
        <v>892</v>
      </c>
      <c r="C108" s="194" t="s">
        <v>893</v>
      </c>
      <c r="D108" s="177" t="s">
        <v>245</v>
      </c>
      <c r="E108" s="180">
        <v>1</v>
      </c>
      <c r="F108" s="185"/>
      <c r="G108" s="184">
        <f t="shared" si="2"/>
        <v>0</v>
      </c>
      <c r="H108" s="183"/>
      <c r="I108" s="202" t="s">
        <v>228</v>
      </c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 t="s">
        <v>229</v>
      </c>
      <c r="AF108" s="162" t="s">
        <v>240</v>
      </c>
      <c r="AG108" s="162"/>
      <c r="AH108" s="162"/>
      <c r="AI108" s="162"/>
      <c r="AJ108" s="162"/>
      <c r="AK108" s="162"/>
      <c r="AL108" s="162"/>
      <c r="AM108" s="162">
        <v>21</v>
      </c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2"/>
      <c r="AZ108" s="162"/>
      <c r="BA108" s="162"/>
      <c r="BB108" s="162"/>
      <c r="BC108" s="162"/>
      <c r="BD108" s="162"/>
      <c r="BE108" s="162"/>
      <c r="BF108" s="162"/>
      <c r="BG108" s="162"/>
      <c r="BH108" s="162"/>
    </row>
    <row r="109" spans="1:60" outlineLevel="1" x14ac:dyDescent="0.2">
      <c r="A109" s="200">
        <v>56</v>
      </c>
      <c r="B109" s="173" t="s">
        <v>1071</v>
      </c>
      <c r="C109" s="194" t="s">
        <v>1131</v>
      </c>
      <c r="D109" s="177" t="s">
        <v>245</v>
      </c>
      <c r="E109" s="180">
        <v>1</v>
      </c>
      <c r="F109" s="185"/>
      <c r="G109" s="184">
        <f t="shared" si="2"/>
        <v>0</v>
      </c>
      <c r="H109" s="183"/>
      <c r="I109" s="202" t="s">
        <v>228</v>
      </c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 t="s">
        <v>229</v>
      </c>
      <c r="AF109" s="162" t="s">
        <v>240</v>
      </c>
      <c r="AG109" s="162"/>
      <c r="AH109" s="162"/>
      <c r="AI109" s="162"/>
      <c r="AJ109" s="162"/>
      <c r="AK109" s="162"/>
      <c r="AL109" s="162"/>
      <c r="AM109" s="162">
        <v>21</v>
      </c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</row>
    <row r="110" spans="1:60" outlineLevel="1" x14ac:dyDescent="0.2">
      <c r="A110" s="200">
        <v>57</v>
      </c>
      <c r="B110" s="173" t="s">
        <v>896</v>
      </c>
      <c r="C110" s="194" t="s">
        <v>897</v>
      </c>
      <c r="D110" s="177" t="s">
        <v>245</v>
      </c>
      <c r="E110" s="180">
        <v>1</v>
      </c>
      <c r="F110" s="185"/>
      <c r="G110" s="184">
        <f t="shared" si="2"/>
        <v>0</v>
      </c>
      <c r="H110" s="183"/>
      <c r="I110" s="202" t="s">
        <v>228</v>
      </c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 t="s">
        <v>229</v>
      </c>
      <c r="AF110" s="162" t="s">
        <v>240</v>
      </c>
      <c r="AG110" s="162"/>
      <c r="AH110" s="162"/>
      <c r="AI110" s="162"/>
      <c r="AJ110" s="162"/>
      <c r="AK110" s="162"/>
      <c r="AL110" s="162"/>
      <c r="AM110" s="162">
        <v>21</v>
      </c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</row>
    <row r="111" spans="1:60" outlineLevel="1" x14ac:dyDescent="0.2">
      <c r="A111" s="200">
        <v>58</v>
      </c>
      <c r="B111" s="173" t="s">
        <v>898</v>
      </c>
      <c r="C111" s="194" t="s">
        <v>899</v>
      </c>
      <c r="D111" s="177" t="s">
        <v>245</v>
      </c>
      <c r="E111" s="180">
        <v>2</v>
      </c>
      <c r="F111" s="185"/>
      <c r="G111" s="184">
        <f t="shared" si="2"/>
        <v>0</v>
      </c>
      <c r="H111" s="183"/>
      <c r="I111" s="202" t="s">
        <v>228</v>
      </c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 t="s">
        <v>229</v>
      </c>
      <c r="AF111" s="162" t="s">
        <v>240</v>
      </c>
      <c r="AG111" s="162"/>
      <c r="AH111" s="162"/>
      <c r="AI111" s="162"/>
      <c r="AJ111" s="162"/>
      <c r="AK111" s="162"/>
      <c r="AL111" s="162"/>
      <c r="AM111" s="162">
        <v>21</v>
      </c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</row>
    <row r="112" spans="1:60" outlineLevel="1" x14ac:dyDescent="0.2">
      <c r="A112" s="199"/>
      <c r="B112" s="285" t="s">
        <v>494</v>
      </c>
      <c r="C112" s="286"/>
      <c r="D112" s="287"/>
      <c r="E112" s="288"/>
      <c r="F112" s="289"/>
      <c r="G112" s="290"/>
      <c r="H112" s="183"/>
      <c r="I112" s="20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>
        <v>0</v>
      </c>
      <c r="AD112" s="162"/>
      <c r="AE112" s="162"/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2"/>
      <c r="AZ112" s="162"/>
      <c r="BA112" s="162"/>
      <c r="BB112" s="162"/>
      <c r="BC112" s="162"/>
      <c r="BD112" s="162"/>
      <c r="BE112" s="162"/>
      <c r="BF112" s="162"/>
      <c r="BG112" s="162"/>
      <c r="BH112" s="162"/>
    </row>
    <row r="113" spans="1:60" outlineLevel="1" x14ac:dyDescent="0.2">
      <c r="A113" s="199">
        <v>59</v>
      </c>
      <c r="B113" s="174" t="s">
        <v>495</v>
      </c>
      <c r="C113" s="194" t="s">
        <v>462</v>
      </c>
      <c r="D113" s="177" t="s">
        <v>463</v>
      </c>
      <c r="E113" s="220"/>
      <c r="F113" s="185"/>
      <c r="G113" s="184">
        <f>ROUND(E113*F113,2)</f>
        <v>0</v>
      </c>
      <c r="H113" s="183" t="s">
        <v>474</v>
      </c>
      <c r="I113" s="202" t="s">
        <v>174</v>
      </c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 t="s">
        <v>166</v>
      </c>
      <c r="AF113" s="162"/>
      <c r="AG113" s="162"/>
      <c r="AH113" s="162"/>
      <c r="AI113" s="162"/>
      <c r="AJ113" s="162"/>
      <c r="AK113" s="162"/>
      <c r="AL113" s="162"/>
      <c r="AM113" s="162">
        <v>21</v>
      </c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2"/>
      <c r="AZ113" s="162"/>
      <c r="BA113" s="162"/>
      <c r="BB113" s="162"/>
      <c r="BC113" s="162"/>
      <c r="BD113" s="162"/>
      <c r="BE113" s="162"/>
      <c r="BF113" s="162"/>
      <c r="BG113" s="162"/>
      <c r="BH113" s="162"/>
    </row>
    <row r="114" spans="1:60" outlineLevel="1" x14ac:dyDescent="0.2">
      <c r="A114" s="199"/>
      <c r="B114" s="285" t="s">
        <v>496</v>
      </c>
      <c r="C114" s="286"/>
      <c r="D114" s="287"/>
      <c r="E114" s="288"/>
      <c r="F114" s="289"/>
      <c r="G114" s="290"/>
      <c r="H114" s="183"/>
      <c r="I114" s="20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>
        <v>1</v>
      </c>
      <c r="AD114" s="162"/>
      <c r="AE114" s="162"/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2"/>
      <c r="AZ114" s="162"/>
      <c r="BA114" s="162"/>
      <c r="BB114" s="162"/>
      <c r="BC114" s="162"/>
      <c r="BD114" s="162"/>
      <c r="BE114" s="162"/>
      <c r="BF114" s="162"/>
      <c r="BG114" s="162"/>
      <c r="BH114" s="162"/>
    </row>
    <row r="115" spans="1:60" outlineLevel="1" x14ac:dyDescent="0.2">
      <c r="A115" s="199">
        <v>60</v>
      </c>
      <c r="B115" s="174" t="s">
        <v>497</v>
      </c>
      <c r="C115" s="194" t="s">
        <v>498</v>
      </c>
      <c r="D115" s="177" t="s">
        <v>463</v>
      </c>
      <c r="E115" s="220"/>
      <c r="F115" s="185"/>
      <c r="G115" s="184">
        <f>ROUND(E115*F115,2)</f>
        <v>0</v>
      </c>
      <c r="H115" s="183" t="s">
        <v>474</v>
      </c>
      <c r="I115" s="202" t="s">
        <v>174</v>
      </c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 t="s">
        <v>166</v>
      </c>
      <c r="AF115" s="162"/>
      <c r="AG115" s="162"/>
      <c r="AH115" s="162"/>
      <c r="AI115" s="162"/>
      <c r="AJ115" s="162"/>
      <c r="AK115" s="162"/>
      <c r="AL115" s="162"/>
      <c r="AM115" s="162">
        <v>21</v>
      </c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2"/>
      <c r="AZ115" s="162"/>
      <c r="BA115" s="162"/>
      <c r="BB115" s="162"/>
      <c r="BC115" s="162"/>
      <c r="BD115" s="162"/>
      <c r="BE115" s="162"/>
      <c r="BF115" s="162"/>
      <c r="BG115" s="162"/>
      <c r="BH115" s="162"/>
    </row>
    <row r="116" spans="1:60" x14ac:dyDescent="0.2">
      <c r="A116" s="198" t="s">
        <v>158</v>
      </c>
      <c r="B116" s="172" t="s">
        <v>124</v>
      </c>
      <c r="C116" s="193" t="s">
        <v>125</v>
      </c>
      <c r="D116" s="176"/>
      <c r="E116" s="179"/>
      <c r="F116" s="291">
        <f>SUM(G117:G145)</f>
        <v>0</v>
      </c>
      <c r="G116" s="292"/>
      <c r="H116" s="182"/>
      <c r="I116" s="201"/>
      <c r="AE116" t="s">
        <v>159</v>
      </c>
    </row>
    <row r="117" spans="1:60" outlineLevel="1" x14ac:dyDescent="0.2">
      <c r="A117" s="199"/>
      <c r="B117" s="293" t="s">
        <v>499</v>
      </c>
      <c r="C117" s="294"/>
      <c r="D117" s="295"/>
      <c r="E117" s="296"/>
      <c r="F117" s="297"/>
      <c r="G117" s="298"/>
      <c r="H117" s="183"/>
      <c r="I117" s="20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>
        <v>0</v>
      </c>
      <c r="AD117" s="162"/>
      <c r="AE117" s="162"/>
      <c r="AF117" s="162"/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2"/>
      <c r="AZ117" s="162"/>
      <c r="BA117" s="162"/>
      <c r="BB117" s="162"/>
      <c r="BC117" s="162"/>
      <c r="BD117" s="162"/>
      <c r="BE117" s="162"/>
      <c r="BF117" s="162"/>
      <c r="BG117" s="162"/>
      <c r="BH117" s="162"/>
    </row>
    <row r="118" spans="1:60" outlineLevel="1" x14ac:dyDescent="0.2">
      <c r="A118" s="200">
        <v>61</v>
      </c>
      <c r="B118" s="173" t="s">
        <v>900</v>
      </c>
      <c r="C118" s="194" t="s">
        <v>901</v>
      </c>
      <c r="D118" s="177" t="s">
        <v>225</v>
      </c>
      <c r="E118" s="180">
        <v>14</v>
      </c>
      <c r="F118" s="185"/>
      <c r="G118" s="184">
        <f>ROUND(E118*F118,2)</f>
        <v>0</v>
      </c>
      <c r="H118" s="183" t="s">
        <v>474</v>
      </c>
      <c r="I118" s="202" t="s">
        <v>174</v>
      </c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 t="s">
        <v>166</v>
      </c>
      <c r="AF118" s="162"/>
      <c r="AG118" s="162"/>
      <c r="AH118" s="162"/>
      <c r="AI118" s="162"/>
      <c r="AJ118" s="162"/>
      <c r="AK118" s="162"/>
      <c r="AL118" s="162"/>
      <c r="AM118" s="162">
        <v>21</v>
      </c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2"/>
      <c r="AZ118" s="162"/>
      <c r="BA118" s="162"/>
      <c r="BB118" s="162"/>
      <c r="BC118" s="162"/>
      <c r="BD118" s="162"/>
      <c r="BE118" s="162"/>
      <c r="BF118" s="162"/>
      <c r="BG118" s="162"/>
      <c r="BH118" s="162"/>
    </row>
    <row r="119" spans="1:60" outlineLevel="1" x14ac:dyDescent="0.2">
      <c r="A119" s="199"/>
      <c r="B119" s="174"/>
      <c r="C119" s="299" t="s">
        <v>502</v>
      </c>
      <c r="D119" s="300"/>
      <c r="E119" s="301"/>
      <c r="F119" s="302"/>
      <c r="G119" s="303"/>
      <c r="H119" s="183"/>
      <c r="I119" s="20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2"/>
      <c r="AZ119" s="162"/>
      <c r="BA119" s="165" t="str">
        <f>C119</f>
        <v>Potrubí včetně tvarovek a zednických výpomocí.</v>
      </c>
      <c r="BB119" s="162"/>
      <c r="BC119" s="162"/>
      <c r="BD119" s="162"/>
      <c r="BE119" s="162"/>
      <c r="BF119" s="162"/>
      <c r="BG119" s="162"/>
      <c r="BH119" s="162"/>
    </row>
    <row r="120" spans="1:60" outlineLevel="1" x14ac:dyDescent="0.2">
      <c r="A120" s="200">
        <v>62</v>
      </c>
      <c r="B120" s="173" t="s">
        <v>902</v>
      </c>
      <c r="C120" s="194" t="s">
        <v>903</v>
      </c>
      <c r="D120" s="177" t="s">
        <v>225</v>
      </c>
      <c r="E120" s="180">
        <v>7</v>
      </c>
      <c r="F120" s="185"/>
      <c r="G120" s="184">
        <f>ROUND(E120*F120,2)</f>
        <v>0</v>
      </c>
      <c r="H120" s="183" t="s">
        <v>474</v>
      </c>
      <c r="I120" s="202" t="s">
        <v>174</v>
      </c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 t="s">
        <v>166</v>
      </c>
      <c r="AF120" s="162"/>
      <c r="AG120" s="162"/>
      <c r="AH120" s="162"/>
      <c r="AI120" s="162"/>
      <c r="AJ120" s="162"/>
      <c r="AK120" s="162"/>
      <c r="AL120" s="162"/>
      <c r="AM120" s="162">
        <v>21</v>
      </c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</row>
    <row r="121" spans="1:60" outlineLevel="1" x14ac:dyDescent="0.2">
      <c r="A121" s="199"/>
      <c r="B121" s="174"/>
      <c r="C121" s="299" t="s">
        <v>502</v>
      </c>
      <c r="D121" s="300"/>
      <c r="E121" s="301"/>
      <c r="F121" s="302"/>
      <c r="G121" s="303"/>
      <c r="H121" s="183"/>
      <c r="I121" s="20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2"/>
      <c r="AZ121" s="162"/>
      <c r="BA121" s="165" t="str">
        <f>C121</f>
        <v>Potrubí včetně tvarovek a zednických výpomocí.</v>
      </c>
      <c r="BB121" s="162"/>
      <c r="BC121" s="162"/>
      <c r="BD121" s="162"/>
      <c r="BE121" s="162"/>
      <c r="BF121" s="162"/>
      <c r="BG121" s="162"/>
      <c r="BH121" s="162"/>
    </row>
    <row r="122" spans="1:60" outlineLevel="1" x14ac:dyDescent="0.2">
      <c r="A122" s="200">
        <v>63</v>
      </c>
      <c r="B122" s="173" t="s">
        <v>500</v>
      </c>
      <c r="C122" s="194" t="s">
        <v>501</v>
      </c>
      <c r="D122" s="177" t="s">
        <v>225</v>
      </c>
      <c r="E122" s="180">
        <v>12</v>
      </c>
      <c r="F122" s="185"/>
      <c r="G122" s="184">
        <f>ROUND(E122*F122,2)</f>
        <v>0</v>
      </c>
      <c r="H122" s="183" t="s">
        <v>474</v>
      </c>
      <c r="I122" s="202" t="s">
        <v>174</v>
      </c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 t="s">
        <v>166</v>
      </c>
      <c r="AF122" s="162"/>
      <c r="AG122" s="162"/>
      <c r="AH122" s="162"/>
      <c r="AI122" s="162"/>
      <c r="AJ122" s="162"/>
      <c r="AK122" s="162"/>
      <c r="AL122" s="162"/>
      <c r="AM122" s="162">
        <v>21</v>
      </c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162"/>
      <c r="AZ122" s="162"/>
      <c r="BA122" s="162"/>
      <c r="BB122" s="162"/>
      <c r="BC122" s="162"/>
      <c r="BD122" s="162"/>
      <c r="BE122" s="162"/>
      <c r="BF122" s="162"/>
      <c r="BG122" s="162"/>
      <c r="BH122" s="162"/>
    </row>
    <row r="123" spans="1:60" outlineLevel="1" x14ac:dyDescent="0.2">
      <c r="A123" s="199"/>
      <c r="B123" s="174"/>
      <c r="C123" s="299" t="s">
        <v>502</v>
      </c>
      <c r="D123" s="300"/>
      <c r="E123" s="301"/>
      <c r="F123" s="302"/>
      <c r="G123" s="303"/>
      <c r="H123" s="183"/>
      <c r="I123" s="20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  <c r="AU123" s="162"/>
      <c r="AV123" s="162"/>
      <c r="AW123" s="162"/>
      <c r="AX123" s="162"/>
      <c r="AY123" s="162"/>
      <c r="AZ123" s="162"/>
      <c r="BA123" s="165" t="str">
        <f>C123</f>
        <v>Potrubí včetně tvarovek a zednických výpomocí.</v>
      </c>
      <c r="BB123" s="162"/>
      <c r="BC123" s="162"/>
      <c r="BD123" s="162"/>
      <c r="BE123" s="162"/>
      <c r="BF123" s="162"/>
      <c r="BG123" s="162"/>
      <c r="BH123" s="162"/>
    </row>
    <row r="124" spans="1:60" outlineLevel="1" x14ac:dyDescent="0.2">
      <c r="A124" s="200">
        <v>64</v>
      </c>
      <c r="B124" s="173" t="s">
        <v>503</v>
      </c>
      <c r="C124" s="194" t="s">
        <v>504</v>
      </c>
      <c r="D124" s="177" t="s">
        <v>225</v>
      </c>
      <c r="E124" s="180">
        <v>22</v>
      </c>
      <c r="F124" s="185"/>
      <c r="G124" s="184">
        <f>ROUND(E124*F124,2)</f>
        <v>0</v>
      </c>
      <c r="H124" s="183" t="s">
        <v>474</v>
      </c>
      <c r="I124" s="202" t="s">
        <v>174</v>
      </c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 t="s">
        <v>166</v>
      </c>
      <c r="AF124" s="162"/>
      <c r="AG124" s="162"/>
      <c r="AH124" s="162"/>
      <c r="AI124" s="162"/>
      <c r="AJ124" s="162"/>
      <c r="AK124" s="162"/>
      <c r="AL124" s="162"/>
      <c r="AM124" s="162">
        <v>21</v>
      </c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2"/>
      <c r="AY124" s="162"/>
      <c r="AZ124" s="162"/>
      <c r="BA124" s="162"/>
      <c r="BB124" s="162"/>
      <c r="BC124" s="162"/>
      <c r="BD124" s="162"/>
      <c r="BE124" s="162"/>
      <c r="BF124" s="162"/>
      <c r="BG124" s="162"/>
      <c r="BH124" s="162"/>
    </row>
    <row r="125" spans="1:60" outlineLevel="1" x14ac:dyDescent="0.2">
      <c r="A125" s="199"/>
      <c r="B125" s="174"/>
      <c r="C125" s="299" t="s">
        <v>502</v>
      </c>
      <c r="D125" s="300"/>
      <c r="E125" s="301"/>
      <c r="F125" s="302"/>
      <c r="G125" s="303"/>
      <c r="H125" s="183"/>
      <c r="I125" s="20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  <c r="AU125" s="162"/>
      <c r="AV125" s="162"/>
      <c r="AW125" s="162"/>
      <c r="AX125" s="162"/>
      <c r="AY125" s="162"/>
      <c r="AZ125" s="162"/>
      <c r="BA125" s="165" t="str">
        <f>C125</f>
        <v>Potrubí včetně tvarovek a zednických výpomocí.</v>
      </c>
      <c r="BB125" s="162"/>
      <c r="BC125" s="162"/>
      <c r="BD125" s="162"/>
      <c r="BE125" s="162"/>
      <c r="BF125" s="162"/>
      <c r="BG125" s="162"/>
      <c r="BH125" s="162"/>
    </row>
    <row r="126" spans="1:60" outlineLevel="1" x14ac:dyDescent="0.2">
      <c r="A126" s="200">
        <v>65</v>
      </c>
      <c r="B126" s="173" t="s">
        <v>505</v>
      </c>
      <c r="C126" s="194" t="s">
        <v>506</v>
      </c>
      <c r="D126" s="177" t="s">
        <v>225</v>
      </c>
      <c r="E126" s="180">
        <v>24</v>
      </c>
      <c r="F126" s="185"/>
      <c r="G126" s="184">
        <f>ROUND(E126*F126,2)</f>
        <v>0</v>
      </c>
      <c r="H126" s="183" t="s">
        <v>474</v>
      </c>
      <c r="I126" s="202" t="s">
        <v>174</v>
      </c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 t="s">
        <v>166</v>
      </c>
      <c r="AF126" s="162"/>
      <c r="AG126" s="162"/>
      <c r="AH126" s="162"/>
      <c r="AI126" s="162"/>
      <c r="AJ126" s="162"/>
      <c r="AK126" s="162"/>
      <c r="AL126" s="162"/>
      <c r="AM126" s="162">
        <v>21</v>
      </c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162"/>
      <c r="AY126" s="162"/>
      <c r="AZ126" s="162"/>
      <c r="BA126" s="162"/>
      <c r="BB126" s="162"/>
      <c r="BC126" s="162"/>
      <c r="BD126" s="162"/>
      <c r="BE126" s="162"/>
      <c r="BF126" s="162"/>
      <c r="BG126" s="162"/>
      <c r="BH126" s="162"/>
    </row>
    <row r="127" spans="1:60" outlineLevel="1" x14ac:dyDescent="0.2">
      <c r="A127" s="199"/>
      <c r="B127" s="174"/>
      <c r="C127" s="299" t="s">
        <v>502</v>
      </c>
      <c r="D127" s="300"/>
      <c r="E127" s="301"/>
      <c r="F127" s="302"/>
      <c r="G127" s="303"/>
      <c r="H127" s="183"/>
      <c r="I127" s="20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62"/>
      <c r="AY127" s="162"/>
      <c r="AZ127" s="162"/>
      <c r="BA127" s="165" t="str">
        <f>C127</f>
        <v>Potrubí včetně tvarovek a zednických výpomocí.</v>
      </c>
      <c r="BB127" s="162"/>
      <c r="BC127" s="162"/>
      <c r="BD127" s="162"/>
      <c r="BE127" s="162"/>
      <c r="BF127" s="162"/>
      <c r="BG127" s="162"/>
      <c r="BH127" s="162"/>
    </row>
    <row r="128" spans="1:60" outlineLevel="1" x14ac:dyDescent="0.2">
      <c r="A128" s="199"/>
      <c r="B128" s="285" t="s">
        <v>507</v>
      </c>
      <c r="C128" s="286"/>
      <c r="D128" s="287"/>
      <c r="E128" s="288"/>
      <c r="F128" s="289"/>
      <c r="G128" s="290"/>
      <c r="H128" s="183"/>
      <c r="I128" s="20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>
        <v>0</v>
      </c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  <c r="AU128" s="162"/>
      <c r="AV128" s="162"/>
      <c r="AW128" s="162"/>
      <c r="AX128" s="162"/>
      <c r="AY128" s="162"/>
      <c r="AZ128" s="162"/>
      <c r="BA128" s="162"/>
      <c r="BB128" s="162"/>
      <c r="BC128" s="162"/>
      <c r="BD128" s="162"/>
      <c r="BE128" s="162"/>
      <c r="BF128" s="162"/>
      <c r="BG128" s="162"/>
      <c r="BH128" s="162"/>
    </row>
    <row r="129" spans="1:60" outlineLevel="1" x14ac:dyDescent="0.2">
      <c r="A129" s="200">
        <v>66</v>
      </c>
      <c r="B129" s="173" t="s">
        <v>508</v>
      </c>
      <c r="C129" s="194" t="s">
        <v>509</v>
      </c>
      <c r="D129" s="177" t="s">
        <v>225</v>
      </c>
      <c r="E129" s="180">
        <v>38</v>
      </c>
      <c r="F129" s="185"/>
      <c r="G129" s="184">
        <f>ROUND(E129*F129,2)</f>
        <v>0</v>
      </c>
      <c r="H129" s="183" t="s">
        <v>474</v>
      </c>
      <c r="I129" s="202" t="s">
        <v>174</v>
      </c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 t="s">
        <v>166</v>
      </c>
      <c r="AF129" s="162"/>
      <c r="AG129" s="162"/>
      <c r="AH129" s="162"/>
      <c r="AI129" s="162"/>
      <c r="AJ129" s="162"/>
      <c r="AK129" s="162"/>
      <c r="AL129" s="162"/>
      <c r="AM129" s="162">
        <v>21</v>
      </c>
      <c r="AN129" s="162"/>
      <c r="AO129" s="162"/>
      <c r="AP129" s="162"/>
      <c r="AQ129" s="162"/>
      <c r="AR129" s="162"/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</row>
    <row r="130" spans="1:60" outlineLevel="1" x14ac:dyDescent="0.2">
      <c r="A130" s="199"/>
      <c r="B130" s="285" t="s">
        <v>510</v>
      </c>
      <c r="C130" s="286"/>
      <c r="D130" s="287"/>
      <c r="E130" s="288"/>
      <c r="F130" s="289"/>
      <c r="G130" s="290"/>
      <c r="H130" s="183"/>
      <c r="I130" s="20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>
        <v>0</v>
      </c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</row>
    <row r="131" spans="1:60" outlineLevel="1" x14ac:dyDescent="0.2">
      <c r="A131" s="199"/>
      <c r="B131" s="285" t="s">
        <v>511</v>
      </c>
      <c r="C131" s="286"/>
      <c r="D131" s="287"/>
      <c r="E131" s="288"/>
      <c r="F131" s="289"/>
      <c r="G131" s="290"/>
      <c r="H131" s="183"/>
      <c r="I131" s="20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>
        <v>1</v>
      </c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  <c r="AU131" s="162"/>
      <c r="AV131" s="162"/>
      <c r="AW131" s="162"/>
      <c r="AX131" s="162"/>
      <c r="AY131" s="162"/>
      <c r="AZ131" s="162"/>
      <c r="BA131" s="162"/>
      <c r="BB131" s="162"/>
      <c r="BC131" s="162"/>
      <c r="BD131" s="162"/>
      <c r="BE131" s="162"/>
      <c r="BF131" s="162"/>
      <c r="BG131" s="162"/>
      <c r="BH131" s="162"/>
    </row>
    <row r="132" spans="1:60" outlineLevel="1" x14ac:dyDescent="0.2">
      <c r="A132" s="200">
        <v>67</v>
      </c>
      <c r="B132" s="173" t="s">
        <v>512</v>
      </c>
      <c r="C132" s="194" t="s">
        <v>513</v>
      </c>
      <c r="D132" s="177" t="s">
        <v>225</v>
      </c>
      <c r="E132" s="180">
        <v>79</v>
      </c>
      <c r="F132" s="185"/>
      <c r="G132" s="184">
        <f>ROUND(E132*F132,2)</f>
        <v>0</v>
      </c>
      <c r="H132" s="183" t="s">
        <v>474</v>
      </c>
      <c r="I132" s="202" t="s">
        <v>174</v>
      </c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 t="s">
        <v>166</v>
      </c>
      <c r="AF132" s="162"/>
      <c r="AG132" s="162"/>
      <c r="AH132" s="162"/>
      <c r="AI132" s="162"/>
      <c r="AJ132" s="162"/>
      <c r="AK132" s="162"/>
      <c r="AL132" s="162"/>
      <c r="AM132" s="162">
        <v>21</v>
      </c>
      <c r="AN132" s="162"/>
      <c r="AO132" s="162"/>
      <c r="AP132" s="162"/>
      <c r="AQ132" s="162"/>
      <c r="AR132" s="162"/>
      <c r="AS132" s="162"/>
      <c r="AT132" s="162"/>
      <c r="AU132" s="162"/>
      <c r="AV132" s="162"/>
      <c r="AW132" s="162"/>
      <c r="AX132" s="162"/>
      <c r="AY132" s="162"/>
      <c r="AZ132" s="162"/>
      <c r="BA132" s="162"/>
      <c r="BB132" s="162"/>
      <c r="BC132" s="162"/>
      <c r="BD132" s="162"/>
      <c r="BE132" s="162"/>
      <c r="BF132" s="162"/>
      <c r="BG132" s="162"/>
      <c r="BH132" s="162"/>
    </row>
    <row r="133" spans="1:60" outlineLevel="1" x14ac:dyDescent="0.2">
      <c r="A133" s="199"/>
      <c r="B133" s="174"/>
      <c r="C133" s="299" t="s">
        <v>514</v>
      </c>
      <c r="D133" s="300"/>
      <c r="E133" s="301"/>
      <c r="F133" s="302"/>
      <c r="G133" s="303"/>
      <c r="H133" s="183"/>
      <c r="I133" s="20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  <c r="AU133" s="162"/>
      <c r="AV133" s="162"/>
      <c r="AW133" s="162"/>
      <c r="AX133" s="162"/>
      <c r="AY133" s="162"/>
      <c r="AZ133" s="162"/>
      <c r="BA133" s="165" t="str">
        <f>C133</f>
        <v>Včetně dodávky vody, uzavření a zabezpečení konců potrubí.</v>
      </c>
      <c r="BB133" s="162"/>
      <c r="BC133" s="162"/>
      <c r="BD133" s="162"/>
      <c r="BE133" s="162"/>
      <c r="BF133" s="162"/>
      <c r="BG133" s="162"/>
      <c r="BH133" s="162"/>
    </row>
    <row r="134" spans="1:60" outlineLevel="1" x14ac:dyDescent="0.2">
      <c r="A134" s="200">
        <v>68</v>
      </c>
      <c r="B134" s="173" t="s">
        <v>515</v>
      </c>
      <c r="C134" s="194" t="s">
        <v>516</v>
      </c>
      <c r="D134" s="177" t="s">
        <v>245</v>
      </c>
      <c r="E134" s="180">
        <v>6</v>
      </c>
      <c r="F134" s="185"/>
      <c r="G134" s="184">
        <f t="shared" ref="G134:G141" si="3">ROUND(E134*F134,2)</f>
        <v>0</v>
      </c>
      <c r="H134" s="183"/>
      <c r="I134" s="202" t="s">
        <v>228</v>
      </c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 t="s">
        <v>229</v>
      </c>
      <c r="AF134" s="162" t="s">
        <v>240</v>
      </c>
      <c r="AG134" s="162"/>
      <c r="AH134" s="162"/>
      <c r="AI134" s="162"/>
      <c r="AJ134" s="162"/>
      <c r="AK134" s="162"/>
      <c r="AL134" s="162"/>
      <c r="AM134" s="162">
        <v>21</v>
      </c>
      <c r="AN134" s="162"/>
      <c r="AO134" s="162"/>
      <c r="AP134" s="162"/>
      <c r="AQ134" s="162"/>
      <c r="AR134" s="162"/>
      <c r="AS134" s="162"/>
      <c r="AT134" s="162"/>
      <c r="AU134" s="162"/>
      <c r="AV134" s="162"/>
      <c r="AW134" s="162"/>
      <c r="AX134" s="162"/>
      <c r="AY134" s="162"/>
      <c r="AZ134" s="162"/>
      <c r="BA134" s="162"/>
      <c r="BB134" s="162"/>
      <c r="BC134" s="162"/>
      <c r="BD134" s="162"/>
      <c r="BE134" s="162"/>
      <c r="BF134" s="162"/>
      <c r="BG134" s="162"/>
      <c r="BH134" s="162"/>
    </row>
    <row r="135" spans="1:60" outlineLevel="1" x14ac:dyDescent="0.2">
      <c r="A135" s="200">
        <v>69</v>
      </c>
      <c r="B135" s="173" t="s">
        <v>517</v>
      </c>
      <c r="C135" s="194" t="s">
        <v>904</v>
      </c>
      <c r="D135" s="177" t="s">
        <v>245</v>
      </c>
      <c r="E135" s="180">
        <v>2</v>
      </c>
      <c r="F135" s="185"/>
      <c r="G135" s="184">
        <f t="shared" si="3"/>
        <v>0</v>
      </c>
      <c r="H135" s="183"/>
      <c r="I135" s="202" t="s">
        <v>228</v>
      </c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 t="s">
        <v>229</v>
      </c>
      <c r="AF135" s="162" t="s">
        <v>240</v>
      </c>
      <c r="AG135" s="162"/>
      <c r="AH135" s="162"/>
      <c r="AI135" s="162"/>
      <c r="AJ135" s="162"/>
      <c r="AK135" s="162"/>
      <c r="AL135" s="162"/>
      <c r="AM135" s="162">
        <v>21</v>
      </c>
      <c r="AN135" s="162"/>
      <c r="AO135" s="162"/>
      <c r="AP135" s="162"/>
      <c r="AQ135" s="162"/>
      <c r="AR135" s="162"/>
      <c r="AS135" s="162"/>
      <c r="AT135" s="162"/>
      <c r="AU135" s="162"/>
      <c r="AV135" s="162"/>
      <c r="AW135" s="162"/>
      <c r="AX135" s="162"/>
      <c r="AY135" s="162"/>
      <c r="AZ135" s="162"/>
      <c r="BA135" s="162"/>
      <c r="BB135" s="162"/>
      <c r="BC135" s="162"/>
      <c r="BD135" s="162"/>
      <c r="BE135" s="162"/>
      <c r="BF135" s="162"/>
      <c r="BG135" s="162"/>
      <c r="BH135" s="162"/>
    </row>
    <row r="136" spans="1:60" outlineLevel="1" x14ac:dyDescent="0.2">
      <c r="A136" s="200">
        <v>70</v>
      </c>
      <c r="B136" s="173" t="s">
        <v>519</v>
      </c>
      <c r="C136" s="194" t="s">
        <v>905</v>
      </c>
      <c r="D136" s="177" t="s">
        <v>245</v>
      </c>
      <c r="E136" s="180">
        <v>2</v>
      </c>
      <c r="F136" s="185"/>
      <c r="G136" s="184">
        <f t="shared" si="3"/>
        <v>0</v>
      </c>
      <c r="H136" s="183"/>
      <c r="I136" s="202" t="s">
        <v>228</v>
      </c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 t="s">
        <v>229</v>
      </c>
      <c r="AF136" s="162" t="s">
        <v>240</v>
      </c>
      <c r="AG136" s="162"/>
      <c r="AH136" s="162"/>
      <c r="AI136" s="162"/>
      <c r="AJ136" s="162"/>
      <c r="AK136" s="162"/>
      <c r="AL136" s="162"/>
      <c r="AM136" s="162">
        <v>21</v>
      </c>
      <c r="AN136" s="162"/>
      <c r="AO136" s="162"/>
      <c r="AP136" s="162"/>
      <c r="AQ136" s="162"/>
      <c r="AR136" s="162"/>
      <c r="AS136" s="162"/>
      <c r="AT136" s="162"/>
      <c r="AU136" s="162"/>
      <c r="AV136" s="162"/>
      <c r="AW136" s="162"/>
      <c r="AX136" s="162"/>
      <c r="AY136" s="162"/>
      <c r="AZ136" s="162"/>
      <c r="BA136" s="162"/>
      <c r="BB136" s="162"/>
      <c r="BC136" s="162"/>
      <c r="BD136" s="162"/>
      <c r="BE136" s="162"/>
      <c r="BF136" s="162"/>
      <c r="BG136" s="162"/>
      <c r="BH136" s="162"/>
    </row>
    <row r="137" spans="1:60" outlineLevel="1" x14ac:dyDescent="0.2">
      <c r="A137" s="200">
        <v>71</v>
      </c>
      <c r="B137" s="173" t="s">
        <v>523</v>
      </c>
      <c r="C137" s="194" t="s">
        <v>524</v>
      </c>
      <c r="D137" s="177" t="s">
        <v>245</v>
      </c>
      <c r="E137" s="180">
        <v>2</v>
      </c>
      <c r="F137" s="185"/>
      <c r="G137" s="184">
        <f t="shared" si="3"/>
        <v>0</v>
      </c>
      <c r="H137" s="183"/>
      <c r="I137" s="202" t="s">
        <v>228</v>
      </c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 t="s">
        <v>229</v>
      </c>
      <c r="AF137" s="162" t="s">
        <v>240</v>
      </c>
      <c r="AG137" s="162"/>
      <c r="AH137" s="162"/>
      <c r="AI137" s="162"/>
      <c r="AJ137" s="162"/>
      <c r="AK137" s="162"/>
      <c r="AL137" s="162"/>
      <c r="AM137" s="162">
        <v>21</v>
      </c>
      <c r="AN137" s="162"/>
      <c r="AO137" s="162"/>
      <c r="AP137" s="162"/>
      <c r="AQ137" s="162"/>
      <c r="AR137" s="162"/>
      <c r="AS137" s="162"/>
      <c r="AT137" s="162"/>
      <c r="AU137" s="162"/>
      <c r="AV137" s="162"/>
      <c r="AW137" s="162"/>
      <c r="AX137" s="162"/>
      <c r="AY137" s="162"/>
      <c r="AZ137" s="162"/>
      <c r="BA137" s="162"/>
      <c r="BB137" s="162"/>
      <c r="BC137" s="162"/>
      <c r="BD137" s="162"/>
      <c r="BE137" s="162"/>
      <c r="BF137" s="162"/>
      <c r="BG137" s="162"/>
      <c r="BH137" s="162"/>
    </row>
    <row r="138" spans="1:60" outlineLevel="1" x14ac:dyDescent="0.2">
      <c r="A138" s="200">
        <v>72</v>
      </c>
      <c r="B138" s="173" t="s">
        <v>906</v>
      </c>
      <c r="C138" s="194" t="s">
        <v>522</v>
      </c>
      <c r="D138" s="177" t="s">
        <v>245</v>
      </c>
      <c r="E138" s="180">
        <v>2</v>
      </c>
      <c r="F138" s="185"/>
      <c r="G138" s="184">
        <f t="shared" si="3"/>
        <v>0</v>
      </c>
      <c r="H138" s="183"/>
      <c r="I138" s="202" t="s">
        <v>228</v>
      </c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 t="s">
        <v>229</v>
      </c>
      <c r="AF138" s="162" t="s">
        <v>240</v>
      </c>
      <c r="AG138" s="162"/>
      <c r="AH138" s="162"/>
      <c r="AI138" s="162"/>
      <c r="AJ138" s="162"/>
      <c r="AK138" s="162"/>
      <c r="AL138" s="162"/>
      <c r="AM138" s="162">
        <v>21</v>
      </c>
      <c r="AN138" s="162"/>
      <c r="AO138" s="162"/>
      <c r="AP138" s="162"/>
      <c r="AQ138" s="162"/>
      <c r="AR138" s="162"/>
      <c r="AS138" s="162"/>
      <c r="AT138" s="162"/>
      <c r="AU138" s="162"/>
      <c r="AV138" s="162"/>
      <c r="AW138" s="162"/>
      <c r="AX138" s="162"/>
      <c r="AY138" s="162"/>
      <c r="AZ138" s="162"/>
      <c r="BA138" s="162"/>
      <c r="BB138" s="162"/>
      <c r="BC138" s="162"/>
      <c r="BD138" s="162"/>
      <c r="BE138" s="162"/>
      <c r="BF138" s="162"/>
      <c r="BG138" s="162"/>
      <c r="BH138" s="162"/>
    </row>
    <row r="139" spans="1:60" outlineLevel="1" x14ac:dyDescent="0.2">
      <c r="A139" s="200">
        <v>73</v>
      </c>
      <c r="B139" s="173" t="s">
        <v>907</v>
      </c>
      <c r="C139" s="194" t="s">
        <v>908</v>
      </c>
      <c r="D139" s="177" t="s">
        <v>245</v>
      </c>
      <c r="E139" s="180">
        <v>4</v>
      </c>
      <c r="F139" s="185"/>
      <c r="G139" s="184">
        <f t="shared" si="3"/>
        <v>0</v>
      </c>
      <c r="H139" s="183"/>
      <c r="I139" s="202" t="s">
        <v>228</v>
      </c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 t="s">
        <v>229</v>
      </c>
      <c r="AF139" s="162" t="s">
        <v>240</v>
      </c>
      <c r="AG139" s="162"/>
      <c r="AH139" s="162"/>
      <c r="AI139" s="162"/>
      <c r="AJ139" s="162"/>
      <c r="AK139" s="162"/>
      <c r="AL139" s="162"/>
      <c r="AM139" s="162">
        <v>21</v>
      </c>
      <c r="AN139" s="162"/>
      <c r="AO139" s="162"/>
      <c r="AP139" s="162"/>
      <c r="AQ139" s="162"/>
      <c r="AR139" s="162"/>
      <c r="AS139" s="162"/>
      <c r="AT139" s="162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</row>
    <row r="140" spans="1:60" ht="22.5" outlineLevel="1" x14ac:dyDescent="0.2">
      <c r="A140" s="200">
        <v>74</v>
      </c>
      <c r="B140" s="173" t="s">
        <v>909</v>
      </c>
      <c r="C140" s="194" t="s">
        <v>910</v>
      </c>
      <c r="D140" s="177" t="s">
        <v>245</v>
      </c>
      <c r="E140" s="180">
        <v>8</v>
      </c>
      <c r="F140" s="185"/>
      <c r="G140" s="184">
        <f t="shared" si="3"/>
        <v>0</v>
      </c>
      <c r="H140" s="183" t="s">
        <v>700</v>
      </c>
      <c r="I140" s="202" t="s">
        <v>174</v>
      </c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 t="s">
        <v>166</v>
      </c>
      <c r="AF140" s="162"/>
      <c r="AG140" s="162"/>
      <c r="AH140" s="162"/>
      <c r="AI140" s="162"/>
      <c r="AJ140" s="162"/>
      <c r="AK140" s="162"/>
      <c r="AL140" s="162"/>
      <c r="AM140" s="162">
        <v>21</v>
      </c>
      <c r="AN140" s="162"/>
      <c r="AO140" s="162"/>
      <c r="AP140" s="162"/>
      <c r="AQ140" s="162"/>
      <c r="AR140" s="162"/>
      <c r="AS140" s="162"/>
      <c r="AT140" s="162"/>
      <c r="AU140" s="162"/>
      <c r="AV140" s="162"/>
      <c r="AW140" s="162"/>
      <c r="AX140" s="162"/>
      <c r="AY140" s="162"/>
      <c r="AZ140" s="162"/>
      <c r="BA140" s="162"/>
      <c r="BB140" s="162"/>
      <c r="BC140" s="162"/>
      <c r="BD140" s="162"/>
      <c r="BE140" s="162"/>
      <c r="BF140" s="162"/>
      <c r="BG140" s="162"/>
      <c r="BH140" s="162"/>
    </row>
    <row r="141" spans="1:60" ht="22.5" outlineLevel="1" x14ac:dyDescent="0.2">
      <c r="A141" s="200">
        <v>75</v>
      </c>
      <c r="B141" s="173" t="s">
        <v>911</v>
      </c>
      <c r="C141" s="194" t="s">
        <v>912</v>
      </c>
      <c r="D141" s="177" t="s">
        <v>245</v>
      </c>
      <c r="E141" s="180">
        <v>16</v>
      </c>
      <c r="F141" s="185"/>
      <c r="G141" s="184">
        <f t="shared" si="3"/>
        <v>0</v>
      </c>
      <c r="H141" s="183" t="s">
        <v>700</v>
      </c>
      <c r="I141" s="202" t="s">
        <v>174</v>
      </c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 t="s">
        <v>166</v>
      </c>
      <c r="AF141" s="162"/>
      <c r="AG141" s="162"/>
      <c r="AH141" s="162"/>
      <c r="AI141" s="162"/>
      <c r="AJ141" s="162"/>
      <c r="AK141" s="162"/>
      <c r="AL141" s="162"/>
      <c r="AM141" s="162">
        <v>21</v>
      </c>
      <c r="AN141" s="162"/>
      <c r="AO141" s="162"/>
      <c r="AP141" s="162"/>
      <c r="AQ141" s="162"/>
      <c r="AR141" s="162"/>
      <c r="AS141" s="162"/>
      <c r="AT141" s="162"/>
      <c r="AU141" s="162"/>
      <c r="AV141" s="162"/>
      <c r="AW141" s="162"/>
      <c r="AX141" s="162"/>
      <c r="AY141" s="162"/>
      <c r="AZ141" s="162"/>
      <c r="BA141" s="162"/>
      <c r="BB141" s="162"/>
      <c r="BC141" s="162"/>
      <c r="BD141" s="162"/>
      <c r="BE141" s="162"/>
      <c r="BF141" s="162"/>
      <c r="BG141" s="162"/>
      <c r="BH141" s="162"/>
    </row>
    <row r="142" spans="1:60" outlineLevel="1" x14ac:dyDescent="0.2">
      <c r="A142" s="199"/>
      <c r="B142" s="285" t="s">
        <v>527</v>
      </c>
      <c r="C142" s="286"/>
      <c r="D142" s="287"/>
      <c r="E142" s="288"/>
      <c r="F142" s="289"/>
      <c r="G142" s="290"/>
      <c r="H142" s="183"/>
      <c r="I142" s="20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>
        <v>0</v>
      </c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  <c r="AU142" s="162"/>
      <c r="AV142" s="162"/>
      <c r="AW142" s="162"/>
      <c r="AX142" s="162"/>
      <c r="AY142" s="162"/>
      <c r="AZ142" s="162"/>
      <c r="BA142" s="162"/>
      <c r="BB142" s="162"/>
      <c r="BC142" s="162"/>
      <c r="BD142" s="162"/>
      <c r="BE142" s="162"/>
      <c r="BF142" s="162"/>
      <c r="BG142" s="162"/>
      <c r="BH142" s="162"/>
    </row>
    <row r="143" spans="1:60" outlineLevel="1" x14ac:dyDescent="0.2">
      <c r="A143" s="199">
        <v>76</v>
      </c>
      <c r="B143" s="174" t="s">
        <v>528</v>
      </c>
      <c r="C143" s="194" t="s">
        <v>529</v>
      </c>
      <c r="D143" s="177" t="s">
        <v>463</v>
      </c>
      <c r="E143" s="220"/>
      <c r="F143" s="185"/>
      <c r="G143" s="184">
        <f>ROUND(E143*F143,2)</f>
        <v>0</v>
      </c>
      <c r="H143" s="183" t="s">
        <v>474</v>
      </c>
      <c r="I143" s="202" t="s">
        <v>174</v>
      </c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 t="s">
        <v>166</v>
      </c>
      <c r="AF143" s="162"/>
      <c r="AG143" s="162"/>
      <c r="AH143" s="162"/>
      <c r="AI143" s="162"/>
      <c r="AJ143" s="162"/>
      <c r="AK143" s="162"/>
      <c r="AL143" s="162"/>
      <c r="AM143" s="162">
        <v>21</v>
      </c>
      <c r="AN143" s="162"/>
      <c r="AO143" s="162"/>
      <c r="AP143" s="162"/>
      <c r="AQ143" s="162"/>
      <c r="AR143" s="162"/>
      <c r="AS143" s="162"/>
      <c r="AT143" s="162"/>
      <c r="AU143" s="162"/>
      <c r="AV143" s="162"/>
      <c r="AW143" s="162"/>
      <c r="AX143" s="162"/>
      <c r="AY143" s="162"/>
      <c r="AZ143" s="162"/>
      <c r="BA143" s="162"/>
      <c r="BB143" s="162"/>
      <c r="BC143" s="162"/>
      <c r="BD143" s="162"/>
      <c r="BE143" s="162"/>
      <c r="BF143" s="162"/>
      <c r="BG143" s="162"/>
      <c r="BH143" s="162"/>
    </row>
    <row r="144" spans="1:60" outlineLevel="1" x14ac:dyDescent="0.2">
      <c r="A144" s="199"/>
      <c r="B144" s="285" t="s">
        <v>530</v>
      </c>
      <c r="C144" s="286"/>
      <c r="D144" s="287"/>
      <c r="E144" s="288"/>
      <c r="F144" s="289"/>
      <c r="G144" s="290"/>
      <c r="H144" s="183"/>
      <c r="I144" s="20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>
        <v>1</v>
      </c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  <c r="AU144" s="162"/>
      <c r="AV144" s="162"/>
      <c r="AW144" s="162"/>
      <c r="AX144" s="162"/>
      <c r="AY144" s="162"/>
      <c r="AZ144" s="162"/>
      <c r="BA144" s="162"/>
      <c r="BB144" s="162"/>
      <c r="BC144" s="162"/>
      <c r="BD144" s="162"/>
      <c r="BE144" s="162"/>
      <c r="BF144" s="162"/>
      <c r="BG144" s="162"/>
      <c r="BH144" s="162"/>
    </row>
    <row r="145" spans="1:60" outlineLevel="1" x14ac:dyDescent="0.2">
      <c r="A145" s="199">
        <v>77</v>
      </c>
      <c r="B145" s="174" t="s">
        <v>531</v>
      </c>
      <c r="C145" s="194" t="s">
        <v>477</v>
      </c>
      <c r="D145" s="177" t="s">
        <v>463</v>
      </c>
      <c r="E145" s="220"/>
      <c r="F145" s="185"/>
      <c r="G145" s="184">
        <f>ROUND(E145*F145,2)</f>
        <v>0</v>
      </c>
      <c r="H145" s="183" t="s">
        <v>474</v>
      </c>
      <c r="I145" s="202" t="s">
        <v>174</v>
      </c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 t="s">
        <v>166</v>
      </c>
      <c r="AF145" s="162"/>
      <c r="AG145" s="162"/>
      <c r="AH145" s="162"/>
      <c r="AI145" s="162"/>
      <c r="AJ145" s="162"/>
      <c r="AK145" s="162"/>
      <c r="AL145" s="162"/>
      <c r="AM145" s="162">
        <v>21</v>
      </c>
      <c r="AN145" s="162"/>
      <c r="AO145" s="162"/>
      <c r="AP145" s="162"/>
      <c r="AQ145" s="162"/>
      <c r="AR145" s="162"/>
      <c r="AS145" s="162"/>
      <c r="AT145" s="162"/>
      <c r="AU145" s="162"/>
      <c r="AV145" s="162"/>
      <c r="AW145" s="162"/>
      <c r="AX145" s="162"/>
      <c r="AY145" s="162"/>
      <c r="AZ145" s="162"/>
      <c r="BA145" s="162"/>
      <c r="BB145" s="162"/>
      <c r="BC145" s="162"/>
      <c r="BD145" s="162"/>
      <c r="BE145" s="162"/>
      <c r="BF145" s="162"/>
      <c r="BG145" s="162"/>
      <c r="BH145" s="162"/>
    </row>
    <row r="146" spans="1:60" x14ac:dyDescent="0.2">
      <c r="A146" s="198" t="s">
        <v>158</v>
      </c>
      <c r="B146" s="172" t="s">
        <v>126</v>
      </c>
      <c r="C146" s="193" t="s">
        <v>127</v>
      </c>
      <c r="D146" s="176"/>
      <c r="E146" s="179"/>
      <c r="F146" s="291">
        <f>SUM(G147:G218)</f>
        <v>0</v>
      </c>
      <c r="G146" s="292"/>
      <c r="H146" s="182"/>
      <c r="I146" s="201"/>
      <c r="AE146" t="s">
        <v>159</v>
      </c>
    </row>
    <row r="147" spans="1:60" outlineLevel="1" x14ac:dyDescent="0.2">
      <c r="A147" s="199"/>
      <c r="B147" s="293" t="s">
        <v>532</v>
      </c>
      <c r="C147" s="294"/>
      <c r="D147" s="295"/>
      <c r="E147" s="296"/>
      <c r="F147" s="297"/>
      <c r="G147" s="298"/>
      <c r="H147" s="183"/>
      <c r="I147" s="20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>
        <v>0</v>
      </c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  <c r="AU147" s="162"/>
      <c r="AV147" s="162"/>
      <c r="AW147" s="162"/>
      <c r="AX147" s="162"/>
      <c r="AY147" s="162"/>
      <c r="AZ147" s="162"/>
      <c r="BA147" s="162"/>
      <c r="BB147" s="162"/>
      <c r="BC147" s="162"/>
      <c r="BD147" s="162"/>
      <c r="BE147" s="162"/>
      <c r="BF147" s="162"/>
      <c r="BG147" s="162"/>
      <c r="BH147" s="162"/>
    </row>
    <row r="148" spans="1:60" outlineLevel="1" x14ac:dyDescent="0.2">
      <c r="A148" s="199"/>
      <c r="B148" s="285" t="s">
        <v>533</v>
      </c>
      <c r="C148" s="286"/>
      <c r="D148" s="287"/>
      <c r="E148" s="288"/>
      <c r="F148" s="289"/>
      <c r="G148" s="290"/>
      <c r="H148" s="183"/>
      <c r="I148" s="20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>
        <v>1</v>
      </c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2"/>
      <c r="AV148" s="162"/>
      <c r="AW148" s="162"/>
      <c r="AX148" s="162"/>
      <c r="AY148" s="162"/>
      <c r="AZ148" s="162"/>
      <c r="BA148" s="162"/>
      <c r="BB148" s="162"/>
      <c r="BC148" s="162"/>
      <c r="BD148" s="162"/>
      <c r="BE148" s="162"/>
      <c r="BF148" s="162"/>
      <c r="BG148" s="162"/>
      <c r="BH148" s="162"/>
    </row>
    <row r="149" spans="1:60" outlineLevel="1" x14ac:dyDescent="0.2">
      <c r="A149" s="200">
        <v>78</v>
      </c>
      <c r="B149" s="173" t="s">
        <v>534</v>
      </c>
      <c r="C149" s="194" t="s">
        <v>535</v>
      </c>
      <c r="D149" s="177" t="s">
        <v>237</v>
      </c>
      <c r="E149" s="180">
        <v>2</v>
      </c>
      <c r="F149" s="185"/>
      <c r="G149" s="184">
        <f>ROUND(E149*F149,2)</f>
        <v>0</v>
      </c>
      <c r="H149" s="183" t="s">
        <v>474</v>
      </c>
      <c r="I149" s="202" t="s">
        <v>174</v>
      </c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 t="s">
        <v>166</v>
      </c>
      <c r="AF149" s="162"/>
      <c r="AG149" s="162"/>
      <c r="AH149" s="162"/>
      <c r="AI149" s="162"/>
      <c r="AJ149" s="162"/>
      <c r="AK149" s="162"/>
      <c r="AL149" s="162"/>
      <c r="AM149" s="162">
        <v>21</v>
      </c>
      <c r="AN149" s="162"/>
      <c r="AO149" s="162"/>
      <c r="AP149" s="162"/>
      <c r="AQ149" s="162"/>
      <c r="AR149" s="162"/>
      <c r="AS149" s="162"/>
      <c r="AT149" s="162"/>
      <c r="AU149" s="162"/>
      <c r="AV149" s="162"/>
      <c r="AW149" s="162"/>
      <c r="AX149" s="162"/>
      <c r="AY149" s="162"/>
      <c r="AZ149" s="162"/>
      <c r="BA149" s="162"/>
      <c r="BB149" s="162"/>
      <c r="BC149" s="162"/>
      <c r="BD149" s="162"/>
      <c r="BE149" s="162"/>
      <c r="BF149" s="162"/>
      <c r="BG149" s="162"/>
      <c r="BH149" s="162"/>
    </row>
    <row r="150" spans="1:60" outlineLevel="1" x14ac:dyDescent="0.2">
      <c r="A150" s="199"/>
      <c r="B150" s="285" t="s">
        <v>536</v>
      </c>
      <c r="C150" s="286"/>
      <c r="D150" s="287"/>
      <c r="E150" s="288"/>
      <c r="F150" s="289"/>
      <c r="G150" s="290"/>
      <c r="H150" s="183"/>
      <c r="I150" s="20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>
        <v>0</v>
      </c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  <c r="AU150" s="162"/>
      <c r="AV150" s="162"/>
      <c r="AW150" s="162"/>
      <c r="AX150" s="162"/>
      <c r="AY150" s="162"/>
      <c r="AZ150" s="162"/>
      <c r="BA150" s="162"/>
      <c r="BB150" s="162"/>
      <c r="BC150" s="162"/>
      <c r="BD150" s="162"/>
      <c r="BE150" s="162"/>
      <c r="BF150" s="162"/>
      <c r="BG150" s="162"/>
      <c r="BH150" s="162"/>
    </row>
    <row r="151" spans="1:60" outlineLevel="1" x14ac:dyDescent="0.2">
      <c r="A151" s="199"/>
      <c r="B151" s="285" t="s">
        <v>537</v>
      </c>
      <c r="C151" s="286"/>
      <c r="D151" s="287"/>
      <c r="E151" s="288"/>
      <c r="F151" s="289"/>
      <c r="G151" s="290"/>
      <c r="H151" s="183"/>
      <c r="I151" s="20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>
        <v>1</v>
      </c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  <c r="AU151" s="162"/>
      <c r="AV151" s="162"/>
      <c r="AW151" s="162"/>
      <c r="AX151" s="162"/>
      <c r="AY151" s="162"/>
      <c r="AZ151" s="162"/>
      <c r="BA151" s="162"/>
      <c r="BB151" s="162"/>
      <c r="BC151" s="162"/>
      <c r="BD151" s="162"/>
      <c r="BE151" s="162"/>
      <c r="BF151" s="162"/>
      <c r="BG151" s="162"/>
      <c r="BH151" s="162"/>
    </row>
    <row r="152" spans="1:60" outlineLevel="1" x14ac:dyDescent="0.2">
      <c r="A152" s="200">
        <v>79</v>
      </c>
      <c r="B152" s="173" t="s">
        <v>538</v>
      </c>
      <c r="C152" s="194" t="s">
        <v>539</v>
      </c>
      <c r="D152" s="177" t="s">
        <v>245</v>
      </c>
      <c r="E152" s="180">
        <v>5</v>
      </c>
      <c r="F152" s="185"/>
      <c r="G152" s="184">
        <f>ROUND(E152*F152,2)</f>
        <v>0</v>
      </c>
      <c r="H152" s="183" t="s">
        <v>474</v>
      </c>
      <c r="I152" s="202" t="s">
        <v>174</v>
      </c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 t="s">
        <v>166</v>
      </c>
      <c r="AF152" s="162"/>
      <c r="AG152" s="162"/>
      <c r="AH152" s="162"/>
      <c r="AI152" s="162"/>
      <c r="AJ152" s="162"/>
      <c r="AK152" s="162"/>
      <c r="AL152" s="162"/>
      <c r="AM152" s="162">
        <v>21</v>
      </c>
      <c r="AN152" s="162"/>
      <c r="AO152" s="162"/>
      <c r="AP152" s="162"/>
      <c r="AQ152" s="162"/>
      <c r="AR152" s="162"/>
      <c r="AS152" s="162"/>
      <c r="AT152" s="162"/>
      <c r="AU152" s="162"/>
      <c r="AV152" s="162"/>
      <c r="AW152" s="162"/>
      <c r="AX152" s="162"/>
      <c r="AY152" s="162"/>
      <c r="AZ152" s="162"/>
      <c r="BA152" s="162"/>
      <c r="BB152" s="162"/>
      <c r="BC152" s="162"/>
      <c r="BD152" s="162"/>
      <c r="BE152" s="162"/>
      <c r="BF152" s="162"/>
      <c r="BG152" s="162"/>
      <c r="BH152" s="162"/>
    </row>
    <row r="153" spans="1:60" outlineLevel="1" x14ac:dyDescent="0.2">
      <c r="A153" s="199"/>
      <c r="B153" s="285" t="s">
        <v>540</v>
      </c>
      <c r="C153" s="286"/>
      <c r="D153" s="287"/>
      <c r="E153" s="288"/>
      <c r="F153" s="289"/>
      <c r="G153" s="290"/>
      <c r="H153" s="183"/>
      <c r="I153" s="20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>
        <v>0</v>
      </c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  <c r="AU153" s="162"/>
      <c r="AV153" s="162"/>
      <c r="AW153" s="162"/>
      <c r="AX153" s="162"/>
      <c r="AY153" s="162"/>
      <c r="AZ153" s="162"/>
      <c r="BA153" s="162"/>
      <c r="BB153" s="162"/>
      <c r="BC153" s="162"/>
      <c r="BD153" s="162"/>
      <c r="BE153" s="162"/>
      <c r="BF153" s="162"/>
      <c r="BG153" s="162"/>
      <c r="BH153" s="162"/>
    </row>
    <row r="154" spans="1:60" outlineLevel="1" x14ac:dyDescent="0.2">
      <c r="A154" s="199"/>
      <c r="B154" s="285" t="s">
        <v>541</v>
      </c>
      <c r="C154" s="286"/>
      <c r="D154" s="287"/>
      <c r="E154" s="288"/>
      <c r="F154" s="289"/>
      <c r="G154" s="290"/>
      <c r="H154" s="183"/>
      <c r="I154" s="20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>
        <v>1</v>
      </c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  <c r="AU154" s="162"/>
      <c r="AV154" s="162"/>
      <c r="AW154" s="162"/>
      <c r="AX154" s="162"/>
      <c r="AY154" s="162"/>
      <c r="AZ154" s="162"/>
      <c r="BA154" s="162"/>
      <c r="BB154" s="162"/>
      <c r="BC154" s="162"/>
      <c r="BD154" s="162"/>
      <c r="BE154" s="162"/>
      <c r="BF154" s="162"/>
      <c r="BG154" s="162"/>
      <c r="BH154" s="162"/>
    </row>
    <row r="155" spans="1:60" outlineLevel="1" x14ac:dyDescent="0.2">
      <c r="A155" s="200">
        <v>80</v>
      </c>
      <c r="B155" s="173" t="s">
        <v>913</v>
      </c>
      <c r="C155" s="194" t="s">
        <v>914</v>
      </c>
      <c r="D155" s="177" t="s">
        <v>245</v>
      </c>
      <c r="E155" s="180">
        <v>5</v>
      </c>
      <c r="F155" s="185"/>
      <c r="G155" s="184">
        <f>ROUND(E155*F155,2)</f>
        <v>0</v>
      </c>
      <c r="H155" s="183" t="s">
        <v>474</v>
      </c>
      <c r="I155" s="202" t="s">
        <v>174</v>
      </c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 t="s">
        <v>166</v>
      </c>
      <c r="AF155" s="162"/>
      <c r="AG155" s="162"/>
      <c r="AH155" s="162"/>
      <c r="AI155" s="162"/>
      <c r="AJ155" s="162"/>
      <c r="AK155" s="162"/>
      <c r="AL155" s="162"/>
      <c r="AM155" s="162">
        <v>21</v>
      </c>
      <c r="AN155" s="162"/>
      <c r="AO155" s="162"/>
      <c r="AP155" s="162"/>
      <c r="AQ155" s="162"/>
      <c r="AR155" s="162"/>
      <c r="AS155" s="162"/>
      <c r="AT155" s="162"/>
      <c r="AU155" s="162"/>
      <c r="AV155" s="162"/>
      <c r="AW155" s="162"/>
      <c r="AX155" s="162"/>
      <c r="AY155" s="162"/>
      <c r="AZ155" s="162"/>
      <c r="BA155" s="162"/>
      <c r="BB155" s="162"/>
      <c r="BC155" s="162"/>
      <c r="BD155" s="162"/>
      <c r="BE155" s="162"/>
      <c r="BF155" s="162"/>
      <c r="BG155" s="162"/>
      <c r="BH155" s="162"/>
    </row>
    <row r="156" spans="1:60" outlineLevel="1" x14ac:dyDescent="0.2">
      <c r="A156" s="199"/>
      <c r="B156" s="285" t="s">
        <v>540</v>
      </c>
      <c r="C156" s="286"/>
      <c r="D156" s="287"/>
      <c r="E156" s="288"/>
      <c r="F156" s="289"/>
      <c r="G156" s="290"/>
      <c r="H156" s="183"/>
      <c r="I156" s="20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>
        <v>0</v>
      </c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  <c r="AU156" s="162"/>
      <c r="AV156" s="162"/>
      <c r="AW156" s="162"/>
      <c r="AX156" s="162"/>
      <c r="AY156" s="162"/>
      <c r="AZ156" s="162"/>
      <c r="BA156" s="162"/>
      <c r="BB156" s="162"/>
      <c r="BC156" s="162"/>
      <c r="BD156" s="162"/>
      <c r="BE156" s="162"/>
      <c r="BF156" s="162"/>
      <c r="BG156" s="162"/>
      <c r="BH156" s="162"/>
    </row>
    <row r="157" spans="1:60" outlineLevel="1" x14ac:dyDescent="0.2">
      <c r="A157" s="199"/>
      <c r="B157" s="285" t="s">
        <v>541</v>
      </c>
      <c r="C157" s="286"/>
      <c r="D157" s="287"/>
      <c r="E157" s="288"/>
      <c r="F157" s="289"/>
      <c r="G157" s="290"/>
      <c r="H157" s="183"/>
      <c r="I157" s="20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>
        <v>1</v>
      </c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  <c r="AU157" s="162"/>
      <c r="AV157" s="162"/>
      <c r="AW157" s="162"/>
      <c r="AX157" s="162"/>
      <c r="AY157" s="162"/>
      <c r="AZ157" s="162"/>
      <c r="BA157" s="162"/>
      <c r="BB157" s="162"/>
      <c r="BC157" s="162"/>
      <c r="BD157" s="162"/>
      <c r="BE157" s="162"/>
      <c r="BF157" s="162"/>
      <c r="BG157" s="162"/>
      <c r="BH157" s="162"/>
    </row>
    <row r="158" spans="1:60" outlineLevel="1" x14ac:dyDescent="0.2">
      <c r="A158" s="200">
        <v>81</v>
      </c>
      <c r="B158" s="173" t="s">
        <v>915</v>
      </c>
      <c r="C158" s="194" t="s">
        <v>916</v>
      </c>
      <c r="D158" s="177" t="s">
        <v>245</v>
      </c>
      <c r="E158" s="180">
        <v>4</v>
      </c>
      <c r="F158" s="185"/>
      <c r="G158" s="184">
        <f>ROUND(E158*F158,2)</f>
        <v>0</v>
      </c>
      <c r="H158" s="183" t="s">
        <v>474</v>
      </c>
      <c r="I158" s="202" t="s">
        <v>174</v>
      </c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 t="s">
        <v>166</v>
      </c>
      <c r="AF158" s="162"/>
      <c r="AG158" s="162"/>
      <c r="AH158" s="162"/>
      <c r="AI158" s="162"/>
      <c r="AJ158" s="162"/>
      <c r="AK158" s="162"/>
      <c r="AL158" s="162"/>
      <c r="AM158" s="162">
        <v>21</v>
      </c>
      <c r="AN158" s="162"/>
      <c r="AO158" s="162"/>
      <c r="AP158" s="162"/>
      <c r="AQ158" s="162"/>
      <c r="AR158" s="162"/>
      <c r="AS158" s="162"/>
      <c r="AT158" s="162"/>
      <c r="AU158" s="162"/>
      <c r="AV158" s="162"/>
      <c r="AW158" s="162"/>
      <c r="AX158" s="162"/>
      <c r="AY158" s="162"/>
      <c r="AZ158" s="162"/>
      <c r="BA158" s="162"/>
      <c r="BB158" s="162"/>
      <c r="BC158" s="162"/>
      <c r="BD158" s="162"/>
      <c r="BE158" s="162"/>
      <c r="BF158" s="162"/>
      <c r="BG158" s="162"/>
      <c r="BH158" s="162"/>
    </row>
    <row r="159" spans="1:60" outlineLevel="1" x14ac:dyDescent="0.2">
      <c r="A159" s="199"/>
      <c r="B159" s="285" t="s">
        <v>540</v>
      </c>
      <c r="C159" s="286"/>
      <c r="D159" s="287"/>
      <c r="E159" s="288"/>
      <c r="F159" s="289"/>
      <c r="G159" s="290"/>
      <c r="H159" s="183"/>
      <c r="I159" s="20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>
        <v>0</v>
      </c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  <c r="AU159" s="162"/>
      <c r="AV159" s="162"/>
      <c r="AW159" s="162"/>
      <c r="AX159" s="162"/>
      <c r="AY159" s="162"/>
      <c r="AZ159" s="162"/>
      <c r="BA159" s="162"/>
      <c r="BB159" s="162"/>
      <c r="BC159" s="162"/>
      <c r="BD159" s="162"/>
      <c r="BE159" s="162"/>
      <c r="BF159" s="162"/>
      <c r="BG159" s="162"/>
      <c r="BH159" s="162"/>
    </row>
    <row r="160" spans="1:60" outlineLevel="1" x14ac:dyDescent="0.2">
      <c r="A160" s="199"/>
      <c r="B160" s="285" t="s">
        <v>541</v>
      </c>
      <c r="C160" s="286"/>
      <c r="D160" s="287"/>
      <c r="E160" s="288"/>
      <c r="F160" s="289"/>
      <c r="G160" s="290"/>
      <c r="H160" s="183"/>
      <c r="I160" s="20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>
        <v>1</v>
      </c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  <c r="AU160" s="162"/>
      <c r="AV160" s="162"/>
      <c r="AW160" s="162"/>
      <c r="AX160" s="162"/>
      <c r="AY160" s="162"/>
      <c r="AZ160" s="162"/>
      <c r="BA160" s="162"/>
      <c r="BB160" s="162"/>
      <c r="BC160" s="162"/>
      <c r="BD160" s="162"/>
      <c r="BE160" s="162"/>
      <c r="BF160" s="162"/>
      <c r="BG160" s="162"/>
      <c r="BH160" s="162"/>
    </row>
    <row r="161" spans="1:60" outlineLevel="1" x14ac:dyDescent="0.2">
      <c r="A161" s="200">
        <v>82</v>
      </c>
      <c r="B161" s="173" t="s">
        <v>917</v>
      </c>
      <c r="C161" s="194" t="s">
        <v>918</v>
      </c>
      <c r="D161" s="177" t="s">
        <v>245</v>
      </c>
      <c r="E161" s="180">
        <v>2</v>
      </c>
      <c r="F161" s="185"/>
      <c r="G161" s="184">
        <f>ROUND(E161*F161,2)</f>
        <v>0</v>
      </c>
      <c r="H161" s="183" t="s">
        <v>474</v>
      </c>
      <c r="I161" s="202" t="s">
        <v>174</v>
      </c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 t="s">
        <v>166</v>
      </c>
      <c r="AF161" s="162"/>
      <c r="AG161" s="162"/>
      <c r="AH161" s="162"/>
      <c r="AI161" s="162"/>
      <c r="AJ161" s="162"/>
      <c r="AK161" s="162"/>
      <c r="AL161" s="162"/>
      <c r="AM161" s="162">
        <v>21</v>
      </c>
      <c r="AN161" s="162"/>
      <c r="AO161" s="162"/>
      <c r="AP161" s="162"/>
      <c r="AQ161" s="162"/>
      <c r="AR161" s="162"/>
      <c r="AS161" s="162"/>
      <c r="AT161" s="162"/>
      <c r="AU161" s="162"/>
      <c r="AV161" s="162"/>
      <c r="AW161" s="162"/>
      <c r="AX161" s="162"/>
      <c r="AY161" s="162"/>
      <c r="AZ161" s="162"/>
      <c r="BA161" s="162"/>
      <c r="BB161" s="162"/>
      <c r="BC161" s="162"/>
      <c r="BD161" s="162"/>
      <c r="BE161" s="162"/>
      <c r="BF161" s="162"/>
      <c r="BG161" s="162"/>
      <c r="BH161" s="162"/>
    </row>
    <row r="162" spans="1:60" outlineLevel="1" x14ac:dyDescent="0.2">
      <c r="A162" s="199"/>
      <c r="B162" s="285" t="s">
        <v>540</v>
      </c>
      <c r="C162" s="286"/>
      <c r="D162" s="287"/>
      <c r="E162" s="288"/>
      <c r="F162" s="289"/>
      <c r="G162" s="290"/>
      <c r="H162" s="183"/>
      <c r="I162" s="20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>
        <v>0</v>
      </c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  <c r="AU162" s="162"/>
      <c r="AV162" s="162"/>
      <c r="AW162" s="162"/>
      <c r="AX162" s="162"/>
      <c r="AY162" s="162"/>
      <c r="AZ162" s="162"/>
      <c r="BA162" s="162"/>
      <c r="BB162" s="162"/>
      <c r="BC162" s="162"/>
      <c r="BD162" s="162"/>
      <c r="BE162" s="162"/>
      <c r="BF162" s="162"/>
      <c r="BG162" s="162"/>
      <c r="BH162" s="162"/>
    </row>
    <row r="163" spans="1:60" outlineLevel="1" x14ac:dyDescent="0.2">
      <c r="A163" s="199"/>
      <c r="B163" s="285" t="s">
        <v>541</v>
      </c>
      <c r="C163" s="286"/>
      <c r="D163" s="287"/>
      <c r="E163" s="288"/>
      <c r="F163" s="289"/>
      <c r="G163" s="290"/>
      <c r="H163" s="183"/>
      <c r="I163" s="20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>
        <v>1</v>
      </c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  <c r="AU163" s="162"/>
      <c r="AV163" s="162"/>
      <c r="AW163" s="162"/>
      <c r="AX163" s="162"/>
      <c r="AY163" s="162"/>
      <c r="AZ163" s="162"/>
      <c r="BA163" s="162"/>
      <c r="BB163" s="162"/>
      <c r="BC163" s="162"/>
      <c r="BD163" s="162"/>
      <c r="BE163" s="162"/>
      <c r="BF163" s="162"/>
      <c r="BG163" s="162"/>
      <c r="BH163" s="162"/>
    </row>
    <row r="164" spans="1:60" outlineLevel="1" x14ac:dyDescent="0.2">
      <c r="A164" s="200">
        <v>83</v>
      </c>
      <c r="B164" s="173" t="s">
        <v>542</v>
      </c>
      <c r="C164" s="194" t="s">
        <v>543</v>
      </c>
      <c r="D164" s="177" t="s">
        <v>245</v>
      </c>
      <c r="E164" s="180">
        <v>5</v>
      </c>
      <c r="F164" s="185"/>
      <c r="G164" s="184">
        <f>ROUND(E164*F164,2)</f>
        <v>0</v>
      </c>
      <c r="H164" s="183" t="s">
        <v>474</v>
      </c>
      <c r="I164" s="202" t="s">
        <v>174</v>
      </c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 t="s">
        <v>166</v>
      </c>
      <c r="AF164" s="162"/>
      <c r="AG164" s="162"/>
      <c r="AH164" s="162"/>
      <c r="AI164" s="162"/>
      <c r="AJ164" s="162"/>
      <c r="AK164" s="162"/>
      <c r="AL164" s="162"/>
      <c r="AM164" s="162">
        <v>21</v>
      </c>
      <c r="AN164" s="162"/>
      <c r="AO164" s="162"/>
      <c r="AP164" s="162"/>
      <c r="AQ164" s="162"/>
      <c r="AR164" s="162"/>
      <c r="AS164" s="162"/>
      <c r="AT164" s="162"/>
      <c r="AU164" s="162"/>
      <c r="AV164" s="162"/>
      <c r="AW164" s="162"/>
      <c r="AX164" s="162"/>
      <c r="AY164" s="162"/>
      <c r="AZ164" s="162"/>
      <c r="BA164" s="162"/>
      <c r="BB164" s="162"/>
      <c r="BC164" s="162"/>
      <c r="BD164" s="162"/>
      <c r="BE164" s="162"/>
      <c r="BF164" s="162"/>
      <c r="BG164" s="162"/>
      <c r="BH164" s="162"/>
    </row>
    <row r="165" spans="1:60" outlineLevel="1" x14ac:dyDescent="0.2">
      <c r="A165" s="199"/>
      <c r="B165" s="285" t="s">
        <v>540</v>
      </c>
      <c r="C165" s="286"/>
      <c r="D165" s="287"/>
      <c r="E165" s="288"/>
      <c r="F165" s="289"/>
      <c r="G165" s="290"/>
      <c r="H165" s="183"/>
      <c r="I165" s="20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>
        <v>0</v>
      </c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  <c r="AU165" s="162"/>
      <c r="AV165" s="162"/>
      <c r="AW165" s="162"/>
      <c r="AX165" s="162"/>
      <c r="AY165" s="162"/>
      <c r="AZ165" s="162"/>
      <c r="BA165" s="162"/>
      <c r="BB165" s="162"/>
      <c r="BC165" s="162"/>
      <c r="BD165" s="162"/>
      <c r="BE165" s="162"/>
      <c r="BF165" s="162"/>
      <c r="BG165" s="162"/>
      <c r="BH165" s="162"/>
    </row>
    <row r="166" spans="1:60" outlineLevel="1" x14ac:dyDescent="0.2">
      <c r="A166" s="199"/>
      <c r="B166" s="285" t="s">
        <v>541</v>
      </c>
      <c r="C166" s="286"/>
      <c r="D166" s="287"/>
      <c r="E166" s="288"/>
      <c r="F166" s="289"/>
      <c r="G166" s="290"/>
      <c r="H166" s="183"/>
      <c r="I166" s="20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>
        <v>1</v>
      </c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  <c r="AU166" s="162"/>
      <c r="AV166" s="162"/>
      <c r="AW166" s="162"/>
      <c r="AX166" s="162"/>
      <c r="AY166" s="162"/>
      <c r="AZ166" s="162"/>
      <c r="BA166" s="162"/>
      <c r="BB166" s="162"/>
      <c r="BC166" s="162"/>
      <c r="BD166" s="162"/>
      <c r="BE166" s="162"/>
      <c r="BF166" s="162"/>
      <c r="BG166" s="162"/>
      <c r="BH166" s="162"/>
    </row>
    <row r="167" spans="1:60" outlineLevel="1" x14ac:dyDescent="0.2">
      <c r="A167" s="200">
        <v>84</v>
      </c>
      <c r="B167" s="173" t="s">
        <v>544</v>
      </c>
      <c r="C167" s="194" t="s">
        <v>545</v>
      </c>
      <c r="D167" s="177" t="s">
        <v>245</v>
      </c>
      <c r="E167" s="180">
        <v>15</v>
      </c>
      <c r="F167" s="185"/>
      <c r="G167" s="184">
        <f>ROUND(E167*F167,2)</f>
        <v>0</v>
      </c>
      <c r="H167" s="183" t="s">
        <v>474</v>
      </c>
      <c r="I167" s="202" t="s">
        <v>174</v>
      </c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 t="s">
        <v>166</v>
      </c>
      <c r="AF167" s="162"/>
      <c r="AG167" s="162"/>
      <c r="AH167" s="162"/>
      <c r="AI167" s="162"/>
      <c r="AJ167" s="162"/>
      <c r="AK167" s="162"/>
      <c r="AL167" s="162"/>
      <c r="AM167" s="162">
        <v>21</v>
      </c>
      <c r="AN167" s="162"/>
      <c r="AO167" s="162"/>
      <c r="AP167" s="162"/>
      <c r="AQ167" s="162"/>
      <c r="AR167" s="162"/>
      <c r="AS167" s="162"/>
      <c r="AT167" s="162"/>
      <c r="AU167" s="162"/>
      <c r="AV167" s="162"/>
      <c r="AW167" s="162"/>
      <c r="AX167" s="162"/>
      <c r="AY167" s="162"/>
      <c r="AZ167" s="162"/>
      <c r="BA167" s="162"/>
      <c r="BB167" s="162"/>
      <c r="BC167" s="162"/>
      <c r="BD167" s="162"/>
      <c r="BE167" s="162"/>
      <c r="BF167" s="162"/>
      <c r="BG167" s="162"/>
      <c r="BH167" s="162"/>
    </row>
    <row r="168" spans="1:60" outlineLevel="1" x14ac:dyDescent="0.2">
      <c r="A168" s="199"/>
      <c r="B168" s="285" t="s">
        <v>546</v>
      </c>
      <c r="C168" s="286"/>
      <c r="D168" s="287"/>
      <c r="E168" s="288"/>
      <c r="F168" s="289"/>
      <c r="G168" s="290"/>
      <c r="H168" s="183"/>
      <c r="I168" s="20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>
        <v>0</v>
      </c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  <c r="AU168" s="162"/>
      <c r="AV168" s="162"/>
      <c r="AW168" s="162"/>
      <c r="AX168" s="162"/>
      <c r="AY168" s="162"/>
      <c r="AZ168" s="162"/>
      <c r="BA168" s="162"/>
      <c r="BB168" s="162"/>
      <c r="BC168" s="162"/>
      <c r="BD168" s="162"/>
      <c r="BE168" s="162"/>
      <c r="BF168" s="162"/>
      <c r="BG168" s="162"/>
      <c r="BH168" s="162"/>
    </row>
    <row r="169" spans="1:60" outlineLevel="1" x14ac:dyDescent="0.2">
      <c r="A169" s="199"/>
      <c r="B169" s="285" t="s">
        <v>547</v>
      </c>
      <c r="C169" s="286"/>
      <c r="D169" s="287"/>
      <c r="E169" s="288"/>
      <c r="F169" s="289"/>
      <c r="G169" s="290"/>
      <c r="H169" s="183"/>
      <c r="I169" s="20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>
        <v>1</v>
      </c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  <c r="AU169" s="162"/>
      <c r="AV169" s="162"/>
      <c r="AW169" s="162"/>
      <c r="AX169" s="162"/>
      <c r="AY169" s="162"/>
      <c r="AZ169" s="162"/>
      <c r="BA169" s="162"/>
      <c r="BB169" s="162"/>
      <c r="BC169" s="162"/>
      <c r="BD169" s="162"/>
      <c r="BE169" s="162"/>
      <c r="BF169" s="162"/>
      <c r="BG169" s="162"/>
      <c r="BH169" s="162"/>
    </row>
    <row r="170" spans="1:60" outlineLevel="1" x14ac:dyDescent="0.2">
      <c r="A170" s="200">
        <v>85</v>
      </c>
      <c r="B170" s="173" t="s">
        <v>548</v>
      </c>
      <c r="C170" s="194" t="s">
        <v>549</v>
      </c>
      <c r="D170" s="177" t="s">
        <v>245</v>
      </c>
      <c r="E170" s="180">
        <v>1</v>
      </c>
      <c r="F170" s="185"/>
      <c r="G170" s="184">
        <f>ROUND(E170*F170,2)</f>
        <v>0</v>
      </c>
      <c r="H170" s="183" t="s">
        <v>474</v>
      </c>
      <c r="I170" s="202" t="s">
        <v>174</v>
      </c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 t="s">
        <v>166</v>
      </c>
      <c r="AF170" s="162"/>
      <c r="AG170" s="162"/>
      <c r="AH170" s="162"/>
      <c r="AI170" s="162"/>
      <c r="AJ170" s="162"/>
      <c r="AK170" s="162"/>
      <c r="AL170" s="162"/>
      <c r="AM170" s="162">
        <v>21</v>
      </c>
      <c r="AN170" s="162"/>
      <c r="AO170" s="162"/>
      <c r="AP170" s="162"/>
      <c r="AQ170" s="162"/>
      <c r="AR170" s="162"/>
      <c r="AS170" s="162"/>
      <c r="AT170" s="162"/>
      <c r="AU170" s="162"/>
      <c r="AV170" s="162"/>
      <c r="AW170" s="162"/>
      <c r="AX170" s="162"/>
      <c r="AY170" s="162"/>
      <c r="AZ170" s="162"/>
      <c r="BA170" s="162"/>
      <c r="BB170" s="162"/>
      <c r="BC170" s="162"/>
      <c r="BD170" s="162"/>
      <c r="BE170" s="162"/>
      <c r="BF170" s="162"/>
      <c r="BG170" s="162"/>
      <c r="BH170" s="162"/>
    </row>
    <row r="171" spans="1:60" outlineLevel="1" x14ac:dyDescent="0.2">
      <c r="A171" s="199"/>
      <c r="B171" s="285" t="s">
        <v>546</v>
      </c>
      <c r="C171" s="286"/>
      <c r="D171" s="287"/>
      <c r="E171" s="288"/>
      <c r="F171" s="289"/>
      <c r="G171" s="290"/>
      <c r="H171" s="183"/>
      <c r="I171" s="20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>
        <v>0</v>
      </c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  <c r="AU171" s="162"/>
      <c r="AV171" s="162"/>
      <c r="AW171" s="162"/>
      <c r="AX171" s="162"/>
      <c r="AY171" s="162"/>
      <c r="AZ171" s="162"/>
      <c r="BA171" s="162"/>
      <c r="BB171" s="162"/>
      <c r="BC171" s="162"/>
      <c r="BD171" s="162"/>
      <c r="BE171" s="162"/>
      <c r="BF171" s="162"/>
      <c r="BG171" s="162"/>
      <c r="BH171" s="162"/>
    </row>
    <row r="172" spans="1:60" outlineLevel="1" x14ac:dyDescent="0.2">
      <c r="A172" s="199"/>
      <c r="B172" s="285" t="s">
        <v>547</v>
      </c>
      <c r="C172" s="286"/>
      <c r="D172" s="287"/>
      <c r="E172" s="288"/>
      <c r="F172" s="289"/>
      <c r="G172" s="290"/>
      <c r="H172" s="183"/>
      <c r="I172" s="20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>
        <v>1</v>
      </c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  <c r="AU172" s="162"/>
      <c r="AV172" s="162"/>
      <c r="AW172" s="162"/>
      <c r="AX172" s="162"/>
      <c r="AY172" s="162"/>
      <c r="AZ172" s="162"/>
      <c r="BA172" s="162"/>
      <c r="BB172" s="162"/>
      <c r="BC172" s="162"/>
      <c r="BD172" s="162"/>
      <c r="BE172" s="162"/>
      <c r="BF172" s="162"/>
      <c r="BG172" s="162"/>
      <c r="BH172" s="162"/>
    </row>
    <row r="173" spans="1:60" outlineLevel="1" x14ac:dyDescent="0.2">
      <c r="A173" s="200">
        <v>86</v>
      </c>
      <c r="B173" s="173" t="s">
        <v>550</v>
      </c>
      <c r="C173" s="194" t="s">
        <v>551</v>
      </c>
      <c r="D173" s="177" t="s">
        <v>245</v>
      </c>
      <c r="E173" s="180">
        <v>2</v>
      </c>
      <c r="F173" s="185"/>
      <c r="G173" s="184">
        <f>ROUND(E173*F173,2)</f>
        <v>0</v>
      </c>
      <c r="H173" s="183" t="s">
        <v>474</v>
      </c>
      <c r="I173" s="202" t="s">
        <v>174</v>
      </c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 t="s">
        <v>166</v>
      </c>
      <c r="AF173" s="162"/>
      <c r="AG173" s="162"/>
      <c r="AH173" s="162"/>
      <c r="AI173" s="162"/>
      <c r="AJ173" s="162"/>
      <c r="AK173" s="162"/>
      <c r="AL173" s="162"/>
      <c r="AM173" s="162">
        <v>21</v>
      </c>
      <c r="AN173" s="162"/>
      <c r="AO173" s="162"/>
      <c r="AP173" s="162"/>
      <c r="AQ173" s="162"/>
      <c r="AR173" s="162"/>
      <c r="AS173" s="162"/>
      <c r="AT173" s="162"/>
      <c r="AU173" s="162"/>
      <c r="AV173" s="162"/>
      <c r="AW173" s="162"/>
      <c r="AX173" s="162"/>
      <c r="AY173" s="162"/>
      <c r="AZ173" s="162"/>
      <c r="BA173" s="162"/>
      <c r="BB173" s="162"/>
      <c r="BC173" s="162"/>
      <c r="BD173" s="162"/>
      <c r="BE173" s="162"/>
      <c r="BF173" s="162"/>
      <c r="BG173" s="162"/>
      <c r="BH173" s="162"/>
    </row>
    <row r="174" spans="1:60" outlineLevel="1" x14ac:dyDescent="0.2">
      <c r="A174" s="199"/>
      <c r="B174" s="285" t="s">
        <v>919</v>
      </c>
      <c r="C174" s="286"/>
      <c r="D174" s="287"/>
      <c r="E174" s="288"/>
      <c r="F174" s="289"/>
      <c r="G174" s="290"/>
      <c r="H174" s="183"/>
      <c r="I174" s="20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>
        <v>0</v>
      </c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  <c r="AU174" s="162"/>
      <c r="AV174" s="162"/>
      <c r="AW174" s="162"/>
      <c r="AX174" s="162"/>
      <c r="AY174" s="162"/>
      <c r="AZ174" s="162"/>
      <c r="BA174" s="162"/>
      <c r="BB174" s="162"/>
      <c r="BC174" s="162"/>
      <c r="BD174" s="162"/>
      <c r="BE174" s="162"/>
      <c r="BF174" s="162"/>
      <c r="BG174" s="162"/>
      <c r="BH174" s="162"/>
    </row>
    <row r="175" spans="1:60" outlineLevel="1" x14ac:dyDescent="0.2">
      <c r="A175" s="199"/>
      <c r="B175" s="285" t="s">
        <v>920</v>
      </c>
      <c r="C175" s="286"/>
      <c r="D175" s="287"/>
      <c r="E175" s="288"/>
      <c r="F175" s="289"/>
      <c r="G175" s="290"/>
      <c r="H175" s="183"/>
      <c r="I175" s="20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 t="s">
        <v>169</v>
      </c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  <c r="AU175" s="162"/>
      <c r="AV175" s="162"/>
      <c r="AW175" s="162"/>
      <c r="AX175" s="162"/>
      <c r="AY175" s="162"/>
      <c r="AZ175" s="162"/>
      <c r="BA175" s="162"/>
      <c r="BB175" s="162"/>
      <c r="BC175" s="162"/>
      <c r="BD175" s="162"/>
      <c r="BE175" s="162"/>
      <c r="BF175" s="162"/>
      <c r="BG175" s="162"/>
      <c r="BH175" s="162"/>
    </row>
    <row r="176" spans="1:60" outlineLevel="1" x14ac:dyDescent="0.2">
      <c r="A176" s="199"/>
      <c r="B176" s="285" t="s">
        <v>921</v>
      </c>
      <c r="C176" s="286"/>
      <c r="D176" s="287"/>
      <c r="E176" s="288"/>
      <c r="F176" s="289"/>
      <c r="G176" s="290"/>
      <c r="H176" s="183"/>
      <c r="I176" s="20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>
        <v>1</v>
      </c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  <c r="AU176" s="162"/>
      <c r="AV176" s="162"/>
      <c r="AW176" s="162"/>
      <c r="AX176" s="162"/>
      <c r="AY176" s="162"/>
      <c r="AZ176" s="162"/>
      <c r="BA176" s="162"/>
      <c r="BB176" s="162"/>
      <c r="BC176" s="162"/>
      <c r="BD176" s="162"/>
      <c r="BE176" s="162"/>
      <c r="BF176" s="162"/>
      <c r="BG176" s="162"/>
      <c r="BH176" s="162"/>
    </row>
    <row r="177" spans="1:60" outlineLevel="1" x14ac:dyDescent="0.2">
      <c r="A177" s="200">
        <v>87</v>
      </c>
      <c r="B177" s="173" t="s">
        <v>922</v>
      </c>
      <c r="C177" s="194" t="s">
        <v>923</v>
      </c>
      <c r="D177" s="177" t="s">
        <v>245</v>
      </c>
      <c r="E177" s="180">
        <v>1</v>
      </c>
      <c r="F177" s="185"/>
      <c r="G177" s="184">
        <f>ROUND(E177*F177,2)</f>
        <v>0</v>
      </c>
      <c r="H177" s="183" t="s">
        <v>474</v>
      </c>
      <c r="I177" s="202" t="s">
        <v>174</v>
      </c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 t="s">
        <v>166</v>
      </c>
      <c r="AF177" s="162"/>
      <c r="AG177" s="162"/>
      <c r="AH177" s="162"/>
      <c r="AI177" s="162"/>
      <c r="AJ177" s="162"/>
      <c r="AK177" s="162"/>
      <c r="AL177" s="162"/>
      <c r="AM177" s="162">
        <v>21</v>
      </c>
      <c r="AN177" s="162"/>
      <c r="AO177" s="162"/>
      <c r="AP177" s="162"/>
      <c r="AQ177" s="162"/>
      <c r="AR177" s="162"/>
      <c r="AS177" s="162"/>
      <c r="AT177" s="162"/>
      <c r="AU177" s="162"/>
      <c r="AV177" s="162"/>
      <c r="AW177" s="162"/>
      <c r="AX177" s="162"/>
      <c r="AY177" s="162"/>
      <c r="AZ177" s="162"/>
      <c r="BA177" s="162"/>
      <c r="BB177" s="162"/>
      <c r="BC177" s="162"/>
      <c r="BD177" s="162"/>
      <c r="BE177" s="162"/>
      <c r="BF177" s="162"/>
      <c r="BG177" s="162"/>
      <c r="BH177" s="162"/>
    </row>
    <row r="178" spans="1:60" outlineLevel="1" x14ac:dyDescent="0.2">
      <c r="A178" s="199"/>
      <c r="B178" s="285" t="s">
        <v>552</v>
      </c>
      <c r="C178" s="286"/>
      <c r="D178" s="287"/>
      <c r="E178" s="288"/>
      <c r="F178" s="289"/>
      <c r="G178" s="290"/>
      <c r="H178" s="183"/>
      <c r="I178" s="20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>
        <v>0</v>
      </c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  <c r="AU178" s="162"/>
      <c r="AV178" s="162"/>
      <c r="AW178" s="162"/>
      <c r="AX178" s="162"/>
      <c r="AY178" s="162"/>
      <c r="AZ178" s="162"/>
      <c r="BA178" s="162"/>
      <c r="BB178" s="162"/>
      <c r="BC178" s="162"/>
      <c r="BD178" s="162"/>
      <c r="BE178" s="162"/>
      <c r="BF178" s="162"/>
      <c r="BG178" s="162"/>
      <c r="BH178" s="162"/>
    </row>
    <row r="179" spans="1:60" outlineLevel="1" x14ac:dyDescent="0.2">
      <c r="A179" s="199"/>
      <c r="B179" s="285" t="s">
        <v>553</v>
      </c>
      <c r="C179" s="286"/>
      <c r="D179" s="287"/>
      <c r="E179" s="288"/>
      <c r="F179" s="289"/>
      <c r="G179" s="290"/>
      <c r="H179" s="183"/>
      <c r="I179" s="20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>
        <v>1</v>
      </c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  <c r="AU179" s="162"/>
      <c r="AV179" s="162"/>
      <c r="AW179" s="162"/>
      <c r="AX179" s="162"/>
      <c r="AY179" s="162"/>
      <c r="AZ179" s="162"/>
      <c r="BA179" s="162"/>
      <c r="BB179" s="162"/>
      <c r="BC179" s="162"/>
      <c r="BD179" s="162"/>
      <c r="BE179" s="162"/>
      <c r="BF179" s="162"/>
      <c r="BG179" s="162"/>
      <c r="BH179" s="162"/>
    </row>
    <row r="180" spans="1:60" outlineLevel="1" x14ac:dyDescent="0.2">
      <c r="A180" s="200">
        <v>88</v>
      </c>
      <c r="B180" s="173" t="s">
        <v>924</v>
      </c>
      <c r="C180" s="194" t="s">
        <v>925</v>
      </c>
      <c r="D180" s="177" t="s">
        <v>245</v>
      </c>
      <c r="E180" s="180">
        <v>2</v>
      </c>
      <c r="F180" s="185"/>
      <c r="G180" s="184">
        <f>ROUND(E180*F180,2)</f>
        <v>0</v>
      </c>
      <c r="H180" s="183" t="s">
        <v>474</v>
      </c>
      <c r="I180" s="202" t="s">
        <v>174</v>
      </c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 t="s">
        <v>166</v>
      </c>
      <c r="AF180" s="162"/>
      <c r="AG180" s="162"/>
      <c r="AH180" s="162"/>
      <c r="AI180" s="162"/>
      <c r="AJ180" s="162"/>
      <c r="AK180" s="162"/>
      <c r="AL180" s="162"/>
      <c r="AM180" s="162">
        <v>21</v>
      </c>
      <c r="AN180" s="162"/>
      <c r="AO180" s="162"/>
      <c r="AP180" s="162"/>
      <c r="AQ180" s="162"/>
      <c r="AR180" s="162"/>
      <c r="AS180" s="162"/>
      <c r="AT180" s="162"/>
      <c r="AU180" s="162"/>
      <c r="AV180" s="162"/>
      <c r="AW180" s="162"/>
      <c r="AX180" s="162"/>
      <c r="AY180" s="162"/>
      <c r="AZ180" s="162"/>
      <c r="BA180" s="162"/>
      <c r="BB180" s="162"/>
      <c r="BC180" s="162"/>
      <c r="BD180" s="162"/>
      <c r="BE180" s="162"/>
      <c r="BF180" s="162"/>
      <c r="BG180" s="162"/>
      <c r="BH180" s="162"/>
    </row>
    <row r="181" spans="1:60" outlineLevel="1" x14ac:dyDescent="0.2">
      <c r="A181" s="199"/>
      <c r="B181" s="285" t="s">
        <v>552</v>
      </c>
      <c r="C181" s="286"/>
      <c r="D181" s="287"/>
      <c r="E181" s="288"/>
      <c r="F181" s="289"/>
      <c r="G181" s="290"/>
      <c r="H181" s="183"/>
      <c r="I181" s="20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>
        <v>0</v>
      </c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  <c r="AU181" s="162"/>
      <c r="AV181" s="162"/>
      <c r="AW181" s="162"/>
      <c r="AX181" s="162"/>
      <c r="AY181" s="162"/>
      <c r="AZ181" s="162"/>
      <c r="BA181" s="162"/>
      <c r="BB181" s="162"/>
      <c r="BC181" s="162"/>
      <c r="BD181" s="162"/>
      <c r="BE181" s="162"/>
      <c r="BF181" s="162"/>
      <c r="BG181" s="162"/>
      <c r="BH181" s="162"/>
    </row>
    <row r="182" spans="1:60" outlineLevel="1" x14ac:dyDescent="0.2">
      <c r="A182" s="199"/>
      <c r="B182" s="285" t="s">
        <v>553</v>
      </c>
      <c r="C182" s="286"/>
      <c r="D182" s="287"/>
      <c r="E182" s="288"/>
      <c r="F182" s="289"/>
      <c r="G182" s="290"/>
      <c r="H182" s="183"/>
      <c r="I182" s="20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>
        <v>1</v>
      </c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  <c r="AU182" s="162"/>
      <c r="AV182" s="162"/>
      <c r="AW182" s="162"/>
      <c r="AX182" s="162"/>
      <c r="AY182" s="162"/>
      <c r="AZ182" s="162"/>
      <c r="BA182" s="162"/>
      <c r="BB182" s="162"/>
      <c r="BC182" s="162"/>
      <c r="BD182" s="162"/>
      <c r="BE182" s="162"/>
      <c r="BF182" s="162"/>
      <c r="BG182" s="162"/>
      <c r="BH182" s="162"/>
    </row>
    <row r="183" spans="1:60" outlineLevel="1" x14ac:dyDescent="0.2">
      <c r="A183" s="200">
        <v>89</v>
      </c>
      <c r="B183" s="173" t="s">
        <v>554</v>
      </c>
      <c r="C183" s="194" t="s">
        <v>555</v>
      </c>
      <c r="D183" s="177" t="s">
        <v>245</v>
      </c>
      <c r="E183" s="180">
        <v>4</v>
      </c>
      <c r="F183" s="185"/>
      <c r="G183" s="184">
        <f>ROUND(E183*F183,2)</f>
        <v>0</v>
      </c>
      <c r="H183" s="183" t="s">
        <v>474</v>
      </c>
      <c r="I183" s="202" t="s">
        <v>174</v>
      </c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 t="s">
        <v>166</v>
      </c>
      <c r="AF183" s="162"/>
      <c r="AG183" s="162"/>
      <c r="AH183" s="162"/>
      <c r="AI183" s="162"/>
      <c r="AJ183" s="162"/>
      <c r="AK183" s="162"/>
      <c r="AL183" s="162"/>
      <c r="AM183" s="162">
        <v>21</v>
      </c>
      <c r="AN183" s="162"/>
      <c r="AO183" s="162"/>
      <c r="AP183" s="162"/>
      <c r="AQ183" s="162"/>
      <c r="AR183" s="162"/>
      <c r="AS183" s="162"/>
      <c r="AT183" s="162"/>
      <c r="AU183" s="162"/>
      <c r="AV183" s="162"/>
      <c r="AW183" s="162"/>
      <c r="AX183" s="162"/>
      <c r="AY183" s="162"/>
      <c r="AZ183" s="162"/>
      <c r="BA183" s="162"/>
      <c r="BB183" s="162"/>
      <c r="BC183" s="162"/>
      <c r="BD183" s="162"/>
      <c r="BE183" s="162"/>
      <c r="BF183" s="162"/>
      <c r="BG183" s="162"/>
      <c r="BH183" s="162"/>
    </row>
    <row r="184" spans="1:60" outlineLevel="1" x14ac:dyDescent="0.2">
      <c r="A184" s="199"/>
      <c r="B184" s="285" t="s">
        <v>552</v>
      </c>
      <c r="C184" s="286"/>
      <c r="D184" s="287"/>
      <c r="E184" s="288"/>
      <c r="F184" s="289"/>
      <c r="G184" s="290"/>
      <c r="H184" s="183"/>
      <c r="I184" s="20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>
        <v>0</v>
      </c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  <c r="AU184" s="162"/>
      <c r="AV184" s="162"/>
      <c r="AW184" s="162"/>
      <c r="AX184" s="162"/>
      <c r="AY184" s="162"/>
      <c r="AZ184" s="162"/>
      <c r="BA184" s="162"/>
      <c r="BB184" s="162"/>
      <c r="BC184" s="162"/>
      <c r="BD184" s="162"/>
      <c r="BE184" s="162"/>
      <c r="BF184" s="162"/>
      <c r="BG184" s="162"/>
      <c r="BH184" s="162"/>
    </row>
    <row r="185" spans="1:60" outlineLevel="1" x14ac:dyDescent="0.2">
      <c r="A185" s="199"/>
      <c r="B185" s="285" t="s">
        <v>553</v>
      </c>
      <c r="C185" s="286"/>
      <c r="D185" s="287"/>
      <c r="E185" s="288"/>
      <c r="F185" s="289"/>
      <c r="G185" s="290"/>
      <c r="H185" s="183"/>
      <c r="I185" s="20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>
        <v>1</v>
      </c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  <c r="AU185" s="162"/>
      <c r="AV185" s="162"/>
      <c r="AW185" s="162"/>
      <c r="AX185" s="162"/>
      <c r="AY185" s="162"/>
      <c r="AZ185" s="162"/>
      <c r="BA185" s="162"/>
      <c r="BB185" s="162"/>
      <c r="BC185" s="162"/>
      <c r="BD185" s="162"/>
      <c r="BE185" s="162"/>
      <c r="BF185" s="162"/>
      <c r="BG185" s="162"/>
      <c r="BH185" s="162"/>
    </row>
    <row r="186" spans="1:60" outlineLevel="1" x14ac:dyDescent="0.2">
      <c r="A186" s="200">
        <v>90</v>
      </c>
      <c r="B186" s="173" t="s">
        <v>556</v>
      </c>
      <c r="C186" s="194" t="s">
        <v>557</v>
      </c>
      <c r="D186" s="177" t="s">
        <v>245</v>
      </c>
      <c r="E186" s="180">
        <v>8</v>
      </c>
      <c r="F186" s="185"/>
      <c r="G186" s="184">
        <f>ROUND(E186*F186,2)</f>
        <v>0</v>
      </c>
      <c r="H186" s="183" t="s">
        <v>474</v>
      </c>
      <c r="I186" s="202" t="s">
        <v>174</v>
      </c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 t="s">
        <v>166</v>
      </c>
      <c r="AF186" s="162"/>
      <c r="AG186" s="162"/>
      <c r="AH186" s="162"/>
      <c r="AI186" s="162"/>
      <c r="AJ186" s="162"/>
      <c r="AK186" s="162"/>
      <c r="AL186" s="162"/>
      <c r="AM186" s="162">
        <v>21</v>
      </c>
      <c r="AN186" s="162"/>
      <c r="AO186" s="162"/>
      <c r="AP186" s="162"/>
      <c r="AQ186" s="162"/>
      <c r="AR186" s="162"/>
      <c r="AS186" s="162"/>
      <c r="AT186" s="162"/>
      <c r="AU186" s="162"/>
      <c r="AV186" s="162"/>
      <c r="AW186" s="162"/>
      <c r="AX186" s="162"/>
      <c r="AY186" s="162"/>
      <c r="AZ186" s="162"/>
      <c r="BA186" s="162"/>
      <c r="BB186" s="162"/>
      <c r="BC186" s="162"/>
      <c r="BD186" s="162"/>
      <c r="BE186" s="162"/>
      <c r="BF186" s="162"/>
      <c r="BG186" s="162"/>
      <c r="BH186" s="162"/>
    </row>
    <row r="187" spans="1:60" outlineLevel="1" x14ac:dyDescent="0.2">
      <c r="A187" s="199"/>
      <c r="B187" s="285" t="s">
        <v>558</v>
      </c>
      <c r="C187" s="286"/>
      <c r="D187" s="287"/>
      <c r="E187" s="288"/>
      <c r="F187" s="289"/>
      <c r="G187" s="290"/>
      <c r="H187" s="183"/>
      <c r="I187" s="20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>
        <v>0</v>
      </c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  <c r="AU187" s="162"/>
      <c r="AV187" s="162"/>
      <c r="AW187" s="162"/>
      <c r="AX187" s="162"/>
      <c r="AY187" s="162"/>
      <c r="AZ187" s="162"/>
      <c r="BA187" s="162"/>
      <c r="BB187" s="162"/>
      <c r="BC187" s="162"/>
      <c r="BD187" s="162"/>
      <c r="BE187" s="162"/>
      <c r="BF187" s="162"/>
      <c r="BG187" s="162"/>
      <c r="BH187" s="162"/>
    </row>
    <row r="188" spans="1:60" outlineLevel="1" x14ac:dyDescent="0.2">
      <c r="A188" s="199"/>
      <c r="B188" s="285" t="s">
        <v>559</v>
      </c>
      <c r="C188" s="286"/>
      <c r="D188" s="287"/>
      <c r="E188" s="288"/>
      <c r="F188" s="289"/>
      <c r="G188" s="290"/>
      <c r="H188" s="183"/>
      <c r="I188" s="20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>
        <v>1</v>
      </c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  <c r="AU188" s="162"/>
      <c r="AV188" s="162"/>
      <c r="AW188" s="162"/>
      <c r="AX188" s="162"/>
      <c r="AY188" s="162"/>
      <c r="AZ188" s="162"/>
      <c r="BA188" s="162"/>
      <c r="BB188" s="162"/>
      <c r="BC188" s="162"/>
      <c r="BD188" s="162"/>
      <c r="BE188" s="162"/>
      <c r="BF188" s="162"/>
      <c r="BG188" s="162"/>
      <c r="BH188" s="162"/>
    </row>
    <row r="189" spans="1:60" outlineLevel="1" x14ac:dyDescent="0.2">
      <c r="A189" s="200">
        <v>91</v>
      </c>
      <c r="B189" s="173" t="s">
        <v>926</v>
      </c>
      <c r="C189" s="194" t="s">
        <v>927</v>
      </c>
      <c r="D189" s="177" t="s">
        <v>245</v>
      </c>
      <c r="E189" s="180">
        <v>10</v>
      </c>
      <c r="F189" s="185"/>
      <c r="G189" s="184">
        <f>ROUND(E189*F189,2)</f>
        <v>0</v>
      </c>
      <c r="H189" s="183" t="s">
        <v>474</v>
      </c>
      <c r="I189" s="202" t="s">
        <v>174</v>
      </c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 t="s">
        <v>166</v>
      </c>
      <c r="AF189" s="162"/>
      <c r="AG189" s="162"/>
      <c r="AH189" s="162"/>
      <c r="AI189" s="162"/>
      <c r="AJ189" s="162"/>
      <c r="AK189" s="162"/>
      <c r="AL189" s="162"/>
      <c r="AM189" s="162">
        <v>21</v>
      </c>
      <c r="AN189" s="162"/>
      <c r="AO189" s="162"/>
      <c r="AP189" s="162"/>
      <c r="AQ189" s="162"/>
      <c r="AR189" s="162"/>
      <c r="AS189" s="162"/>
      <c r="AT189" s="162"/>
      <c r="AU189" s="162"/>
      <c r="AV189" s="162"/>
      <c r="AW189" s="162"/>
      <c r="AX189" s="162"/>
      <c r="AY189" s="162"/>
      <c r="AZ189" s="162"/>
      <c r="BA189" s="162"/>
      <c r="BB189" s="162"/>
      <c r="BC189" s="162"/>
      <c r="BD189" s="162"/>
      <c r="BE189" s="162"/>
      <c r="BF189" s="162"/>
      <c r="BG189" s="162"/>
      <c r="BH189" s="162"/>
    </row>
    <row r="190" spans="1:60" outlineLevel="1" x14ac:dyDescent="0.2">
      <c r="A190" s="199"/>
      <c r="B190" s="285" t="s">
        <v>558</v>
      </c>
      <c r="C190" s="286"/>
      <c r="D190" s="287"/>
      <c r="E190" s="288"/>
      <c r="F190" s="289"/>
      <c r="G190" s="290"/>
      <c r="H190" s="183"/>
      <c r="I190" s="20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>
        <v>0</v>
      </c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  <c r="AU190" s="162"/>
      <c r="AV190" s="162"/>
      <c r="AW190" s="162"/>
      <c r="AX190" s="162"/>
      <c r="AY190" s="162"/>
      <c r="AZ190" s="162"/>
      <c r="BA190" s="162"/>
      <c r="BB190" s="162"/>
      <c r="BC190" s="162"/>
      <c r="BD190" s="162"/>
      <c r="BE190" s="162"/>
      <c r="BF190" s="162"/>
      <c r="BG190" s="162"/>
      <c r="BH190" s="162"/>
    </row>
    <row r="191" spans="1:60" outlineLevel="1" x14ac:dyDescent="0.2">
      <c r="A191" s="199"/>
      <c r="B191" s="285" t="s">
        <v>562</v>
      </c>
      <c r="C191" s="286"/>
      <c r="D191" s="287"/>
      <c r="E191" s="288"/>
      <c r="F191" s="289"/>
      <c r="G191" s="290"/>
      <c r="H191" s="183"/>
      <c r="I191" s="20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>
        <v>1</v>
      </c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  <c r="AU191" s="162"/>
      <c r="AV191" s="162"/>
      <c r="AW191" s="162"/>
      <c r="AX191" s="162"/>
      <c r="AY191" s="162"/>
      <c r="AZ191" s="162"/>
      <c r="BA191" s="162"/>
      <c r="BB191" s="162"/>
      <c r="BC191" s="162"/>
      <c r="BD191" s="162"/>
      <c r="BE191" s="162"/>
      <c r="BF191" s="162"/>
      <c r="BG191" s="162"/>
      <c r="BH191" s="162"/>
    </row>
    <row r="192" spans="1:60" outlineLevel="1" x14ac:dyDescent="0.2">
      <c r="A192" s="200">
        <v>92</v>
      </c>
      <c r="B192" s="173" t="s">
        <v>928</v>
      </c>
      <c r="C192" s="194" t="s">
        <v>929</v>
      </c>
      <c r="D192" s="177" t="s">
        <v>245</v>
      </c>
      <c r="E192" s="180">
        <v>1</v>
      </c>
      <c r="F192" s="185"/>
      <c r="G192" s="184">
        <f>ROUND(E192*F192,2)</f>
        <v>0</v>
      </c>
      <c r="H192" s="183" t="s">
        <v>474</v>
      </c>
      <c r="I192" s="202" t="s">
        <v>174</v>
      </c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 t="s">
        <v>166</v>
      </c>
      <c r="AF192" s="162"/>
      <c r="AG192" s="162"/>
      <c r="AH192" s="162"/>
      <c r="AI192" s="162"/>
      <c r="AJ192" s="162"/>
      <c r="AK192" s="162"/>
      <c r="AL192" s="162"/>
      <c r="AM192" s="162">
        <v>21</v>
      </c>
      <c r="AN192" s="162"/>
      <c r="AO192" s="162"/>
      <c r="AP192" s="162"/>
      <c r="AQ192" s="162"/>
      <c r="AR192" s="162"/>
      <c r="AS192" s="162"/>
      <c r="AT192" s="162"/>
      <c r="AU192" s="162"/>
      <c r="AV192" s="162"/>
      <c r="AW192" s="162"/>
      <c r="AX192" s="162"/>
      <c r="AY192" s="162"/>
      <c r="AZ192" s="162"/>
      <c r="BA192" s="162"/>
      <c r="BB192" s="162"/>
      <c r="BC192" s="162"/>
      <c r="BD192" s="162"/>
      <c r="BE192" s="162"/>
      <c r="BF192" s="162"/>
      <c r="BG192" s="162"/>
      <c r="BH192" s="162"/>
    </row>
    <row r="193" spans="1:60" outlineLevel="1" x14ac:dyDescent="0.2">
      <c r="A193" s="199"/>
      <c r="B193" s="285" t="s">
        <v>558</v>
      </c>
      <c r="C193" s="286"/>
      <c r="D193" s="287"/>
      <c r="E193" s="288"/>
      <c r="F193" s="289"/>
      <c r="G193" s="290"/>
      <c r="H193" s="183"/>
      <c r="I193" s="20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>
        <v>0</v>
      </c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2"/>
      <c r="AV193" s="162"/>
      <c r="AW193" s="162"/>
      <c r="AX193" s="162"/>
      <c r="AY193" s="162"/>
      <c r="AZ193" s="162"/>
      <c r="BA193" s="162"/>
      <c r="BB193" s="162"/>
      <c r="BC193" s="162"/>
      <c r="BD193" s="162"/>
      <c r="BE193" s="162"/>
      <c r="BF193" s="162"/>
      <c r="BG193" s="162"/>
      <c r="BH193" s="162"/>
    </row>
    <row r="194" spans="1:60" outlineLevel="1" x14ac:dyDescent="0.2">
      <c r="A194" s="199"/>
      <c r="B194" s="285" t="s">
        <v>562</v>
      </c>
      <c r="C194" s="286"/>
      <c r="D194" s="287"/>
      <c r="E194" s="288"/>
      <c r="F194" s="289"/>
      <c r="G194" s="290"/>
      <c r="H194" s="183"/>
      <c r="I194" s="20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>
        <v>1</v>
      </c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  <c r="AU194" s="162"/>
      <c r="AV194" s="162"/>
      <c r="AW194" s="162"/>
      <c r="AX194" s="162"/>
      <c r="AY194" s="162"/>
      <c r="AZ194" s="162"/>
      <c r="BA194" s="162"/>
      <c r="BB194" s="162"/>
      <c r="BC194" s="162"/>
      <c r="BD194" s="162"/>
      <c r="BE194" s="162"/>
      <c r="BF194" s="162"/>
      <c r="BG194" s="162"/>
      <c r="BH194" s="162"/>
    </row>
    <row r="195" spans="1:60" outlineLevel="1" x14ac:dyDescent="0.2">
      <c r="A195" s="200">
        <v>93</v>
      </c>
      <c r="B195" s="173" t="s">
        <v>563</v>
      </c>
      <c r="C195" s="194" t="s">
        <v>564</v>
      </c>
      <c r="D195" s="177" t="s">
        <v>245</v>
      </c>
      <c r="E195" s="180">
        <v>1</v>
      </c>
      <c r="F195" s="185"/>
      <c r="G195" s="184">
        <f>ROUND(E195*F195,2)</f>
        <v>0</v>
      </c>
      <c r="H195" s="183" t="s">
        <v>474</v>
      </c>
      <c r="I195" s="202" t="s">
        <v>174</v>
      </c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 t="s">
        <v>166</v>
      </c>
      <c r="AF195" s="162"/>
      <c r="AG195" s="162"/>
      <c r="AH195" s="162"/>
      <c r="AI195" s="162"/>
      <c r="AJ195" s="162"/>
      <c r="AK195" s="162"/>
      <c r="AL195" s="162"/>
      <c r="AM195" s="162">
        <v>21</v>
      </c>
      <c r="AN195" s="162"/>
      <c r="AO195" s="162"/>
      <c r="AP195" s="162"/>
      <c r="AQ195" s="162"/>
      <c r="AR195" s="162"/>
      <c r="AS195" s="162"/>
      <c r="AT195" s="162"/>
      <c r="AU195" s="162"/>
      <c r="AV195" s="162"/>
      <c r="AW195" s="162"/>
      <c r="AX195" s="162"/>
      <c r="AY195" s="162"/>
      <c r="AZ195" s="162"/>
      <c r="BA195" s="162"/>
      <c r="BB195" s="162"/>
      <c r="BC195" s="162"/>
      <c r="BD195" s="162"/>
      <c r="BE195" s="162"/>
      <c r="BF195" s="162"/>
      <c r="BG195" s="162"/>
      <c r="BH195" s="162"/>
    </row>
    <row r="196" spans="1:60" outlineLevel="1" x14ac:dyDescent="0.2">
      <c r="A196" s="199"/>
      <c r="B196" s="285" t="s">
        <v>558</v>
      </c>
      <c r="C196" s="286"/>
      <c r="D196" s="287"/>
      <c r="E196" s="288"/>
      <c r="F196" s="289"/>
      <c r="G196" s="290"/>
      <c r="H196" s="183"/>
      <c r="I196" s="20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>
        <v>0</v>
      </c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  <c r="AU196" s="162"/>
      <c r="AV196" s="162"/>
      <c r="AW196" s="162"/>
      <c r="AX196" s="162"/>
      <c r="AY196" s="162"/>
      <c r="AZ196" s="162"/>
      <c r="BA196" s="162"/>
      <c r="BB196" s="162"/>
      <c r="BC196" s="162"/>
      <c r="BD196" s="162"/>
      <c r="BE196" s="162"/>
      <c r="BF196" s="162"/>
      <c r="BG196" s="162"/>
      <c r="BH196" s="162"/>
    </row>
    <row r="197" spans="1:60" outlineLevel="1" x14ac:dyDescent="0.2">
      <c r="A197" s="199"/>
      <c r="B197" s="285" t="s">
        <v>562</v>
      </c>
      <c r="C197" s="286"/>
      <c r="D197" s="287"/>
      <c r="E197" s="288"/>
      <c r="F197" s="289"/>
      <c r="G197" s="290"/>
      <c r="H197" s="183"/>
      <c r="I197" s="20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>
        <v>1</v>
      </c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  <c r="AU197" s="162"/>
      <c r="AV197" s="162"/>
      <c r="AW197" s="162"/>
      <c r="AX197" s="162"/>
      <c r="AY197" s="162"/>
      <c r="AZ197" s="162"/>
      <c r="BA197" s="162"/>
      <c r="BB197" s="162"/>
      <c r="BC197" s="162"/>
      <c r="BD197" s="162"/>
      <c r="BE197" s="162"/>
      <c r="BF197" s="162"/>
      <c r="BG197" s="162"/>
      <c r="BH197" s="162"/>
    </row>
    <row r="198" spans="1:60" outlineLevel="1" x14ac:dyDescent="0.2">
      <c r="A198" s="200">
        <v>94</v>
      </c>
      <c r="B198" s="173" t="s">
        <v>565</v>
      </c>
      <c r="C198" s="194" t="s">
        <v>566</v>
      </c>
      <c r="D198" s="177" t="s">
        <v>245</v>
      </c>
      <c r="E198" s="180">
        <v>2</v>
      </c>
      <c r="F198" s="185"/>
      <c r="G198" s="184">
        <f>ROUND(E198*F198,2)</f>
        <v>0</v>
      </c>
      <c r="H198" s="183" t="s">
        <v>474</v>
      </c>
      <c r="I198" s="202" t="s">
        <v>174</v>
      </c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 t="s">
        <v>166</v>
      </c>
      <c r="AF198" s="162"/>
      <c r="AG198" s="162"/>
      <c r="AH198" s="162"/>
      <c r="AI198" s="162"/>
      <c r="AJ198" s="162"/>
      <c r="AK198" s="162"/>
      <c r="AL198" s="162"/>
      <c r="AM198" s="162">
        <v>21</v>
      </c>
      <c r="AN198" s="162"/>
      <c r="AO198" s="162"/>
      <c r="AP198" s="162"/>
      <c r="AQ198" s="162"/>
      <c r="AR198" s="162"/>
      <c r="AS198" s="162"/>
      <c r="AT198" s="162"/>
      <c r="AU198" s="162"/>
      <c r="AV198" s="162"/>
      <c r="AW198" s="162"/>
      <c r="AX198" s="162"/>
      <c r="AY198" s="162"/>
      <c r="AZ198" s="162"/>
      <c r="BA198" s="162"/>
      <c r="BB198" s="162"/>
      <c r="BC198" s="162"/>
      <c r="BD198" s="162"/>
      <c r="BE198" s="162"/>
      <c r="BF198" s="162"/>
      <c r="BG198" s="162"/>
      <c r="BH198" s="162"/>
    </row>
    <row r="199" spans="1:60" outlineLevel="1" x14ac:dyDescent="0.2">
      <c r="A199" s="199"/>
      <c r="B199" s="285" t="s">
        <v>567</v>
      </c>
      <c r="C199" s="286"/>
      <c r="D199" s="287"/>
      <c r="E199" s="288"/>
      <c r="F199" s="289"/>
      <c r="G199" s="290"/>
      <c r="H199" s="183"/>
      <c r="I199" s="20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>
        <v>0</v>
      </c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  <c r="AU199" s="162"/>
      <c r="AV199" s="162"/>
      <c r="AW199" s="162"/>
      <c r="AX199" s="162"/>
      <c r="AY199" s="162"/>
      <c r="AZ199" s="162"/>
      <c r="BA199" s="162"/>
      <c r="BB199" s="162"/>
      <c r="BC199" s="162"/>
      <c r="BD199" s="162"/>
      <c r="BE199" s="162"/>
      <c r="BF199" s="162"/>
      <c r="BG199" s="162"/>
      <c r="BH199" s="162"/>
    </row>
    <row r="200" spans="1:60" outlineLevel="1" x14ac:dyDescent="0.2">
      <c r="A200" s="200">
        <v>95</v>
      </c>
      <c r="B200" s="173" t="s">
        <v>568</v>
      </c>
      <c r="C200" s="194" t="s">
        <v>569</v>
      </c>
      <c r="D200" s="177" t="s">
        <v>245</v>
      </c>
      <c r="E200" s="180">
        <v>5</v>
      </c>
      <c r="F200" s="185"/>
      <c r="G200" s="184">
        <f>ROUND(E200*F200,2)</f>
        <v>0</v>
      </c>
      <c r="H200" s="183" t="s">
        <v>474</v>
      </c>
      <c r="I200" s="202" t="s">
        <v>174</v>
      </c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 t="s">
        <v>166</v>
      </c>
      <c r="AF200" s="162"/>
      <c r="AG200" s="162"/>
      <c r="AH200" s="162"/>
      <c r="AI200" s="162"/>
      <c r="AJ200" s="162"/>
      <c r="AK200" s="162"/>
      <c r="AL200" s="162"/>
      <c r="AM200" s="162">
        <v>21</v>
      </c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2"/>
      <c r="AZ200" s="162"/>
      <c r="BA200" s="162"/>
      <c r="BB200" s="162"/>
      <c r="BC200" s="162"/>
      <c r="BD200" s="162"/>
      <c r="BE200" s="162"/>
      <c r="BF200" s="162"/>
      <c r="BG200" s="162"/>
      <c r="BH200" s="162"/>
    </row>
    <row r="201" spans="1:60" outlineLevel="1" x14ac:dyDescent="0.2">
      <c r="A201" s="199"/>
      <c r="B201" s="285" t="s">
        <v>570</v>
      </c>
      <c r="C201" s="286"/>
      <c r="D201" s="287"/>
      <c r="E201" s="288"/>
      <c r="F201" s="289"/>
      <c r="G201" s="290"/>
      <c r="H201" s="183"/>
      <c r="I201" s="20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>
        <v>0</v>
      </c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2"/>
      <c r="AZ201" s="162"/>
      <c r="BA201" s="162"/>
      <c r="BB201" s="162"/>
      <c r="BC201" s="162"/>
      <c r="BD201" s="162"/>
      <c r="BE201" s="162"/>
      <c r="BF201" s="162"/>
      <c r="BG201" s="162"/>
      <c r="BH201" s="162"/>
    </row>
    <row r="202" spans="1:60" outlineLevel="1" x14ac:dyDescent="0.2">
      <c r="A202" s="199"/>
      <c r="B202" s="285" t="s">
        <v>571</v>
      </c>
      <c r="C202" s="286"/>
      <c r="D202" s="287"/>
      <c r="E202" s="288"/>
      <c r="F202" s="289"/>
      <c r="G202" s="290"/>
      <c r="H202" s="183"/>
      <c r="I202" s="20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>
        <v>1</v>
      </c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2"/>
      <c r="AZ202" s="162"/>
      <c r="BA202" s="162"/>
      <c r="BB202" s="162"/>
      <c r="BC202" s="162"/>
      <c r="BD202" s="162"/>
      <c r="BE202" s="162"/>
      <c r="BF202" s="162"/>
      <c r="BG202" s="162"/>
      <c r="BH202" s="162"/>
    </row>
    <row r="203" spans="1:60" outlineLevel="1" x14ac:dyDescent="0.2">
      <c r="A203" s="200">
        <v>96</v>
      </c>
      <c r="B203" s="173" t="s">
        <v>572</v>
      </c>
      <c r="C203" s="194" t="s">
        <v>573</v>
      </c>
      <c r="D203" s="177" t="s">
        <v>245</v>
      </c>
      <c r="E203" s="180">
        <v>5</v>
      </c>
      <c r="F203" s="185"/>
      <c r="G203" s="184">
        <f>ROUND(E203*F203,2)</f>
        <v>0</v>
      </c>
      <c r="H203" s="183" t="s">
        <v>474</v>
      </c>
      <c r="I203" s="202" t="s">
        <v>174</v>
      </c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 t="s">
        <v>166</v>
      </c>
      <c r="AF203" s="162"/>
      <c r="AG203" s="162"/>
      <c r="AH203" s="162"/>
      <c r="AI203" s="162"/>
      <c r="AJ203" s="162"/>
      <c r="AK203" s="162"/>
      <c r="AL203" s="162"/>
      <c r="AM203" s="162">
        <v>21</v>
      </c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2"/>
      <c r="AZ203" s="162"/>
      <c r="BA203" s="162"/>
      <c r="BB203" s="162"/>
      <c r="BC203" s="162"/>
      <c r="BD203" s="162"/>
      <c r="BE203" s="162"/>
      <c r="BF203" s="162"/>
      <c r="BG203" s="162"/>
      <c r="BH203" s="162"/>
    </row>
    <row r="204" spans="1:60" outlineLevel="1" x14ac:dyDescent="0.2">
      <c r="A204" s="199"/>
      <c r="B204" s="285" t="s">
        <v>574</v>
      </c>
      <c r="C204" s="286"/>
      <c r="D204" s="287"/>
      <c r="E204" s="288"/>
      <c r="F204" s="289"/>
      <c r="G204" s="290"/>
      <c r="H204" s="183"/>
      <c r="I204" s="20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>
        <v>0</v>
      </c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  <c r="AU204" s="162"/>
      <c r="AV204" s="162"/>
      <c r="AW204" s="162"/>
      <c r="AX204" s="162"/>
      <c r="AY204" s="162"/>
      <c r="AZ204" s="162"/>
      <c r="BA204" s="162"/>
      <c r="BB204" s="162"/>
      <c r="BC204" s="162"/>
      <c r="BD204" s="162"/>
      <c r="BE204" s="162"/>
      <c r="BF204" s="162"/>
      <c r="BG204" s="162"/>
      <c r="BH204" s="162"/>
    </row>
    <row r="205" spans="1:60" outlineLevel="1" x14ac:dyDescent="0.2">
      <c r="A205" s="199"/>
      <c r="B205" s="285" t="s">
        <v>575</v>
      </c>
      <c r="C205" s="286"/>
      <c r="D205" s="287"/>
      <c r="E205" s="288"/>
      <c r="F205" s="289"/>
      <c r="G205" s="290"/>
      <c r="H205" s="183"/>
      <c r="I205" s="20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>
        <v>1</v>
      </c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  <c r="AU205" s="162"/>
      <c r="AV205" s="162"/>
      <c r="AW205" s="162"/>
      <c r="AX205" s="162"/>
      <c r="AY205" s="162"/>
      <c r="AZ205" s="162"/>
      <c r="BA205" s="162"/>
      <c r="BB205" s="162"/>
      <c r="BC205" s="162"/>
      <c r="BD205" s="162"/>
      <c r="BE205" s="162"/>
      <c r="BF205" s="162"/>
      <c r="BG205" s="162"/>
      <c r="BH205" s="162"/>
    </row>
    <row r="206" spans="1:60" outlineLevel="1" x14ac:dyDescent="0.2">
      <c r="A206" s="200">
        <v>97</v>
      </c>
      <c r="B206" s="173" t="s">
        <v>576</v>
      </c>
      <c r="C206" s="194" t="s">
        <v>577</v>
      </c>
      <c r="D206" s="177" t="s">
        <v>245</v>
      </c>
      <c r="E206" s="180">
        <v>8</v>
      </c>
      <c r="F206" s="185"/>
      <c r="G206" s="184">
        <f>ROUND(E206*F206,2)</f>
        <v>0</v>
      </c>
      <c r="H206" s="183" t="s">
        <v>474</v>
      </c>
      <c r="I206" s="202" t="s">
        <v>174</v>
      </c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 t="s">
        <v>166</v>
      </c>
      <c r="AF206" s="162"/>
      <c r="AG206" s="162"/>
      <c r="AH206" s="162"/>
      <c r="AI206" s="162"/>
      <c r="AJ206" s="162"/>
      <c r="AK206" s="162"/>
      <c r="AL206" s="162"/>
      <c r="AM206" s="162">
        <v>21</v>
      </c>
      <c r="AN206" s="162"/>
      <c r="AO206" s="162"/>
      <c r="AP206" s="162"/>
      <c r="AQ206" s="162"/>
      <c r="AR206" s="162"/>
      <c r="AS206" s="162"/>
      <c r="AT206" s="162"/>
      <c r="AU206" s="162"/>
      <c r="AV206" s="162"/>
      <c r="AW206" s="162"/>
      <c r="AX206" s="162"/>
      <c r="AY206" s="162"/>
      <c r="AZ206" s="162"/>
      <c r="BA206" s="162"/>
      <c r="BB206" s="162"/>
      <c r="BC206" s="162"/>
      <c r="BD206" s="162"/>
      <c r="BE206" s="162"/>
      <c r="BF206" s="162"/>
      <c r="BG206" s="162"/>
      <c r="BH206" s="162"/>
    </row>
    <row r="207" spans="1:60" outlineLevel="1" x14ac:dyDescent="0.2">
      <c r="A207" s="199"/>
      <c r="B207" s="285" t="s">
        <v>574</v>
      </c>
      <c r="C207" s="286"/>
      <c r="D207" s="287"/>
      <c r="E207" s="288"/>
      <c r="F207" s="289"/>
      <c r="G207" s="290"/>
      <c r="H207" s="183"/>
      <c r="I207" s="20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>
        <v>0</v>
      </c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  <c r="AU207" s="162"/>
      <c r="AV207" s="162"/>
      <c r="AW207" s="162"/>
      <c r="AX207" s="162"/>
      <c r="AY207" s="162"/>
      <c r="AZ207" s="162"/>
      <c r="BA207" s="162"/>
      <c r="BB207" s="162"/>
      <c r="BC207" s="162"/>
      <c r="BD207" s="162"/>
      <c r="BE207" s="162"/>
      <c r="BF207" s="162"/>
      <c r="BG207" s="162"/>
      <c r="BH207" s="162"/>
    </row>
    <row r="208" spans="1:60" outlineLevel="1" x14ac:dyDescent="0.2">
      <c r="A208" s="199"/>
      <c r="B208" s="285" t="s">
        <v>578</v>
      </c>
      <c r="C208" s="286"/>
      <c r="D208" s="287"/>
      <c r="E208" s="288"/>
      <c r="F208" s="289"/>
      <c r="G208" s="290"/>
      <c r="H208" s="183"/>
      <c r="I208" s="20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>
        <v>1</v>
      </c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  <c r="AU208" s="162"/>
      <c r="AV208" s="162"/>
      <c r="AW208" s="162"/>
      <c r="AX208" s="162"/>
      <c r="AY208" s="162"/>
      <c r="AZ208" s="162"/>
      <c r="BA208" s="162"/>
      <c r="BB208" s="162"/>
      <c r="BC208" s="162"/>
      <c r="BD208" s="162"/>
      <c r="BE208" s="162"/>
      <c r="BF208" s="162"/>
      <c r="BG208" s="162"/>
      <c r="BH208" s="162"/>
    </row>
    <row r="209" spans="1:60" outlineLevel="1" x14ac:dyDescent="0.2">
      <c r="A209" s="200">
        <v>98</v>
      </c>
      <c r="B209" s="173" t="s">
        <v>579</v>
      </c>
      <c r="C209" s="194" t="s">
        <v>580</v>
      </c>
      <c r="D209" s="177" t="s">
        <v>245</v>
      </c>
      <c r="E209" s="180">
        <v>9</v>
      </c>
      <c r="F209" s="185"/>
      <c r="G209" s="184">
        <f>ROUND(E209*F209,2)</f>
        <v>0</v>
      </c>
      <c r="H209" s="183" t="s">
        <v>474</v>
      </c>
      <c r="I209" s="202" t="s">
        <v>174</v>
      </c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 t="s">
        <v>166</v>
      </c>
      <c r="AF209" s="162"/>
      <c r="AG209" s="162"/>
      <c r="AH209" s="162"/>
      <c r="AI209" s="162"/>
      <c r="AJ209" s="162"/>
      <c r="AK209" s="162"/>
      <c r="AL209" s="162"/>
      <c r="AM209" s="162">
        <v>21</v>
      </c>
      <c r="AN209" s="162"/>
      <c r="AO209" s="162"/>
      <c r="AP209" s="162"/>
      <c r="AQ209" s="162"/>
      <c r="AR209" s="162"/>
      <c r="AS209" s="162"/>
      <c r="AT209" s="162"/>
      <c r="AU209" s="162"/>
      <c r="AV209" s="162"/>
      <c r="AW209" s="162"/>
      <c r="AX209" s="162"/>
      <c r="AY209" s="162"/>
      <c r="AZ209" s="162"/>
      <c r="BA209" s="162"/>
      <c r="BB209" s="162"/>
      <c r="BC209" s="162"/>
      <c r="BD209" s="162"/>
      <c r="BE209" s="162"/>
      <c r="BF209" s="162"/>
      <c r="BG209" s="162"/>
      <c r="BH209" s="162"/>
    </row>
    <row r="210" spans="1:60" outlineLevel="1" x14ac:dyDescent="0.2">
      <c r="A210" s="199"/>
      <c r="B210" s="285" t="s">
        <v>581</v>
      </c>
      <c r="C210" s="286"/>
      <c r="D210" s="287"/>
      <c r="E210" s="288"/>
      <c r="F210" s="289"/>
      <c r="G210" s="290"/>
      <c r="H210" s="183"/>
      <c r="I210" s="20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>
        <v>0</v>
      </c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  <c r="AU210" s="162"/>
      <c r="AV210" s="162"/>
      <c r="AW210" s="162"/>
      <c r="AX210" s="162"/>
      <c r="AY210" s="162"/>
      <c r="AZ210" s="162"/>
      <c r="BA210" s="162"/>
      <c r="BB210" s="162"/>
      <c r="BC210" s="162"/>
      <c r="BD210" s="162"/>
      <c r="BE210" s="162"/>
      <c r="BF210" s="162"/>
      <c r="BG210" s="162"/>
      <c r="BH210" s="162"/>
    </row>
    <row r="211" spans="1:60" outlineLevel="1" x14ac:dyDescent="0.2">
      <c r="A211" s="200">
        <v>99</v>
      </c>
      <c r="B211" s="173" t="s">
        <v>582</v>
      </c>
      <c r="C211" s="194" t="s">
        <v>583</v>
      </c>
      <c r="D211" s="177" t="s">
        <v>245</v>
      </c>
      <c r="E211" s="180">
        <v>5</v>
      </c>
      <c r="F211" s="185"/>
      <c r="G211" s="184">
        <f>ROUND(E211*F211,2)</f>
        <v>0</v>
      </c>
      <c r="H211" s="183" t="s">
        <v>584</v>
      </c>
      <c r="I211" s="202" t="s">
        <v>174</v>
      </c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 t="s">
        <v>166</v>
      </c>
      <c r="AF211" s="162"/>
      <c r="AG211" s="162"/>
      <c r="AH211" s="162"/>
      <c r="AI211" s="162"/>
      <c r="AJ211" s="162"/>
      <c r="AK211" s="162"/>
      <c r="AL211" s="162"/>
      <c r="AM211" s="162">
        <v>21</v>
      </c>
      <c r="AN211" s="162"/>
      <c r="AO211" s="162"/>
      <c r="AP211" s="162"/>
      <c r="AQ211" s="162"/>
      <c r="AR211" s="162"/>
      <c r="AS211" s="162"/>
      <c r="AT211" s="162"/>
      <c r="AU211" s="162"/>
      <c r="AV211" s="162"/>
      <c r="AW211" s="162"/>
      <c r="AX211" s="162"/>
      <c r="AY211" s="162"/>
      <c r="AZ211" s="162"/>
      <c r="BA211" s="162"/>
      <c r="BB211" s="162"/>
      <c r="BC211" s="162"/>
      <c r="BD211" s="162"/>
      <c r="BE211" s="162"/>
      <c r="BF211" s="162"/>
      <c r="BG211" s="162"/>
      <c r="BH211" s="162"/>
    </row>
    <row r="212" spans="1:60" outlineLevel="1" x14ac:dyDescent="0.2">
      <c r="A212" s="200">
        <v>100</v>
      </c>
      <c r="B212" s="173" t="s">
        <v>587</v>
      </c>
      <c r="C212" s="194" t="s">
        <v>588</v>
      </c>
      <c r="D212" s="177" t="s">
        <v>245</v>
      </c>
      <c r="E212" s="180">
        <v>2</v>
      </c>
      <c r="F212" s="185"/>
      <c r="G212" s="184">
        <f>ROUND(E212*F212,2)</f>
        <v>0</v>
      </c>
      <c r="H212" s="183"/>
      <c r="I212" s="202" t="s">
        <v>228</v>
      </c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 t="s">
        <v>229</v>
      </c>
      <c r="AF212" s="162" t="s">
        <v>240</v>
      </c>
      <c r="AG212" s="162"/>
      <c r="AH212" s="162"/>
      <c r="AI212" s="162"/>
      <c r="AJ212" s="162"/>
      <c r="AK212" s="162"/>
      <c r="AL212" s="162"/>
      <c r="AM212" s="162">
        <v>21</v>
      </c>
      <c r="AN212" s="162"/>
      <c r="AO212" s="162"/>
      <c r="AP212" s="162"/>
      <c r="AQ212" s="162"/>
      <c r="AR212" s="162"/>
      <c r="AS212" s="162"/>
      <c r="AT212" s="162"/>
      <c r="AU212" s="162"/>
      <c r="AV212" s="162"/>
      <c r="AW212" s="162"/>
      <c r="AX212" s="162"/>
      <c r="AY212" s="162"/>
      <c r="AZ212" s="162"/>
      <c r="BA212" s="162"/>
      <c r="BB212" s="162"/>
      <c r="BC212" s="162"/>
      <c r="BD212" s="162"/>
      <c r="BE212" s="162"/>
      <c r="BF212" s="162"/>
      <c r="BG212" s="162"/>
      <c r="BH212" s="162"/>
    </row>
    <row r="213" spans="1:60" outlineLevel="1" x14ac:dyDescent="0.2">
      <c r="A213" s="200">
        <v>101</v>
      </c>
      <c r="B213" s="173" t="s">
        <v>589</v>
      </c>
      <c r="C213" s="194" t="s">
        <v>590</v>
      </c>
      <c r="D213" s="177" t="s">
        <v>245</v>
      </c>
      <c r="E213" s="180">
        <v>7</v>
      </c>
      <c r="F213" s="185"/>
      <c r="G213" s="184">
        <f>ROUND(E213*F213,2)</f>
        <v>0</v>
      </c>
      <c r="H213" s="183"/>
      <c r="I213" s="202" t="s">
        <v>228</v>
      </c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 t="s">
        <v>229</v>
      </c>
      <c r="AF213" s="162" t="s">
        <v>240</v>
      </c>
      <c r="AG213" s="162"/>
      <c r="AH213" s="162"/>
      <c r="AI213" s="162"/>
      <c r="AJ213" s="162"/>
      <c r="AK213" s="162"/>
      <c r="AL213" s="162"/>
      <c r="AM213" s="162">
        <v>21</v>
      </c>
      <c r="AN213" s="162"/>
      <c r="AO213" s="162"/>
      <c r="AP213" s="162"/>
      <c r="AQ213" s="162"/>
      <c r="AR213" s="162"/>
      <c r="AS213" s="162"/>
      <c r="AT213" s="162"/>
      <c r="AU213" s="162"/>
      <c r="AV213" s="162"/>
      <c r="AW213" s="162"/>
      <c r="AX213" s="162"/>
      <c r="AY213" s="162"/>
      <c r="AZ213" s="162"/>
      <c r="BA213" s="162"/>
      <c r="BB213" s="162"/>
      <c r="BC213" s="162"/>
      <c r="BD213" s="162"/>
      <c r="BE213" s="162"/>
      <c r="BF213" s="162"/>
      <c r="BG213" s="162"/>
      <c r="BH213" s="162"/>
    </row>
    <row r="214" spans="1:60" outlineLevel="1" x14ac:dyDescent="0.2">
      <c r="A214" s="200">
        <v>102</v>
      </c>
      <c r="B214" s="173" t="s">
        <v>591</v>
      </c>
      <c r="C214" s="194" t="s">
        <v>592</v>
      </c>
      <c r="D214" s="177" t="s">
        <v>245</v>
      </c>
      <c r="E214" s="180">
        <v>5</v>
      </c>
      <c r="F214" s="185"/>
      <c r="G214" s="184">
        <f>ROUND(E214*F214,2)</f>
        <v>0</v>
      </c>
      <c r="H214" s="183"/>
      <c r="I214" s="202" t="s">
        <v>228</v>
      </c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 t="s">
        <v>229</v>
      </c>
      <c r="AF214" s="162" t="s">
        <v>240</v>
      </c>
      <c r="AG214" s="162"/>
      <c r="AH214" s="162"/>
      <c r="AI214" s="162"/>
      <c r="AJ214" s="162"/>
      <c r="AK214" s="162"/>
      <c r="AL214" s="162"/>
      <c r="AM214" s="162">
        <v>21</v>
      </c>
      <c r="AN214" s="162"/>
      <c r="AO214" s="162"/>
      <c r="AP214" s="162"/>
      <c r="AQ214" s="162"/>
      <c r="AR214" s="162"/>
      <c r="AS214" s="162"/>
      <c r="AT214" s="162"/>
      <c r="AU214" s="162"/>
      <c r="AV214" s="162"/>
      <c r="AW214" s="162"/>
      <c r="AX214" s="162"/>
      <c r="AY214" s="162"/>
      <c r="AZ214" s="162"/>
      <c r="BA214" s="162"/>
      <c r="BB214" s="162"/>
      <c r="BC214" s="162"/>
      <c r="BD214" s="162"/>
      <c r="BE214" s="162"/>
      <c r="BF214" s="162"/>
      <c r="BG214" s="162"/>
      <c r="BH214" s="162"/>
    </row>
    <row r="215" spans="1:60" outlineLevel="1" x14ac:dyDescent="0.2">
      <c r="A215" s="199"/>
      <c r="B215" s="285" t="s">
        <v>599</v>
      </c>
      <c r="C215" s="286"/>
      <c r="D215" s="287"/>
      <c r="E215" s="288"/>
      <c r="F215" s="289"/>
      <c r="G215" s="290"/>
      <c r="H215" s="183"/>
      <c r="I215" s="20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>
        <v>0</v>
      </c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  <c r="AU215" s="162"/>
      <c r="AV215" s="162"/>
      <c r="AW215" s="162"/>
      <c r="AX215" s="162"/>
      <c r="AY215" s="162"/>
      <c r="AZ215" s="162"/>
      <c r="BA215" s="162"/>
      <c r="BB215" s="162"/>
      <c r="BC215" s="162"/>
      <c r="BD215" s="162"/>
      <c r="BE215" s="162"/>
      <c r="BF215" s="162"/>
      <c r="BG215" s="162"/>
      <c r="BH215" s="162"/>
    </row>
    <row r="216" spans="1:60" outlineLevel="1" x14ac:dyDescent="0.2">
      <c r="A216" s="199">
        <v>103</v>
      </c>
      <c r="B216" s="174" t="s">
        <v>600</v>
      </c>
      <c r="C216" s="194" t="s">
        <v>601</v>
      </c>
      <c r="D216" s="177" t="s">
        <v>463</v>
      </c>
      <c r="E216" s="220"/>
      <c r="F216" s="185"/>
      <c r="G216" s="184">
        <f>ROUND(E216*F216,2)</f>
        <v>0</v>
      </c>
      <c r="H216" s="183" t="s">
        <v>474</v>
      </c>
      <c r="I216" s="202" t="s">
        <v>174</v>
      </c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 t="s">
        <v>166</v>
      </c>
      <c r="AF216" s="162"/>
      <c r="AG216" s="162"/>
      <c r="AH216" s="162"/>
      <c r="AI216" s="162"/>
      <c r="AJ216" s="162"/>
      <c r="AK216" s="162"/>
      <c r="AL216" s="162"/>
      <c r="AM216" s="162">
        <v>21</v>
      </c>
      <c r="AN216" s="162"/>
      <c r="AO216" s="162"/>
      <c r="AP216" s="162"/>
      <c r="AQ216" s="162"/>
      <c r="AR216" s="162"/>
      <c r="AS216" s="162"/>
      <c r="AT216" s="162"/>
      <c r="AU216" s="162"/>
      <c r="AV216" s="162"/>
      <c r="AW216" s="162"/>
      <c r="AX216" s="162"/>
      <c r="AY216" s="162"/>
      <c r="AZ216" s="162"/>
      <c r="BA216" s="162"/>
      <c r="BB216" s="162"/>
      <c r="BC216" s="162"/>
      <c r="BD216" s="162"/>
      <c r="BE216" s="162"/>
      <c r="BF216" s="162"/>
      <c r="BG216" s="162"/>
      <c r="BH216" s="162"/>
    </row>
    <row r="217" spans="1:60" outlineLevel="1" x14ac:dyDescent="0.2">
      <c r="A217" s="199"/>
      <c r="B217" s="285" t="s">
        <v>602</v>
      </c>
      <c r="C217" s="286"/>
      <c r="D217" s="287"/>
      <c r="E217" s="288"/>
      <c r="F217" s="289"/>
      <c r="G217" s="290"/>
      <c r="H217" s="183"/>
      <c r="I217" s="20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>
        <v>1</v>
      </c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  <c r="AU217" s="162"/>
      <c r="AV217" s="162"/>
      <c r="AW217" s="162"/>
      <c r="AX217" s="162"/>
      <c r="AY217" s="162"/>
      <c r="AZ217" s="162"/>
      <c r="BA217" s="162"/>
      <c r="BB217" s="162"/>
      <c r="BC217" s="162"/>
      <c r="BD217" s="162"/>
      <c r="BE217" s="162"/>
      <c r="BF217" s="162"/>
      <c r="BG217" s="162"/>
      <c r="BH217" s="162"/>
    </row>
    <row r="218" spans="1:60" outlineLevel="1" x14ac:dyDescent="0.2">
      <c r="A218" s="199">
        <v>104</v>
      </c>
      <c r="B218" s="174" t="s">
        <v>603</v>
      </c>
      <c r="C218" s="194" t="s">
        <v>477</v>
      </c>
      <c r="D218" s="177" t="s">
        <v>463</v>
      </c>
      <c r="E218" s="220"/>
      <c r="F218" s="185"/>
      <c r="G218" s="184">
        <f>ROUND(E218*F218,2)</f>
        <v>0</v>
      </c>
      <c r="H218" s="183" t="s">
        <v>474</v>
      </c>
      <c r="I218" s="202" t="s">
        <v>174</v>
      </c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 t="s">
        <v>166</v>
      </c>
      <c r="AF218" s="162"/>
      <c r="AG218" s="162"/>
      <c r="AH218" s="162"/>
      <c r="AI218" s="162"/>
      <c r="AJ218" s="162"/>
      <c r="AK218" s="162"/>
      <c r="AL218" s="162"/>
      <c r="AM218" s="162">
        <v>21</v>
      </c>
      <c r="AN218" s="162"/>
      <c r="AO218" s="162"/>
      <c r="AP218" s="162"/>
      <c r="AQ218" s="162"/>
      <c r="AR218" s="162"/>
      <c r="AS218" s="162"/>
      <c r="AT218" s="162"/>
      <c r="AU218" s="162"/>
      <c r="AV218" s="162"/>
      <c r="AW218" s="162"/>
      <c r="AX218" s="162"/>
      <c r="AY218" s="162"/>
      <c r="AZ218" s="162"/>
      <c r="BA218" s="162"/>
      <c r="BB218" s="162"/>
      <c r="BC218" s="162"/>
      <c r="BD218" s="162"/>
      <c r="BE218" s="162"/>
      <c r="BF218" s="162"/>
      <c r="BG218" s="162"/>
      <c r="BH218" s="162"/>
    </row>
    <row r="219" spans="1:60" x14ac:dyDescent="0.2">
      <c r="A219" s="198" t="s">
        <v>158</v>
      </c>
      <c r="B219" s="172" t="s">
        <v>128</v>
      </c>
      <c r="C219" s="193" t="s">
        <v>129</v>
      </c>
      <c r="D219" s="176"/>
      <c r="E219" s="179"/>
      <c r="F219" s="291">
        <f>SUM(G220:G230)</f>
        <v>0</v>
      </c>
      <c r="G219" s="292"/>
      <c r="H219" s="182"/>
      <c r="I219" s="201"/>
      <c r="AE219" t="s">
        <v>159</v>
      </c>
    </row>
    <row r="220" spans="1:60" outlineLevel="1" x14ac:dyDescent="0.2">
      <c r="A220" s="199"/>
      <c r="B220" s="293" t="s">
        <v>938</v>
      </c>
      <c r="C220" s="294"/>
      <c r="D220" s="295"/>
      <c r="E220" s="296"/>
      <c r="F220" s="297"/>
      <c r="G220" s="298"/>
      <c r="H220" s="183"/>
      <c r="I220" s="20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>
        <v>0</v>
      </c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  <c r="AU220" s="162"/>
      <c r="AV220" s="162"/>
      <c r="AW220" s="162"/>
      <c r="AX220" s="162"/>
      <c r="AY220" s="162"/>
      <c r="AZ220" s="162"/>
      <c r="BA220" s="162"/>
      <c r="BB220" s="162"/>
      <c r="BC220" s="162"/>
      <c r="BD220" s="162"/>
      <c r="BE220" s="162"/>
      <c r="BF220" s="162"/>
      <c r="BG220" s="162"/>
      <c r="BH220" s="162"/>
    </row>
    <row r="221" spans="1:60" ht="33.75" outlineLevel="1" x14ac:dyDescent="0.2">
      <c r="A221" s="200">
        <v>105</v>
      </c>
      <c r="B221" s="173" t="s">
        <v>1132</v>
      </c>
      <c r="C221" s="194" t="s">
        <v>1133</v>
      </c>
      <c r="D221" s="177" t="s">
        <v>245</v>
      </c>
      <c r="E221" s="180">
        <v>1</v>
      </c>
      <c r="F221" s="185"/>
      <c r="G221" s="184">
        <f>ROUND(E221*F221,2)</f>
        <v>0</v>
      </c>
      <c r="H221" s="183" t="s">
        <v>474</v>
      </c>
      <c r="I221" s="202" t="s">
        <v>174</v>
      </c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 t="s">
        <v>166</v>
      </c>
      <c r="AF221" s="162"/>
      <c r="AG221" s="162"/>
      <c r="AH221" s="162"/>
      <c r="AI221" s="162"/>
      <c r="AJ221" s="162"/>
      <c r="AK221" s="162"/>
      <c r="AL221" s="162"/>
      <c r="AM221" s="162">
        <v>21</v>
      </c>
      <c r="AN221" s="162"/>
      <c r="AO221" s="162"/>
      <c r="AP221" s="162"/>
      <c r="AQ221" s="162"/>
      <c r="AR221" s="162"/>
      <c r="AS221" s="162"/>
      <c r="AT221" s="162"/>
      <c r="AU221" s="162"/>
      <c r="AV221" s="162"/>
      <c r="AW221" s="162"/>
      <c r="AX221" s="162"/>
      <c r="AY221" s="162"/>
      <c r="AZ221" s="162"/>
      <c r="BA221" s="162"/>
      <c r="BB221" s="162"/>
      <c r="BC221" s="162"/>
      <c r="BD221" s="162"/>
      <c r="BE221" s="162"/>
      <c r="BF221" s="162"/>
      <c r="BG221" s="162"/>
      <c r="BH221" s="162"/>
    </row>
    <row r="222" spans="1:60" outlineLevel="1" x14ac:dyDescent="0.2">
      <c r="A222" s="200">
        <v>106</v>
      </c>
      <c r="B222" s="173" t="s">
        <v>943</v>
      </c>
      <c r="C222" s="194" t="s">
        <v>944</v>
      </c>
      <c r="D222" s="177" t="s">
        <v>245</v>
      </c>
      <c r="E222" s="180">
        <v>1</v>
      </c>
      <c r="F222" s="185"/>
      <c r="G222" s="184">
        <f>ROUND(E222*F222,2)</f>
        <v>0</v>
      </c>
      <c r="H222" s="183"/>
      <c r="I222" s="202" t="s">
        <v>228</v>
      </c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 t="s">
        <v>229</v>
      </c>
      <c r="AF222" s="162" t="s">
        <v>240</v>
      </c>
      <c r="AG222" s="162"/>
      <c r="AH222" s="162"/>
      <c r="AI222" s="162"/>
      <c r="AJ222" s="162"/>
      <c r="AK222" s="162"/>
      <c r="AL222" s="162"/>
      <c r="AM222" s="162">
        <v>21</v>
      </c>
      <c r="AN222" s="162"/>
      <c r="AO222" s="162"/>
      <c r="AP222" s="162"/>
      <c r="AQ222" s="162"/>
      <c r="AR222" s="162"/>
      <c r="AS222" s="162"/>
      <c r="AT222" s="162"/>
      <c r="AU222" s="162"/>
      <c r="AV222" s="162"/>
      <c r="AW222" s="162"/>
      <c r="AX222" s="162"/>
      <c r="AY222" s="162"/>
      <c r="AZ222" s="162"/>
      <c r="BA222" s="162"/>
      <c r="BB222" s="162"/>
      <c r="BC222" s="162"/>
      <c r="BD222" s="162"/>
      <c r="BE222" s="162"/>
      <c r="BF222" s="162"/>
      <c r="BG222" s="162"/>
      <c r="BH222" s="162"/>
    </row>
    <row r="223" spans="1:60" outlineLevel="1" x14ac:dyDescent="0.2">
      <c r="A223" s="200">
        <v>107</v>
      </c>
      <c r="B223" s="173" t="s">
        <v>945</v>
      </c>
      <c r="C223" s="194" t="s">
        <v>946</v>
      </c>
      <c r="D223" s="177" t="s">
        <v>245</v>
      </c>
      <c r="E223" s="180">
        <v>1</v>
      </c>
      <c r="F223" s="185"/>
      <c r="G223" s="184">
        <f>ROUND(E223*F223,2)</f>
        <v>0</v>
      </c>
      <c r="H223" s="183"/>
      <c r="I223" s="202" t="s">
        <v>228</v>
      </c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 t="s">
        <v>229</v>
      </c>
      <c r="AF223" s="162" t="s">
        <v>240</v>
      </c>
      <c r="AG223" s="162"/>
      <c r="AH223" s="162"/>
      <c r="AI223" s="162"/>
      <c r="AJ223" s="162"/>
      <c r="AK223" s="162"/>
      <c r="AL223" s="162"/>
      <c r="AM223" s="162">
        <v>21</v>
      </c>
      <c r="AN223" s="162"/>
      <c r="AO223" s="162"/>
      <c r="AP223" s="162"/>
      <c r="AQ223" s="162"/>
      <c r="AR223" s="162"/>
      <c r="AS223" s="162"/>
      <c r="AT223" s="162"/>
      <c r="AU223" s="162"/>
      <c r="AV223" s="162"/>
      <c r="AW223" s="162"/>
      <c r="AX223" s="162"/>
      <c r="AY223" s="162"/>
      <c r="AZ223" s="162"/>
      <c r="BA223" s="162"/>
      <c r="BB223" s="162"/>
      <c r="BC223" s="162"/>
      <c r="BD223" s="162"/>
      <c r="BE223" s="162"/>
      <c r="BF223" s="162"/>
      <c r="BG223" s="162"/>
      <c r="BH223" s="162"/>
    </row>
    <row r="224" spans="1:60" outlineLevel="1" x14ac:dyDescent="0.2">
      <c r="A224" s="200">
        <v>108</v>
      </c>
      <c r="B224" s="173" t="s">
        <v>947</v>
      </c>
      <c r="C224" s="194" t="s">
        <v>948</v>
      </c>
      <c r="D224" s="177" t="s">
        <v>245</v>
      </c>
      <c r="E224" s="180">
        <v>1</v>
      </c>
      <c r="F224" s="185"/>
      <c r="G224" s="184">
        <f>ROUND(E224*F224,2)</f>
        <v>0</v>
      </c>
      <c r="H224" s="183"/>
      <c r="I224" s="202" t="s">
        <v>228</v>
      </c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 t="s">
        <v>229</v>
      </c>
      <c r="AF224" s="162" t="s">
        <v>240</v>
      </c>
      <c r="AG224" s="162"/>
      <c r="AH224" s="162"/>
      <c r="AI224" s="162"/>
      <c r="AJ224" s="162"/>
      <c r="AK224" s="162"/>
      <c r="AL224" s="162"/>
      <c r="AM224" s="162">
        <v>21</v>
      </c>
      <c r="AN224" s="162"/>
      <c r="AO224" s="162"/>
      <c r="AP224" s="162"/>
      <c r="AQ224" s="162"/>
      <c r="AR224" s="162"/>
      <c r="AS224" s="162"/>
      <c r="AT224" s="162"/>
      <c r="AU224" s="162"/>
      <c r="AV224" s="162"/>
      <c r="AW224" s="162"/>
      <c r="AX224" s="162"/>
      <c r="AY224" s="162"/>
      <c r="AZ224" s="162"/>
      <c r="BA224" s="162"/>
      <c r="BB224" s="162"/>
      <c r="BC224" s="162"/>
      <c r="BD224" s="162"/>
      <c r="BE224" s="162"/>
      <c r="BF224" s="162"/>
      <c r="BG224" s="162"/>
      <c r="BH224" s="162"/>
    </row>
    <row r="225" spans="1:60" outlineLevel="1" x14ac:dyDescent="0.2">
      <c r="A225" s="200">
        <v>109</v>
      </c>
      <c r="B225" s="173" t="s">
        <v>949</v>
      </c>
      <c r="C225" s="194" t="s">
        <v>469</v>
      </c>
      <c r="D225" s="177" t="s">
        <v>237</v>
      </c>
      <c r="E225" s="180">
        <v>1</v>
      </c>
      <c r="F225" s="185"/>
      <c r="G225" s="184">
        <f>ROUND(E225*F225,2)</f>
        <v>0</v>
      </c>
      <c r="H225" s="183"/>
      <c r="I225" s="202" t="s">
        <v>228</v>
      </c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 t="s">
        <v>229</v>
      </c>
      <c r="AF225" s="162" t="s">
        <v>240</v>
      </c>
      <c r="AG225" s="162"/>
      <c r="AH225" s="162"/>
      <c r="AI225" s="162"/>
      <c r="AJ225" s="162"/>
      <c r="AK225" s="162"/>
      <c r="AL225" s="162"/>
      <c r="AM225" s="162">
        <v>21</v>
      </c>
      <c r="AN225" s="162"/>
      <c r="AO225" s="162"/>
      <c r="AP225" s="162"/>
      <c r="AQ225" s="162"/>
      <c r="AR225" s="162"/>
      <c r="AS225" s="162"/>
      <c r="AT225" s="162"/>
      <c r="AU225" s="162"/>
      <c r="AV225" s="162"/>
      <c r="AW225" s="162"/>
      <c r="AX225" s="162"/>
      <c r="AY225" s="162"/>
      <c r="AZ225" s="162"/>
      <c r="BA225" s="162"/>
      <c r="BB225" s="162"/>
      <c r="BC225" s="162"/>
      <c r="BD225" s="162"/>
      <c r="BE225" s="162"/>
      <c r="BF225" s="162"/>
      <c r="BG225" s="162"/>
      <c r="BH225" s="162"/>
    </row>
    <row r="226" spans="1:60" outlineLevel="1" x14ac:dyDescent="0.2">
      <c r="A226" s="199"/>
      <c r="B226" s="285" t="s">
        <v>950</v>
      </c>
      <c r="C226" s="286"/>
      <c r="D226" s="287"/>
      <c r="E226" s="288"/>
      <c r="F226" s="289"/>
      <c r="G226" s="290"/>
      <c r="H226" s="183"/>
      <c r="I226" s="20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>
        <v>0</v>
      </c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  <c r="AU226" s="162"/>
      <c r="AV226" s="162"/>
      <c r="AW226" s="162"/>
      <c r="AX226" s="162"/>
      <c r="AY226" s="162"/>
      <c r="AZ226" s="162"/>
      <c r="BA226" s="162"/>
      <c r="BB226" s="162"/>
      <c r="BC226" s="162"/>
      <c r="BD226" s="162"/>
      <c r="BE226" s="162"/>
      <c r="BF226" s="162"/>
      <c r="BG226" s="162"/>
      <c r="BH226" s="162"/>
    </row>
    <row r="227" spans="1:60" outlineLevel="1" x14ac:dyDescent="0.2">
      <c r="A227" s="199">
        <v>110</v>
      </c>
      <c r="B227" s="174" t="s">
        <v>951</v>
      </c>
      <c r="C227" s="194" t="s">
        <v>462</v>
      </c>
      <c r="D227" s="177" t="s">
        <v>463</v>
      </c>
      <c r="E227" s="220"/>
      <c r="F227" s="185"/>
      <c r="G227" s="184">
        <f>ROUND(E227*F227,2)</f>
        <v>0</v>
      </c>
      <c r="H227" s="183" t="s">
        <v>474</v>
      </c>
      <c r="I227" s="202" t="s">
        <v>174</v>
      </c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 t="s">
        <v>166</v>
      </c>
      <c r="AF227" s="162"/>
      <c r="AG227" s="162"/>
      <c r="AH227" s="162"/>
      <c r="AI227" s="162"/>
      <c r="AJ227" s="162"/>
      <c r="AK227" s="162"/>
      <c r="AL227" s="162"/>
      <c r="AM227" s="162">
        <v>21</v>
      </c>
      <c r="AN227" s="162"/>
      <c r="AO227" s="162"/>
      <c r="AP227" s="162"/>
      <c r="AQ227" s="162"/>
      <c r="AR227" s="162"/>
      <c r="AS227" s="162"/>
      <c r="AT227" s="162"/>
      <c r="AU227" s="162"/>
      <c r="AV227" s="162"/>
      <c r="AW227" s="162"/>
      <c r="AX227" s="162"/>
      <c r="AY227" s="162"/>
      <c r="AZ227" s="162"/>
      <c r="BA227" s="162"/>
      <c r="BB227" s="162"/>
      <c r="BC227" s="162"/>
      <c r="BD227" s="162"/>
      <c r="BE227" s="162"/>
      <c r="BF227" s="162"/>
      <c r="BG227" s="162"/>
      <c r="BH227" s="162"/>
    </row>
    <row r="228" spans="1:60" outlineLevel="1" x14ac:dyDescent="0.2">
      <c r="A228" s="199"/>
      <c r="B228" s="285" t="s">
        <v>952</v>
      </c>
      <c r="C228" s="286"/>
      <c r="D228" s="287"/>
      <c r="E228" s="288"/>
      <c r="F228" s="289"/>
      <c r="G228" s="290"/>
      <c r="H228" s="183"/>
      <c r="I228" s="20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>
        <v>1</v>
      </c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  <c r="AU228" s="162"/>
      <c r="AV228" s="162"/>
      <c r="AW228" s="162"/>
      <c r="AX228" s="162"/>
      <c r="AY228" s="162"/>
      <c r="AZ228" s="162"/>
      <c r="BA228" s="162"/>
      <c r="BB228" s="162"/>
      <c r="BC228" s="162"/>
      <c r="BD228" s="162"/>
      <c r="BE228" s="162"/>
      <c r="BF228" s="162"/>
      <c r="BG228" s="162"/>
      <c r="BH228" s="162"/>
    </row>
    <row r="229" spans="1:60" outlineLevel="1" x14ac:dyDescent="0.2">
      <c r="A229" s="199"/>
      <c r="B229" s="285" t="s">
        <v>953</v>
      </c>
      <c r="C229" s="286"/>
      <c r="D229" s="287"/>
      <c r="E229" s="288"/>
      <c r="F229" s="289"/>
      <c r="G229" s="290"/>
      <c r="H229" s="183"/>
      <c r="I229" s="20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>
        <v>2</v>
      </c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  <c r="AU229" s="162"/>
      <c r="AV229" s="162"/>
      <c r="AW229" s="162"/>
      <c r="AX229" s="162"/>
      <c r="AY229" s="162"/>
      <c r="AZ229" s="162"/>
      <c r="BA229" s="162"/>
      <c r="BB229" s="162"/>
      <c r="BC229" s="162"/>
      <c r="BD229" s="162"/>
      <c r="BE229" s="162"/>
      <c r="BF229" s="162"/>
      <c r="BG229" s="162"/>
      <c r="BH229" s="162"/>
    </row>
    <row r="230" spans="1:60" outlineLevel="1" x14ac:dyDescent="0.2">
      <c r="A230" s="199">
        <v>111</v>
      </c>
      <c r="B230" s="174" t="s">
        <v>954</v>
      </c>
      <c r="C230" s="194" t="s">
        <v>477</v>
      </c>
      <c r="D230" s="177" t="s">
        <v>463</v>
      </c>
      <c r="E230" s="220"/>
      <c r="F230" s="185"/>
      <c r="G230" s="184">
        <f>ROUND(E230*F230,2)</f>
        <v>0</v>
      </c>
      <c r="H230" s="183" t="s">
        <v>474</v>
      </c>
      <c r="I230" s="202" t="s">
        <v>174</v>
      </c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 t="s">
        <v>166</v>
      </c>
      <c r="AF230" s="162"/>
      <c r="AG230" s="162"/>
      <c r="AH230" s="162"/>
      <c r="AI230" s="162"/>
      <c r="AJ230" s="162"/>
      <c r="AK230" s="162"/>
      <c r="AL230" s="162"/>
      <c r="AM230" s="162">
        <v>21</v>
      </c>
      <c r="AN230" s="162"/>
      <c r="AO230" s="162"/>
      <c r="AP230" s="162"/>
      <c r="AQ230" s="162"/>
      <c r="AR230" s="162"/>
      <c r="AS230" s="162"/>
      <c r="AT230" s="162"/>
      <c r="AU230" s="162"/>
      <c r="AV230" s="162"/>
      <c r="AW230" s="162"/>
      <c r="AX230" s="162"/>
      <c r="AY230" s="162"/>
      <c r="AZ230" s="162"/>
      <c r="BA230" s="162"/>
      <c r="BB230" s="162"/>
      <c r="BC230" s="162"/>
      <c r="BD230" s="162"/>
      <c r="BE230" s="162"/>
      <c r="BF230" s="162"/>
      <c r="BG230" s="162"/>
      <c r="BH230" s="162"/>
    </row>
    <row r="231" spans="1:60" x14ac:dyDescent="0.2">
      <c r="A231" s="198" t="s">
        <v>158</v>
      </c>
      <c r="B231" s="172" t="s">
        <v>132</v>
      </c>
      <c r="C231" s="193" t="s">
        <v>133</v>
      </c>
      <c r="D231" s="176"/>
      <c r="E231" s="179"/>
      <c r="F231" s="291">
        <f>SUM(G232:G234)</f>
        <v>0</v>
      </c>
      <c r="G231" s="292"/>
      <c r="H231" s="182"/>
      <c r="I231" s="201"/>
      <c r="AE231" t="s">
        <v>159</v>
      </c>
    </row>
    <row r="232" spans="1:60" outlineLevel="1" x14ac:dyDescent="0.2">
      <c r="A232" s="199"/>
      <c r="B232" s="293" t="s">
        <v>604</v>
      </c>
      <c r="C232" s="294"/>
      <c r="D232" s="295"/>
      <c r="E232" s="296"/>
      <c r="F232" s="297"/>
      <c r="G232" s="298"/>
      <c r="H232" s="183"/>
      <c r="I232" s="20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>
        <v>0</v>
      </c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  <c r="AU232" s="162"/>
      <c r="AV232" s="162"/>
      <c r="AW232" s="162"/>
      <c r="AX232" s="162"/>
      <c r="AY232" s="162"/>
      <c r="AZ232" s="162"/>
      <c r="BA232" s="162"/>
      <c r="BB232" s="162"/>
      <c r="BC232" s="162"/>
      <c r="BD232" s="162"/>
      <c r="BE232" s="162"/>
      <c r="BF232" s="162"/>
      <c r="BG232" s="162"/>
      <c r="BH232" s="162"/>
    </row>
    <row r="233" spans="1:60" outlineLevel="1" x14ac:dyDescent="0.2">
      <c r="A233" s="199"/>
      <c r="B233" s="285" t="s">
        <v>605</v>
      </c>
      <c r="C233" s="286"/>
      <c r="D233" s="287"/>
      <c r="E233" s="288"/>
      <c r="F233" s="289"/>
      <c r="G233" s="290"/>
      <c r="H233" s="183"/>
      <c r="I233" s="20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 t="s">
        <v>169</v>
      </c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  <c r="AU233" s="162"/>
      <c r="AV233" s="162"/>
      <c r="AW233" s="162"/>
      <c r="AX233" s="162"/>
      <c r="AY233" s="162"/>
      <c r="AZ233" s="162"/>
      <c r="BA233" s="162"/>
      <c r="BB233" s="162"/>
      <c r="BC233" s="162"/>
      <c r="BD233" s="162"/>
      <c r="BE233" s="162"/>
      <c r="BF233" s="162"/>
      <c r="BG233" s="162"/>
      <c r="BH233" s="162"/>
    </row>
    <row r="234" spans="1:60" outlineLevel="1" x14ac:dyDescent="0.2">
      <c r="A234" s="200">
        <v>112</v>
      </c>
      <c r="B234" s="173" t="s">
        <v>606</v>
      </c>
      <c r="C234" s="194" t="s">
        <v>607</v>
      </c>
      <c r="D234" s="177" t="s">
        <v>225</v>
      </c>
      <c r="E234" s="180">
        <v>79</v>
      </c>
      <c r="F234" s="185"/>
      <c r="G234" s="184">
        <f>ROUND(E234*F234,2)</f>
        <v>0</v>
      </c>
      <c r="H234" s="183" t="s">
        <v>608</v>
      </c>
      <c r="I234" s="202" t="s">
        <v>174</v>
      </c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 t="s">
        <v>166</v>
      </c>
      <c r="AF234" s="162"/>
      <c r="AG234" s="162"/>
      <c r="AH234" s="162"/>
      <c r="AI234" s="162"/>
      <c r="AJ234" s="162"/>
      <c r="AK234" s="162"/>
      <c r="AL234" s="162"/>
      <c r="AM234" s="162">
        <v>21</v>
      </c>
      <c r="AN234" s="162"/>
      <c r="AO234" s="162"/>
      <c r="AP234" s="162"/>
      <c r="AQ234" s="162"/>
      <c r="AR234" s="162"/>
      <c r="AS234" s="162"/>
      <c r="AT234" s="162"/>
      <c r="AU234" s="162"/>
      <c r="AV234" s="162"/>
      <c r="AW234" s="162"/>
      <c r="AX234" s="162"/>
      <c r="AY234" s="162"/>
      <c r="AZ234" s="162"/>
      <c r="BA234" s="162"/>
      <c r="BB234" s="162"/>
      <c r="BC234" s="162"/>
      <c r="BD234" s="162"/>
      <c r="BE234" s="162"/>
      <c r="BF234" s="162"/>
      <c r="BG234" s="162"/>
      <c r="BH234" s="162"/>
    </row>
    <row r="235" spans="1:60" x14ac:dyDescent="0.2">
      <c r="A235" s="198" t="s">
        <v>158</v>
      </c>
      <c r="B235" s="172" t="s">
        <v>136</v>
      </c>
      <c r="C235" s="193" t="s">
        <v>137</v>
      </c>
      <c r="D235" s="176"/>
      <c r="E235" s="179"/>
      <c r="F235" s="291">
        <f>SUM(G236:G236)</f>
        <v>0</v>
      </c>
      <c r="G235" s="292"/>
      <c r="H235" s="182"/>
      <c r="I235" s="201"/>
      <c r="AE235" t="s">
        <v>159</v>
      </c>
    </row>
    <row r="236" spans="1:60" outlineLevel="1" x14ac:dyDescent="0.2">
      <c r="A236" s="200">
        <v>113</v>
      </c>
      <c r="B236" s="173" t="s">
        <v>955</v>
      </c>
      <c r="C236" s="194" t="s">
        <v>956</v>
      </c>
      <c r="D236" s="177" t="s">
        <v>245</v>
      </c>
      <c r="E236" s="180">
        <v>2</v>
      </c>
      <c r="F236" s="185"/>
      <c r="G236" s="184">
        <f>ROUND(E236*F236,2)</f>
        <v>0</v>
      </c>
      <c r="H236" s="183"/>
      <c r="I236" s="202" t="s">
        <v>174</v>
      </c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 t="s">
        <v>166</v>
      </c>
      <c r="AF236" s="162"/>
      <c r="AG236" s="162"/>
      <c r="AH236" s="162"/>
      <c r="AI236" s="162"/>
      <c r="AJ236" s="162"/>
      <c r="AK236" s="162"/>
      <c r="AL236" s="162"/>
      <c r="AM236" s="162">
        <v>21</v>
      </c>
      <c r="AN236" s="162"/>
      <c r="AO236" s="162"/>
      <c r="AP236" s="162"/>
      <c r="AQ236" s="162"/>
      <c r="AR236" s="162"/>
      <c r="AS236" s="162"/>
      <c r="AT236" s="162"/>
      <c r="AU236" s="162"/>
      <c r="AV236" s="162"/>
      <c r="AW236" s="162"/>
      <c r="AX236" s="162"/>
      <c r="AY236" s="162"/>
      <c r="AZ236" s="162"/>
      <c r="BA236" s="162"/>
      <c r="BB236" s="162"/>
      <c r="BC236" s="162"/>
      <c r="BD236" s="162"/>
      <c r="BE236" s="162"/>
      <c r="BF236" s="162"/>
      <c r="BG236" s="162"/>
      <c r="BH236" s="162"/>
    </row>
    <row r="237" spans="1:60" x14ac:dyDescent="0.2">
      <c r="A237" s="198" t="s">
        <v>158</v>
      </c>
      <c r="B237" s="172" t="s">
        <v>140</v>
      </c>
      <c r="C237" s="193" t="s">
        <v>141</v>
      </c>
      <c r="D237" s="176"/>
      <c r="E237" s="179"/>
      <c r="F237" s="291">
        <f>SUM(G238:G257)</f>
        <v>0</v>
      </c>
      <c r="G237" s="292"/>
      <c r="H237" s="182"/>
      <c r="I237" s="201"/>
      <c r="AE237" t="s">
        <v>159</v>
      </c>
    </row>
    <row r="238" spans="1:60" outlineLevel="1" x14ac:dyDescent="0.2">
      <c r="A238" s="200">
        <v>114</v>
      </c>
      <c r="B238" s="173" t="s">
        <v>609</v>
      </c>
      <c r="C238" s="194" t="s">
        <v>445</v>
      </c>
      <c r="D238" s="177" t="s">
        <v>237</v>
      </c>
      <c r="E238" s="180">
        <v>1</v>
      </c>
      <c r="F238" s="185"/>
      <c r="G238" s="184">
        <f t="shared" ref="G238:G257" si="4">ROUND(E238*F238,2)</f>
        <v>0</v>
      </c>
      <c r="H238" s="183"/>
      <c r="I238" s="202" t="s">
        <v>228</v>
      </c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  <c r="Y238" s="162"/>
      <c r="Z238" s="162"/>
      <c r="AA238" s="162"/>
      <c r="AB238" s="162"/>
      <c r="AC238" s="162"/>
      <c r="AD238" s="162"/>
      <c r="AE238" s="162" t="s">
        <v>229</v>
      </c>
      <c r="AF238" s="162" t="s">
        <v>330</v>
      </c>
      <c r="AG238" s="162"/>
      <c r="AH238" s="162"/>
      <c r="AI238" s="162"/>
      <c r="AJ238" s="162"/>
      <c r="AK238" s="162"/>
      <c r="AL238" s="162"/>
      <c r="AM238" s="162">
        <v>21</v>
      </c>
      <c r="AN238" s="162"/>
      <c r="AO238" s="162"/>
      <c r="AP238" s="162"/>
      <c r="AQ238" s="162"/>
      <c r="AR238" s="162"/>
      <c r="AS238" s="162"/>
      <c r="AT238" s="162"/>
      <c r="AU238" s="162"/>
      <c r="AV238" s="162"/>
      <c r="AW238" s="162"/>
      <c r="AX238" s="162"/>
      <c r="AY238" s="162"/>
      <c r="AZ238" s="162"/>
      <c r="BA238" s="162"/>
      <c r="BB238" s="162"/>
      <c r="BC238" s="162"/>
      <c r="BD238" s="162"/>
      <c r="BE238" s="162"/>
      <c r="BF238" s="162"/>
      <c r="BG238" s="162"/>
      <c r="BH238" s="162"/>
    </row>
    <row r="239" spans="1:60" outlineLevel="1" x14ac:dyDescent="0.2">
      <c r="A239" s="200">
        <v>115</v>
      </c>
      <c r="B239" s="173" t="s">
        <v>611</v>
      </c>
      <c r="C239" s="194" t="s">
        <v>957</v>
      </c>
      <c r="D239" s="177" t="s">
        <v>245</v>
      </c>
      <c r="E239" s="180">
        <v>1</v>
      </c>
      <c r="F239" s="185"/>
      <c r="G239" s="184">
        <f t="shared" si="4"/>
        <v>0</v>
      </c>
      <c r="H239" s="183"/>
      <c r="I239" s="202" t="s">
        <v>228</v>
      </c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162"/>
      <c r="Y239" s="162"/>
      <c r="Z239" s="162"/>
      <c r="AA239" s="162"/>
      <c r="AB239" s="162"/>
      <c r="AC239" s="162"/>
      <c r="AD239" s="162"/>
      <c r="AE239" s="162" t="s">
        <v>229</v>
      </c>
      <c r="AF239" s="162" t="s">
        <v>330</v>
      </c>
      <c r="AG239" s="162"/>
      <c r="AH239" s="162"/>
      <c r="AI239" s="162"/>
      <c r="AJ239" s="162"/>
      <c r="AK239" s="162"/>
      <c r="AL239" s="162"/>
      <c r="AM239" s="162">
        <v>21</v>
      </c>
      <c r="AN239" s="162"/>
      <c r="AO239" s="162"/>
      <c r="AP239" s="162"/>
      <c r="AQ239" s="162"/>
      <c r="AR239" s="162"/>
      <c r="AS239" s="162"/>
      <c r="AT239" s="162"/>
      <c r="AU239" s="162"/>
      <c r="AV239" s="162"/>
      <c r="AW239" s="162"/>
      <c r="AX239" s="162"/>
      <c r="AY239" s="162"/>
      <c r="AZ239" s="162"/>
      <c r="BA239" s="162"/>
      <c r="BB239" s="162"/>
      <c r="BC239" s="162"/>
      <c r="BD239" s="162"/>
      <c r="BE239" s="162"/>
      <c r="BF239" s="162"/>
      <c r="BG239" s="162"/>
      <c r="BH239" s="162"/>
    </row>
    <row r="240" spans="1:60" outlineLevel="1" x14ac:dyDescent="0.2">
      <c r="A240" s="200">
        <v>116</v>
      </c>
      <c r="B240" s="173" t="s">
        <v>613</v>
      </c>
      <c r="C240" s="194" t="s">
        <v>329</v>
      </c>
      <c r="D240" s="177" t="s">
        <v>245</v>
      </c>
      <c r="E240" s="180">
        <v>1</v>
      </c>
      <c r="F240" s="185"/>
      <c r="G240" s="184">
        <f t="shared" si="4"/>
        <v>0</v>
      </c>
      <c r="H240" s="183"/>
      <c r="I240" s="202" t="s">
        <v>228</v>
      </c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  <c r="Y240" s="162"/>
      <c r="Z240" s="162"/>
      <c r="AA240" s="162"/>
      <c r="AB240" s="162"/>
      <c r="AC240" s="162"/>
      <c r="AD240" s="162"/>
      <c r="AE240" s="162" t="s">
        <v>229</v>
      </c>
      <c r="AF240" s="162" t="s">
        <v>330</v>
      </c>
      <c r="AG240" s="162"/>
      <c r="AH240" s="162"/>
      <c r="AI240" s="162"/>
      <c r="AJ240" s="162"/>
      <c r="AK240" s="162"/>
      <c r="AL240" s="162"/>
      <c r="AM240" s="162">
        <v>21</v>
      </c>
      <c r="AN240" s="162"/>
      <c r="AO240" s="162"/>
      <c r="AP240" s="162"/>
      <c r="AQ240" s="162"/>
      <c r="AR240" s="162"/>
      <c r="AS240" s="162"/>
      <c r="AT240" s="162"/>
      <c r="AU240" s="162"/>
      <c r="AV240" s="162"/>
      <c r="AW240" s="162"/>
      <c r="AX240" s="162"/>
      <c r="AY240" s="162"/>
      <c r="AZ240" s="162"/>
      <c r="BA240" s="162"/>
      <c r="BB240" s="162"/>
      <c r="BC240" s="162"/>
      <c r="BD240" s="162"/>
      <c r="BE240" s="162"/>
      <c r="BF240" s="162"/>
      <c r="BG240" s="162"/>
      <c r="BH240" s="162"/>
    </row>
    <row r="241" spans="1:60" outlineLevel="1" x14ac:dyDescent="0.2">
      <c r="A241" s="200">
        <v>117</v>
      </c>
      <c r="B241" s="173" t="s">
        <v>615</v>
      </c>
      <c r="C241" s="194" t="s">
        <v>958</v>
      </c>
      <c r="D241" s="177" t="s">
        <v>245</v>
      </c>
      <c r="E241" s="180">
        <v>1</v>
      </c>
      <c r="F241" s="185"/>
      <c r="G241" s="184">
        <f t="shared" si="4"/>
        <v>0</v>
      </c>
      <c r="H241" s="183"/>
      <c r="I241" s="202" t="s">
        <v>228</v>
      </c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162"/>
      <c r="Y241" s="162"/>
      <c r="Z241" s="162"/>
      <c r="AA241" s="162"/>
      <c r="AB241" s="162"/>
      <c r="AC241" s="162"/>
      <c r="AD241" s="162"/>
      <c r="AE241" s="162" t="s">
        <v>229</v>
      </c>
      <c r="AF241" s="162" t="s">
        <v>330</v>
      </c>
      <c r="AG241" s="162"/>
      <c r="AH241" s="162"/>
      <c r="AI241" s="162"/>
      <c r="AJ241" s="162"/>
      <c r="AK241" s="162"/>
      <c r="AL241" s="162"/>
      <c r="AM241" s="162">
        <v>21</v>
      </c>
      <c r="AN241" s="162"/>
      <c r="AO241" s="162"/>
      <c r="AP241" s="162"/>
      <c r="AQ241" s="162"/>
      <c r="AR241" s="162"/>
      <c r="AS241" s="162"/>
      <c r="AT241" s="162"/>
      <c r="AU241" s="162"/>
      <c r="AV241" s="162"/>
      <c r="AW241" s="162"/>
      <c r="AX241" s="162"/>
      <c r="AY241" s="162"/>
      <c r="AZ241" s="162"/>
      <c r="BA241" s="162"/>
      <c r="BB241" s="162"/>
      <c r="BC241" s="162"/>
      <c r="BD241" s="162"/>
      <c r="BE241" s="162"/>
      <c r="BF241" s="162"/>
      <c r="BG241" s="162"/>
      <c r="BH241" s="162"/>
    </row>
    <row r="242" spans="1:60" outlineLevel="1" x14ac:dyDescent="0.2">
      <c r="A242" s="200">
        <v>118</v>
      </c>
      <c r="B242" s="173" t="s">
        <v>618</v>
      </c>
      <c r="C242" s="194" t="s">
        <v>959</v>
      </c>
      <c r="D242" s="177" t="s">
        <v>245</v>
      </c>
      <c r="E242" s="180">
        <v>1</v>
      </c>
      <c r="F242" s="185"/>
      <c r="G242" s="184">
        <f t="shared" si="4"/>
        <v>0</v>
      </c>
      <c r="H242" s="183"/>
      <c r="I242" s="202" t="s">
        <v>228</v>
      </c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  <c r="Y242" s="162"/>
      <c r="Z242" s="162"/>
      <c r="AA242" s="162"/>
      <c r="AB242" s="162"/>
      <c r="AC242" s="162"/>
      <c r="AD242" s="162"/>
      <c r="AE242" s="162" t="s">
        <v>229</v>
      </c>
      <c r="AF242" s="162" t="s">
        <v>330</v>
      </c>
      <c r="AG242" s="162"/>
      <c r="AH242" s="162"/>
      <c r="AI242" s="162"/>
      <c r="AJ242" s="162"/>
      <c r="AK242" s="162"/>
      <c r="AL242" s="162"/>
      <c r="AM242" s="162">
        <v>21</v>
      </c>
      <c r="AN242" s="162"/>
      <c r="AO242" s="162"/>
      <c r="AP242" s="162"/>
      <c r="AQ242" s="162"/>
      <c r="AR242" s="162"/>
      <c r="AS242" s="162"/>
      <c r="AT242" s="162"/>
      <c r="AU242" s="162"/>
      <c r="AV242" s="162"/>
      <c r="AW242" s="162"/>
      <c r="AX242" s="162"/>
      <c r="AY242" s="162"/>
      <c r="AZ242" s="162"/>
      <c r="BA242" s="162"/>
      <c r="BB242" s="162"/>
      <c r="BC242" s="162"/>
      <c r="BD242" s="162"/>
      <c r="BE242" s="162"/>
      <c r="BF242" s="162"/>
      <c r="BG242" s="162"/>
      <c r="BH242" s="162"/>
    </row>
    <row r="243" spans="1:60" outlineLevel="1" x14ac:dyDescent="0.2">
      <c r="A243" s="200">
        <v>119</v>
      </c>
      <c r="B243" s="173" t="s">
        <v>620</v>
      </c>
      <c r="C243" s="194" t="s">
        <v>960</v>
      </c>
      <c r="D243" s="177" t="s">
        <v>245</v>
      </c>
      <c r="E243" s="180">
        <v>1</v>
      </c>
      <c r="F243" s="185"/>
      <c r="G243" s="184">
        <f t="shared" si="4"/>
        <v>0</v>
      </c>
      <c r="H243" s="183"/>
      <c r="I243" s="202" t="s">
        <v>228</v>
      </c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62"/>
      <c r="Z243" s="162"/>
      <c r="AA243" s="162"/>
      <c r="AB243" s="162"/>
      <c r="AC243" s="162"/>
      <c r="AD243" s="162"/>
      <c r="AE243" s="162" t="s">
        <v>229</v>
      </c>
      <c r="AF243" s="162" t="s">
        <v>330</v>
      </c>
      <c r="AG243" s="162"/>
      <c r="AH243" s="162"/>
      <c r="AI243" s="162"/>
      <c r="AJ243" s="162"/>
      <c r="AK243" s="162"/>
      <c r="AL243" s="162"/>
      <c r="AM243" s="162">
        <v>21</v>
      </c>
      <c r="AN243" s="162"/>
      <c r="AO243" s="162"/>
      <c r="AP243" s="162"/>
      <c r="AQ243" s="162"/>
      <c r="AR243" s="162"/>
      <c r="AS243" s="162"/>
      <c r="AT243" s="162"/>
      <c r="AU243" s="162"/>
      <c r="AV243" s="162"/>
      <c r="AW243" s="162"/>
      <c r="AX243" s="162"/>
      <c r="AY243" s="162"/>
      <c r="AZ243" s="162"/>
      <c r="BA243" s="162"/>
      <c r="BB243" s="162"/>
      <c r="BC243" s="162"/>
      <c r="BD243" s="162"/>
      <c r="BE243" s="162"/>
      <c r="BF243" s="162"/>
      <c r="BG243" s="162"/>
      <c r="BH243" s="162"/>
    </row>
    <row r="244" spans="1:60" outlineLevel="1" x14ac:dyDescent="0.2">
      <c r="A244" s="200">
        <v>120</v>
      </c>
      <c r="B244" s="173" t="s">
        <v>622</v>
      </c>
      <c r="C244" s="194" t="s">
        <v>961</v>
      </c>
      <c r="D244" s="177" t="s">
        <v>245</v>
      </c>
      <c r="E244" s="180">
        <v>1</v>
      </c>
      <c r="F244" s="185"/>
      <c r="G244" s="184">
        <f t="shared" si="4"/>
        <v>0</v>
      </c>
      <c r="H244" s="183"/>
      <c r="I244" s="202" t="s">
        <v>228</v>
      </c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62"/>
      <c r="Z244" s="162"/>
      <c r="AA244" s="162"/>
      <c r="AB244" s="162"/>
      <c r="AC244" s="162"/>
      <c r="AD244" s="162"/>
      <c r="AE244" s="162" t="s">
        <v>229</v>
      </c>
      <c r="AF244" s="162" t="s">
        <v>330</v>
      </c>
      <c r="AG244" s="162"/>
      <c r="AH244" s="162"/>
      <c r="AI244" s="162"/>
      <c r="AJ244" s="162"/>
      <c r="AK244" s="162"/>
      <c r="AL244" s="162"/>
      <c r="AM244" s="162">
        <v>21</v>
      </c>
      <c r="AN244" s="162"/>
      <c r="AO244" s="162"/>
      <c r="AP244" s="162"/>
      <c r="AQ244" s="162"/>
      <c r="AR244" s="162"/>
      <c r="AS244" s="162"/>
      <c r="AT244" s="162"/>
      <c r="AU244" s="162"/>
      <c r="AV244" s="162"/>
      <c r="AW244" s="162"/>
      <c r="AX244" s="162"/>
      <c r="AY244" s="162"/>
      <c r="AZ244" s="162"/>
      <c r="BA244" s="162"/>
      <c r="BB244" s="162"/>
      <c r="BC244" s="162"/>
      <c r="BD244" s="162"/>
      <c r="BE244" s="162"/>
      <c r="BF244" s="162"/>
      <c r="BG244" s="162"/>
      <c r="BH244" s="162"/>
    </row>
    <row r="245" spans="1:60" outlineLevel="1" x14ac:dyDescent="0.2">
      <c r="A245" s="200">
        <v>121</v>
      </c>
      <c r="B245" s="173" t="s">
        <v>962</v>
      </c>
      <c r="C245" s="194" t="s">
        <v>963</v>
      </c>
      <c r="D245" s="177" t="s">
        <v>245</v>
      </c>
      <c r="E245" s="180">
        <v>1</v>
      </c>
      <c r="F245" s="185"/>
      <c r="G245" s="184">
        <f t="shared" si="4"/>
        <v>0</v>
      </c>
      <c r="H245" s="183"/>
      <c r="I245" s="202" t="s">
        <v>228</v>
      </c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  <c r="Y245" s="162"/>
      <c r="Z245" s="162"/>
      <c r="AA245" s="162"/>
      <c r="AB245" s="162"/>
      <c r="AC245" s="162"/>
      <c r="AD245" s="162"/>
      <c r="AE245" s="162" t="s">
        <v>229</v>
      </c>
      <c r="AF245" s="162" t="s">
        <v>330</v>
      </c>
      <c r="AG245" s="162"/>
      <c r="AH245" s="162"/>
      <c r="AI245" s="162"/>
      <c r="AJ245" s="162"/>
      <c r="AK245" s="162"/>
      <c r="AL245" s="162"/>
      <c r="AM245" s="162">
        <v>21</v>
      </c>
      <c r="AN245" s="162"/>
      <c r="AO245" s="162"/>
      <c r="AP245" s="162"/>
      <c r="AQ245" s="162"/>
      <c r="AR245" s="162"/>
      <c r="AS245" s="162"/>
      <c r="AT245" s="162"/>
      <c r="AU245" s="162"/>
      <c r="AV245" s="162"/>
      <c r="AW245" s="162"/>
      <c r="AX245" s="162"/>
      <c r="AY245" s="162"/>
      <c r="AZ245" s="162"/>
      <c r="BA245" s="162"/>
      <c r="BB245" s="162"/>
      <c r="BC245" s="162"/>
      <c r="BD245" s="162"/>
      <c r="BE245" s="162"/>
      <c r="BF245" s="162"/>
      <c r="BG245" s="162"/>
      <c r="BH245" s="162"/>
    </row>
    <row r="246" spans="1:60" outlineLevel="1" x14ac:dyDescent="0.2">
      <c r="A246" s="200">
        <v>122</v>
      </c>
      <c r="B246" s="173" t="s">
        <v>964</v>
      </c>
      <c r="C246" s="194" t="s">
        <v>965</v>
      </c>
      <c r="D246" s="177" t="s">
        <v>245</v>
      </c>
      <c r="E246" s="180">
        <v>1</v>
      </c>
      <c r="F246" s="185"/>
      <c r="G246" s="184">
        <f t="shared" si="4"/>
        <v>0</v>
      </c>
      <c r="H246" s="183"/>
      <c r="I246" s="202" t="s">
        <v>228</v>
      </c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  <c r="Y246" s="162"/>
      <c r="Z246" s="162"/>
      <c r="AA246" s="162"/>
      <c r="AB246" s="162"/>
      <c r="AC246" s="162"/>
      <c r="AD246" s="162"/>
      <c r="AE246" s="162" t="s">
        <v>229</v>
      </c>
      <c r="AF246" s="162" t="s">
        <v>330</v>
      </c>
      <c r="AG246" s="162"/>
      <c r="AH246" s="162"/>
      <c r="AI246" s="162"/>
      <c r="AJ246" s="162"/>
      <c r="AK246" s="162"/>
      <c r="AL246" s="162"/>
      <c r="AM246" s="162">
        <v>21</v>
      </c>
      <c r="AN246" s="162"/>
      <c r="AO246" s="162"/>
      <c r="AP246" s="162"/>
      <c r="AQ246" s="162"/>
      <c r="AR246" s="162"/>
      <c r="AS246" s="162"/>
      <c r="AT246" s="162"/>
      <c r="AU246" s="162"/>
      <c r="AV246" s="162"/>
      <c r="AW246" s="162"/>
      <c r="AX246" s="162"/>
      <c r="AY246" s="162"/>
      <c r="AZ246" s="162"/>
      <c r="BA246" s="162"/>
      <c r="BB246" s="162"/>
      <c r="BC246" s="162"/>
      <c r="BD246" s="162"/>
      <c r="BE246" s="162"/>
      <c r="BF246" s="162"/>
      <c r="BG246" s="162"/>
      <c r="BH246" s="162"/>
    </row>
    <row r="247" spans="1:60" outlineLevel="1" x14ac:dyDescent="0.2">
      <c r="A247" s="200">
        <v>123</v>
      </c>
      <c r="B247" s="173" t="s">
        <v>966</v>
      </c>
      <c r="C247" s="194" t="s">
        <v>967</v>
      </c>
      <c r="D247" s="177" t="s">
        <v>245</v>
      </c>
      <c r="E247" s="180">
        <v>1</v>
      </c>
      <c r="F247" s="185"/>
      <c r="G247" s="184">
        <f t="shared" si="4"/>
        <v>0</v>
      </c>
      <c r="H247" s="183"/>
      <c r="I247" s="202" t="s">
        <v>228</v>
      </c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62"/>
      <c r="Y247" s="162"/>
      <c r="Z247" s="162"/>
      <c r="AA247" s="162"/>
      <c r="AB247" s="162"/>
      <c r="AC247" s="162"/>
      <c r="AD247" s="162"/>
      <c r="AE247" s="162" t="s">
        <v>229</v>
      </c>
      <c r="AF247" s="162" t="s">
        <v>330</v>
      </c>
      <c r="AG247" s="162"/>
      <c r="AH247" s="162"/>
      <c r="AI247" s="162"/>
      <c r="AJ247" s="162"/>
      <c r="AK247" s="162"/>
      <c r="AL247" s="162"/>
      <c r="AM247" s="162">
        <v>21</v>
      </c>
      <c r="AN247" s="162"/>
      <c r="AO247" s="162"/>
      <c r="AP247" s="162"/>
      <c r="AQ247" s="162"/>
      <c r="AR247" s="162"/>
      <c r="AS247" s="162"/>
      <c r="AT247" s="162"/>
      <c r="AU247" s="162"/>
      <c r="AV247" s="162"/>
      <c r="AW247" s="162"/>
      <c r="AX247" s="162"/>
      <c r="AY247" s="162"/>
      <c r="AZ247" s="162"/>
      <c r="BA247" s="162"/>
      <c r="BB247" s="162"/>
      <c r="BC247" s="162"/>
      <c r="BD247" s="162"/>
      <c r="BE247" s="162"/>
      <c r="BF247" s="162"/>
      <c r="BG247" s="162"/>
      <c r="BH247" s="162"/>
    </row>
    <row r="248" spans="1:60" outlineLevel="1" x14ac:dyDescent="0.2">
      <c r="A248" s="200">
        <v>124</v>
      </c>
      <c r="B248" s="173" t="s">
        <v>968</v>
      </c>
      <c r="C248" s="194" t="s">
        <v>969</v>
      </c>
      <c r="D248" s="177" t="s">
        <v>245</v>
      </c>
      <c r="E248" s="180">
        <v>1</v>
      </c>
      <c r="F248" s="185"/>
      <c r="G248" s="184">
        <f t="shared" si="4"/>
        <v>0</v>
      </c>
      <c r="H248" s="183"/>
      <c r="I248" s="202" t="s">
        <v>228</v>
      </c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62"/>
      <c r="Y248" s="162"/>
      <c r="Z248" s="162"/>
      <c r="AA248" s="162"/>
      <c r="AB248" s="162"/>
      <c r="AC248" s="162"/>
      <c r="AD248" s="162"/>
      <c r="AE248" s="162" t="s">
        <v>229</v>
      </c>
      <c r="AF248" s="162" t="s">
        <v>330</v>
      </c>
      <c r="AG248" s="162"/>
      <c r="AH248" s="162"/>
      <c r="AI248" s="162"/>
      <c r="AJ248" s="162"/>
      <c r="AK248" s="162"/>
      <c r="AL248" s="162"/>
      <c r="AM248" s="162">
        <v>21</v>
      </c>
      <c r="AN248" s="162"/>
      <c r="AO248" s="162"/>
      <c r="AP248" s="162"/>
      <c r="AQ248" s="162"/>
      <c r="AR248" s="162"/>
      <c r="AS248" s="162"/>
      <c r="AT248" s="162"/>
      <c r="AU248" s="162"/>
      <c r="AV248" s="162"/>
      <c r="AW248" s="162"/>
      <c r="AX248" s="162"/>
      <c r="AY248" s="162"/>
      <c r="AZ248" s="162"/>
      <c r="BA248" s="162"/>
      <c r="BB248" s="162"/>
      <c r="BC248" s="162"/>
      <c r="BD248" s="162"/>
      <c r="BE248" s="162"/>
      <c r="BF248" s="162"/>
      <c r="BG248" s="162"/>
      <c r="BH248" s="162"/>
    </row>
    <row r="249" spans="1:60" outlineLevel="1" x14ac:dyDescent="0.2">
      <c r="A249" s="200">
        <v>125</v>
      </c>
      <c r="B249" s="173" t="s">
        <v>970</v>
      </c>
      <c r="C249" s="194" t="s">
        <v>610</v>
      </c>
      <c r="D249" s="177" t="s">
        <v>237</v>
      </c>
      <c r="E249" s="180">
        <v>1</v>
      </c>
      <c r="F249" s="185"/>
      <c r="G249" s="184">
        <f t="shared" si="4"/>
        <v>0</v>
      </c>
      <c r="H249" s="183"/>
      <c r="I249" s="202" t="s">
        <v>228</v>
      </c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  <c r="Y249" s="162"/>
      <c r="Z249" s="162"/>
      <c r="AA249" s="162"/>
      <c r="AB249" s="162"/>
      <c r="AC249" s="162"/>
      <c r="AD249" s="162"/>
      <c r="AE249" s="162" t="s">
        <v>229</v>
      </c>
      <c r="AF249" s="162" t="s">
        <v>330</v>
      </c>
      <c r="AG249" s="162"/>
      <c r="AH249" s="162"/>
      <c r="AI249" s="162"/>
      <c r="AJ249" s="162"/>
      <c r="AK249" s="162"/>
      <c r="AL249" s="162"/>
      <c r="AM249" s="162">
        <v>21</v>
      </c>
      <c r="AN249" s="162"/>
      <c r="AO249" s="162"/>
      <c r="AP249" s="162"/>
      <c r="AQ249" s="162"/>
      <c r="AR249" s="162"/>
      <c r="AS249" s="162"/>
      <c r="AT249" s="162"/>
      <c r="AU249" s="162"/>
      <c r="AV249" s="162"/>
      <c r="AW249" s="162"/>
      <c r="AX249" s="162"/>
      <c r="AY249" s="162"/>
      <c r="AZ249" s="162"/>
      <c r="BA249" s="162"/>
      <c r="BB249" s="162"/>
      <c r="BC249" s="162"/>
      <c r="BD249" s="162"/>
      <c r="BE249" s="162"/>
      <c r="BF249" s="162"/>
      <c r="BG249" s="162"/>
      <c r="BH249" s="162"/>
    </row>
    <row r="250" spans="1:60" outlineLevel="1" x14ac:dyDescent="0.2">
      <c r="A250" s="200">
        <v>126</v>
      </c>
      <c r="B250" s="173" t="s">
        <v>971</v>
      </c>
      <c r="C250" s="194" t="s">
        <v>612</v>
      </c>
      <c r="D250" s="177" t="s">
        <v>237</v>
      </c>
      <c r="E250" s="180">
        <v>1</v>
      </c>
      <c r="F250" s="185"/>
      <c r="G250" s="184">
        <f t="shared" si="4"/>
        <v>0</v>
      </c>
      <c r="H250" s="183"/>
      <c r="I250" s="202" t="s">
        <v>228</v>
      </c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62"/>
      <c r="Z250" s="162"/>
      <c r="AA250" s="162"/>
      <c r="AB250" s="162"/>
      <c r="AC250" s="162"/>
      <c r="AD250" s="162"/>
      <c r="AE250" s="162" t="s">
        <v>229</v>
      </c>
      <c r="AF250" s="162" t="s">
        <v>330</v>
      </c>
      <c r="AG250" s="162"/>
      <c r="AH250" s="162"/>
      <c r="AI250" s="162"/>
      <c r="AJ250" s="162"/>
      <c r="AK250" s="162"/>
      <c r="AL250" s="162"/>
      <c r="AM250" s="162">
        <v>21</v>
      </c>
      <c r="AN250" s="162"/>
      <c r="AO250" s="162"/>
      <c r="AP250" s="162"/>
      <c r="AQ250" s="162"/>
      <c r="AR250" s="162"/>
      <c r="AS250" s="162"/>
      <c r="AT250" s="162"/>
      <c r="AU250" s="162"/>
      <c r="AV250" s="162"/>
      <c r="AW250" s="162"/>
      <c r="AX250" s="162"/>
      <c r="AY250" s="162"/>
      <c r="AZ250" s="162"/>
      <c r="BA250" s="162"/>
      <c r="BB250" s="162"/>
      <c r="BC250" s="162"/>
      <c r="BD250" s="162"/>
      <c r="BE250" s="162"/>
      <c r="BF250" s="162"/>
      <c r="BG250" s="162"/>
      <c r="BH250" s="162"/>
    </row>
    <row r="251" spans="1:60" outlineLevel="1" x14ac:dyDescent="0.2">
      <c r="A251" s="200">
        <v>127</v>
      </c>
      <c r="B251" s="173" t="s">
        <v>972</v>
      </c>
      <c r="C251" s="194" t="s">
        <v>614</v>
      </c>
      <c r="D251" s="177" t="s">
        <v>237</v>
      </c>
      <c r="E251" s="180">
        <v>1</v>
      </c>
      <c r="F251" s="185"/>
      <c r="G251" s="184">
        <f t="shared" si="4"/>
        <v>0</v>
      </c>
      <c r="H251" s="183"/>
      <c r="I251" s="202" t="s">
        <v>228</v>
      </c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  <c r="Y251" s="162"/>
      <c r="Z251" s="162"/>
      <c r="AA251" s="162"/>
      <c r="AB251" s="162"/>
      <c r="AC251" s="162"/>
      <c r="AD251" s="162"/>
      <c r="AE251" s="162" t="s">
        <v>229</v>
      </c>
      <c r="AF251" s="162" t="s">
        <v>330</v>
      </c>
      <c r="AG251" s="162"/>
      <c r="AH251" s="162"/>
      <c r="AI251" s="162"/>
      <c r="AJ251" s="162"/>
      <c r="AK251" s="162"/>
      <c r="AL251" s="162"/>
      <c r="AM251" s="162">
        <v>21</v>
      </c>
      <c r="AN251" s="162"/>
      <c r="AO251" s="162"/>
      <c r="AP251" s="162"/>
      <c r="AQ251" s="162"/>
      <c r="AR251" s="162"/>
      <c r="AS251" s="162"/>
      <c r="AT251" s="162"/>
      <c r="AU251" s="162"/>
      <c r="AV251" s="162"/>
      <c r="AW251" s="162"/>
      <c r="AX251" s="162"/>
      <c r="AY251" s="162"/>
      <c r="AZ251" s="162"/>
      <c r="BA251" s="162"/>
      <c r="BB251" s="162"/>
      <c r="BC251" s="162"/>
      <c r="BD251" s="162"/>
      <c r="BE251" s="162"/>
      <c r="BF251" s="162"/>
      <c r="BG251" s="162"/>
      <c r="BH251" s="162"/>
    </row>
    <row r="252" spans="1:60" outlineLevel="1" x14ac:dyDescent="0.2">
      <c r="A252" s="200">
        <v>128</v>
      </c>
      <c r="B252" s="173" t="s">
        <v>973</v>
      </c>
      <c r="C252" s="194" t="s">
        <v>616</v>
      </c>
      <c r="D252" s="177" t="s">
        <v>617</v>
      </c>
      <c r="E252" s="180">
        <v>60</v>
      </c>
      <c r="F252" s="185"/>
      <c r="G252" s="184">
        <f t="shared" si="4"/>
        <v>0</v>
      </c>
      <c r="H252" s="183"/>
      <c r="I252" s="202" t="s">
        <v>228</v>
      </c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  <c r="Y252" s="162"/>
      <c r="Z252" s="162"/>
      <c r="AA252" s="162"/>
      <c r="AB252" s="162"/>
      <c r="AC252" s="162"/>
      <c r="AD252" s="162"/>
      <c r="AE252" s="162" t="s">
        <v>229</v>
      </c>
      <c r="AF252" s="162" t="s">
        <v>330</v>
      </c>
      <c r="AG252" s="162"/>
      <c r="AH252" s="162"/>
      <c r="AI252" s="162"/>
      <c r="AJ252" s="162"/>
      <c r="AK252" s="162"/>
      <c r="AL252" s="162"/>
      <c r="AM252" s="162">
        <v>21</v>
      </c>
      <c r="AN252" s="162"/>
      <c r="AO252" s="162"/>
      <c r="AP252" s="162"/>
      <c r="AQ252" s="162"/>
      <c r="AR252" s="162"/>
      <c r="AS252" s="162"/>
      <c r="AT252" s="162"/>
      <c r="AU252" s="162"/>
      <c r="AV252" s="162"/>
      <c r="AW252" s="162"/>
      <c r="AX252" s="162"/>
      <c r="AY252" s="162"/>
      <c r="AZ252" s="162"/>
      <c r="BA252" s="162"/>
      <c r="BB252" s="162"/>
      <c r="BC252" s="162"/>
      <c r="BD252" s="162"/>
      <c r="BE252" s="162"/>
      <c r="BF252" s="162"/>
      <c r="BG252" s="162"/>
      <c r="BH252" s="162"/>
    </row>
    <row r="253" spans="1:60" outlineLevel="1" x14ac:dyDescent="0.2">
      <c r="A253" s="200">
        <v>129</v>
      </c>
      <c r="B253" s="173" t="s">
        <v>974</v>
      </c>
      <c r="C253" s="194" t="s">
        <v>619</v>
      </c>
      <c r="D253" s="177" t="s">
        <v>617</v>
      </c>
      <c r="E253" s="180">
        <v>120</v>
      </c>
      <c r="F253" s="185"/>
      <c r="G253" s="184">
        <f t="shared" si="4"/>
        <v>0</v>
      </c>
      <c r="H253" s="183"/>
      <c r="I253" s="202" t="s">
        <v>228</v>
      </c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  <c r="Y253" s="162"/>
      <c r="Z253" s="162"/>
      <c r="AA253" s="162"/>
      <c r="AB253" s="162"/>
      <c r="AC253" s="162"/>
      <c r="AD253" s="162"/>
      <c r="AE253" s="162" t="s">
        <v>229</v>
      </c>
      <c r="AF253" s="162" t="s">
        <v>330</v>
      </c>
      <c r="AG253" s="162"/>
      <c r="AH253" s="162"/>
      <c r="AI253" s="162"/>
      <c r="AJ253" s="162"/>
      <c r="AK253" s="162"/>
      <c r="AL253" s="162"/>
      <c r="AM253" s="162">
        <v>21</v>
      </c>
      <c r="AN253" s="162"/>
      <c r="AO253" s="162"/>
      <c r="AP253" s="162"/>
      <c r="AQ253" s="162"/>
      <c r="AR253" s="162"/>
      <c r="AS253" s="162"/>
      <c r="AT253" s="162"/>
      <c r="AU253" s="162"/>
      <c r="AV253" s="162"/>
      <c r="AW253" s="162"/>
      <c r="AX253" s="162"/>
      <c r="AY253" s="162"/>
      <c r="AZ253" s="162"/>
      <c r="BA253" s="162"/>
      <c r="BB253" s="162"/>
      <c r="BC253" s="162"/>
      <c r="BD253" s="162"/>
      <c r="BE253" s="162"/>
      <c r="BF253" s="162"/>
      <c r="BG253" s="162"/>
      <c r="BH253" s="162"/>
    </row>
    <row r="254" spans="1:60" outlineLevel="1" x14ac:dyDescent="0.2">
      <c r="A254" s="200">
        <v>130</v>
      </c>
      <c r="B254" s="173" t="s">
        <v>975</v>
      </c>
      <c r="C254" s="194" t="s">
        <v>621</v>
      </c>
      <c r="D254" s="177" t="s">
        <v>237</v>
      </c>
      <c r="E254" s="180">
        <v>1</v>
      </c>
      <c r="F254" s="185"/>
      <c r="G254" s="184">
        <f t="shared" si="4"/>
        <v>0</v>
      </c>
      <c r="H254" s="183"/>
      <c r="I254" s="202" t="s">
        <v>228</v>
      </c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162"/>
      <c r="Y254" s="162"/>
      <c r="Z254" s="162"/>
      <c r="AA254" s="162"/>
      <c r="AB254" s="162"/>
      <c r="AC254" s="162"/>
      <c r="AD254" s="162"/>
      <c r="AE254" s="162" t="s">
        <v>229</v>
      </c>
      <c r="AF254" s="162" t="s">
        <v>330</v>
      </c>
      <c r="AG254" s="162"/>
      <c r="AH254" s="162"/>
      <c r="AI254" s="162"/>
      <c r="AJ254" s="162"/>
      <c r="AK254" s="162"/>
      <c r="AL254" s="162"/>
      <c r="AM254" s="162">
        <v>21</v>
      </c>
      <c r="AN254" s="162"/>
      <c r="AO254" s="162"/>
      <c r="AP254" s="162"/>
      <c r="AQ254" s="162"/>
      <c r="AR254" s="162"/>
      <c r="AS254" s="162"/>
      <c r="AT254" s="162"/>
      <c r="AU254" s="162"/>
      <c r="AV254" s="162"/>
      <c r="AW254" s="162"/>
      <c r="AX254" s="162"/>
      <c r="AY254" s="162"/>
      <c r="AZ254" s="162"/>
      <c r="BA254" s="162"/>
      <c r="BB254" s="162"/>
      <c r="BC254" s="162"/>
      <c r="BD254" s="162"/>
      <c r="BE254" s="162"/>
      <c r="BF254" s="162"/>
      <c r="BG254" s="162"/>
      <c r="BH254" s="162"/>
    </row>
    <row r="255" spans="1:60" outlineLevel="1" x14ac:dyDescent="0.2">
      <c r="A255" s="200">
        <v>131</v>
      </c>
      <c r="B255" s="173" t="s">
        <v>976</v>
      </c>
      <c r="C255" s="194" t="s">
        <v>623</v>
      </c>
      <c r="D255" s="177" t="s">
        <v>237</v>
      </c>
      <c r="E255" s="180">
        <v>1</v>
      </c>
      <c r="F255" s="185"/>
      <c r="G255" s="184">
        <f t="shared" si="4"/>
        <v>0</v>
      </c>
      <c r="H255" s="183"/>
      <c r="I255" s="202" t="s">
        <v>228</v>
      </c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  <c r="Z255" s="162"/>
      <c r="AA255" s="162"/>
      <c r="AB255" s="162"/>
      <c r="AC255" s="162"/>
      <c r="AD255" s="162"/>
      <c r="AE255" s="162" t="s">
        <v>229</v>
      </c>
      <c r="AF255" s="162" t="s">
        <v>330</v>
      </c>
      <c r="AG255" s="162"/>
      <c r="AH255" s="162"/>
      <c r="AI255" s="162"/>
      <c r="AJ255" s="162"/>
      <c r="AK255" s="162"/>
      <c r="AL255" s="162"/>
      <c r="AM255" s="162">
        <v>21</v>
      </c>
      <c r="AN255" s="162"/>
      <c r="AO255" s="162"/>
      <c r="AP255" s="162"/>
      <c r="AQ255" s="162"/>
      <c r="AR255" s="162"/>
      <c r="AS255" s="162"/>
      <c r="AT255" s="162"/>
      <c r="AU255" s="162"/>
      <c r="AV255" s="162"/>
      <c r="AW255" s="162"/>
      <c r="AX255" s="162"/>
      <c r="AY255" s="162"/>
      <c r="AZ255" s="162"/>
      <c r="BA255" s="162"/>
      <c r="BB255" s="162"/>
      <c r="BC255" s="162"/>
      <c r="BD255" s="162"/>
      <c r="BE255" s="162"/>
      <c r="BF255" s="162"/>
      <c r="BG255" s="162"/>
      <c r="BH255" s="162"/>
    </row>
    <row r="256" spans="1:60" ht="33.75" outlineLevel="1" x14ac:dyDescent="0.2">
      <c r="A256" s="200">
        <v>132</v>
      </c>
      <c r="B256" s="173" t="s">
        <v>977</v>
      </c>
      <c r="C256" s="194" t="s">
        <v>978</v>
      </c>
      <c r="D256" s="177" t="s">
        <v>617</v>
      </c>
      <c r="E256" s="180">
        <v>40</v>
      </c>
      <c r="F256" s="185"/>
      <c r="G256" s="184">
        <f t="shared" si="4"/>
        <v>0</v>
      </c>
      <c r="H256" s="183"/>
      <c r="I256" s="202" t="s">
        <v>228</v>
      </c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  <c r="Z256" s="162"/>
      <c r="AA256" s="162"/>
      <c r="AB256" s="162"/>
      <c r="AC256" s="162"/>
      <c r="AD256" s="162"/>
      <c r="AE256" s="162" t="s">
        <v>229</v>
      </c>
      <c r="AF256" s="162" t="s">
        <v>330</v>
      </c>
      <c r="AG256" s="162"/>
      <c r="AH256" s="162"/>
      <c r="AI256" s="162"/>
      <c r="AJ256" s="162"/>
      <c r="AK256" s="162"/>
      <c r="AL256" s="162"/>
      <c r="AM256" s="162">
        <v>21</v>
      </c>
      <c r="AN256" s="162"/>
      <c r="AO256" s="162"/>
      <c r="AP256" s="162"/>
      <c r="AQ256" s="162"/>
      <c r="AR256" s="162"/>
      <c r="AS256" s="162"/>
      <c r="AT256" s="162"/>
      <c r="AU256" s="162"/>
      <c r="AV256" s="162"/>
      <c r="AW256" s="162"/>
      <c r="AX256" s="162"/>
      <c r="AY256" s="162"/>
      <c r="AZ256" s="162"/>
      <c r="BA256" s="162"/>
      <c r="BB256" s="162"/>
      <c r="BC256" s="162"/>
      <c r="BD256" s="162"/>
      <c r="BE256" s="162"/>
      <c r="BF256" s="162"/>
      <c r="BG256" s="162"/>
      <c r="BH256" s="162"/>
    </row>
    <row r="257" spans="1:60" ht="23.25" outlineLevel="1" thickBot="1" x14ac:dyDescent="0.25">
      <c r="A257" s="208">
        <v>133</v>
      </c>
      <c r="B257" s="209" t="s">
        <v>979</v>
      </c>
      <c r="C257" s="210" t="s">
        <v>980</v>
      </c>
      <c r="D257" s="211" t="s">
        <v>617</v>
      </c>
      <c r="E257" s="212">
        <v>45</v>
      </c>
      <c r="F257" s="213"/>
      <c r="G257" s="214">
        <f t="shared" si="4"/>
        <v>0</v>
      </c>
      <c r="H257" s="215"/>
      <c r="I257" s="216" t="s">
        <v>228</v>
      </c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2"/>
      <c r="Z257" s="162"/>
      <c r="AA257" s="162"/>
      <c r="AB257" s="162"/>
      <c r="AC257" s="162"/>
      <c r="AD257" s="162"/>
      <c r="AE257" s="162" t="s">
        <v>229</v>
      </c>
      <c r="AF257" s="162" t="s">
        <v>330</v>
      </c>
      <c r="AG257" s="162"/>
      <c r="AH257" s="162"/>
      <c r="AI257" s="162"/>
      <c r="AJ257" s="162"/>
      <c r="AK257" s="162"/>
      <c r="AL257" s="162"/>
      <c r="AM257" s="162">
        <v>21</v>
      </c>
      <c r="AN257" s="162"/>
      <c r="AO257" s="162"/>
      <c r="AP257" s="162"/>
      <c r="AQ257" s="162"/>
      <c r="AR257" s="162"/>
      <c r="AS257" s="162"/>
      <c r="AT257" s="162"/>
      <c r="AU257" s="162"/>
      <c r="AV257" s="162"/>
      <c r="AW257" s="162"/>
      <c r="AX257" s="162"/>
      <c r="AY257" s="162"/>
      <c r="AZ257" s="162"/>
      <c r="BA257" s="162"/>
      <c r="BB257" s="162"/>
      <c r="BC257" s="162"/>
      <c r="BD257" s="162"/>
      <c r="BE257" s="162"/>
      <c r="BF257" s="162"/>
      <c r="BG257" s="162"/>
      <c r="BH257" s="162"/>
    </row>
    <row r="258" spans="1:60" x14ac:dyDescent="0.2">
      <c r="A258" s="163"/>
      <c r="B258" s="175" t="s">
        <v>335</v>
      </c>
      <c r="C258" s="195" t="s">
        <v>335</v>
      </c>
      <c r="D258" s="178"/>
      <c r="E258" s="181"/>
      <c r="F258" s="186"/>
      <c r="G258" s="186"/>
      <c r="H258" s="187"/>
      <c r="I258" s="186"/>
    </row>
    <row r="259" spans="1:60" hidden="1" x14ac:dyDescent="0.2">
      <c r="C259" s="196"/>
      <c r="D259" s="141"/>
    </row>
    <row r="260" spans="1:60" ht="13.5" hidden="1" thickBot="1" x14ac:dyDescent="0.25">
      <c r="A260" s="188"/>
      <c r="B260" s="189" t="s">
        <v>336</v>
      </c>
      <c r="C260" s="197"/>
      <c r="D260" s="190"/>
      <c r="E260" s="191"/>
      <c r="F260" s="191"/>
      <c r="G260" s="192">
        <f>F8+F36+F45+F77+F116+F146+F219+F231+F235+F237</f>
        <v>0</v>
      </c>
    </row>
    <row r="261" spans="1:60" x14ac:dyDescent="0.2">
      <c r="D261" s="141"/>
    </row>
    <row r="262" spans="1:60" x14ac:dyDescent="0.2">
      <c r="D262" s="141"/>
    </row>
    <row r="263" spans="1:60" x14ac:dyDescent="0.2">
      <c r="D263" s="141"/>
    </row>
    <row r="264" spans="1:60" x14ac:dyDescent="0.2">
      <c r="D264" s="141"/>
    </row>
    <row r="265" spans="1:60" x14ac:dyDescent="0.2">
      <c r="D265" s="141"/>
    </row>
    <row r="266" spans="1:60" x14ac:dyDescent="0.2">
      <c r="D266" s="141"/>
    </row>
    <row r="267" spans="1:60" x14ac:dyDescent="0.2">
      <c r="D267" s="141"/>
    </row>
    <row r="268" spans="1:60" x14ac:dyDescent="0.2">
      <c r="D268" s="141"/>
    </row>
    <row r="269" spans="1:60" x14ac:dyDescent="0.2">
      <c r="D269" s="141"/>
    </row>
    <row r="270" spans="1:60" x14ac:dyDescent="0.2">
      <c r="D270" s="141"/>
    </row>
    <row r="271" spans="1:60" x14ac:dyDescent="0.2">
      <c r="D271" s="141"/>
    </row>
    <row r="272" spans="1:60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5Ln7JE96quUi8ntDQYrlxWPR2HYG5bPEMXOwzB1upmlYOYXNSBqAL1YH7pgjZDRGYoGlUC2USxVYDO0zqEjxWQ==" saltValue="vYevnzFOd7en0mn/xdUZlQ==" spinCount="100000" sheet="1"/>
  <mergeCells count="119">
    <mergeCell ref="C13:G13"/>
    <mergeCell ref="B14:G14"/>
    <mergeCell ref="B15:G15"/>
    <mergeCell ref="C17:G17"/>
    <mergeCell ref="C19:G19"/>
    <mergeCell ref="C29:G29"/>
    <mergeCell ref="A1:G1"/>
    <mergeCell ref="C7:G7"/>
    <mergeCell ref="F8:G8"/>
    <mergeCell ref="B9:G9"/>
    <mergeCell ref="B10:G10"/>
    <mergeCell ref="B11:G11"/>
    <mergeCell ref="B40:G40"/>
    <mergeCell ref="B42:G42"/>
    <mergeCell ref="B43:G43"/>
    <mergeCell ref="F45:G45"/>
    <mergeCell ref="B46:G46"/>
    <mergeCell ref="B48:G48"/>
    <mergeCell ref="B31:G31"/>
    <mergeCell ref="B32:G32"/>
    <mergeCell ref="B34:G34"/>
    <mergeCell ref="F36:G36"/>
    <mergeCell ref="B37:G37"/>
    <mergeCell ref="B39:G39"/>
    <mergeCell ref="B75:G75"/>
    <mergeCell ref="F77:G77"/>
    <mergeCell ref="B78:G78"/>
    <mergeCell ref="B79:G79"/>
    <mergeCell ref="C81:G81"/>
    <mergeCell ref="B82:G82"/>
    <mergeCell ref="B49:G49"/>
    <mergeCell ref="C53:G53"/>
    <mergeCell ref="C59:G59"/>
    <mergeCell ref="C60:G60"/>
    <mergeCell ref="B72:G72"/>
    <mergeCell ref="B73:G73"/>
    <mergeCell ref="B93:G93"/>
    <mergeCell ref="B95:G95"/>
    <mergeCell ref="B96:G96"/>
    <mergeCell ref="B98:G98"/>
    <mergeCell ref="B99:G99"/>
    <mergeCell ref="B101:G101"/>
    <mergeCell ref="B83:G83"/>
    <mergeCell ref="B85:G85"/>
    <mergeCell ref="B86:G86"/>
    <mergeCell ref="B88:G88"/>
    <mergeCell ref="B89:G89"/>
    <mergeCell ref="B91:G91"/>
    <mergeCell ref="C123:G123"/>
    <mergeCell ref="C125:G125"/>
    <mergeCell ref="C127:G127"/>
    <mergeCell ref="B128:G128"/>
    <mergeCell ref="B130:G130"/>
    <mergeCell ref="B131:G131"/>
    <mergeCell ref="B112:G112"/>
    <mergeCell ref="B114:G114"/>
    <mergeCell ref="F116:G116"/>
    <mergeCell ref="B117:G117"/>
    <mergeCell ref="C119:G119"/>
    <mergeCell ref="C121:G121"/>
    <mergeCell ref="B150:G150"/>
    <mergeCell ref="B151:G151"/>
    <mergeCell ref="B153:G153"/>
    <mergeCell ref="B154:G154"/>
    <mergeCell ref="B156:G156"/>
    <mergeCell ref="B157:G157"/>
    <mergeCell ref="C133:G133"/>
    <mergeCell ref="B142:G142"/>
    <mergeCell ref="B144:G144"/>
    <mergeCell ref="F146:G146"/>
    <mergeCell ref="B147:G147"/>
    <mergeCell ref="B148:G148"/>
    <mergeCell ref="B168:G168"/>
    <mergeCell ref="B169:G169"/>
    <mergeCell ref="B171:G171"/>
    <mergeCell ref="B172:G172"/>
    <mergeCell ref="B174:G174"/>
    <mergeCell ref="B175:G175"/>
    <mergeCell ref="B159:G159"/>
    <mergeCell ref="B160:G160"/>
    <mergeCell ref="B162:G162"/>
    <mergeCell ref="B163:G163"/>
    <mergeCell ref="B165:G165"/>
    <mergeCell ref="B166:G166"/>
    <mergeCell ref="B185:G185"/>
    <mergeCell ref="B187:G187"/>
    <mergeCell ref="B188:G188"/>
    <mergeCell ref="B190:G190"/>
    <mergeCell ref="B191:G191"/>
    <mergeCell ref="B193:G193"/>
    <mergeCell ref="B176:G176"/>
    <mergeCell ref="B178:G178"/>
    <mergeCell ref="B179:G179"/>
    <mergeCell ref="B181:G181"/>
    <mergeCell ref="B182:G182"/>
    <mergeCell ref="B184:G184"/>
    <mergeCell ref="B204:G204"/>
    <mergeCell ref="B205:G205"/>
    <mergeCell ref="B207:G207"/>
    <mergeCell ref="B208:G208"/>
    <mergeCell ref="B210:G210"/>
    <mergeCell ref="B215:G215"/>
    <mergeCell ref="B194:G194"/>
    <mergeCell ref="B196:G196"/>
    <mergeCell ref="B197:G197"/>
    <mergeCell ref="B199:G199"/>
    <mergeCell ref="B201:G201"/>
    <mergeCell ref="B202:G202"/>
    <mergeCell ref="F231:G231"/>
    <mergeCell ref="B232:G232"/>
    <mergeCell ref="B233:G233"/>
    <mergeCell ref="F235:G235"/>
    <mergeCell ref="F237:G237"/>
    <mergeCell ref="B217:G217"/>
    <mergeCell ref="F219:G219"/>
    <mergeCell ref="B220:G220"/>
    <mergeCell ref="B226:G226"/>
    <mergeCell ref="B228:G228"/>
    <mergeCell ref="B229:G229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304" t="s">
        <v>152</v>
      </c>
      <c r="B1" s="304"/>
      <c r="C1" s="305"/>
      <c r="D1" s="304"/>
      <c r="E1" s="304"/>
      <c r="F1" s="304"/>
      <c r="G1" s="304"/>
      <c r="AC1" t="s">
        <v>155</v>
      </c>
    </row>
    <row r="2" spans="1:60" ht="13.5" thickTop="1" x14ac:dyDescent="0.2">
      <c r="A2" s="146" t="s">
        <v>29</v>
      </c>
      <c r="B2" s="150" t="s">
        <v>40</v>
      </c>
      <c r="C2" s="166" t="s">
        <v>41</v>
      </c>
      <c r="D2" s="148"/>
      <c r="E2" s="147"/>
      <c r="F2" s="147"/>
      <c r="G2" s="149"/>
    </row>
    <row r="3" spans="1:60" x14ac:dyDescent="0.2">
      <c r="A3" s="144" t="s">
        <v>30</v>
      </c>
      <c r="B3" s="151" t="s">
        <v>51</v>
      </c>
      <c r="C3" s="167" t="s">
        <v>52</v>
      </c>
      <c r="D3" s="143"/>
      <c r="E3" s="142"/>
      <c r="F3" s="142"/>
      <c r="G3" s="145"/>
      <c r="AC3" s="8" t="s">
        <v>143</v>
      </c>
    </row>
    <row r="4" spans="1:60" ht="13.5" thickBot="1" x14ac:dyDescent="0.25">
      <c r="A4" s="152" t="s">
        <v>31</v>
      </c>
      <c r="B4" s="153" t="s">
        <v>664</v>
      </c>
      <c r="C4" s="168" t="s">
        <v>665</v>
      </c>
      <c r="D4" s="154"/>
      <c r="E4" s="155"/>
      <c r="F4" s="155"/>
      <c r="G4" s="156"/>
    </row>
    <row r="5" spans="1:60" ht="14.25" thickTop="1" thickBot="1" x14ac:dyDescent="0.25">
      <c r="C5" s="169"/>
      <c r="D5" s="141"/>
      <c r="AN5">
        <v>15</v>
      </c>
      <c r="AO5">
        <v>21</v>
      </c>
    </row>
    <row r="6" spans="1:60" ht="27" thickTop="1" thickBot="1" x14ac:dyDescent="0.25">
      <c r="A6" s="157" t="s">
        <v>32</v>
      </c>
      <c r="B6" s="160" t="s">
        <v>33</v>
      </c>
      <c r="C6" s="170" t="s">
        <v>34</v>
      </c>
      <c r="D6" s="159" t="s">
        <v>35</v>
      </c>
      <c r="E6" s="158" t="s">
        <v>36</v>
      </c>
      <c r="F6" s="161" t="s">
        <v>37</v>
      </c>
      <c r="G6" s="157" t="s">
        <v>38</v>
      </c>
      <c r="H6" s="203" t="s">
        <v>153</v>
      </c>
      <c r="I6" s="171" t="s">
        <v>154</v>
      </c>
      <c r="J6" s="54"/>
      <c r="AN6">
        <f>SUMIF(AM8:AM101,AN5,G8:G101)</f>
        <v>0</v>
      </c>
      <c r="AO6">
        <f>SUMIF(AM8:AM101,AO5,G8:G101)</f>
        <v>0</v>
      </c>
    </row>
    <row r="7" spans="1:60" x14ac:dyDescent="0.2">
      <c r="A7" s="204"/>
      <c r="B7" s="205" t="s">
        <v>156</v>
      </c>
      <c r="C7" s="306" t="s">
        <v>157</v>
      </c>
      <c r="D7" s="307"/>
      <c r="E7" s="308"/>
      <c r="F7" s="309"/>
      <c r="G7" s="309"/>
      <c r="H7" s="206"/>
      <c r="I7" s="207"/>
    </row>
    <row r="8" spans="1:60" x14ac:dyDescent="0.2">
      <c r="A8" s="198" t="s">
        <v>158</v>
      </c>
      <c r="B8" s="172" t="s">
        <v>102</v>
      </c>
      <c r="C8" s="193" t="s">
        <v>103</v>
      </c>
      <c r="D8" s="176"/>
      <c r="E8" s="179"/>
      <c r="F8" s="310">
        <f>SUM(G9:G20)</f>
        <v>0</v>
      </c>
      <c r="G8" s="311"/>
      <c r="H8" s="182"/>
      <c r="I8" s="201"/>
      <c r="AE8" t="s">
        <v>159</v>
      </c>
    </row>
    <row r="9" spans="1:60" outlineLevel="1" x14ac:dyDescent="0.2">
      <c r="A9" s="199"/>
      <c r="B9" s="293" t="s">
        <v>981</v>
      </c>
      <c r="C9" s="294"/>
      <c r="D9" s="295"/>
      <c r="E9" s="296"/>
      <c r="F9" s="297"/>
      <c r="G9" s="298"/>
      <c r="H9" s="183"/>
      <c r="I9" s="20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>
        <v>0</v>
      </c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outlineLevel="1" x14ac:dyDescent="0.2">
      <c r="A10" s="200">
        <v>1</v>
      </c>
      <c r="B10" s="173" t="s">
        <v>982</v>
      </c>
      <c r="C10" s="194" t="s">
        <v>983</v>
      </c>
      <c r="D10" s="177" t="s">
        <v>225</v>
      </c>
      <c r="E10" s="180">
        <v>2</v>
      </c>
      <c r="F10" s="185"/>
      <c r="G10" s="184">
        <f>ROUND(E10*F10,2)</f>
        <v>0</v>
      </c>
      <c r="H10" s="183" t="s">
        <v>821</v>
      </c>
      <c r="I10" s="202" t="s">
        <v>174</v>
      </c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166</v>
      </c>
      <c r="AF10" s="162"/>
      <c r="AG10" s="162"/>
      <c r="AH10" s="162"/>
      <c r="AI10" s="162"/>
      <c r="AJ10" s="162"/>
      <c r="AK10" s="162"/>
      <c r="AL10" s="162"/>
      <c r="AM10" s="162">
        <v>21</v>
      </c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 x14ac:dyDescent="0.2">
      <c r="A11" s="199"/>
      <c r="B11" s="174"/>
      <c r="C11" s="299" t="s">
        <v>984</v>
      </c>
      <c r="D11" s="300"/>
      <c r="E11" s="301"/>
      <c r="F11" s="302"/>
      <c r="G11" s="303"/>
      <c r="H11" s="183"/>
      <c r="I11" s="20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5" t="str">
        <f>C11</f>
        <v>Potrubí včetně tvarovek. Bez zednických výpomocí.</v>
      </c>
      <c r="BB11" s="162"/>
      <c r="BC11" s="162"/>
      <c r="BD11" s="162"/>
      <c r="BE11" s="162"/>
      <c r="BF11" s="162"/>
      <c r="BG11" s="162"/>
      <c r="BH11" s="162"/>
    </row>
    <row r="12" spans="1:60" outlineLevel="1" x14ac:dyDescent="0.2">
      <c r="A12" s="200">
        <v>2</v>
      </c>
      <c r="B12" s="173" t="s">
        <v>985</v>
      </c>
      <c r="C12" s="194" t="s">
        <v>986</v>
      </c>
      <c r="D12" s="177" t="s">
        <v>225</v>
      </c>
      <c r="E12" s="180">
        <v>14</v>
      </c>
      <c r="F12" s="185"/>
      <c r="G12" s="184">
        <f>ROUND(E12*F12,2)</f>
        <v>0</v>
      </c>
      <c r="H12" s="183" t="s">
        <v>821</v>
      </c>
      <c r="I12" s="202" t="s">
        <v>174</v>
      </c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 t="s">
        <v>166</v>
      </c>
      <c r="AF12" s="162"/>
      <c r="AG12" s="162"/>
      <c r="AH12" s="162"/>
      <c r="AI12" s="162"/>
      <c r="AJ12" s="162"/>
      <c r="AK12" s="162"/>
      <c r="AL12" s="162"/>
      <c r="AM12" s="162">
        <v>21</v>
      </c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outlineLevel="1" x14ac:dyDescent="0.2">
      <c r="A13" s="199"/>
      <c r="B13" s="174"/>
      <c r="C13" s="299" t="s">
        <v>984</v>
      </c>
      <c r="D13" s="300"/>
      <c r="E13" s="301"/>
      <c r="F13" s="302"/>
      <c r="G13" s="303"/>
      <c r="H13" s="183"/>
      <c r="I13" s="20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5" t="str">
        <f>C13</f>
        <v>Potrubí včetně tvarovek. Bez zednických výpomocí.</v>
      </c>
      <c r="BB13" s="162"/>
      <c r="BC13" s="162"/>
      <c r="BD13" s="162"/>
      <c r="BE13" s="162"/>
      <c r="BF13" s="162"/>
      <c r="BG13" s="162"/>
      <c r="BH13" s="162"/>
    </row>
    <row r="14" spans="1:60" outlineLevel="1" x14ac:dyDescent="0.2">
      <c r="A14" s="200">
        <v>3</v>
      </c>
      <c r="B14" s="173" t="s">
        <v>987</v>
      </c>
      <c r="C14" s="194" t="s">
        <v>988</v>
      </c>
      <c r="D14" s="177" t="s">
        <v>245</v>
      </c>
      <c r="E14" s="180">
        <v>1</v>
      </c>
      <c r="F14" s="185"/>
      <c r="G14" s="184">
        <f>ROUND(E14*F14,2)</f>
        <v>0</v>
      </c>
      <c r="H14" s="183"/>
      <c r="I14" s="202" t="s">
        <v>228</v>
      </c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 t="s">
        <v>229</v>
      </c>
      <c r="AF14" s="162" t="s">
        <v>240</v>
      </c>
      <c r="AG14" s="162"/>
      <c r="AH14" s="162"/>
      <c r="AI14" s="162"/>
      <c r="AJ14" s="162"/>
      <c r="AK14" s="162"/>
      <c r="AL14" s="162"/>
      <c r="AM14" s="162">
        <v>21</v>
      </c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outlineLevel="1" x14ac:dyDescent="0.2">
      <c r="A15" s="200">
        <v>4</v>
      </c>
      <c r="B15" s="173" t="s">
        <v>989</v>
      </c>
      <c r="C15" s="194" t="s">
        <v>990</v>
      </c>
      <c r="D15" s="177" t="s">
        <v>245</v>
      </c>
      <c r="E15" s="180">
        <v>4</v>
      </c>
      <c r="F15" s="185"/>
      <c r="G15" s="184">
        <f>ROUND(E15*F15,2)</f>
        <v>0</v>
      </c>
      <c r="H15" s="183"/>
      <c r="I15" s="202" t="s">
        <v>228</v>
      </c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 t="s">
        <v>229</v>
      </c>
      <c r="AF15" s="162" t="s">
        <v>240</v>
      </c>
      <c r="AG15" s="162"/>
      <c r="AH15" s="162"/>
      <c r="AI15" s="162"/>
      <c r="AJ15" s="162"/>
      <c r="AK15" s="162"/>
      <c r="AL15" s="162"/>
      <c r="AM15" s="162">
        <v>21</v>
      </c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</row>
    <row r="16" spans="1:60" outlineLevel="1" x14ac:dyDescent="0.2">
      <c r="A16" s="199"/>
      <c r="B16" s="285" t="s">
        <v>991</v>
      </c>
      <c r="C16" s="286"/>
      <c r="D16" s="287"/>
      <c r="E16" s="288"/>
      <c r="F16" s="289"/>
      <c r="G16" s="290"/>
      <c r="H16" s="183"/>
      <c r="I16" s="20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>
        <v>0</v>
      </c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">
      <c r="A17" s="199"/>
      <c r="B17" s="285" t="s">
        <v>992</v>
      </c>
      <c r="C17" s="286"/>
      <c r="D17" s="287"/>
      <c r="E17" s="288"/>
      <c r="F17" s="289"/>
      <c r="G17" s="290"/>
      <c r="H17" s="183"/>
      <c r="I17" s="20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 t="s">
        <v>169</v>
      </c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outlineLevel="1" x14ac:dyDescent="0.2">
      <c r="A18" s="199">
        <v>5</v>
      </c>
      <c r="B18" s="174" t="s">
        <v>993</v>
      </c>
      <c r="C18" s="194" t="s">
        <v>994</v>
      </c>
      <c r="D18" s="177" t="s">
        <v>463</v>
      </c>
      <c r="E18" s="220"/>
      <c r="F18" s="185"/>
      <c r="G18" s="184">
        <f>ROUND(E18*F18,2)</f>
        <v>0</v>
      </c>
      <c r="H18" s="183" t="s">
        <v>821</v>
      </c>
      <c r="I18" s="202" t="s">
        <v>174</v>
      </c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 t="s">
        <v>166</v>
      </c>
      <c r="AF18" s="162"/>
      <c r="AG18" s="162"/>
      <c r="AH18" s="162"/>
      <c r="AI18" s="162"/>
      <c r="AJ18" s="162"/>
      <c r="AK18" s="162"/>
      <c r="AL18" s="162"/>
      <c r="AM18" s="162">
        <v>21</v>
      </c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 x14ac:dyDescent="0.2">
      <c r="A19" s="199"/>
      <c r="B19" s="285" t="s">
        <v>995</v>
      </c>
      <c r="C19" s="286"/>
      <c r="D19" s="287"/>
      <c r="E19" s="288"/>
      <c r="F19" s="289"/>
      <c r="G19" s="290"/>
      <c r="H19" s="183"/>
      <c r="I19" s="20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>
        <v>1</v>
      </c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outlineLevel="1" x14ac:dyDescent="0.2">
      <c r="A20" s="199">
        <v>6</v>
      </c>
      <c r="B20" s="174" t="s">
        <v>996</v>
      </c>
      <c r="C20" s="194" t="s">
        <v>997</v>
      </c>
      <c r="D20" s="177" t="s">
        <v>463</v>
      </c>
      <c r="E20" s="220"/>
      <c r="F20" s="185"/>
      <c r="G20" s="184">
        <f>ROUND(E20*F20,2)</f>
        <v>0</v>
      </c>
      <c r="H20" s="183" t="s">
        <v>821</v>
      </c>
      <c r="I20" s="202" t="s">
        <v>174</v>
      </c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 t="s">
        <v>166</v>
      </c>
      <c r="AF20" s="162"/>
      <c r="AG20" s="162"/>
      <c r="AH20" s="162"/>
      <c r="AI20" s="162"/>
      <c r="AJ20" s="162"/>
      <c r="AK20" s="162"/>
      <c r="AL20" s="162"/>
      <c r="AM20" s="162">
        <v>21</v>
      </c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x14ac:dyDescent="0.2">
      <c r="A21" s="198" t="s">
        <v>158</v>
      </c>
      <c r="B21" s="172" t="s">
        <v>104</v>
      </c>
      <c r="C21" s="193" t="s">
        <v>105</v>
      </c>
      <c r="D21" s="176"/>
      <c r="E21" s="179"/>
      <c r="F21" s="291">
        <f>SUM(G22:G85)</f>
        <v>0</v>
      </c>
      <c r="G21" s="292"/>
      <c r="H21" s="182"/>
      <c r="I21" s="201"/>
      <c r="AE21" t="s">
        <v>159</v>
      </c>
    </row>
    <row r="22" spans="1:60" outlineLevel="1" x14ac:dyDescent="0.2">
      <c r="A22" s="199"/>
      <c r="B22" s="293" t="s">
        <v>998</v>
      </c>
      <c r="C22" s="294"/>
      <c r="D22" s="295"/>
      <c r="E22" s="296"/>
      <c r="F22" s="297"/>
      <c r="G22" s="298"/>
      <c r="H22" s="183"/>
      <c r="I22" s="20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>
        <v>0</v>
      </c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ht="22.5" outlineLevel="1" x14ac:dyDescent="0.2">
      <c r="A23" s="200">
        <v>7</v>
      </c>
      <c r="B23" s="173" t="s">
        <v>999</v>
      </c>
      <c r="C23" s="194" t="s">
        <v>1000</v>
      </c>
      <c r="D23" s="177" t="s">
        <v>225</v>
      </c>
      <c r="E23" s="180">
        <v>31</v>
      </c>
      <c r="F23" s="185"/>
      <c r="G23" s="184">
        <f>ROUND(E23*F23,2)</f>
        <v>0</v>
      </c>
      <c r="H23" s="183" t="s">
        <v>821</v>
      </c>
      <c r="I23" s="202" t="s">
        <v>174</v>
      </c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 t="s">
        <v>166</v>
      </c>
      <c r="AF23" s="162"/>
      <c r="AG23" s="162"/>
      <c r="AH23" s="162"/>
      <c r="AI23" s="162"/>
      <c r="AJ23" s="162"/>
      <c r="AK23" s="162"/>
      <c r="AL23" s="162"/>
      <c r="AM23" s="162">
        <v>21</v>
      </c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199"/>
      <c r="B24" s="174"/>
      <c r="C24" s="299" t="s">
        <v>502</v>
      </c>
      <c r="D24" s="300"/>
      <c r="E24" s="301"/>
      <c r="F24" s="302"/>
      <c r="G24" s="303"/>
      <c r="H24" s="183"/>
      <c r="I24" s="20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5" t="str">
        <f>C24</f>
        <v>Potrubí včetně tvarovek a zednických výpomocí.</v>
      </c>
      <c r="BB24" s="162"/>
      <c r="BC24" s="162"/>
      <c r="BD24" s="162"/>
      <c r="BE24" s="162"/>
      <c r="BF24" s="162"/>
      <c r="BG24" s="162"/>
      <c r="BH24" s="162"/>
    </row>
    <row r="25" spans="1:60" outlineLevel="1" x14ac:dyDescent="0.2">
      <c r="A25" s="199"/>
      <c r="B25" s="174"/>
      <c r="C25" s="299" t="s">
        <v>799</v>
      </c>
      <c r="D25" s="300"/>
      <c r="E25" s="301"/>
      <c r="F25" s="302"/>
      <c r="G25" s="303"/>
      <c r="H25" s="183"/>
      <c r="I25" s="20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5" t="str">
        <f>C25</f>
        <v>Včetně pomocného lešení o výšce podlahy do 1900 mm a pro zatížení do 1,5 kPa.</v>
      </c>
      <c r="BB25" s="162"/>
      <c r="BC25" s="162"/>
      <c r="BD25" s="162"/>
      <c r="BE25" s="162"/>
      <c r="BF25" s="162"/>
      <c r="BG25" s="162"/>
      <c r="BH25" s="162"/>
    </row>
    <row r="26" spans="1:60" ht="22.5" outlineLevel="1" x14ac:dyDescent="0.2">
      <c r="A26" s="200">
        <v>8</v>
      </c>
      <c r="B26" s="173" t="s">
        <v>1001</v>
      </c>
      <c r="C26" s="194" t="s">
        <v>1002</v>
      </c>
      <c r="D26" s="177" t="s">
        <v>225</v>
      </c>
      <c r="E26" s="180">
        <v>5</v>
      </c>
      <c r="F26" s="185"/>
      <c r="G26" s="184">
        <f>ROUND(E26*F26,2)</f>
        <v>0</v>
      </c>
      <c r="H26" s="183" t="s">
        <v>821</v>
      </c>
      <c r="I26" s="202" t="s">
        <v>174</v>
      </c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166</v>
      </c>
      <c r="AF26" s="162"/>
      <c r="AG26" s="162"/>
      <c r="AH26" s="162"/>
      <c r="AI26" s="162"/>
      <c r="AJ26" s="162"/>
      <c r="AK26" s="162"/>
      <c r="AL26" s="162"/>
      <c r="AM26" s="162">
        <v>21</v>
      </c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">
      <c r="A27" s="199"/>
      <c r="B27" s="174"/>
      <c r="C27" s="299" t="s">
        <v>502</v>
      </c>
      <c r="D27" s="300"/>
      <c r="E27" s="301"/>
      <c r="F27" s="302"/>
      <c r="G27" s="303"/>
      <c r="H27" s="183"/>
      <c r="I27" s="20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5" t="str">
        <f>C27</f>
        <v>Potrubí včetně tvarovek a zednických výpomocí.</v>
      </c>
      <c r="BB27" s="162"/>
      <c r="BC27" s="162"/>
      <c r="BD27" s="162"/>
      <c r="BE27" s="162"/>
      <c r="BF27" s="162"/>
      <c r="BG27" s="162"/>
      <c r="BH27" s="162"/>
    </row>
    <row r="28" spans="1:60" outlineLevel="1" x14ac:dyDescent="0.2">
      <c r="A28" s="199"/>
      <c r="B28" s="174"/>
      <c r="C28" s="299" t="s">
        <v>799</v>
      </c>
      <c r="D28" s="300"/>
      <c r="E28" s="301"/>
      <c r="F28" s="302"/>
      <c r="G28" s="303"/>
      <c r="H28" s="183"/>
      <c r="I28" s="20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5" t="str">
        <f>C28</f>
        <v>Včetně pomocného lešení o výšce podlahy do 1900 mm a pro zatížení do 1,5 kPa.</v>
      </c>
      <c r="BB28" s="162"/>
      <c r="BC28" s="162"/>
      <c r="BD28" s="162"/>
      <c r="BE28" s="162"/>
      <c r="BF28" s="162"/>
      <c r="BG28" s="162"/>
      <c r="BH28" s="162"/>
    </row>
    <row r="29" spans="1:60" ht="22.5" outlineLevel="1" x14ac:dyDescent="0.2">
      <c r="A29" s="200">
        <v>9</v>
      </c>
      <c r="B29" s="173" t="s">
        <v>1003</v>
      </c>
      <c r="C29" s="194" t="s">
        <v>1004</v>
      </c>
      <c r="D29" s="177" t="s">
        <v>225</v>
      </c>
      <c r="E29" s="180">
        <v>36</v>
      </c>
      <c r="F29" s="185"/>
      <c r="G29" s="184">
        <f>ROUND(E29*F29,2)</f>
        <v>0</v>
      </c>
      <c r="H29" s="183" t="s">
        <v>821</v>
      </c>
      <c r="I29" s="202" t="s">
        <v>174</v>
      </c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 t="s">
        <v>166</v>
      </c>
      <c r="AF29" s="162"/>
      <c r="AG29" s="162"/>
      <c r="AH29" s="162"/>
      <c r="AI29" s="162"/>
      <c r="AJ29" s="162"/>
      <c r="AK29" s="162"/>
      <c r="AL29" s="162"/>
      <c r="AM29" s="162">
        <v>21</v>
      </c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</row>
    <row r="30" spans="1:60" outlineLevel="1" x14ac:dyDescent="0.2">
      <c r="A30" s="199"/>
      <c r="B30" s="174"/>
      <c r="C30" s="299" t="s">
        <v>502</v>
      </c>
      <c r="D30" s="300"/>
      <c r="E30" s="301"/>
      <c r="F30" s="302"/>
      <c r="G30" s="303"/>
      <c r="H30" s="183"/>
      <c r="I30" s="20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5" t="str">
        <f>C30</f>
        <v>Potrubí včetně tvarovek a zednických výpomocí.</v>
      </c>
      <c r="BB30" s="162"/>
      <c r="BC30" s="162"/>
      <c r="BD30" s="162"/>
      <c r="BE30" s="162"/>
      <c r="BF30" s="162"/>
      <c r="BG30" s="162"/>
      <c r="BH30" s="162"/>
    </row>
    <row r="31" spans="1:60" outlineLevel="1" x14ac:dyDescent="0.2">
      <c r="A31" s="199"/>
      <c r="B31" s="174"/>
      <c r="C31" s="299" t="s">
        <v>799</v>
      </c>
      <c r="D31" s="300"/>
      <c r="E31" s="301"/>
      <c r="F31" s="302"/>
      <c r="G31" s="303"/>
      <c r="H31" s="183"/>
      <c r="I31" s="20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5" t="str">
        <f>C31</f>
        <v>Včetně pomocného lešení o výšce podlahy do 1900 mm a pro zatížení do 1,5 kPa.</v>
      </c>
      <c r="BB31" s="162"/>
      <c r="BC31" s="162"/>
      <c r="BD31" s="162"/>
      <c r="BE31" s="162"/>
      <c r="BF31" s="162"/>
      <c r="BG31" s="162"/>
      <c r="BH31" s="162"/>
    </row>
    <row r="32" spans="1:60" outlineLevel="1" x14ac:dyDescent="0.2">
      <c r="A32" s="199"/>
      <c r="B32" s="285" t="s">
        <v>1005</v>
      </c>
      <c r="C32" s="286"/>
      <c r="D32" s="287"/>
      <c r="E32" s="288"/>
      <c r="F32" s="289"/>
      <c r="G32" s="290"/>
      <c r="H32" s="183"/>
      <c r="I32" s="20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>
        <v>0</v>
      </c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outlineLevel="1" x14ac:dyDescent="0.2">
      <c r="A33" s="199"/>
      <c r="B33" s="285" t="s">
        <v>1006</v>
      </c>
      <c r="C33" s="286"/>
      <c r="D33" s="287"/>
      <c r="E33" s="288"/>
      <c r="F33" s="289"/>
      <c r="G33" s="290"/>
      <c r="H33" s="183"/>
      <c r="I33" s="20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>
        <v>1</v>
      </c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 x14ac:dyDescent="0.2">
      <c r="A34" s="200">
        <v>10</v>
      </c>
      <c r="B34" s="173" t="s">
        <v>1007</v>
      </c>
      <c r="C34" s="194" t="s">
        <v>1008</v>
      </c>
      <c r="D34" s="177" t="s">
        <v>225</v>
      </c>
      <c r="E34" s="180">
        <v>7</v>
      </c>
      <c r="F34" s="185"/>
      <c r="G34" s="184">
        <f>ROUND(E34*F34,2)</f>
        <v>0</v>
      </c>
      <c r="H34" s="183" t="s">
        <v>821</v>
      </c>
      <c r="I34" s="202" t="s">
        <v>174</v>
      </c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 t="s">
        <v>166</v>
      </c>
      <c r="AF34" s="162"/>
      <c r="AG34" s="162"/>
      <c r="AH34" s="162"/>
      <c r="AI34" s="162"/>
      <c r="AJ34" s="162"/>
      <c r="AK34" s="162"/>
      <c r="AL34" s="162"/>
      <c r="AM34" s="162">
        <v>21</v>
      </c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outlineLevel="1" x14ac:dyDescent="0.2">
      <c r="A35" s="199"/>
      <c r="B35" s="174"/>
      <c r="C35" s="299" t="s">
        <v>1009</v>
      </c>
      <c r="D35" s="300"/>
      <c r="E35" s="301"/>
      <c r="F35" s="302"/>
      <c r="G35" s="303"/>
      <c r="H35" s="183"/>
      <c r="I35" s="20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5" t="str">
        <f>C35</f>
        <v>V položce je kalkulována dodávka izolační trubice, spon a lepicí pásky.</v>
      </c>
      <c r="BB35" s="162"/>
      <c r="BC35" s="162"/>
      <c r="BD35" s="162"/>
      <c r="BE35" s="162"/>
      <c r="BF35" s="162"/>
      <c r="BG35" s="162"/>
      <c r="BH35" s="162"/>
    </row>
    <row r="36" spans="1:60" outlineLevel="1" x14ac:dyDescent="0.2">
      <c r="A36" s="199"/>
      <c r="B36" s="285" t="s">
        <v>1005</v>
      </c>
      <c r="C36" s="286"/>
      <c r="D36" s="287"/>
      <c r="E36" s="288"/>
      <c r="F36" s="289"/>
      <c r="G36" s="290"/>
      <c r="H36" s="183"/>
      <c r="I36" s="20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>
        <v>0</v>
      </c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outlineLevel="1" x14ac:dyDescent="0.2">
      <c r="A37" s="199"/>
      <c r="B37" s="285" t="s">
        <v>1006</v>
      </c>
      <c r="C37" s="286"/>
      <c r="D37" s="287"/>
      <c r="E37" s="288"/>
      <c r="F37" s="289"/>
      <c r="G37" s="290"/>
      <c r="H37" s="183"/>
      <c r="I37" s="20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>
        <v>1</v>
      </c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outlineLevel="1" x14ac:dyDescent="0.2">
      <c r="A38" s="200">
        <v>11</v>
      </c>
      <c r="B38" s="173" t="s">
        <v>1010</v>
      </c>
      <c r="C38" s="194" t="s">
        <v>1011</v>
      </c>
      <c r="D38" s="177" t="s">
        <v>225</v>
      </c>
      <c r="E38" s="180">
        <v>10</v>
      </c>
      <c r="F38" s="185"/>
      <c r="G38" s="184">
        <f>ROUND(E38*F38,2)</f>
        <v>0</v>
      </c>
      <c r="H38" s="183" t="s">
        <v>821</v>
      </c>
      <c r="I38" s="202" t="s">
        <v>174</v>
      </c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 t="s">
        <v>166</v>
      </c>
      <c r="AF38" s="162"/>
      <c r="AG38" s="162"/>
      <c r="AH38" s="162"/>
      <c r="AI38" s="162"/>
      <c r="AJ38" s="162"/>
      <c r="AK38" s="162"/>
      <c r="AL38" s="162"/>
      <c r="AM38" s="162">
        <v>21</v>
      </c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outlineLevel="1" x14ac:dyDescent="0.2">
      <c r="A39" s="199"/>
      <c r="B39" s="174"/>
      <c r="C39" s="299" t="s">
        <v>1009</v>
      </c>
      <c r="D39" s="300"/>
      <c r="E39" s="301"/>
      <c r="F39" s="302"/>
      <c r="G39" s="303"/>
      <c r="H39" s="183"/>
      <c r="I39" s="20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5" t="str">
        <f>C39</f>
        <v>V položce je kalkulována dodávka izolační trubice, spon a lepicí pásky.</v>
      </c>
      <c r="BB39" s="162"/>
      <c r="BC39" s="162"/>
      <c r="BD39" s="162"/>
      <c r="BE39" s="162"/>
      <c r="BF39" s="162"/>
      <c r="BG39" s="162"/>
      <c r="BH39" s="162"/>
    </row>
    <row r="40" spans="1:60" outlineLevel="1" x14ac:dyDescent="0.2">
      <c r="A40" s="199"/>
      <c r="B40" s="285" t="s">
        <v>1005</v>
      </c>
      <c r="C40" s="286"/>
      <c r="D40" s="287"/>
      <c r="E40" s="288"/>
      <c r="F40" s="289"/>
      <c r="G40" s="290"/>
      <c r="H40" s="183"/>
      <c r="I40" s="20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>
        <v>0</v>
      </c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outlineLevel="1" x14ac:dyDescent="0.2">
      <c r="A41" s="199"/>
      <c r="B41" s="285" t="s">
        <v>1006</v>
      </c>
      <c r="C41" s="286"/>
      <c r="D41" s="287"/>
      <c r="E41" s="288"/>
      <c r="F41" s="289"/>
      <c r="G41" s="290"/>
      <c r="H41" s="183"/>
      <c r="I41" s="20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>
        <v>1</v>
      </c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 x14ac:dyDescent="0.2">
      <c r="A42" s="200">
        <v>12</v>
      </c>
      <c r="B42" s="173" t="s">
        <v>1012</v>
      </c>
      <c r="C42" s="194" t="s">
        <v>1013</v>
      </c>
      <c r="D42" s="177" t="s">
        <v>225</v>
      </c>
      <c r="E42" s="180">
        <v>24</v>
      </c>
      <c r="F42" s="185"/>
      <c r="G42" s="184">
        <f>ROUND(E42*F42,2)</f>
        <v>0</v>
      </c>
      <c r="H42" s="183" t="s">
        <v>821</v>
      </c>
      <c r="I42" s="202" t="s">
        <v>174</v>
      </c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 t="s">
        <v>166</v>
      </c>
      <c r="AF42" s="162"/>
      <c r="AG42" s="162"/>
      <c r="AH42" s="162"/>
      <c r="AI42" s="162"/>
      <c r="AJ42" s="162"/>
      <c r="AK42" s="162"/>
      <c r="AL42" s="162"/>
      <c r="AM42" s="162">
        <v>21</v>
      </c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outlineLevel="1" x14ac:dyDescent="0.2">
      <c r="A43" s="199"/>
      <c r="B43" s="174"/>
      <c r="C43" s="299" t="s">
        <v>1009</v>
      </c>
      <c r="D43" s="300"/>
      <c r="E43" s="301"/>
      <c r="F43" s="302"/>
      <c r="G43" s="303"/>
      <c r="H43" s="183"/>
      <c r="I43" s="20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5" t="str">
        <f>C43</f>
        <v>V položce je kalkulována dodávka izolační trubice, spon a lepicí pásky.</v>
      </c>
      <c r="BB43" s="162"/>
      <c r="BC43" s="162"/>
      <c r="BD43" s="162"/>
      <c r="BE43" s="162"/>
      <c r="BF43" s="162"/>
      <c r="BG43" s="162"/>
      <c r="BH43" s="162"/>
    </row>
    <row r="44" spans="1:60" outlineLevel="1" x14ac:dyDescent="0.2">
      <c r="A44" s="199"/>
      <c r="B44" s="285" t="s">
        <v>1005</v>
      </c>
      <c r="C44" s="286"/>
      <c r="D44" s="287"/>
      <c r="E44" s="288"/>
      <c r="F44" s="289"/>
      <c r="G44" s="290"/>
      <c r="H44" s="183"/>
      <c r="I44" s="20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>
        <v>0</v>
      </c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outlineLevel="1" x14ac:dyDescent="0.2">
      <c r="A45" s="199"/>
      <c r="B45" s="285" t="s">
        <v>1006</v>
      </c>
      <c r="C45" s="286"/>
      <c r="D45" s="287"/>
      <c r="E45" s="288"/>
      <c r="F45" s="289"/>
      <c r="G45" s="290"/>
      <c r="H45" s="183"/>
      <c r="I45" s="20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>
        <v>1</v>
      </c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 outlineLevel="1" x14ac:dyDescent="0.2">
      <c r="A46" s="200">
        <v>13</v>
      </c>
      <c r="B46" s="173" t="s">
        <v>1014</v>
      </c>
      <c r="C46" s="194" t="s">
        <v>1015</v>
      </c>
      <c r="D46" s="177" t="s">
        <v>225</v>
      </c>
      <c r="E46" s="180">
        <v>5</v>
      </c>
      <c r="F46" s="185"/>
      <c r="G46" s="184">
        <f>ROUND(E46*F46,2)</f>
        <v>0</v>
      </c>
      <c r="H46" s="183" t="s">
        <v>821</v>
      </c>
      <c r="I46" s="202" t="s">
        <v>174</v>
      </c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 t="s">
        <v>166</v>
      </c>
      <c r="AF46" s="162"/>
      <c r="AG46" s="162"/>
      <c r="AH46" s="162"/>
      <c r="AI46" s="162"/>
      <c r="AJ46" s="162"/>
      <c r="AK46" s="162"/>
      <c r="AL46" s="162"/>
      <c r="AM46" s="162">
        <v>21</v>
      </c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outlineLevel="1" x14ac:dyDescent="0.2">
      <c r="A47" s="199"/>
      <c r="B47" s="174"/>
      <c r="C47" s="299" t="s">
        <v>1009</v>
      </c>
      <c r="D47" s="300"/>
      <c r="E47" s="301"/>
      <c r="F47" s="302"/>
      <c r="G47" s="303"/>
      <c r="H47" s="183"/>
      <c r="I47" s="20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5" t="str">
        <f>C47</f>
        <v>V položce je kalkulována dodávka izolační trubice, spon a lepicí pásky.</v>
      </c>
      <c r="BB47" s="162"/>
      <c r="BC47" s="162"/>
      <c r="BD47" s="162"/>
      <c r="BE47" s="162"/>
      <c r="BF47" s="162"/>
      <c r="BG47" s="162"/>
      <c r="BH47" s="162"/>
    </row>
    <row r="48" spans="1:60" outlineLevel="1" x14ac:dyDescent="0.2">
      <c r="A48" s="199"/>
      <c r="B48" s="285" t="s">
        <v>1005</v>
      </c>
      <c r="C48" s="286"/>
      <c r="D48" s="287"/>
      <c r="E48" s="288"/>
      <c r="F48" s="289"/>
      <c r="G48" s="290"/>
      <c r="H48" s="183"/>
      <c r="I48" s="20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>
        <v>0</v>
      </c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outlineLevel="1" x14ac:dyDescent="0.2">
      <c r="A49" s="199"/>
      <c r="B49" s="285" t="s">
        <v>1006</v>
      </c>
      <c r="C49" s="286"/>
      <c r="D49" s="287"/>
      <c r="E49" s="288"/>
      <c r="F49" s="289"/>
      <c r="G49" s="290"/>
      <c r="H49" s="183"/>
      <c r="I49" s="20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>
        <v>1</v>
      </c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outlineLevel="1" x14ac:dyDescent="0.2">
      <c r="A50" s="200">
        <v>14</v>
      </c>
      <c r="B50" s="173" t="s">
        <v>1016</v>
      </c>
      <c r="C50" s="194" t="s">
        <v>1017</v>
      </c>
      <c r="D50" s="177" t="s">
        <v>225</v>
      </c>
      <c r="E50" s="180">
        <v>26</v>
      </c>
      <c r="F50" s="185"/>
      <c r="G50" s="184">
        <f>ROUND(E50*F50,2)</f>
        <v>0</v>
      </c>
      <c r="H50" s="183" t="s">
        <v>821</v>
      </c>
      <c r="I50" s="202" t="s">
        <v>174</v>
      </c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 t="s">
        <v>166</v>
      </c>
      <c r="AF50" s="162"/>
      <c r="AG50" s="162"/>
      <c r="AH50" s="162"/>
      <c r="AI50" s="162"/>
      <c r="AJ50" s="162"/>
      <c r="AK50" s="162"/>
      <c r="AL50" s="162"/>
      <c r="AM50" s="162">
        <v>21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outlineLevel="1" x14ac:dyDescent="0.2">
      <c r="A51" s="199"/>
      <c r="B51" s="174"/>
      <c r="C51" s="299" t="s">
        <v>1009</v>
      </c>
      <c r="D51" s="300"/>
      <c r="E51" s="301"/>
      <c r="F51" s="302"/>
      <c r="G51" s="303"/>
      <c r="H51" s="183"/>
      <c r="I51" s="20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5" t="str">
        <f>C51</f>
        <v>V položce je kalkulována dodávka izolační trubice, spon a lepicí pásky.</v>
      </c>
      <c r="BB51" s="162"/>
      <c r="BC51" s="162"/>
      <c r="BD51" s="162"/>
      <c r="BE51" s="162"/>
      <c r="BF51" s="162"/>
      <c r="BG51" s="162"/>
      <c r="BH51" s="162"/>
    </row>
    <row r="52" spans="1:60" outlineLevel="1" x14ac:dyDescent="0.2">
      <c r="A52" s="199"/>
      <c r="B52" s="285" t="s">
        <v>1018</v>
      </c>
      <c r="C52" s="286"/>
      <c r="D52" s="287"/>
      <c r="E52" s="288"/>
      <c r="F52" s="289"/>
      <c r="G52" s="290"/>
      <c r="H52" s="183"/>
      <c r="I52" s="20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>
        <v>0</v>
      </c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</row>
    <row r="53" spans="1:60" outlineLevel="1" x14ac:dyDescent="0.2">
      <c r="A53" s="200">
        <v>15</v>
      </c>
      <c r="B53" s="173" t="s">
        <v>1019</v>
      </c>
      <c r="C53" s="194" t="s">
        <v>1020</v>
      </c>
      <c r="D53" s="177" t="s">
        <v>245</v>
      </c>
      <c r="E53" s="180">
        <v>3</v>
      </c>
      <c r="F53" s="185"/>
      <c r="G53" s="184">
        <f>ROUND(E53*F53,2)</f>
        <v>0</v>
      </c>
      <c r="H53" s="183" t="s">
        <v>821</v>
      </c>
      <c r="I53" s="202" t="s">
        <v>174</v>
      </c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 t="s">
        <v>166</v>
      </c>
      <c r="AF53" s="162"/>
      <c r="AG53" s="162"/>
      <c r="AH53" s="162"/>
      <c r="AI53" s="162"/>
      <c r="AJ53" s="162"/>
      <c r="AK53" s="162"/>
      <c r="AL53" s="162"/>
      <c r="AM53" s="162">
        <v>21</v>
      </c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</row>
    <row r="54" spans="1:60" outlineLevel="1" x14ac:dyDescent="0.2">
      <c r="A54" s="199"/>
      <c r="B54" s="285" t="s">
        <v>1021</v>
      </c>
      <c r="C54" s="286"/>
      <c r="D54" s="287"/>
      <c r="E54" s="288"/>
      <c r="F54" s="289"/>
      <c r="G54" s="290"/>
      <c r="H54" s="183"/>
      <c r="I54" s="20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>
        <v>0</v>
      </c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</row>
    <row r="55" spans="1:60" outlineLevel="1" x14ac:dyDescent="0.2">
      <c r="A55" s="200">
        <v>16</v>
      </c>
      <c r="B55" s="173" t="s">
        <v>1022</v>
      </c>
      <c r="C55" s="194" t="s">
        <v>1023</v>
      </c>
      <c r="D55" s="177" t="s">
        <v>245</v>
      </c>
      <c r="E55" s="180">
        <v>8</v>
      </c>
      <c r="F55" s="185"/>
      <c r="G55" s="184">
        <f t="shared" ref="G55:G60" si="0">ROUND(E55*F55,2)</f>
        <v>0</v>
      </c>
      <c r="H55" s="183" t="s">
        <v>821</v>
      </c>
      <c r="I55" s="202" t="s">
        <v>174</v>
      </c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 t="s">
        <v>166</v>
      </c>
      <c r="AF55" s="162"/>
      <c r="AG55" s="162"/>
      <c r="AH55" s="162"/>
      <c r="AI55" s="162"/>
      <c r="AJ55" s="162"/>
      <c r="AK55" s="162"/>
      <c r="AL55" s="162"/>
      <c r="AM55" s="162">
        <v>21</v>
      </c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</row>
    <row r="56" spans="1:60" outlineLevel="1" x14ac:dyDescent="0.2">
      <c r="A56" s="200">
        <v>17</v>
      </c>
      <c r="B56" s="173" t="s">
        <v>1024</v>
      </c>
      <c r="C56" s="194" t="s">
        <v>1025</v>
      </c>
      <c r="D56" s="177" t="s">
        <v>245</v>
      </c>
      <c r="E56" s="180">
        <v>5</v>
      </c>
      <c r="F56" s="185"/>
      <c r="G56" s="184">
        <f t="shared" si="0"/>
        <v>0</v>
      </c>
      <c r="H56" s="183" t="s">
        <v>821</v>
      </c>
      <c r="I56" s="202" t="s">
        <v>174</v>
      </c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 t="s">
        <v>166</v>
      </c>
      <c r="AF56" s="162"/>
      <c r="AG56" s="162"/>
      <c r="AH56" s="162"/>
      <c r="AI56" s="162"/>
      <c r="AJ56" s="162"/>
      <c r="AK56" s="162"/>
      <c r="AL56" s="162"/>
      <c r="AM56" s="162">
        <v>21</v>
      </c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</row>
    <row r="57" spans="1:60" outlineLevel="1" x14ac:dyDescent="0.2">
      <c r="A57" s="200">
        <v>18</v>
      </c>
      <c r="B57" s="173" t="s">
        <v>1026</v>
      </c>
      <c r="C57" s="194" t="s">
        <v>1027</v>
      </c>
      <c r="D57" s="177" t="s">
        <v>245</v>
      </c>
      <c r="E57" s="180">
        <v>1</v>
      </c>
      <c r="F57" s="185"/>
      <c r="G57" s="184">
        <f t="shared" si="0"/>
        <v>0</v>
      </c>
      <c r="H57" s="183" t="s">
        <v>821</v>
      </c>
      <c r="I57" s="202" t="s">
        <v>174</v>
      </c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 t="s">
        <v>166</v>
      </c>
      <c r="AF57" s="162"/>
      <c r="AG57" s="162"/>
      <c r="AH57" s="162"/>
      <c r="AI57" s="162"/>
      <c r="AJ57" s="162"/>
      <c r="AK57" s="162"/>
      <c r="AL57" s="162"/>
      <c r="AM57" s="162">
        <v>21</v>
      </c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</row>
    <row r="58" spans="1:60" outlineLevel="1" x14ac:dyDescent="0.2">
      <c r="A58" s="200">
        <v>19</v>
      </c>
      <c r="B58" s="173" t="s">
        <v>1028</v>
      </c>
      <c r="C58" s="194" t="s">
        <v>1029</v>
      </c>
      <c r="D58" s="177" t="s">
        <v>245</v>
      </c>
      <c r="E58" s="180">
        <v>1</v>
      </c>
      <c r="F58" s="185"/>
      <c r="G58" s="184">
        <f t="shared" si="0"/>
        <v>0</v>
      </c>
      <c r="H58" s="183" t="s">
        <v>821</v>
      </c>
      <c r="I58" s="202" t="s">
        <v>174</v>
      </c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 t="s">
        <v>166</v>
      </c>
      <c r="AF58" s="162"/>
      <c r="AG58" s="162"/>
      <c r="AH58" s="162"/>
      <c r="AI58" s="162"/>
      <c r="AJ58" s="162"/>
      <c r="AK58" s="162"/>
      <c r="AL58" s="162"/>
      <c r="AM58" s="162">
        <v>21</v>
      </c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</row>
    <row r="59" spans="1:60" outlineLevel="1" x14ac:dyDescent="0.2">
      <c r="A59" s="200">
        <v>20</v>
      </c>
      <c r="B59" s="173" t="s">
        <v>1030</v>
      </c>
      <c r="C59" s="194" t="s">
        <v>1031</v>
      </c>
      <c r="D59" s="177" t="s">
        <v>245</v>
      </c>
      <c r="E59" s="180">
        <v>2</v>
      </c>
      <c r="F59" s="185"/>
      <c r="G59" s="184">
        <f t="shared" si="0"/>
        <v>0</v>
      </c>
      <c r="H59" s="183" t="s">
        <v>821</v>
      </c>
      <c r="I59" s="202" t="s">
        <v>174</v>
      </c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 t="s">
        <v>166</v>
      </c>
      <c r="AF59" s="162"/>
      <c r="AG59" s="162"/>
      <c r="AH59" s="162"/>
      <c r="AI59" s="162"/>
      <c r="AJ59" s="162"/>
      <c r="AK59" s="162"/>
      <c r="AL59" s="162"/>
      <c r="AM59" s="162">
        <v>21</v>
      </c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</row>
    <row r="60" spans="1:60" outlineLevel="1" x14ac:dyDescent="0.2">
      <c r="A60" s="200">
        <v>21</v>
      </c>
      <c r="B60" s="173" t="s">
        <v>1032</v>
      </c>
      <c r="C60" s="194" t="s">
        <v>1033</v>
      </c>
      <c r="D60" s="177" t="s">
        <v>245</v>
      </c>
      <c r="E60" s="180">
        <v>1</v>
      </c>
      <c r="F60" s="185"/>
      <c r="G60" s="184">
        <f t="shared" si="0"/>
        <v>0</v>
      </c>
      <c r="H60" s="183" t="s">
        <v>821</v>
      </c>
      <c r="I60" s="202" t="s">
        <v>174</v>
      </c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 t="s">
        <v>166</v>
      </c>
      <c r="AF60" s="162"/>
      <c r="AG60" s="162"/>
      <c r="AH60" s="162"/>
      <c r="AI60" s="162"/>
      <c r="AJ60" s="162"/>
      <c r="AK60" s="162"/>
      <c r="AL60" s="162"/>
      <c r="AM60" s="162">
        <v>21</v>
      </c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</row>
    <row r="61" spans="1:60" outlineLevel="1" x14ac:dyDescent="0.2">
      <c r="A61" s="199"/>
      <c r="B61" s="285" t="s">
        <v>1034</v>
      </c>
      <c r="C61" s="286"/>
      <c r="D61" s="287"/>
      <c r="E61" s="288"/>
      <c r="F61" s="289"/>
      <c r="G61" s="290"/>
      <c r="H61" s="183"/>
      <c r="I61" s="20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>
        <v>0</v>
      </c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</row>
    <row r="62" spans="1:60" outlineLevel="1" x14ac:dyDescent="0.2">
      <c r="A62" s="199"/>
      <c r="B62" s="285" t="s">
        <v>1035</v>
      </c>
      <c r="C62" s="286"/>
      <c r="D62" s="287"/>
      <c r="E62" s="288"/>
      <c r="F62" s="289"/>
      <c r="G62" s="290"/>
      <c r="H62" s="183"/>
      <c r="I62" s="20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>
        <v>1</v>
      </c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</row>
    <row r="63" spans="1:60" ht="22.5" outlineLevel="1" x14ac:dyDescent="0.2">
      <c r="A63" s="200">
        <v>22</v>
      </c>
      <c r="B63" s="173" t="s">
        <v>1036</v>
      </c>
      <c r="C63" s="194" t="s">
        <v>1037</v>
      </c>
      <c r="D63" s="177" t="s">
        <v>245</v>
      </c>
      <c r="E63" s="180">
        <v>1</v>
      </c>
      <c r="F63" s="185"/>
      <c r="G63" s="184">
        <f>ROUND(E63*F63,2)</f>
        <v>0</v>
      </c>
      <c r="H63" s="183" t="s">
        <v>821</v>
      </c>
      <c r="I63" s="202" t="s">
        <v>174</v>
      </c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 t="s">
        <v>166</v>
      </c>
      <c r="AF63" s="162"/>
      <c r="AG63" s="162"/>
      <c r="AH63" s="162"/>
      <c r="AI63" s="162"/>
      <c r="AJ63" s="162"/>
      <c r="AK63" s="162"/>
      <c r="AL63" s="162"/>
      <c r="AM63" s="162">
        <v>21</v>
      </c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</row>
    <row r="64" spans="1:60" outlineLevel="1" x14ac:dyDescent="0.2">
      <c r="A64" s="199"/>
      <c r="B64" s="285" t="s">
        <v>1034</v>
      </c>
      <c r="C64" s="286"/>
      <c r="D64" s="287"/>
      <c r="E64" s="288"/>
      <c r="F64" s="289"/>
      <c r="G64" s="290"/>
      <c r="H64" s="183"/>
      <c r="I64" s="20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>
        <v>0</v>
      </c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</row>
    <row r="65" spans="1:60" outlineLevel="1" x14ac:dyDescent="0.2">
      <c r="A65" s="199"/>
      <c r="B65" s="285" t="s">
        <v>1035</v>
      </c>
      <c r="C65" s="286"/>
      <c r="D65" s="287"/>
      <c r="E65" s="288"/>
      <c r="F65" s="289"/>
      <c r="G65" s="290"/>
      <c r="H65" s="183"/>
      <c r="I65" s="20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>
        <v>1</v>
      </c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</row>
    <row r="66" spans="1:60" ht="22.5" outlineLevel="1" x14ac:dyDescent="0.2">
      <c r="A66" s="200">
        <v>23</v>
      </c>
      <c r="B66" s="173" t="s">
        <v>1038</v>
      </c>
      <c r="C66" s="194" t="s">
        <v>1039</v>
      </c>
      <c r="D66" s="177" t="s">
        <v>245</v>
      </c>
      <c r="E66" s="180">
        <v>1</v>
      </c>
      <c r="F66" s="185"/>
      <c r="G66" s="184">
        <f>ROUND(E66*F66,2)</f>
        <v>0</v>
      </c>
      <c r="H66" s="183" t="s">
        <v>821</v>
      </c>
      <c r="I66" s="202" t="s">
        <v>174</v>
      </c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 t="s">
        <v>166</v>
      </c>
      <c r="AF66" s="162"/>
      <c r="AG66" s="162"/>
      <c r="AH66" s="162"/>
      <c r="AI66" s="162"/>
      <c r="AJ66" s="162"/>
      <c r="AK66" s="162"/>
      <c r="AL66" s="162"/>
      <c r="AM66" s="162">
        <v>21</v>
      </c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</row>
    <row r="67" spans="1:60" outlineLevel="1" x14ac:dyDescent="0.2">
      <c r="A67" s="199"/>
      <c r="B67" s="285" t="s">
        <v>1040</v>
      </c>
      <c r="C67" s="286"/>
      <c r="D67" s="287"/>
      <c r="E67" s="288"/>
      <c r="F67" s="289"/>
      <c r="G67" s="290"/>
      <c r="H67" s="183"/>
      <c r="I67" s="20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>
        <v>0</v>
      </c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</row>
    <row r="68" spans="1:60" outlineLevel="1" x14ac:dyDescent="0.2">
      <c r="A68" s="200">
        <v>24</v>
      </c>
      <c r="B68" s="173" t="s">
        <v>1041</v>
      </c>
      <c r="C68" s="194" t="s">
        <v>1042</v>
      </c>
      <c r="D68" s="177" t="s">
        <v>225</v>
      </c>
      <c r="E68" s="180">
        <v>72</v>
      </c>
      <c r="F68" s="185"/>
      <c r="G68" s="184">
        <f>ROUND(E68*F68,2)</f>
        <v>0</v>
      </c>
      <c r="H68" s="183" t="s">
        <v>821</v>
      </c>
      <c r="I68" s="202" t="s">
        <v>174</v>
      </c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 t="s">
        <v>166</v>
      </c>
      <c r="AF68" s="162"/>
      <c r="AG68" s="162"/>
      <c r="AH68" s="162"/>
      <c r="AI68" s="162"/>
      <c r="AJ68" s="162"/>
      <c r="AK68" s="162"/>
      <c r="AL68" s="162"/>
      <c r="AM68" s="162">
        <v>21</v>
      </c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</row>
    <row r="69" spans="1:60" outlineLevel="1" x14ac:dyDescent="0.2">
      <c r="A69" s="199"/>
      <c r="B69" s="174"/>
      <c r="C69" s="299" t="s">
        <v>514</v>
      </c>
      <c r="D69" s="300"/>
      <c r="E69" s="301"/>
      <c r="F69" s="302"/>
      <c r="G69" s="303"/>
      <c r="H69" s="183"/>
      <c r="I69" s="20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5" t="str">
        <f>C69</f>
        <v>Včetně dodávky vody, uzavření a zabezpečení konců potrubí.</v>
      </c>
      <c r="BB69" s="162"/>
      <c r="BC69" s="162"/>
      <c r="BD69" s="162"/>
      <c r="BE69" s="162"/>
      <c r="BF69" s="162"/>
      <c r="BG69" s="162"/>
      <c r="BH69" s="162"/>
    </row>
    <row r="70" spans="1:60" outlineLevel="1" x14ac:dyDescent="0.2">
      <c r="A70" s="199"/>
      <c r="B70" s="285" t="s">
        <v>1043</v>
      </c>
      <c r="C70" s="286"/>
      <c r="D70" s="287"/>
      <c r="E70" s="288"/>
      <c r="F70" s="289"/>
      <c r="G70" s="290"/>
      <c r="H70" s="183"/>
      <c r="I70" s="20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>
        <v>0</v>
      </c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</row>
    <row r="71" spans="1:60" outlineLevel="1" x14ac:dyDescent="0.2">
      <c r="A71" s="200">
        <v>25</v>
      </c>
      <c r="B71" s="173" t="s">
        <v>1044</v>
      </c>
      <c r="C71" s="194" t="s">
        <v>1045</v>
      </c>
      <c r="D71" s="177" t="s">
        <v>225</v>
      </c>
      <c r="E71" s="180">
        <v>72</v>
      </c>
      <c r="F71" s="185"/>
      <c r="G71" s="184">
        <f>ROUND(E71*F71,2)</f>
        <v>0</v>
      </c>
      <c r="H71" s="183" t="s">
        <v>821</v>
      </c>
      <c r="I71" s="202" t="s">
        <v>174</v>
      </c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 t="s">
        <v>166</v>
      </c>
      <c r="AF71" s="162"/>
      <c r="AG71" s="162"/>
      <c r="AH71" s="162"/>
      <c r="AI71" s="162"/>
      <c r="AJ71" s="162"/>
      <c r="AK71" s="162"/>
      <c r="AL71" s="162"/>
      <c r="AM71" s="162">
        <v>21</v>
      </c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</row>
    <row r="72" spans="1:60" outlineLevel="1" x14ac:dyDescent="0.2">
      <c r="A72" s="199"/>
      <c r="B72" s="174"/>
      <c r="C72" s="299" t="s">
        <v>1046</v>
      </c>
      <c r="D72" s="300"/>
      <c r="E72" s="301"/>
      <c r="F72" s="302"/>
      <c r="G72" s="303"/>
      <c r="H72" s="183"/>
      <c r="I72" s="20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5" t="str">
        <f>C72</f>
        <v>Včetně dodání desinfekčního prostředku.</v>
      </c>
      <c r="BB72" s="162"/>
      <c r="BC72" s="162"/>
      <c r="BD72" s="162"/>
      <c r="BE72" s="162"/>
      <c r="BF72" s="162"/>
      <c r="BG72" s="162"/>
      <c r="BH72" s="162"/>
    </row>
    <row r="73" spans="1:60" outlineLevel="1" x14ac:dyDescent="0.2">
      <c r="A73" s="200">
        <v>26</v>
      </c>
      <c r="B73" s="173" t="s">
        <v>1047</v>
      </c>
      <c r="C73" s="194" t="s">
        <v>1048</v>
      </c>
      <c r="D73" s="177" t="s">
        <v>237</v>
      </c>
      <c r="E73" s="180">
        <v>1</v>
      </c>
      <c r="F73" s="185"/>
      <c r="G73" s="184">
        <f t="shared" ref="G73:G80" si="1">ROUND(E73*F73,2)</f>
        <v>0</v>
      </c>
      <c r="H73" s="183"/>
      <c r="I73" s="202" t="s">
        <v>228</v>
      </c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 t="s">
        <v>229</v>
      </c>
      <c r="AF73" s="162" t="s">
        <v>240</v>
      </c>
      <c r="AG73" s="162"/>
      <c r="AH73" s="162"/>
      <c r="AI73" s="162"/>
      <c r="AJ73" s="162"/>
      <c r="AK73" s="162"/>
      <c r="AL73" s="162"/>
      <c r="AM73" s="162">
        <v>21</v>
      </c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</row>
    <row r="74" spans="1:60" outlineLevel="1" x14ac:dyDescent="0.2">
      <c r="A74" s="200">
        <v>27</v>
      </c>
      <c r="B74" s="173" t="s">
        <v>1049</v>
      </c>
      <c r="C74" s="194" t="s">
        <v>1050</v>
      </c>
      <c r="D74" s="177" t="s">
        <v>245</v>
      </c>
      <c r="E74" s="180">
        <v>10</v>
      </c>
      <c r="F74" s="185"/>
      <c r="G74" s="184">
        <f t="shared" si="1"/>
        <v>0</v>
      </c>
      <c r="H74" s="183"/>
      <c r="I74" s="202" t="s">
        <v>228</v>
      </c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 t="s">
        <v>229</v>
      </c>
      <c r="AF74" s="162" t="s">
        <v>240</v>
      </c>
      <c r="AG74" s="162"/>
      <c r="AH74" s="162"/>
      <c r="AI74" s="162"/>
      <c r="AJ74" s="162"/>
      <c r="AK74" s="162"/>
      <c r="AL74" s="162"/>
      <c r="AM74" s="162">
        <v>21</v>
      </c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</row>
    <row r="75" spans="1:60" outlineLevel="1" x14ac:dyDescent="0.2">
      <c r="A75" s="200">
        <v>28</v>
      </c>
      <c r="B75" s="173" t="s">
        <v>1051</v>
      </c>
      <c r="C75" s="194" t="s">
        <v>1052</v>
      </c>
      <c r="D75" s="177" t="s">
        <v>245</v>
      </c>
      <c r="E75" s="180">
        <v>10</v>
      </c>
      <c r="F75" s="185"/>
      <c r="G75" s="184">
        <f t="shared" si="1"/>
        <v>0</v>
      </c>
      <c r="H75" s="183"/>
      <c r="I75" s="202" t="s">
        <v>228</v>
      </c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 t="s">
        <v>229</v>
      </c>
      <c r="AF75" s="162" t="s">
        <v>240</v>
      </c>
      <c r="AG75" s="162"/>
      <c r="AH75" s="162"/>
      <c r="AI75" s="162"/>
      <c r="AJ75" s="162"/>
      <c r="AK75" s="162"/>
      <c r="AL75" s="162"/>
      <c r="AM75" s="162">
        <v>21</v>
      </c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</row>
    <row r="76" spans="1:60" outlineLevel="1" x14ac:dyDescent="0.2">
      <c r="A76" s="200">
        <v>29</v>
      </c>
      <c r="B76" s="173" t="s">
        <v>1053</v>
      </c>
      <c r="C76" s="194" t="s">
        <v>1054</v>
      </c>
      <c r="D76" s="177" t="s">
        <v>245</v>
      </c>
      <c r="E76" s="180">
        <v>1</v>
      </c>
      <c r="F76" s="185"/>
      <c r="G76" s="184">
        <f t="shared" si="1"/>
        <v>0</v>
      </c>
      <c r="H76" s="183"/>
      <c r="I76" s="202" t="s">
        <v>228</v>
      </c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 t="s">
        <v>229</v>
      </c>
      <c r="AF76" s="162" t="s">
        <v>240</v>
      </c>
      <c r="AG76" s="162"/>
      <c r="AH76" s="162"/>
      <c r="AI76" s="162"/>
      <c r="AJ76" s="162"/>
      <c r="AK76" s="162"/>
      <c r="AL76" s="162"/>
      <c r="AM76" s="162">
        <v>21</v>
      </c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</row>
    <row r="77" spans="1:60" outlineLevel="1" x14ac:dyDescent="0.2">
      <c r="A77" s="200">
        <v>30</v>
      </c>
      <c r="B77" s="173" t="s">
        <v>1055</v>
      </c>
      <c r="C77" s="194" t="s">
        <v>590</v>
      </c>
      <c r="D77" s="177" t="s">
        <v>245</v>
      </c>
      <c r="E77" s="180">
        <v>2</v>
      </c>
      <c r="F77" s="185"/>
      <c r="G77" s="184">
        <f t="shared" si="1"/>
        <v>0</v>
      </c>
      <c r="H77" s="183"/>
      <c r="I77" s="202" t="s">
        <v>228</v>
      </c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 t="s">
        <v>229</v>
      </c>
      <c r="AF77" s="162" t="s">
        <v>240</v>
      </c>
      <c r="AG77" s="162"/>
      <c r="AH77" s="162"/>
      <c r="AI77" s="162"/>
      <c r="AJ77" s="162"/>
      <c r="AK77" s="162"/>
      <c r="AL77" s="162"/>
      <c r="AM77" s="162">
        <v>21</v>
      </c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</row>
    <row r="78" spans="1:60" ht="22.5" outlineLevel="1" x14ac:dyDescent="0.2">
      <c r="A78" s="200">
        <v>31</v>
      </c>
      <c r="B78" s="173" t="s">
        <v>1056</v>
      </c>
      <c r="C78" s="194" t="s">
        <v>1057</v>
      </c>
      <c r="D78" s="177" t="s">
        <v>245</v>
      </c>
      <c r="E78" s="180">
        <v>3</v>
      </c>
      <c r="F78" s="185"/>
      <c r="G78" s="184">
        <f t="shared" si="1"/>
        <v>0</v>
      </c>
      <c r="H78" s="183"/>
      <c r="I78" s="202" t="s">
        <v>228</v>
      </c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 t="s">
        <v>229</v>
      </c>
      <c r="AF78" s="162" t="s">
        <v>240</v>
      </c>
      <c r="AG78" s="162"/>
      <c r="AH78" s="162"/>
      <c r="AI78" s="162"/>
      <c r="AJ78" s="162"/>
      <c r="AK78" s="162"/>
      <c r="AL78" s="162"/>
      <c r="AM78" s="162">
        <v>21</v>
      </c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</row>
    <row r="79" spans="1:60" outlineLevel="1" x14ac:dyDescent="0.2">
      <c r="A79" s="200">
        <v>32</v>
      </c>
      <c r="B79" s="173" t="s">
        <v>1058</v>
      </c>
      <c r="C79" s="194" t="s">
        <v>1059</v>
      </c>
      <c r="D79" s="177" t="s">
        <v>245</v>
      </c>
      <c r="E79" s="180">
        <v>3</v>
      </c>
      <c r="F79" s="185"/>
      <c r="G79" s="184">
        <f t="shared" si="1"/>
        <v>0</v>
      </c>
      <c r="H79" s="183"/>
      <c r="I79" s="202" t="s">
        <v>228</v>
      </c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 t="s">
        <v>229</v>
      </c>
      <c r="AF79" s="162" t="s">
        <v>240</v>
      </c>
      <c r="AG79" s="162"/>
      <c r="AH79" s="162"/>
      <c r="AI79" s="162"/>
      <c r="AJ79" s="162"/>
      <c r="AK79" s="162"/>
      <c r="AL79" s="162"/>
      <c r="AM79" s="162">
        <v>21</v>
      </c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</row>
    <row r="80" spans="1:60" outlineLevel="1" x14ac:dyDescent="0.2">
      <c r="A80" s="200">
        <v>33</v>
      </c>
      <c r="B80" s="173" t="s">
        <v>1060</v>
      </c>
      <c r="C80" s="194" t="s">
        <v>1061</v>
      </c>
      <c r="D80" s="177" t="s">
        <v>245</v>
      </c>
      <c r="E80" s="180">
        <v>6</v>
      </c>
      <c r="F80" s="185"/>
      <c r="G80" s="184">
        <f t="shared" si="1"/>
        <v>0</v>
      </c>
      <c r="H80" s="183"/>
      <c r="I80" s="202" t="s">
        <v>228</v>
      </c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 t="s">
        <v>229</v>
      </c>
      <c r="AF80" s="162" t="s">
        <v>240</v>
      </c>
      <c r="AG80" s="162"/>
      <c r="AH80" s="162"/>
      <c r="AI80" s="162"/>
      <c r="AJ80" s="162"/>
      <c r="AK80" s="162"/>
      <c r="AL80" s="162"/>
      <c r="AM80" s="162">
        <v>21</v>
      </c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</row>
    <row r="81" spans="1:60" outlineLevel="1" x14ac:dyDescent="0.2">
      <c r="A81" s="199"/>
      <c r="B81" s="285" t="s">
        <v>1062</v>
      </c>
      <c r="C81" s="286"/>
      <c r="D81" s="287"/>
      <c r="E81" s="288"/>
      <c r="F81" s="289"/>
      <c r="G81" s="290"/>
      <c r="H81" s="183"/>
      <c r="I81" s="20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>
        <v>0</v>
      </c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</row>
    <row r="82" spans="1:60" outlineLevel="1" x14ac:dyDescent="0.2">
      <c r="A82" s="199"/>
      <c r="B82" s="285" t="s">
        <v>471</v>
      </c>
      <c r="C82" s="286"/>
      <c r="D82" s="287"/>
      <c r="E82" s="288"/>
      <c r="F82" s="289"/>
      <c r="G82" s="290"/>
      <c r="H82" s="183"/>
      <c r="I82" s="20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 t="s">
        <v>169</v>
      </c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</row>
    <row r="83" spans="1:60" outlineLevel="1" x14ac:dyDescent="0.2">
      <c r="A83" s="199">
        <v>34</v>
      </c>
      <c r="B83" s="174" t="s">
        <v>1063</v>
      </c>
      <c r="C83" s="194" t="s">
        <v>994</v>
      </c>
      <c r="D83" s="177" t="s">
        <v>463</v>
      </c>
      <c r="E83" s="220"/>
      <c r="F83" s="185"/>
      <c r="G83" s="184">
        <f>ROUND(E83*F83,2)</f>
        <v>0</v>
      </c>
      <c r="H83" s="183" t="s">
        <v>821</v>
      </c>
      <c r="I83" s="202" t="s">
        <v>174</v>
      </c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 t="s">
        <v>166</v>
      </c>
      <c r="AF83" s="162"/>
      <c r="AG83" s="162"/>
      <c r="AH83" s="162"/>
      <c r="AI83" s="162"/>
      <c r="AJ83" s="162"/>
      <c r="AK83" s="162"/>
      <c r="AL83" s="162"/>
      <c r="AM83" s="162">
        <v>21</v>
      </c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</row>
    <row r="84" spans="1:60" outlineLevel="1" x14ac:dyDescent="0.2">
      <c r="A84" s="199"/>
      <c r="B84" s="285" t="s">
        <v>1064</v>
      </c>
      <c r="C84" s="286"/>
      <c r="D84" s="287"/>
      <c r="E84" s="288"/>
      <c r="F84" s="289"/>
      <c r="G84" s="290"/>
      <c r="H84" s="183"/>
      <c r="I84" s="20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>
        <v>1</v>
      </c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</row>
    <row r="85" spans="1:60" outlineLevel="1" x14ac:dyDescent="0.2">
      <c r="A85" s="199">
        <v>35</v>
      </c>
      <c r="B85" s="174" t="s">
        <v>1065</v>
      </c>
      <c r="C85" s="194" t="s">
        <v>997</v>
      </c>
      <c r="D85" s="177" t="s">
        <v>463</v>
      </c>
      <c r="E85" s="220"/>
      <c r="F85" s="185"/>
      <c r="G85" s="184">
        <f>ROUND(E85*F85,2)</f>
        <v>0</v>
      </c>
      <c r="H85" s="183" t="s">
        <v>821</v>
      </c>
      <c r="I85" s="202" t="s">
        <v>174</v>
      </c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 t="s">
        <v>166</v>
      </c>
      <c r="AF85" s="162"/>
      <c r="AG85" s="162"/>
      <c r="AH85" s="162"/>
      <c r="AI85" s="162"/>
      <c r="AJ85" s="162"/>
      <c r="AK85" s="162"/>
      <c r="AL85" s="162"/>
      <c r="AM85" s="162">
        <v>21</v>
      </c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</row>
    <row r="86" spans="1:60" x14ac:dyDescent="0.2">
      <c r="A86" s="198" t="s">
        <v>158</v>
      </c>
      <c r="B86" s="172" t="s">
        <v>122</v>
      </c>
      <c r="C86" s="193" t="s">
        <v>123</v>
      </c>
      <c r="D86" s="176"/>
      <c r="E86" s="179"/>
      <c r="F86" s="291">
        <f>SUM(G87:G98)</f>
        <v>0</v>
      </c>
      <c r="G86" s="292"/>
      <c r="H86" s="182"/>
      <c r="I86" s="201"/>
      <c r="AE86" t="s">
        <v>159</v>
      </c>
    </row>
    <row r="87" spans="1:60" ht="22.5" outlineLevel="1" x14ac:dyDescent="0.2">
      <c r="A87" s="200">
        <v>36</v>
      </c>
      <c r="B87" s="173" t="s">
        <v>490</v>
      </c>
      <c r="C87" s="194" t="s">
        <v>1066</v>
      </c>
      <c r="D87" s="177" t="s">
        <v>245</v>
      </c>
      <c r="E87" s="180">
        <v>1</v>
      </c>
      <c r="F87" s="185"/>
      <c r="G87" s="184">
        <f t="shared" ref="G87:G94" si="2">ROUND(E87*F87,2)</f>
        <v>0</v>
      </c>
      <c r="H87" s="183"/>
      <c r="I87" s="202" t="s">
        <v>228</v>
      </c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 t="s">
        <v>229</v>
      </c>
      <c r="AF87" s="162" t="s">
        <v>240</v>
      </c>
      <c r="AG87" s="162"/>
      <c r="AH87" s="162"/>
      <c r="AI87" s="162"/>
      <c r="AJ87" s="162"/>
      <c r="AK87" s="162"/>
      <c r="AL87" s="162"/>
      <c r="AM87" s="162">
        <v>21</v>
      </c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</row>
    <row r="88" spans="1:60" ht="22.5" outlineLevel="1" x14ac:dyDescent="0.2">
      <c r="A88" s="200">
        <v>37</v>
      </c>
      <c r="B88" s="173" t="s">
        <v>492</v>
      </c>
      <c r="C88" s="194" t="s">
        <v>1067</v>
      </c>
      <c r="D88" s="177" t="s">
        <v>245</v>
      </c>
      <c r="E88" s="180">
        <v>1</v>
      </c>
      <c r="F88" s="185"/>
      <c r="G88" s="184">
        <f t="shared" si="2"/>
        <v>0</v>
      </c>
      <c r="H88" s="183"/>
      <c r="I88" s="202" t="s">
        <v>228</v>
      </c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 t="s">
        <v>229</v>
      </c>
      <c r="AF88" s="162" t="s">
        <v>240</v>
      </c>
      <c r="AG88" s="162"/>
      <c r="AH88" s="162"/>
      <c r="AI88" s="162"/>
      <c r="AJ88" s="162"/>
      <c r="AK88" s="162"/>
      <c r="AL88" s="162"/>
      <c r="AM88" s="162">
        <v>21</v>
      </c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</row>
    <row r="89" spans="1:60" outlineLevel="1" x14ac:dyDescent="0.2">
      <c r="A89" s="200">
        <v>38</v>
      </c>
      <c r="B89" s="173" t="s">
        <v>888</v>
      </c>
      <c r="C89" s="194" t="s">
        <v>1068</v>
      </c>
      <c r="D89" s="177" t="s">
        <v>245</v>
      </c>
      <c r="E89" s="180">
        <v>1</v>
      </c>
      <c r="F89" s="185"/>
      <c r="G89" s="184">
        <f t="shared" si="2"/>
        <v>0</v>
      </c>
      <c r="H89" s="183"/>
      <c r="I89" s="202" t="s">
        <v>228</v>
      </c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 t="s">
        <v>229</v>
      </c>
      <c r="AF89" s="162" t="s">
        <v>240</v>
      </c>
      <c r="AG89" s="162"/>
      <c r="AH89" s="162"/>
      <c r="AI89" s="162"/>
      <c r="AJ89" s="162"/>
      <c r="AK89" s="162"/>
      <c r="AL89" s="162"/>
      <c r="AM89" s="162">
        <v>21</v>
      </c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</row>
    <row r="90" spans="1:60" ht="22.5" outlineLevel="1" x14ac:dyDescent="0.2">
      <c r="A90" s="200">
        <v>39</v>
      </c>
      <c r="B90" s="173" t="s">
        <v>890</v>
      </c>
      <c r="C90" s="194" t="s">
        <v>1069</v>
      </c>
      <c r="D90" s="177" t="s">
        <v>245</v>
      </c>
      <c r="E90" s="180">
        <v>1</v>
      </c>
      <c r="F90" s="185"/>
      <c r="G90" s="184">
        <f t="shared" si="2"/>
        <v>0</v>
      </c>
      <c r="H90" s="183"/>
      <c r="I90" s="202" t="s">
        <v>228</v>
      </c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 t="s">
        <v>229</v>
      </c>
      <c r="AF90" s="162" t="s">
        <v>240</v>
      </c>
      <c r="AG90" s="162"/>
      <c r="AH90" s="162"/>
      <c r="AI90" s="162"/>
      <c r="AJ90" s="162"/>
      <c r="AK90" s="162"/>
      <c r="AL90" s="162"/>
      <c r="AM90" s="162">
        <v>21</v>
      </c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</row>
    <row r="91" spans="1:60" outlineLevel="1" x14ac:dyDescent="0.2">
      <c r="A91" s="200">
        <v>40</v>
      </c>
      <c r="B91" s="173" t="s">
        <v>892</v>
      </c>
      <c r="C91" s="194" t="s">
        <v>1070</v>
      </c>
      <c r="D91" s="177" t="s">
        <v>245</v>
      </c>
      <c r="E91" s="180">
        <v>1</v>
      </c>
      <c r="F91" s="185"/>
      <c r="G91" s="184">
        <f t="shared" si="2"/>
        <v>0</v>
      </c>
      <c r="H91" s="183"/>
      <c r="I91" s="202" t="s">
        <v>228</v>
      </c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 t="s">
        <v>229</v>
      </c>
      <c r="AF91" s="162" t="s">
        <v>240</v>
      </c>
      <c r="AG91" s="162"/>
      <c r="AH91" s="162"/>
      <c r="AI91" s="162"/>
      <c r="AJ91" s="162"/>
      <c r="AK91" s="162"/>
      <c r="AL91" s="162"/>
      <c r="AM91" s="162">
        <v>21</v>
      </c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</row>
    <row r="92" spans="1:60" outlineLevel="1" x14ac:dyDescent="0.2">
      <c r="A92" s="200">
        <v>41</v>
      </c>
      <c r="B92" s="173" t="s">
        <v>1071</v>
      </c>
      <c r="C92" s="194" t="s">
        <v>1072</v>
      </c>
      <c r="D92" s="177" t="s">
        <v>245</v>
      </c>
      <c r="E92" s="180">
        <v>1</v>
      </c>
      <c r="F92" s="185"/>
      <c r="G92" s="184">
        <f t="shared" si="2"/>
        <v>0</v>
      </c>
      <c r="H92" s="183"/>
      <c r="I92" s="202" t="s">
        <v>228</v>
      </c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 t="s">
        <v>229</v>
      </c>
      <c r="AF92" s="162" t="s">
        <v>240</v>
      </c>
      <c r="AG92" s="162"/>
      <c r="AH92" s="162"/>
      <c r="AI92" s="162"/>
      <c r="AJ92" s="162"/>
      <c r="AK92" s="162"/>
      <c r="AL92" s="162"/>
      <c r="AM92" s="162">
        <v>21</v>
      </c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</row>
    <row r="93" spans="1:60" ht="22.5" outlineLevel="1" x14ac:dyDescent="0.2">
      <c r="A93" s="200">
        <v>42</v>
      </c>
      <c r="B93" s="173" t="s">
        <v>896</v>
      </c>
      <c r="C93" s="194" t="s">
        <v>1073</v>
      </c>
      <c r="D93" s="177" t="s">
        <v>245</v>
      </c>
      <c r="E93" s="180">
        <v>1</v>
      </c>
      <c r="F93" s="185"/>
      <c r="G93" s="184">
        <f t="shared" si="2"/>
        <v>0</v>
      </c>
      <c r="H93" s="183"/>
      <c r="I93" s="202" t="s">
        <v>228</v>
      </c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 t="s">
        <v>229</v>
      </c>
      <c r="AF93" s="162" t="s">
        <v>240</v>
      </c>
      <c r="AG93" s="162"/>
      <c r="AH93" s="162"/>
      <c r="AI93" s="162"/>
      <c r="AJ93" s="162"/>
      <c r="AK93" s="162"/>
      <c r="AL93" s="162"/>
      <c r="AM93" s="162">
        <v>21</v>
      </c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</row>
    <row r="94" spans="1:60" outlineLevel="1" x14ac:dyDescent="0.2">
      <c r="A94" s="200">
        <v>43</v>
      </c>
      <c r="B94" s="173" t="s">
        <v>1074</v>
      </c>
      <c r="C94" s="194" t="s">
        <v>1075</v>
      </c>
      <c r="D94" s="177" t="s">
        <v>237</v>
      </c>
      <c r="E94" s="180">
        <v>1</v>
      </c>
      <c r="F94" s="185"/>
      <c r="G94" s="184">
        <f t="shared" si="2"/>
        <v>0</v>
      </c>
      <c r="H94" s="183"/>
      <c r="I94" s="202" t="s">
        <v>228</v>
      </c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 t="s">
        <v>229</v>
      </c>
      <c r="AF94" s="162" t="s">
        <v>240</v>
      </c>
      <c r="AG94" s="162"/>
      <c r="AH94" s="162"/>
      <c r="AI94" s="162"/>
      <c r="AJ94" s="162"/>
      <c r="AK94" s="162"/>
      <c r="AL94" s="162"/>
      <c r="AM94" s="162">
        <v>21</v>
      </c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</row>
    <row r="95" spans="1:60" outlineLevel="1" x14ac:dyDescent="0.2">
      <c r="A95" s="199"/>
      <c r="B95" s="285" t="s">
        <v>494</v>
      </c>
      <c r="C95" s="286"/>
      <c r="D95" s="287"/>
      <c r="E95" s="288"/>
      <c r="F95" s="289"/>
      <c r="G95" s="290"/>
      <c r="H95" s="183"/>
      <c r="I95" s="20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>
        <v>0</v>
      </c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</row>
    <row r="96" spans="1:60" outlineLevel="1" x14ac:dyDescent="0.2">
      <c r="A96" s="199">
        <v>44</v>
      </c>
      <c r="B96" s="174" t="s">
        <v>1076</v>
      </c>
      <c r="C96" s="194" t="s">
        <v>994</v>
      </c>
      <c r="D96" s="177" t="s">
        <v>463</v>
      </c>
      <c r="E96" s="220"/>
      <c r="F96" s="185"/>
      <c r="G96" s="184">
        <f>ROUND(E96*F96,2)</f>
        <v>0</v>
      </c>
      <c r="H96" s="183" t="s">
        <v>474</v>
      </c>
      <c r="I96" s="202" t="s">
        <v>174</v>
      </c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 t="s">
        <v>166</v>
      </c>
      <c r="AF96" s="162"/>
      <c r="AG96" s="162"/>
      <c r="AH96" s="162"/>
      <c r="AI96" s="162"/>
      <c r="AJ96" s="162"/>
      <c r="AK96" s="162"/>
      <c r="AL96" s="162"/>
      <c r="AM96" s="162">
        <v>21</v>
      </c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</row>
    <row r="97" spans="1:60" outlineLevel="1" x14ac:dyDescent="0.2">
      <c r="A97" s="199"/>
      <c r="B97" s="285" t="s">
        <v>496</v>
      </c>
      <c r="C97" s="286"/>
      <c r="D97" s="287"/>
      <c r="E97" s="288"/>
      <c r="F97" s="289"/>
      <c r="G97" s="290"/>
      <c r="H97" s="183"/>
      <c r="I97" s="20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>
        <v>1</v>
      </c>
      <c r="AD97" s="162"/>
      <c r="AE97" s="162"/>
      <c r="AF97" s="162"/>
      <c r="AG97" s="162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</row>
    <row r="98" spans="1:60" ht="13.5" outlineLevel="1" thickBot="1" x14ac:dyDescent="0.25">
      <c r="A98" s="228">
        <v>45</v>
      </c>
      <c r="B98" s="229" t="s">
        <v>1077</v>
      </c>
      <c r="C98" s="210" t="s">
        <v>477</v>
      </c>
      <c r="D98" s="211" t="s">
        <v>463</v>
      </c>
      <c r="E98" s="230"/>
      <c r="F98" s="213"/>
      <c r="G98" s="214">
        <f>ROUND(E98*F98,2)</f>
        <v>0</v>
      </c>
      <c r="H98" s="215" t="s">
        <v>474</v>
      </c>
      <c r="I98" s="216" t="s">
        <v>174</v>
      </c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 t="s">
        <v>166</v>
      </c>
      <c r="AF98" s="162"/>
      <c r="AG98" s="162"/>
      <c r="AH98" s="162"/>
      <c r="AI98" s="162"/>
      <c r="AJ98" s="162"/>
      <c r="AK98" s="162"/>
      <c r="AL98" s="162"/>
      <c r="AM98" s="162">
        <v>21</v>
      </c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</row>
    <row r="99" spans="1:60" x14ac:dyDescent="0.2">
      <c r="A99" s="163"/>
      <c r="B99" s="175" t="s">
        <v>335</v>
      </c>
      <c r="C99" s="195" t="s">
        <v>335</v>
      </c>
      <c r="D99" s="178"/>
      <c r="E99" s="181"/>
      <c r="F99" s="186"/>
      <c r="G99" s="186"/>
      <c r="H99" s="187"/>
      <c r="I99" s="186"/>
    </row>
    <row r="100" spans="1:60" hidden="1" x14ac:dyDescent="0.2">
      <c r="C100" s="196"/>
      <c r="D100" s="141"/>
    </row>
    <row r="101" spans="1:60" ht="13.5" hidden="1" thickBot="1" x14ac:dyDescent="0.25">
      <c r="A101" s="188"/>
      <c r="B101" s="189" t="s">
        <v>336</v>
      </c>
      <c r="C101" s="197"/>
      <c r="D101" s="190"/>
      <c r="E101" s="191"/>
      <c r="F101" s="191"/>
      <c r="G101" s="192">
        <f>F8+F21+F86</f>
        <v>0</v>
      </c>
    </row>
    <row r="102" spans="1:60" x14ac:dyDescent="0.2">
      <c r="D102" s="141"/>
    </row>
    <row r="103" spans="1:60" x14ac:dyDescent="0.2">
      <c r="D103" s="141"/>
    </row>
    <row r="104" spans="1:60" x14ac:dyDescent="0.2">
      <c r="D104" s="141"/>
    </row>
    <row r="105" spans="1:60" x14ac:dyDescent="0.2">
      <c r="D105" s="141"/>
    </row>
    <row r="106" spans="1:60" x14ac:dyDescent="0.2">
      <c r="D106" s="141"/>
    </row>
    <row r="107" spans="1:60" x14ac:dyDescent="0.2">
      <c r="D107" s="141"/>
    </row>
    <row r="108" spans="1:60" x14ac:dyDescent="0.2">
      <c r="D108" s="141"/>
    </row>
    <row r="109" spans="1:60" x14ac:dyDescent="0.2">
      <c r="D109" s="141"/>
    </row>
    <row r="110" spans="1:60" x14ac:dyDescent="0.2">
      <c r="D110" s="141"/>
    </row>
    <row r="111" spans="1:60" x14ac:dyDescent="0.2">
      <c r="D111" s="141"/>
    </row>
    <row r="112" spans="1:60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lEM7mFspxJblSKILgszxZ4QK6E1ewPXFK4Wr8hM7vWjIDKkNtLmAuWYL9UOFouSelcAcsvk8nu21ZZl+p2AM0Q==" saltValue="2LPQr5+9w03zxz24Xwjtpw==" spinCount="100000" sheet="1"/>
  <mergeCells count="48">
    <mergeCell ref="C24:G24"/>
    <mergeCell ref="A1:G1"/>
    <mergeCell ref="C7:G7"/>
    <mergeCell ref="F8:G8"/>
    <mergeCell ref="B9:G9"/>
    <mergeCell ref="C11:G11"/>
    <mergeCell ref="C13:G13"/>
    <mergeCell ref="B16:G16"/>
    <mergeCell ref="B17:G17"/>
    <mergeCell ref="B19:G19"/>
    <mergeCell ref="F21:G21"/>
    <mergeCell ref="B22:G22"/>
    <mergeCell ref="B40:G40"/>
    <mergeCell ref="C25:G25"/>
    <mergeCell ref="C27:G27"/>
    <mergeCell ref="C28:G28"/>
    <mergeCell ref="C30:G30"/>
    <mergeCell ref="C31:G31"/>
    <mergeCell ref="B32:G32"/>
    <mergeCell ref="B33:G33"/>
    <mergeCell ref="C35:G35"/>
    <mergeCell ref="B36:G36"/>
    <mergeCell ref="B37:G37"/>
    <mergeCell ref="C39:G39"/>
    <mergeCell ref="B62:G62"/>
    <mergeCell ref="B41:G41"/>
    <mergeCell ref="C43:G43"/>
    <mergeCell ref="B44:G44"/>
    <mergeCell ref="B45:G45"/>
    <mergeCell ref="C47:G47"/>
    <mergeCell ref="B48:G48"/>
    <mergeCell ref="B49:G49"/>
    <mergeCell ref="C51:G51"/>
    <mergeCell ref="B52:G52"/>
    <mergeCell ref="B54:G54"/>
    <mergeCell ref="B61:G61"/>
    <mergeCell ref="B97:G97"/>
    <mergeCell ref="B64:G64"/>
    <mergeCell ref="B65:G65"/>
    <mergeCell ref="B67:G67"/>
    <mergeCell ref="C69:G69"/>
    <mergeCell ref="B70:G70"/>
    <mergeCell ref="C72:G72"/>
    <mergeCell ref="B81:G81"/>
    <mergeCell ref="B82:G82"/>
    <mergeCell ref="B84:G84"/>
    <mergeCell ref="F86:G86"/>
    <mergeCell ref="B95:G95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04" t="s">
        <v>152</v>
      </c>
      <c r="B1" s="304"/>
      <c r="C1" s="305"/>
      <c r="D1" s="304"/>
      <c r="E1" s="304"/>
      <c r="F1" s="304"/>
      <c r="G1" s="304"/>
      <c r="AC1" t="s">
        <v>155</v>
      </c>
    </row>
    <row r="2" spans="1:60" ht="13.5" thickTop="1" x14ac:dyDescent="0.2">
      <c r="A2" s="146" t="s">
        <v>29</v>
      </c>
      <c r="B2" s="150" t="s">
        <v>40</v>
      </c>
      <c r="C2" s="166" t="s">
        <v>41</v>
      </c>
      <c r="D2" s="148"/>
      <c r="E2" s="147"/>
      <c r="F2" s="147"/>
      <c r="G2" s="149"/>
    </row>
    <row r="3" spans="1:60" x14ac:dyDescent="0.2">
      <c r="A3" s="144" t="s">
        <v>30</v>
      </c>
      <c r="B3" s="151" t="s">
        <v>51</v>
      </c>
      <c r="C3" s="167" t="s">
        <v>52</v>
      </c>
      <c r="D3" s="143"/>
      <c r="E3" s="142"/>
      <c r="F3" s="142"/>
      <c r="G3" s="145"/>
      <c r="AC3" s="8" t="s">
        <v>143</v>
      </c>
    </row>
    <row r="4" spans="1:60" ht="13.5" thickBot="1" x14ac:dyDescent="0.25">
      <c r="A4" s="152" t="s">
        <v>31</v>
      </c>
      <c r="B4" s="153" t="s">
        <v>666</v>
      </c>
      <c r="C4" s="168" t="s">
        <v>111</v>
      </c>
      <c r="D4" s="154"/>
      <c r="E4" s="155"/>
      <c r="F4" s="155"/>
      <c r="G4" s="156"/>
    </row>
    <row r="5" spans="1:60" ht="14.25" thickTop="1" thickBot="1" x14ac:dyDescent="0.25">
      <c r="C5" s="169"/>
      <c r="D5" s="141"/>
      <c r="AN5">
        <v>15</v>
      </c>
      <c r="AO5">
        <v>21</v>
      </c>
    </row>
    <row r="6" spans="1:60" ht="27" thickTop="1" thickBot="1" x14ac:dyDescent="0.25">
      <c r="A6" s="157" t="s">
        <v>32</v>
      </c>
      <c r="B6" s="160" t="s">
        <v>33</v>
      </c>
      <c r="C6" s="170" t="s">
        <v>34</v>
      </c>
      <c r="D6" s="159" t="s">
        <v>35</v>
      </c>
      <c r="E6" s="158" t="s">
        <v>36</v>
      </c>
      <c r="F6" s="161" t="s">
        <v>37</v>
      </c>
      <c r="G6" s="157" t="s">
        <v>38</v>
      </c>
      <c r="H6" s="203" t="s">
        <v>153</v>
      </c>
      <c r="I6" s="171" t="s">
        <v>154</v>
      </c>
      <c r="J6" s="54"/>
      <c r="AN6">
        <f>SUMIF(AM8:AM53,AN5,G8:G53)</f>
        <v>0</v>
      </c>
      <c r="AO6">
        <f>SUMIF(AM8:AM53,AO5,G8:G53)</f>
        <v>0</v>
      </c>
    </row>
    <row r="7" spans="1:60" x14ac:dyDescent="0.2">
      <c r="A7" s="204"/>
      <c r="B7" s="205" t="s">
        <v>156</v>
      </c>
      <c r="C7" s="306" t="s">
        <v>157</v>
      </c>
      <c r="D7" s="312"/>
      <c r="E7" s="308"/>
      <c r="F7" s="309"/>
      <c r="G7" s="309"/>
      <c r="H7" s="206"/>
      <c r="I7" s="207"/>
    </row>
    <row r="8" spans="1:60" x14ac:dyDescent="0.2">
      <c r="A8" s="198" t="s">
        <v>158</v>
      </c>
      <c r="B8" s="172" t="s">
        <v>112</v>
      </c>
      <c r="C8" s="193" t="s">
        <v>113</v>
      </c>
      <c r="D8" s="221"/>
      <c r="E8" s="179"/>
      <c r="F8" s="310">
        <f>SUM(G9:G28)</f>
        <v>0</v>
      </c>
      <c r="G8" s="311"/>
      <c r="H8" s="182"/>
      <c r="I8" s="201"/>
      <c r="AE8" t="s">
        <v>159</v>
      </c>
    </row>
    <row r="9" spans="1:60" ht="33.75" outlineLevel="1" x14ac:dyDescent="0.2">
      <c r="A9" s="200">
        <v>1</v>
      </c>
      <c r="B9" s="173" t="s">
        <v>421</v>
      </c>
      <c r="C9" s="194" t="s">
        <v>624</v>
      </c>
      <c r="D9" s="222" t="s">
        <v>245</v>
      </c>
      <c r="E9" s="180">
        <v>1</v>
      </c>
      <c r="F9" s="185"/>
      <c r="G9" s="184">
        <f t="shared" ref="G9:G28" si="0">ROUND(E9*F9,2)</f>
        <v>0</v>
      </c>
      <c r="H9" s="183"/>
      <c r="I9" s="202" t="s">
        <v>228</v>
      </c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 t="s">
        <v>229</v>
      </c>
      <c r="AF9" s="162" t="s">
        <v>240</v>
      </c>
      <c r="AG9" s="162"/>
      <c r="AH9" s="162"/>
      <c r="AI9" s="162"/>
      <c r="AJ9" s="162"/>
      <c r="AK9" s="162"/>
      <c r="AL9" s="162"/>
      <c r="AM9" s="162">
        <v>21</v>
      </c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ht="22.5" outlineLevel="1" x14ac:dyDescent="0.2">
      <c r="A10" s="200">
        <v>2</v>
      </c>
      <c r="B10" s="173" t="s">
        <v>424</v>
      </c>
      <c r="C10" s="194" t="s">
        <v>625</v>
      </c>
      <c r="D10" s="222" t="s">
        <v>237</v>
      </c>
      <c r="E10" s="180">
        <v>1</v>
      </c>
      <c r="F10" s="185"/>
      <c r="G10" s="184">
        <f t="shared" si="0"/>
        <v>0</v>
      </c>
      <c r="H10" s="183"/>
      <c r="I10" s="202" t="s">
        <v>228</v>
      </c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229</v>
      </c>
      <c r="AF10" s="162" t="s">
        <v>240</v>
      </c>
      <c r="AG10" s="162"/>
      <c r="AH10" s="162"/>
      <c r="AI10" s="162"/>
      <c r="AJ10" s="162"/>
      <c r="AK10" s="162"/>
      <c r="AL10" s="162"/>
      <c r="AM10" s="162">
        <v>21</v>
      </c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 x14ac:dyDescent="0.2">
      <c r="A11" s="200">
        <v>3</v>
      </c>
      <c r="B11" s="173" t="s">
        <v>426</v>
      </c>
      <c r="C11" s="194" t="s">
        <v>1078</v>
      </c>
      <c r="D11" s="222" t="s">
        <v>237</v>
      </c>
      <c r="E11" s="180">
        <v>1</v>
      </c>
      <c r="F11" s="185"/>
      <c r="G11" s="184">
        <f t="shared" si="0"/>
        <v>0</v>
      </c>
      <c r="H11" s="183"/>
      <c r="I11" s="202" t="s">
        <v>228</v>
      </c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 t="s">
        <v>229</v>
      </c>
      <c r="AF11" s="162" t="s">
        <v>240</v>
      </c>
      <c r="AG11" s="162"/>
      <c r="AH11" s="162"/>
      <c r="AI11" s="162"/>
      <c r="AJ11" s="162"/>
      <c r="AK11" s="162"/>
      <c r="AL11" s="162"/>
      <c r="AM11" s="162">
        <v>21</v>
      </c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outlineLevel="1" x14ac:dyDescent="0.2">
      <c r="A12" s="200">
        <v>4</v>
      </c>
      <c r="B12" s="173" t="s">
        <v>428</v>
      </c>
      <c r="C12" s="194" t="s">
        <v>627</v>
      </c>
      <c r="D12" s="222" t="s">
        <v>237</v>
      </c>
      <c r="E12" s="180">
        <v>1</v>
      </c>
      <c r="F12" s="185"/>
      <c r="G12" s="184">
        <f t="shared" si="0"/>
        <v>0</v>
      </c>
      <c r="H12" s="183"/>
      <c r="I12" s="202" t="s">
        <v>228</v>
      </c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 t="s">
        <v>229</v>
      </c>
      <c r="AF12" s="162" t="s">
        <v>240</v>
      </c>
      <c r="AG12" s="162"/>
      <c r="AH12" s="162"/>
      <c r="AI12" s="162"/>
      <c r="AJ12" s="162"/>
      <c r="AK12" s="162"/>
      <c r="AL12" s="162"/>
      <c r="AM12" s="162">
        <v>21</v>
      </c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outlineLevel="1" x14ac:dyDescent="0.2">
      <c r="A13" s="200">
        <v>5</v>
      </c>
      <c r="B13" s="173" t="s">
        <v>430</v>
      </c>
      <c r="C13" s="194" t="s">
        <v>628</v>
      </c>
      <c r="D13" s="222" t="s">
        <v>245</v>
      </c>
      <c r="E13" s="180">
        <v>2</v>
      </c>
      <c r="F13" s="185"/>
      <c r="G13" s="184">
        <f t="shared" si="0"/>
        <v>0</v>
      </c>
      <c r="H13" s="183"/>
      <c r="I13" s="202" t="s">
        <v>228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 t="s">
        <v>229</v>
      </c>
      <c r="AF13" s="162" t="s">
        <v>240</v>
      </c>
      <c r="AG13" s="162"/>
      <c r="AH13" s="162"/>
      <c r="AI13" s="162"/>
      <c r="AJ13" s="162"/>
      <c r="AK13" s="162"/>
      <c r="AL13" s="162"/>
      <c r="AM13" s="162">
        <v>21</v>
      </c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outlineLevel="1" x14ac:dyDescent="0.2">
      <c r="A14" s="200">
        <v>6</v>
      </c>
      <c r="B14" s="173" t="s">
        <v>433</v>
      </c>
      <c r="C14" s="194" t="s">
        <v>629</v>
      </c>
      <c r="D14" s="222" t="s">
        <v>245</v>
      </c>
      <c r="E14" s="180">
        <v>1</v>
      </c>
      <c r="F14" s="185"/>
      <c r="G14" s="184">
        <f t="shared" si="0"/>
        <v>0</v>
      </c>
      <c r="H14" s="183"/>
      <c r="I14" s="202" t="s">
        <v>228</v>
      </c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 t="s">
        <v>229</v>
      </c>
      <c r="AF14" s="162" t="s">
        <v>240</v>
      </c>
      <c r="AG14" s="162"/>
      <c r="AH14" s="162"/>
      <c r="AI14" s="162"/>
      <c r="AJ14" s="162"/>
      <c r="AK14" s="162"/>
      <c r="AL14" s="162"/>
      <c r="AM14" s="162">
        <v>21</v>
      </c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outlineLevel="1" x14ac:dyDescent="0.2">
      <c r="A15" s="200">
        <v>7</v>
      </c>
      <c r="B15" s="173" t="s">
        <v>435</v>
      </c>
      <c r="C15" s="194" t="s">
        <v>630</v>
      </c>
      <c r="D15" s="222" t="s">
        <v>245</v>
      </c>
      <c r="E15" s="180">
        <v>1</v>
      </c>
      <c r="F15" s="185"/>
      <c r="G15" s="184">
        <f t="shared" si="0"/>
        <v>0</v>
      </c>
      <c r="H15" s="183"/>
      <c r="I15" s="202" t="s">
        <v>228</v>
      </c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 t="s">
        <v>229</v>
      </c>
      <c r="AF15" s="162" t="s">
        <v>240</v>
      </c>
      <c r="AG15" s="162"/>
      <c r="AH15" s="162"/>
      <c r="AI15" s="162"/>
      <c r="AJ15" s="162"/>
      <c r="AK15" s="162"/>
      <c r="AL15" s="162"/>
      <c r="AM15" s="162">
        <v>21</v>
      </c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</row>
    <row r="16" spans="1:60" outlineLevel="1" x14ac:dyDescent="0.2">
      <c r="A16" s="200">
        <v>8</v>
      </c>
      <c r="B16" s="173" t="s">
        <v>437</v>
      </c>
      <c r="C16" s="194" t="s">
        <v>631</v>
      </c>
      <c r="D16" s="222" t="s">
        <v>245</v>
      </c>
      <c r="E16" s="180">
        <v>1</v>
      </c>
      <c r="F16" s="185"/>
      <c r="G16" s="184">
        <f t="shared" si="0"/>
        <v>0</v>
      </c>
      <c r="H16" s="183"/>
      <c r="I16" s="202" t="s">
        <v>228</v>
      </c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 t="s">
        <v>229</v>
      </c>
      <c r="AF16" s="162" t="s">
        <v>240</v>
      </c>
      <c r="AG16" s="162"/>
      <c r="AH16" s="162"/>
      <c r="AI16" s="162"/>
      <c r="AJ16" s="162"/>
      <c r="AK16" s="162"/>
      <c r="AL16" s="162"/>
      <c r="AM16" s="162">
        <v>21</v>
      </c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">
      <c r="A17" s="200">
        <v>9</v>
      </c>
      <c r="B17" s="173" t="s">
        <v>439</v>
      </c>
      <c r="C17" s="194" t="s">
        <v>632</v>
      </c>
      <c r="D17" s="222" t="s">
        <v>245</v>
      </c>
      <c r="E17" s="180">
        <v>1</v>
      </c>
      <c r="F17" s="185"/>
      <c r="G17" s="184">
        <f t="shared" si="0"/>
        <v>0</v>
      </c>
      <c r="H17" s="183"/>
      <c r="I17" s="202" t="s">
        <v>228</v>
      </c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 t="s">
        <v>229</v>
      </c>
      <c r="AF17" s="162" t="s">
        <v>240</v>
      </c>
      <c r="AG17" s="162"/>
      <c r="AH17" s="162"/>
      <c r="AI17" s="162"/>
      <c r="AJ17" s="162"/>
      <c r="AK17" s="162"/>
      <c r="AL17" s="162"/>
      <c r="AM17" s="162">
        <v>21</v>
      </c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outlineLevel="1" x14ac:dyDescent="0.2">
      <c r="A18" s="200">
        <v>10</v>
      </c>
      <c r="B18" s="173" t="s">
        <v>633</v>
      </c>
      <c r="C18" s="194" t="s">
        <v>634</v>
      </c>
      <c r="D18" s="222" t="s">
        <v>245</v>
      </c>
      <c r="E18" s="180">
        <v>2</v>
      </c>
      <c r="F18" s="185"/>
      <c r="G18" s="184">
        <f t="shared" si="0"/>
        <v>0</v>
      </c>
      <c r="H18" s="183"/>
      <c r="I18" s="202" t="s">
        <v>228</v>
      </c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 t="s">
        <v>229</v>
      </c>
      <c r="AF18" s="162" t="s">
        <v>240</v>
      </c>
      <c r="AG18" s="162"/>
      <c r="AH18" s="162"/>
      <c r="AI18" s="162"/>
      <c r="AJ18" s="162"/>
      <c r="AK18" s="162"/>
      <c r="AL18" s="162"/>
      <c r="AM18" s="162">
        <v>21</v>
      </c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 x14ac:dyDescent="0.2">
      <c r="A19" s="200">
        <v>11</v>
      </c>
      <c r="B19" s="173" t="s">
        <v>635</v>
      </c>
      <c r="C19" s="194" t="s">
        <v>636</v>
      </c>
      <c r="D19" s="222" t="s">
        <v>245</v>
      </c>
      <c r="E19" s="180">
        <v>5</v>
      </c>
      <c r="F19" s="185"/>
      <c r="G19" s="184">
        <f t="shared" si="0"/>
        <v>0</v>
      </c>
      <c r="H19" s="183"/>
      <c r="I19" s="202" t="s">
        <v>228</v>
      </c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 t="s">
        <v>229</v>
      </c>
      <c r="AF19" s="162" t="s">
        <v>240</v>
      </c>
      <c r="AG19" s="162"/>
      <c r="AH19" s="162"/>
      <c r="AI19" s="162"/>
      <c r="AJ19" s="162"/>
      <c r="AK19" s="162"/>
      <c r="AL19" s="162"/>
      <c r="AM19" s="162">
        <v>21</v>
      </c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outlineLevel="1" x14ac:dyDescent="0.2">
      <c r="A20" s="200">
        <v>12</v>
      </c>
      <c r="B20" s="173" t="s">
        <v>637</v>
      </c>
      <c r="C20" s="194" t="s">
        <v>1079</v>
      </c>
      <c r="D20" s="222" t="s">
        <v>245</v>
      </c>
      <c r="E20" s="180">
        <v>1</v>
      </c>
      <c r="F20" s="185"/>
      <c r="G20" s="184">
        <f t="shared" si="0"/>
        <v>0</v>
      </c>
      <c r="H20" s="183"/>
      <c r="I20" s="202" t="s">
        <v>228</v>
      </c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 t="s">
        <v>229</v>
      </c>
      <c r="AF20" s="162" t="s">
        <v>240</v>
      </c>
      <c r="AG20" s="162"/>
      <c r="AH20" s="162"/>
      <c r="AI20" s="162"/>
      <c r="AJ20" s="162"/>
      <c r="AK20" s="162"/>
      <c r="AL20" s="162"/>
      <c r="AM20" s="162">
        <v>21</v>
      </c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outlineLevel="1" x14ac:dyDescent="0.2">
      <c r="A21" s="200">
        <v>13</v>
      </c>
      <c r="B21" s="173" t="s">
        <v>639</v>
      </c>
      <c r="C21" s="194" t="s">
        <v>638</v>
      </c>
      <c r="D21" s="222" t="s">
        <v>245</v>
      </c>
      <c r="E21" s="180">
        <v>1</v>
      </c>
      <c r="F21" s="185"/>
      <c r="G21" s="184">
        <f t="shared" si="0"/>
        <v>0</v>
      </c>
      <c r="H21" s="183"/>
      <c r="I21" s="202" t="s">
        <v>228</v>
      </c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 t="s">
        <v>229</v>
      </c>
      <c r="AF21" s="162" t="s">
        <v>240</v>
      </c>
      <c r="AG21" s="162"/>
      <c r="AH21" s="162"/>
      <c r="AI21" s="162"/>
      <c r="AJ21" s="162"/>
      <c r="AK21" s="162"/>
      <c r="AL21" s="162"/>
      <c r="AM21" s="162">
        <v>21</v>
      </c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outlineLevel="1" x14ac:dyDescent="0.2">
      <c r="A22" s="200">
        <v>14</v>
      </c>
      <c r="B22" s="173" t="s">
        <v>641</v>
      </c>
      <c r="C22" s="194" t="s">
        <v>642</v>
      </c>
      <c r="D22" s="222" t="s">
        <v>245</v>
      </c>
      <c r="E22" s="180">
        <v>1</v>
      </c>
      <c r="F22" s="185"/>
      <c r="G22" s="184">
        <f t="shared" si="0"/>
        <v>0</v>
      </c>
      <c r="H22" s="183"/>
      <c r="I22" s="202" t="s">
        <v>228</v>
      </c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 t="s">
        <v>229</v>
      </c>
      <c r="AF22" s="162" t="s">
        <v>240</v>
      </c>
      <c r="AG22" s="162"/>
      <c r="AH22" s="162"/>
      <c r="AI22" s="162"/>
      <c r="AJ22" s="162"/>
      <c r="AK22" s="162"/>
      <c r="AL22" s="162"/>
      <c r="AM22" s="162">
        <v>21</v>
      </c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outlineLevel="1" x14ac:dyDescent="0.2">
      <c r="A23" s="200">
        <v>15</v>
      </c>
      <c r="B23" s="173" t="s">
        <v>643</v>
      </c>
      <c r="C23" s="194" t="s">
        <v>1080</v>
      </c>
      <c r="D23" s="222" t="s">
        <v>245</v>
      </c>
      <c r="E23" s="180">
        <v>2</v>
      </c>
      <c r="F23" s="185"/>
      <c r="G23" s="184">
        <f t="shared" si="0"/>
        <v>0</v>
      </c>
      <c r="H23" s="183"/>
      <c r="I23" s="202" t="s">
        <v>228</v>
      </c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 t="s">
        <v>229</v>
      </c>
      <c r="AF23" s="162" t="s">
        <v>240</v>
      </c>
      <c r="AG23" s="162"/>
      <c r="AH23" s="162"/>
      <c r="AI23" s="162"/>
      <c r="AJ23" s="162"/>
      <c r="AK23" s="162"/>
      <c r="AL23" s="162"/>
      <c r="AM23" s="162">
        <v>21</v>
      </c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200">
        <v>16</v>
      </c>
      <c r="B24" s="173" t="s">
        <v>1081</v>
      </c>
      <c r="C24" s="194" t="s">
        <v>1082</v>
      </c>
      <c r="D24" s="222" t="s">
        <v>245</v>
      </c>
      <c r="E24" s="180">
        <v>1</v>
      </c>
      <c r="F24" s="185"/>
      <c r="G24" s="184">
        <f t="shared" si="0"/>
        <v>0</v>
      </c>
      <c r="H24" s="183"/>
      <c r="I24" s="202" t="s">
        <v>228</v>
      </c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 t="s">
        <v>229</v>
      </c>
      <c r="AF24" s="162" t="s">
        <v>240</v>
      </c>
      <c r="AG24" s="162"/>
      <c r="AH24" s="162"/>
      <c r="AI24" s="162"/>
      <c r="AJ24" s="162"/>
      <c r="AK24" s="162"/>
      <c r="AL24" s="162"/>
      <c r="AM24" s="162">
        <v>21</v>
      </c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outlineLevel="1" x14ac:dyDescent="0.2">
      <c r="A25" s="200">
        <v>17</v>
      </c>
      <c r="B25" s="173" t="s">
        <v>1083</v>
      </c>
      <c r="C25" s="194" t="s">
        <v>1084</v>
      </c>
      <c r="D25" s="222" t="s">
        <v>245</v>
      </c>
      <c r="E25" s="180">
        <v>1</v>
      </c>
      <c r="F25" s="185"/>
      <c r="G25" s="184">
        <f t="shared" si="0"/>
        <v>0</v>
      </c>
      <c r="H25" s="183"/>
      <c r="I25" s="202" t="s">
        <v>228</v>
      </c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 t="s">
        <v>229</v>
      </c>
      <c r="AF25" s="162" t="s">
        <v>240</v>
      </c>
      <c r="AG25" s="162"/>
      <c r="AH25" s="162"/>
      <c r="AI25" s="162"/>
      <c r="AJ25" s="162"/>
      <c r="AK25" s="162"/>
      <c r="AL25" s="162"/>
      <c r="AM25" s="162">
        <v>21</v>
      </c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outlineLevel="1" x14ac:dyDescent="0.2">
      <c r="A26" s="200">
        <v>18</v>
      </c>
      <c r="B26" s="173" t="s">
        <v>1085</v>
      </c>
      <c r="C26" s="194" t="s">
        <v>1086</v>
      </c>
      <c r="D26" s="222" t="s">
        <v>245</v>
      </c>
      <c r="E26" s="180">
        <v>3</v>
      </c>
      <c r="F26" s="185"/>
      <c r="G26" s="184">
        <f t="shared" si="0"/>
        <v>0</v>
      </c>
      <c r="H26" s="183"/>
      <c r="I26" s="202" t="s">
        <v>228</v>
      </c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229</v>
      </c>
      <c r="AF26" s="162" t="s">
        <v>240</v>
      </c>
      <c r="AG26" s="162"/>
      <c r="AH26" s="162"/>
      <c r="AI26" s="162"/>
      <c r="AJ26" s="162"/>
      <c r="AK26" s="162"/>
      <c r="AL26" s="162"/>
      <c r="AM26" s="162">
        <v>21</v>
      </c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">
      <c r="A27" s="200">
        <v>19</v>
      </c>
      <c r="B27" s="173" t="s">
        <v>1087</v>
      </c>
      <c r="C27" s="194" t="s">
        <v>1088</v>
      </c>
      <c r="D27" s="222" t="s">
        <v>245</v>
      </c>
      <c r="E27" s="180">
        <v>1</v>
      </c>
      <c r="F27" s="185"/>
      <c r="G27" s="184">
        <f t="shared" si="0"/>
        <v>0</v>
      </c>
      <c r="H27" s="183"/>
      <c r="I27" s="202" t="s">
        <v>228</v>
      </c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 t="s">
        <v>229</v>
      </c>
      <c r="AF27" s="162" t="s">
        <v>240</v>
      </c>
      <c r="AG27" s="162"/>
      <c r="AH27" s="162"/>
      <c r="AI27" s="162"/>
      <c r="AJ27" s="162"/>
      <c r="AK27" s="162"/>
      <c r="AL27" s="162"/>
      <c r="AM27" s="162">
        <v>21</v>
      </c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outlineLevel="1" x14ac:dyDescent="0.2">
      <c r="A28" s="200">
        <v>20</v>
      </c>
      <c r="B28" s="173" t="s">
        <v>1089</v>
      </c>
      <c r="C28" s="194" t="s">
        <v>1090</v>
      </c>
      <c r="D28" s="222" t="s">
        <v>245</v>
      </c>
      <c r="E28" s="180">
        <v>1</v>
      </c>
      <c r="F28" s="185"/>
      <c r="G28" s="184">
        <f t="shared" si="0"/>
        <v>0</v>
      </c>
      <c r="H28" s="183"/>
      <c r="I28" s="202" t="s">
        <v>228</v>
      </c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 t="s">
        <v>229</v>
      </c>
      <c r="AF28" s="162" t="s">
        <v>240</v>
      </c>
      <c r="AG28" s="162"/>
      <c r="AH28" s="162"/>
      <c r="AI28" s="162"/>
      <c r="AJ28" s="162"/>
      <c r="AK28" s="162"/>
      <c r="AL28" s="162"/>
      <c r="AM28" s="162">
        <v>21</v>
      </c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x14ac:dyDescent="0.2">
      <c r="A29" s="198" t="s">
        <v>158</v>
      </c>
      <c r="B29" s="172" t="s">
        <v>114</v>
      </c>
      <c r="C29" s="193" t="s">
        <v>115</v>
      </c>
      <c r="D29" s="221"/>
      <c r="E29" s="179"/>
      <c r="F29" s="291">
        <f>SUM(G30:G39)</f>
        <v>0</v>
      </c>
      <c r="G29" s="292"/>
      <c r="H29" s="182"/>
      <c r="I29" s="201"/>
      <c r="AE29" t="s">
        <v>159</v>
      </c>
    </row>
    <row r="30" spans="1:60" outlineLevel="1" x14ac:dyDescent="0.2">
      <c r="A30" s="200">
        <v>21</v>
      </c>
      <c r="B30" s="173" t="s">
        <v>645</v>
      </c>
      <c r="C30" s="194" t="s">
        <v>1091</v>
      </c>
      <c r="D30" s="222" t="s">
        <v>225</v>
      </c>
      <c r="E30" s="180">
        <v>30</v>
      </c>
      <c r="F30" s="185"/>
      <c r="G30" s="184">
        <f t="shared" ref="G30:G39" si="1">ROUND(E30*F30,2)</f>
        <v>0</v>
      </c>
      <c r="H30" s="183"/>
      <c r="I30" s="202" t="s">
        <v>228</v>
      </c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 t="s">
        <v>229</v>
      </c>
      <c r="AF30" s="162" t="s">
        <v>240</v>
      </c>
      <c r="AG30" s="162"/>
      <c r="AH30" s="162"/>
      <c r="AI30" s="162"/>
      <c r="AJ30" s="162"/>
      <c r="AK30" s="162"/>
      <c r="AL30" s="162"/>
      <c r="AM30" s="162">
        <v>21</v>
      </c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outlineLevel="1" x14ac:dyDescent="0.2">
      <c r="A31" s="200">
        <v>22</v>
      </c>
      <c r="B31" s="173" t="s">
        <v>647</v>
      </c>
      <c r="C31" s="194" t="s">
        <v>646</v>
      </c>
      <c r="D31" s="222" t="s">
        <v>225</v>
      </c>
      <c r="E31" s="180">
        <v>15</v>
      </c>
      <c r="F31" s="185"/>
      <c r="G31" s="184">
        <f t="shared" si="1"/>
        <v>0</v>
      </c>
      <c r="H31" s="183"/>
      <c r="I31" s="202" t="s">
        <v>228</v>
      </c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 t="s">
        <v>229</v>
      </c>
      <c r="AF31" s="162" t="s">
        <v>240</v>
      </c>
      <c r="AG31" s="162"/>
      <c r="AH31" s="162"/>
      <c r="AI31" s="162"/>
      <c r="AJ31" s="162"/>
      <c r="AK31" s="162"/>
      <c r="AL31" s="162"/>
      <c r="AM31" s="162">
        <v>21</v>
      </c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outlineLevel="1" x14ac:dyDescent="0.2">
      <c r="A32" s="200">
        <v>23</v>
      </c>
      <c r="B32" s="173" t="s">
        <v>649</v>
      </c>
      <c r="C32" s="194" t="s">
        <v>1092</v>
      </c>
      <c r="D32" s="222" t="s">
        <v>225</v>
      </c>
      <c r="E32" s="180">
        <v>20</v>
      </c>
      <c r="F32" s="185"/>
      <c r="G32" s="184">
        <f t="shared" si="1"/>
        <v>0</v>
      </c>
      <c r="H32" s="183"/>
      <c r="I32" s="202" t="s">
        <v>228</v>
      </c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 t="s">
        <v>229</v>
      </c>
      <c r="AF32" s="162" t="s">
        <v>240</v>
      </c>
      <c r="AG32" s="162"/>
      <c r="AH32" s="162"/>
      <c r="AI32" s="162"/>
      <c r="AJ32" s="162"/>
      <c r="AK32" s="162"/>
      <c r="AL32" s="162"/>
      <c r="AM32" s="162">
        <v>21</v>
      </c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outlineLevel="1" x14ac:dyDescent="0.2">
      <c r="A33" s="200">
        <v>24</v>
      </c>
      <c r="B33" s="173" t="s">
        <v>651</v>
      </c>
      <c r="C33" s="194" t="s">
        <v>1093</v>
      </c>
      <c r="D33" s="222" t="s">
        <v>225</v>
      </c>
      <c r="E33" s="180">
        <v>60</v>
      </c>
      <c r="F33" s="185"/>
      <c r="G33" s="184">
        <f t="shared" si="1"/>
        <v>0</v>
      </c>
      <c r="H33" s="183"/>
      <c r="I33" s="202" t="s">
        <v>228</v>
      </c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 t="s">
        <v>229</v>
      </c>
      <c r="AF33" s="162" t="s">
        <v>240</v>
      </c>
      <c r="AG33" s="162"/>
      <c r="AH33" s="162"/>
      <c r="AI33" s="162"/>
      <c r="AJ33" s="162"/>
      <c r="AK33" s="162"/>
      <c r="AL33" s="162"/>
      <c r="AM33" s="162">
        <v>21</v>
      </c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 x14ac:dyDescent="0.2">
      <c r="A34" s="200">
        <v>25</v>
      </c>
      <c r="B34" s="173" t="s">
        <v>653</v>
      </c>
      <c r="C34" s="194" t="s">
        <v>648</v>
      </c>
      <c r="D34" s="222" t="s">
        <v>225</v>
      </c>
      <c r="E34" s="180">
        <v>100</v>
      </c>
      <c r="F34" s="185"/>
      <c r="G34" s="184">
        <f t="shared" si="1"/>
        <v>0</v>
      </c>
      <c r="H34" s="183"/>
      <c r="I34" s="202" t="s">
        <v>228</v>
      </c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 t="s">
        <v>229</v>
      </c>
      <c r="AF34" s="162" t="s">
        <v>240</v>
      </c>
      <c r="AG34" s="162"/>
      <c r="AH34" s="162"/>
      <c r="AI34" s="162"/>
      <c r="AJ34" s="162"/>
      <c r="AK34" s="162"/>
      <c r="AL34" s="162"/>
      <c r="AM34" s="162">
        <v>21</v>
      </c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outlineLevel="1" x14ac:dyDescent="0.2">
      <c r="A35" s="200">
        <v>26</v>
      </c>
      <c r="B35" s="173" t="s">
        <v>655</v>
      </c>
      <c r="C35" s="194" t="s">
        <v>650</v>
      </c>
      <c r="D35" s="222" t="s">
        <v>225</v>
      </c>
      <c r="E35" s="180">
        <v>100</v>
      </c>
      <c r="F35" s="185"/>
      <c r="G35" s="184">
        <f t="shared" si="1"/>
        <v>0</v>
      </c>
      <c r="H35" s="183"/>
      <c r="I35" s="202" t="s">
        <v>228</v>
      </c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 t="s">
        <v>229</v>
      </c>
      <c r="AF35" s="162" t="s">
        <v>240</v>
      </c>
      <c r="AG35" s="162"/>
      <c r="AH35" s="162"/>
      <c r="AI35" s="162"/>
      <c r="AJ35" s="162"/>
      <c r="AK35" s="162"/>
      <c r="AL35" s="162"/>
      <c r="AM35" s="162">
        <v>21</v>
      </c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</row>
    <row r="36" spans="1:60" outlineLevel="1" x14ac:dyDescent="0.2">
      <c r="A36" s="200">
        <v>27</v>
      </c>
      <c r="B36" s="173" t="s">
        <v>657</v>
      </c>
      <c r="C36" s="194" t="s">
        <v>652</v>
      </c>
      <c r="D36" s="222" t="s">
        <v>225</v>
      </c>
      <c r="E36" s="180">
        <v>120</v>
      </c>
      <c r="F36" s="185"/>
      <c r="G36" s="184">
        <f t="shared" si="1"/>
        <v>0</v>
      </c>
      <c r="H36" s="183"/>
      <c r="I36" s="202" t="s">
        <v>228</v>
      </c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 t="s">
        <v>229</v>
      </c>
      <c r="AF36" s="162" t="s">
        <v>240</v>
      </c>
      <c r="AG36" s="162"/>
      <c r="AH36" s="162"/>
      <c r="AI36" s="162"/>
      <c r="AJ36" s="162"/>
      <c r="AK36" s="162"/>
      <c r="AL36" s="162"/>
      <c r="AM36" s="162">
        <v>21</v>
      </c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outlineLevel="1" x14ac:dyDescent="0.2">
      <c r="A37" s="200">
        <v>28</v>
      </c>
      <c r="B37" s="173" t="s">
        <v>1094</v>
      </c>
      <c r="C37" s="194" t="s">
        <v>654</v>
      </c>
      <c r="D37" s="222" t="s">
        <v>225</v>
      </c>
      <c r="E37" s="180">
        <v>30</v>
      </c>
      <c r="F37" s="185"/>
      <c r="G37" s="184">
        <f t="shared" si="1"/>
        <v>0</v>
      </c>
      <c r="H37" s="183"/>
      <c r="I37" s="202" t="s">
        <v>228</v>
      </c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 t="s">
        <v>229</v>
      </c>
      <c r="AF37" s="162" t="s">
        <v>240</v>
      </c>
      <c r="AG37" s="162"/>
      <c r="AH37" s="162"/>
      <c r="AI37" s="162"/>
      <c r="AJ37" s="162"/>
      <c r="AK37" s="162"/>
      <c r="AL37" s="162"/>
      <c r="AM37" s="162">
        <v>21</v>
      </c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outlineLevel="1" x14ac:dyDescent="0.2">
      <c r="A38" s="200">
        <v>29</v>
      </c>
      <c r="B38" s="173" t="s">
        <v>1095</v>
      </c>
      <c r="C38" s="194" t="s">
        <v>656</v>
      </c>
      <c r="D38" s="222" t="s">
        <v>225</v>
      </c>
      <c r="E38" s="180">
        <v>15</v>
      </c>
      <c r="F38" s="185"/>
      <c r="G38" s="184">
        <f t="shared" si="1"/>
        <v>0</v>
      </c>
      <c r="H38" s="183"/>
      <c r="I38" s="202" t="s">
        <v>228</v>
      </c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 t="s">
        <v>229</v>
      </c>
      <c r="AF38" s="162" t="s">
        <v>240</v>
      </c>
      <c r="AG38" s="162"/>
      <c r="AH38" s="162"/>
      <c r="AI38" s="162"/>
      <c r="AJ38" s="162"/>
      <c r="AK38" s="162"/>
      <c r="AL38" s="162"/>
      <c r="AM38" s="162">
        <v>21</v>
      </c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outlineLevel="1" x14ac:dyDescent="0.2">
      <c r="A39" s="200">
        <v>30</v>
      </c>
      <c r="B39" s="173" t="s">
        <v>1096</v>
      </c>
      <c r="C39" s="194" t="s">
        <v>658</v>
      </c>
      <c r="D39" s="222" t="s">
        <v>225</v>
      </c>
      <c r="E39" s="180">
        <v>80</v>
      </c>
      <c r="F39" s="185"/>
      <c r="G39" s="184">
        <f t="shared" si="1"/>
        <v>0</v>
      </c>
      <c r="H39" s="183"/>
      <c r="I39" s="202" t="s">
        <v>228</v>
      </c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 t="s">
        <v>229</v>
      </c>
      <c r="AF39" s="162" t="s">
        <v>240</v>
      </c>
      <c r="AG39" s="162"/>
      <c r="AH39" s="162"/>
      <c r="AI39" s="162"/>
      <c r="AJ39" s="162"/>
      <c r="AK39" s="162"/>
      <c r="AL39" s="162"/>
      <c r="AM39" s="162">
        <v>21</v>
      </c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x14ac:dyDescent="0.2">
      <c r="A40" s="198" t="s">
        <v>158</v>
      </c>
      <c r="B40" s="172" t="s">
        <v>116</v>
      </c>
      <c r="C40" s="193" t="s">
        <v>117</v>
      </c>
      <c r="D40" s="221"/>
      <c r="E40" s="179"/>
      <c r="F40" s="291">
        <f>SUM(G41:G42)</f>
        <v>0</v>
      </c>
      <c r="G40" s="292"/>
      <c r="H40" s="182"/>
      <c r="I40" s="201"/>
      <c r="AE40" t="s">
        <v>159</v>
      </c>
    </row>
    <row r="41" spans="1:60" outlineLevel="1" x14ac:dyDescent="0.2">
      <c r="A41" s="200">
        <v>31</v>
      </c>
      <c r="B41" s="173" t="s">
        <v>441</v>
      </c>
      <c r="C41" s="194" t="s">
        <v>1097</v>
      </c>
      <c r="D41" s="222" t="s">
        <v>237</v>
      </c>
      <c r="E41" s="180">
        <v>1</v>
      </c>
      <c r="F41" s="185"/>
      <c r="G41" s="184">
        <f>ROUND(E41*F41,2)</f>
        <v>0</v>
      </c>
      <c r="H41" s="183"/>
      <c r="I41" s="202" t="s">
        <v>228</v>
      </c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 t="s">
        <v>229</v>
      </c>
      <c r="AF41" s="162" t="s">
        <v>240</v>
      </c>
      <c r="AG41" s="162"/>
      <c r="AH41" s="162"/>
      <c r="AI41" s="162"/>
      <c r="AJ41" s="162"/>
      <c r="AK41" s="162"/>
      <c r="AL41" s="162"/>
      <c r="AM41" s="162">
        <v>21</v>
      </c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 x14ac:dyDescent="0.2">
      <c r="A42" s="200">
        <v>32</v>
      </c>
      <c r="B42" s="173" t="s">
        <v>660</v>
      </c>
      <c r="C42" s="194" t="s">
        <v>661</v>
      </c>
      <c r="D42" s="222" t="s">
        <v>237</v>
      </c>
      <c r="E42" s="180">
        <v>1</v>
      </c>
      <c r="F42" s="185"/>
      <c r="G42" s="184">
        <f>ROUND(E42*F42,2)</f>
        <v>0</v>
      </c>
      <c r="H42" s="183"/>
      <c r="I42" s="202" t="s">
        <v>228</v>
      </c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 t="s">
        <v>229</v>
      </c>
      <c r="AF42" s="162" t="s">
        <v>240</v>
      </c>
      <c r="AG42" s="162"/>
      <c r="AH42" s="162"/>
      <c r="AI42" s="162"/>
      <c r="AJ42" s="162"/>
      <c r="AK42" s="162"/>
      <c r="AL42" s="162"/>
      <c r="AM42" s="162">
        <v>21</v>
      </c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x14ac:dyDescent="0.2">
      <c r="A43" s="198" t="s">
        <v>158</v>
      </c>
      <c r="B43" s="172" t="s">
        <v>118</v>
      </c>
      <c r="C43" s="193" t="s">
        <v>119</v>
      </c>
      <c r="D43" s="221"/>
      <c r="E43" s="179"/>
      <c r="F43" s="291">
        <f>SUM(G44:G50)</f>
        <v>0</v>
      </c>
      <c r="G43" s="292"/>
      <c r="H43" s="182"/>
      <c r="I43" s="201"/>
      <c r="AE43" t="s">
        <v>159</v>
      </c>
    </row>
    <row r="44" spans="1:60" outlineLevel="1" x14ac:dyDescent="0.2">
      <c r="A44" s="200">
        <v>33</v>
      </c>
      <c r="B44" s="173" t="s">
        <v>408</v>
      </c>
      <c r="C44" s="194" t="s">
        <v>662</v>
      </c>
      <c r="D44" s="222" t="s">
        <v>416</v>
      </c>
      <c r="E44" s="180">
        <v>10</v>
      </c>
      <c r="F44" s="185"/>
      <c r="G44" s="184">
        <f t="shared" ref="G44:G50" si="2">ROUND(E44*F44,2)</f>
        <v>0</v>
      </c>
      <c r="H44" s="183"/>
      <c r="I44" s="202" t="s">
        <v>228</v>
      </c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 t="s">
        <v>229</v>
      </c>
      <c r="AF44" s="162" t="s">
        <v>240</v>
      </c>
      <c r="AG44" s="162"/>
      <c r="AH44" s="162"/>
      <c r="AI44" s="162"/>
      <c r="AJ44" s="162"/>
      <c r="AK44" s="162"/>
      <c r="AL44" s="162"/>
      <c r="AM44" s="162">
        <v>21</v>
      </c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outlineLevel="1" x14ac:dyDescent="0.2">
      <c r="A45" s="200">
        <v>34</v>
      </c>
      <c r="B45" s="173" t="s">
        <v>410</v>
      </c>
      <c r="C45" s="194" t="s">
        <v>409</v>
      </c>
      <c r="D45" s="222" t="s">
        <v>245</v>
      </c>
      <c r="E45" s="180">
        <v>1</v>
      </c>
      <c r="F45" s="185"/>
      <c r="G45" s="184">
        <f t="shared" si="2"/>
        <v>0</v>
      </c>
      <c r="H45" s="183"/>
      <c r="I45" s="202" t="s">
        <v>228</v>
      </c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 t="s">
        <v>229</v>
      </c>
      <c r="AF45" s="162" t="s">
        <v>240</v>
      </c>
      <c r="AG45" s="162"/>
      <c r="AH45" s="162"/>
      <c r="AI45" s="162"/>
      <c r="AJ45" s="162"/>
      <c r="AK45" s="162"/>
      <c r="AL45" s="162"/>
      <c r="AM45" s="162">
        <v>21</v>
      </c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 outlineLevel="1" x14ac:dyDescent="0.2">
      <c r="A46" s="200">
        <v>35</v>
      </c>
      <c r="B46" s="173" t="s">
        <v>412</v>
      </c>
      <c r="C46" s="194" t="s">
        <v>411</v>
      </c>
      <c r="D46" s="222" t="s">
        <v>245</v>
      </c>
      <c r="E46" s="180">
        <v>1</v>
      </c>
      <c r="F46" s="185"/>
      <c r="G46" s="184">
        <f t="shared" si="2"/>
        <v>0</v>
      </c>
      <c r="H46" s="183"/>
      <c r="I46" s="202" t="s">
        <v>228</v>
      </c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 t="s">
        <v>229</v>
      </c>
      <c r="AF46" s="162" t="s">
        <v>240</v>
      </c>
      <c r="AG46" s="162"/>
      <c r="AH46" s="162"/>
      <c r="AI46" s="162"/>
      <c r="AJ46" s="162"/>
      <c r="AK46" s="162"/>
      <c r="AL46" s="162"/>
      <c r="AM46" s="162">
        <v>21</v>
      </c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outlineLevel="1" x14ac:dyDescent="0.2">
      <c r="A47" s="200">
        <v>36</v>
      </c>
      <c r="B47" s="173" t="s">
        <v>414</v>
      </c>
      <c r="C47" s="194" t="s">
        <v>415</v>
      </c>
      <c r="D47" s="222" t="s">
        <v>416</v>
      </c>
      <c r="E47" s="180">
        <v>10</v>
      </c>
      <c r="F47" s="185"/>
      <c r="G47" s="184">
        <f t="shared" si="2"/>
        <v>0</v>
      </c>
      <c r="H47" s="183"/>
      <c r="I47" s="202" t="s">
        <v>228</v>
      </c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 t="s">
        <v>229</v>
      </c>
      <c r="AF47" s="162" t="s">
        <v>240</v>
      </c>
      <c r="AG47" s="162"/>
      <c r="AH47" s="162"/>
      <c r="AI47" s="162"/>
      <c r="AJ47" s="162"/>
      <c r="AK47" s="162"/>
      <c r="AL47" s="162"/>
      <c r="AM47" s="162">
        <v>21</v>
      </c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</row>
    <row r="48" spans="1:60" outlineLevel="1" x14ac:dyDescent="0.2">
      <c r="A48" s="200">
        <v>37</v>
      </c>
      <c r="B48" s="173" t="s">
        <v>417</v>
      </c>
      <c r="C48" s="194" t="s">
        <v>446</v>
      </c>
      <c r="D48" s="222" t="s">
        <v>416</v>
      </c>
      <c r="E48" s="180">
        <v>10</v>
      </c>
      <c r="F48" s="185"/>
      <c r="G48" s="184">
        <f t="shared" si="2"/>
        <v>0</v>
      </c>
      <c r="H48" s="183"/>
      <c r="I48" s="202" t="s">
        <v>228</v>
      </c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 t="s">
        <v>229</v>
      </c>
      <c r="AF48" s="162" t="s">
        <v>240</v>
      </c>
      <c r="AG48" s="162"/>
      <c r="AH48" s="162"/>
      <c r="AI48" s="162"/>
      <c r="AJ48" s="162"/>
      <c r="AK48" s="162"/>
      <c r="AL48" s="162"/>
      <c r="AM48" s="162">
        <v>21</v>
      </c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outlineLevel="1" x14ac:dyDescent="0.2">
      <c r="A49" s="200">
        <v>38</v>
      </c>
      <c r="B49" s="173" t="s">
        <v>419</v>
      </c>
      <c r="C49" s="194" t="s">
        <v>447</v>
      </c>
      <c r="D49" s="222" t="s">
        <v>416</v>
      </c>
      <c r="E49" s="180">
        <v>10</v>
      </c>
      <c r="F49" s="185"/>
      <c r="G49" s="184">
        <f t="shared" si="2"/>
        <v>0</v>
      </c>
      <c r="H49" s="183"/>
      <c r="I49" s="202" t="s">
        <v>228</v>
      </c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 t="s">
        <v>229</v>
      </c>
      <c r="AF49" s="162" t="s">
        <v>240</v>
      </c>
      <c r="AG49" s="162"/>
      <c r="AH49" s="162"/>
      <c r="AI49" s="162"/>
      <c r="AJ49" s="162"/>
      <c r="AK49" s="162"/>
      <c r="AL49" s="162"/>
      <c r="AM49" s="162">
        <v>21</v>
      </c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ht="13.5" outlineLevel="1" thickBot="1" x14ac:dyDescent="0.25">
      <c r="A50" s="208">
        <v>39</v>
      </c>
      <c r="B50" s="209" t="s">
        <v>663</v>
      </c>
      <c r="C50" s="210" t="s">
        <v>420</v>
      </c>
      <c r="D50" s="224" t="s">
        <v>245</v>
      </c>
      <c r="E50" s="212">
        <v>1</v>
      </c>
      <c r="F50" s="213"/>
      <c r="G50" s="214">
        <f t="shared" si="2"/>
        <v>0</v>
      </c>
      <c r="H50" s="215"/>
      <c r="I50" s="216" t="s">
        <v>228</v>
      </c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 t="s">
        <v>229</v>
      </c>
      <c r="AF50" s="162" t="s">
        <v>240</v>
      </c>
      <c r="AG50" s="162"/>
      <c r="AH50" s="162"/>
      <c r="AI50" s="162"/>
      <c r="AJ50" s="162"/>
      <c r="AK50" s="162"/>
      <c r="AL50" s="162"/>
      <c r="AM50" s="162">
        <v>21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x14ac:dyDescent="0.2">
      <c r="A51" s="163"/>
      <c r="B51" s="175" t="s">
        <v>335</v>
      </c>
      <c r="C51" s="195" t="s">
        <v>335</v>
      </c>
      <c r="D51" s="223"/>
      <c r="E51" s="181"/>
      <c r="F51" s="186"/>
      <c r="G51" s="186"/>
      <c r="H51" s="187"/>
      <c r="I51" s="186"/>
    </row>
    <row r="52" spans="1:60" hidden="1" x14ac:dyDescent="0.2">
      <c r="C52" s="196"/>
      <c r="D52" s="141"/>
    </row>
    <row r="53" spans="1:60" ht="13.5" hidden="1" thickBot="1" x14ac:dyDescent="0.25">
      <c r="A53" s="188"/>
      <c r="B53" s="189" t="s">
        <v>336</v>
      </c>
      <c r="C53" s="197"/>
      <c r="D53" s="190"/>
      <c r="E53" s="191"/>
      <c r="F53" s="191"/>
      <c r="G53" s="192">
        <f>F8+F29+F40+F43</f>
        <v>0</v>
      </c>
    </row>
    <row r="54" spans="1:60" x14ac:dyDescent="0.2">
      <c r="D54" s="141"/>
    </row>
    <row r="55" spans="1:60" x14ac:dyDescent="0.2">
      <c r="D55" s="141"/>
    </row>
    <row r="56" spans="1:60" x14ac:dyDescent="0.2">
      <c r="D56" s="141"/>
    </row>
    <row r="57" spans="1:60" x14ac:dyDescent="0.2">
      <c r="D57" s="141"/>
    </row>
    <row r="58" spans="1:60" x14ac:dyDescent="0.2">
      <c r="D58" s="141"/>
    </row>
    <row r="59" spans="1:60" x14ac:dyDescent="0.2">
      <c r="D59" s="141"/>
    </row>
    <row r="60" spans="1:60" x14ac:dyDescent="0.2">
      <c r="D60" s="141"/>
    </row>
    <row r="61" spans="1:60" x14ac:dyDescent="0.2">
      <c r="D61" s="141"/>
    </row>
    <row r="62" spans="1:60" x14ac:dyDescent="0.2">
      <c r="D62" s="141"/>
    </row>
    <row r="63" spans="1:60" x14ac:dyDescent="0.2">
      <c r="D63" s="141"/>
    </row>
    <row r="64" spans="1:60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G1r0WlXaOui2c5XuL4N5/Q4bOBW7UVFWzQN3O6p8G9f6e4B7/2OLeVY4MUJq4K9ONrs6ECUVi1jSdBv8xlGgng==" saltValue="FvJqNTlnIEHqskSzeN/a2w==" spinCount="100000" sheet="1"/>
  <mergeCells count="6">
    <mergeCell ref="F43:G43"/>
    <mergeCell ref="A1:G1"/>
    <mergeCell ref="C7:G7"/>
    <mergeCell ref="F8:G8"/>
    <mergeCell ref="F29:G29"/>
    <mergeCell ref="F40:G40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4"/>
  <sheetViews>
    <sheetView showGridLines="0" workbookViewId="0"/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216014-10</v>
      </c>
      <c r="C1" s="31" t="str">
        <f>Stavba!NazevStavby</f>
        <v>Náměšť nad Oslavou – Vícenice - rekonstrukce kotelen na pevná paliva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27</v>
      </c>
      <c r="B2" s="121" t="s">
        <v>53</v>
      </c>
      <c r="C2" s="283" t="s">
        <v>54</v>
      </c>
      <c r="D2" s="272"/>
      <c r="E2" s="272"/>
      <c r="F2" s="272"/>
      <c r="G2" s="26" t="s">
        <v>15</v>
      </c>
      <c r="H2" s="34"/>
      <c r="O2" s="8" t="s">
        <v>143</v>
      </c>
    </row>
    <row r="3" spans="1:15" ht="13.5" customHeight="1" thickTop="1" x14ac:dyDescent="0.2">
      <c r="H3" s="35"/>
    </row>
    <row r="4" spans="1:15" ht="18" customHeight="1" x14ac:dyDescent="0.25">
      <c r="A4" s="271" t="s">
        <v>16</v>
      </c>
      <c r="B4" s="271"/>
      <c r="C4" s="271"/>
      <c r="D4" s="271"/>
      <c r="E4" s="271"/>
      <c r="F4" s="271"/>
      <c r="G4" s="271"/>
      <c r="H4" s="271"/>
    </row>
    <row r="5" spans="1:15" ht="12.75" customHeight="1" x14ac:dyDescent="0.2">
      <c r="H5" s="35"/>
    </row>
    <row r="6" spans="1:15" ht="15.75" customHeight="1" x14ac:dyDescent="0.25">
      <c r="A6" s="32" t="s">
        <v>24</v>
      </c>
      <c r="B6" s="29" t="str">
        <f>B2</f>
        <v>SO04</v>
      </c>
      <c r="H6" s="35"/>
    </row>
    <row r="7" spans="1:15" ht="15.75" customHeight="1" x14ac:dyDescent="0.25">
      <c r="B7" s="273" t="str">
        <f>C2</f>
        <v>Budova rota 004 – rekonstrukce kotelny</v>
      </c>
      <c r="C7" s="274"/>
      <c r="D7" s="274"/>
      <c r="E7" s="274"/>
      <c r="F7" s="274"/>
      <c r="G7" s="274"/>
      <c r="H7" s="35"/>
    </row>
    <row r="8" spans="1:15" ht="12.75" customHeight="1" x14ac:dyDescent="0.2">
      <c r="H8" s="35"/>
    </row>
    <row r="9" spans="1:15" ht="12.75" customHeight="1" x14ac:dyDescent="0.2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144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22" t="s">
        <v>145</v>
      </c>
      <c r="B16" s="123"/>
      <c r="C16" s="123"/>
      <c r="D16" s="123"/>
      <c r="E16" s="123"/>
      <c r="F16" s="123"/>
      <c r="G16" s="123"/>
      <c r="H16" s="124"/>
      <c r="I16" s="32"/>
      <c r="J16" s="32"/>
    </row>
    <row r="17" spans="1:55" ht="12.75" customHeight="1" x14ac:dyDescent="0.2">
      <c r="A17" s="130" t="s">
        <v>146</v>
      </c>
      <c r="B17" s="131"/>
      <c r="C17" s="132"/>
      <c r="D17" s="132"/>
      <c r="E17" s="132"/>
      <c r="F17" s="132"/>
      <c r="G17" s="133"/>
      <c r="H17" s="134" t="s">
        <v>147</v>
      </c>
      <c r="I17" s="32"/>
      <c r="J17" s="32"/>
    </row>
    <row r="18" spans="1:55" ht="12.75" customHeight="1" x14ac:dyDescent="0.2">
      <c r="A18" s="128" t="s">
        <v>148</v>
      </c>
      <c r="B18" s="126" t="s">
        <v>149</v>
      </c>
      <c r="C18" s="125"/>
      <c r="D18" s="125"/>
      <c r="E18" s="125"/>
      <c r="F18" s="125"/>
      <c r="G18" s="127"/>
      <c r="H18" s="129">
        <f>'SO04 01 Pol'!G137</f>
        <v>0</v>
      </c>
      <c r="I18" s="32"/>
      <c r="J18" s="32"/>
      <c r="O18">
        <f>'SO04 01 Pol'!AN6</f>
        <v>0</v>
      </c>
      <c r="P18">
        <f>'SO04 01 Pol'!AO6</f>
        <v>0</v>
      </c>
    </row>
    <row r="19" spans="1:55" ht="12.75" customHeight="1" x14ac:dyDescent="0.2">
      <c r="A19" s="128" t="s">
        <v>150</v>
      </c>
      <c r="B19" s="126" t="s">
        <v>448</v>
      </c>
      <c r="C19" s="125"/>
      <c r="D19" s="125"/>
      <c r="E19" s="125"/>
      <c r="F19" s="125"/>
      <c r="G19" s="127"/>
      <c r="H19" s="129">
        <f>'SO04 02 Pol'!G260</f>
        <v>0</v>
      </c>
      <c r="I19" s="32"/>
      <c r="J19" s="32"/>
      <c r="O19">
        <f>'SO04 02 Pol'!AN6</f>
        <v>0</v>
      </c>
      <c r="P19">
        <f>'SO04 02 Pol'!AO6</f>
        <v>0</v>
      </c>
    </row>
    <row r="20" spans="1:55" ht="12.75" customHeight="1" x14ac:dyDescent="0.2">
      <c r="A20" s="128" t="s">
        <v>664</v>
      </c>
      <c r="B20" s="126" t="s">
        <v>665</v>
      </c>
      <c r="C20" s="125"/>
      <c r="D20" s="125"/>
      <c r="E20" s="125"/>
      <c r="F20" s="125"/>
      <c r="G20" s="127"/>
      <c r="H20" s="129">
        <f>'SO04 03 Pol'!G101</f>
        <v>0</v>
      </c>
      <c r="I20" s="32"/>
      <c r="J20" s="32"/>
      <c r="O20">
        <f>'SO04 03 Pol'!AN6</f>
        <v>0</v>
      </c>
      <c r="P20">
        <f>'SO04 03 Pol'!AO6</f>
        <v>0</v>
      </c>
    </row>
    <row r="21" spans="1:55" ht="12.75" customHeight="1" x14ac:dyDescent="0.2">
      <c r="A21" s="128" t="s">
        <v>666</v>
      </c>
      <c r="B21" s="126" t="s">
        <v>111</v>
      </c>
      <c r="C21" s="125"/>
      <c r="D21" s="125"/>
      <c r="E21" s="125"/>
      <c r="F21" s="125"/>
      <c r="G21" s="127"/>
      <c r="H21" s="129">
        <f>'SO04 04 Pol'!G53</f>
        <v>0</v>
      </c>
      <c r="I21" s="32"/>
      <c r="J21" s="32"/>
      <c r="O21">
        <f>'SO04 04 Pol'!AN6</f>
        <v>0</v>
      </c>
      <c r="P21">
        <f>'SO04 04 Pol'!AO6</f>
        <v>0</v>
      </c>
    </row>
    <row r="22" spans="1:55" ht="12.75" customHeight="1" thickBot="1" x14ac:dyDescent="0.25">
      <c r="A22" s="135"/>
      <c r="B22" s="136" t="s">
        <v>151</v>
      </c>
      <c r="C22" s="137"/>
      <c r="D22" s="138" t="str">
        <f>B2</f>
        <v>SO04</v>
      </c>
      <c r="E22" s="137"/>
      <c r="F22" s="137"/>
      <c r="G22" s="139"/>
      <c r="H22" s="140">
        <f>SUM(H18:H21)</f>
        <v>0</v>
      </c>
      <c r="I22" s="32"/>
      <c r="J22" s="32"/>
    </row>
    <row r="23" spans="1:55" ht="12.75" customHeight="1" x14ac:dyDescent="0.2">
      <c r="A23" s="32"/>
      <c r="B23" s="32"/>
      <c r="C23" s="32"/>
      <c r="D23" s="32"/>
      <c r="E23" s="32"/>
      <c r="F23" s="32"/>
      <c r="G23" s="32"/>
      <c r="H23" s="36"/>
      <c r="I23" s="32"/>
      <c r="J23" s="32"/>
    </row>
    <row r="24" spans="1:55" ht="13.5" thickBot="1" x14ac:dyDescent="0.25">
      <c r="A24" s="122" t="s">
        <v>337</v>
      </c>
      <c r="B24" s="123"/>
      <c r="C24" s="123"/>
      <c r="D24" s="164" t="s">
        <v>148</v>
      </c>
      <c r="E24" s="284" t="s">
        <v>149</v>
      </c>
      <c r="F24" s="284"/>
      <c r="G24" s="284"/>
      <c r="H24" s="284"/>
      <c r="I24" s="32"/>
      <c r="J24" s="32"/>
      <c r="BC24" s="217" t="str">
        <f>E24</f>
        <v>Architektonicko-stavební řešení</v>
      </c>
    </row>
    <row r="25" spans="1:55" ht="12.75" customHeight="1" x14ac:dyDescent="0.2">
      <c r="A25" s="130" t="s">
        <v>338</v>
      </c>
      <c r="B25" s="131"/>
      <c r="C25" s="132"/>
      <c r="D25" s="132"/>
      <c r="E25" s="132"/>
      <c r="F25" s="132"/>
      <c r="G25" s="133"/>
      <c r="H25" s="134" t="s">
        <v>147</v>
      </c>
      <c r="I25" s="32"/>
      <c r="J25" s="32"/>
    </row>
    <row r="26" spans="1:55" ht="12.75" customHeight="1" x14ac:dyDescent="0.2">
      <c r="A26" s="128" t="s">
        <v>64</v>
      </c>
      <c r="B26" s="126" t="s">
        <v>65</v>
      </c>
      <c r="C26" s="125"/>
      <c r="D26" s="125"/>
      <c r="E26" s="125"/>
      <c r="F26" s="125"/>
      <c r="G26" s="127"/>
      <c r="H26" s="218">
        <f>'SO04 01 Pol'!F8</f>
        <v>0</v>
      </c>
      <c r="I26" s="32"/>
      <c r="J26" s="32"/>
    </row>
    <row r="27" spans="1:55" ht="12.75" customHeight="1" x14ac:dyDescent="0.2">
      <c r="A27" s="128" t="s">
        <v>66</v>
      </c>
      <c r="B27" s="126" t="s">
        <v>67</v>
      </c>
      <c r="C27" s="125"/>
      <c r="D27" s="125"/>
      <c r="E27" s="125"/>
      <c r="F27" s="125"/>
      <c r="G27" s="127"/>
      <c r="H27" s="218">
        <f>'SO04 01 Pol'!F12</f>
        <v>0</v>
      </c>
      <c r="I27" s="32"/>
      <c r="J27" s="32"/>
    </row>
    <row r="28" spans="1:55" ht="12.75" customHeight="1" x14ac:dyDescent="0.2">
      <c r="A28" s="128" t="s">
        <v>68</v>
      </c>
      <c r="B28" s="126" t="s">
        <v>69</v>
      </c>
      <c r="C28" s="125"/>
      <c r="D28" s="125"/>
      <c r="E28" s="125"/>
      <c r="F28" s="125"/>
      <c r="G28" s="127"/>
      <c r="H28" s="218">
        <f>'SO04 01 Pol'!F15</f>
        <v>0</v>
      </c>
      <c r="I28" s="32"/>
      <c r="J28" s="32"/>
    </row>
    <row r="29" spans="1:55" ht="12.75" customHeight="1" x14ac:dyDescent="0.2">
      <c r="A29" s="128" t="s">
        <v>70</v>
      </c>
      <c r="B29" s="126" t="s">
        <v>71</v>
      </c>
      <c r="C29" s="125"/>
      <c r="D29" s="125"/>
      <c r="E29" s="125"/>
      <c r="F29" s="125"/>
      <c r="G29" s="127"/>
      <c r="H29" s="218">
        <f>'SO04 01 Pol'!F28</f>
        <v>0</v>
      </c>
      <c r="I29" s="32"/>
      <c r="J29" s="32"/>
    </row>
    <row r="30" spans="1:55" ht="12.75" customHeight="1" x14ac:dyDescent="0.2">
      <c r="A30" s="128" t="s">
        <v>72</v>
      </c>
      <c r="B30" s="126" t="s">
        <v>73</v>
      </c>
      <c r="C30" s="125"/>
      <c r="D30" s="125"/>
      <c r="E30" s="125"/>
      <c r="F30" s="125"/>
      <c r="G30" s="127"/>
      <c r="H30" s="218">
        <f>'SO04 01 Pol'!F35</f>
        <v>0</v>
      </c>
      <c r="I30" s="32"/>
      <c r="J30" s="32"/>
    </row>
    <row r="31" spans="1:55" ht="12.75" customHeight="1" x14ac:dyDescent="0.2">
      <c r="A31" s="128" t="s">
        <v>74</v>
      </c>
      <c r="B31" s="126" t="s">
        <v>75</v>
      </c>
      <c r="C31" s="125"/>
      <c r="D31" s="125"/>
      <c r="E31" s="125"/>
      <c r="F31" s="125"/>
      <c r="G31" s="127"/>
      <c r="H31" s="218">
        <f>'SO04 01 Pol'!F37</f>
        <v>0</v>
      </c>
      <c r="I31" s="32"/>
      <c r="J31" s="32"/>
    </row>
    <row r="32" spans="1:55" ht="12.75" customHeight="1" x14ac:dyDescent="0.2">
      <c r="A32" s="128" t="s">
        <v>76</v>
      </c>
      <c r="B32" s="126" t="s">
        <v>77</v>
      </c>
      <c r="C32" s="125"/>
      <c r="D32" s="125"/>
      <c r="E32" s="125"/>
      <c r="F32" s="125"/>
      <c r="G32" s="127"/>
      <c r="H32" s="218">
        <f>'SO04 01 Pol'!F42</f>
        <v>0</v>
      </c>
      <c r="I32" s="32"/>
      <c r="J32" s="32"/>
    </row>
    <row r="33" spans="1:55" ht="12.75" customHeight="1" x14ac:dyDescent="0.2">
      <c r="A33" s="128" t="s">
        <v>80</v>
      </c>
      <c r="B33" s="126" t="s">
        <v>81</v>
      </c>
      <c r="C33" s="125"/>
      <c r="D33" s="125"/>
      <c r="E33" s="125"/>
      <c r="F33" s="125"/>
      <c r="G33" s="127"/>
      <c r="H33" s="218">
        <f>'SO04 01 Pol'!F49</f>
        <v>0</v>
      </c>
      <c r="I33" s="32"/>
      <c r="J33" s="32"/>
    </row>
    <row r="34" spans="1:55" ht="12.75" customHeight="1" x14ac:dyDescent="0.2">
      <c r="A34" s="128" t="s">
        <v>82</v>
      </c>
      <c r="B34" s="126" t="s">
        <v>83</v>
      </c>
      <c r="C34" s="125"/>
      <c r="D34" s="125"/>
      <c r="E34" s="125"/>
      <c r="F34" s="125"/>
      <c r="G34" s="127"/>
      <c r="H34" s="218">
        <f>'SO04 01 Pol'!F55</f>
        <v>0</v>
      </c>
      <c r="I34" s="32"/>
      <c r="J34" s="32"/>
    </row>
    <row r="35" spans="1:55" ht="12.75" customHeight="1" x14ac:dyDescent="0.2">
      <c r="A35" s="128" t="s">
        <v>88</v>
      </c>
      <c r="B35" s="126" t="s">
        <v>89</v>
      </c>
      <c r="C35" s="125"/>
      <c r="D35" s="125"/>
      <c r="E35" s="125"/>
      <c r="F35" s="125"/>
      <c r="G35" s="127"/>
      <c r="H35" s="218">
        <f>'SO04 01 Pol'!F61</f>
        <v>0</v>
      </c>
      <c r="I35" s="32"/>
      <c r="J35" s="32"/>
    </row>
    <row r="36" spans="1:55" ht="12.75" customHeight="1" x14ac:dyDescent="0.2">
      <c r="A36" s="128" t="s">
        <v>90</v>
      </c>
      <c r="B36" s="126" t="s">
        <v>91</v>
      </c>
      <c r="C36" s="125"/>
      <c r="D36" s="125"/>
      <c r="E36" s="125"/>
      <c r="F36" s="125"/>
      <c r="G36" s="127"/>
      <c r="H36" s="218">
        <f>'SO04 01 Pol'!F64</f>
        <v>0</v>
      </c>
      <c r="I36" s="32"/>
      <c r="J36" s="32"/>
    </row>
    <row r="37" spans="1:55" ht="12.75" customHeight="1" x14ac:dyDescent="0.2">
      <c r="A37" s="128" t="s">
        <v>92</v>
      </c>
      <c r="B37" s="126" t="s">
        <v>93</v>
      </c>
      <c r="C37" s="125"/>
      <c r="D37" s="125"/>
      <c r="E37" s="125"/>
      <c r="F37" s="125"/>
      <c r="G37" s="127"/>
      <c r="H37" s="218">
        <f>'SO04 01 Pol'!F70</f>
        <v>0</v>
      </c>
      <c r="I37" s="32"/>
      <c r="J37" s="32"/>
    </row>
    <row r="38" spans="1:55" ht="12.75" customHeight="1" x14ac:dyDescent="0.2">
      <c r="A38" s="128" t="s">
        <v>94</v>
      </c>
      <c r="B38" s="126" t="s">
        <v>95</v>
      </c>
      <c r="C38" s="125"/>
      <c r="D38" s="125"/>
      <c r="E38" s="125"/>
      <c r="F38" s="125"/>
      <c r="G38" s="127"/>
      <c r="H38" s="218">
        <f>'SO04 01 Pol'!F81</f>
        <v>0</v>
      </c>
      <c r="I38" s="32"/>
      <c r="J38" s="32"/>
    </row>
    <row r="39" spans="1:55" ht="12.75" customHeight="1" x14ac:dyDescent="0.2">
      <c r="A39" s="128" t="s">
        <v>98</v>
      </c>
      <c r="B39" s="126" t="s">
        <v>99</v>
      </c>
      <c r="C39" s="125"/>
      <c r="D39" s="125"/>
      <c r="E39" s="125"/>
      <c r="F39" s="125"/>
      <c r="G39" s="127"/>
      <c r="H39" s="218">
        <f>'SO04 01 Pol'!F91</f>
        <v>0</v>
      </c>
      <c r="I39" s="32"/>
      <c r="J39" s="32"/>
    </row>
    <row r="40" spans="1:55" ht="12.75" customHeight="1" x14ac:dyDescent="0.2">
      <c r="A40" s="128" t="s">
        <v>108</v>
      </c>
      <c r="B40" s="126" t="s">
        <v>109</v>
      </c>
      <c r="C40" s="125"/>
      <c r="D40" s="125"/>
      <c r="E40" s="125"/>
      <c r="F40" s="125"/>
      <c r="G40" s="127"/>
      <c r="H40" s="218">
        <f>'SO04 01 Pol'!F101</f>
        <v>0</v>
      </c>
      <c r="I40" s="32"/>
      <c r="J40" s="32"/>
    </row>
    <row r="41" spans="1:55" ht="12.75" customHeight="1" x14ac:dyDescent="0.2">
      <c r="A41" s="128" t="s">
        <v>130</v>
      </c>
      <c r="B41" s="126" t="s">
        <v>131</v>
      </c>
      <c r="C41" s="125"/>
      <c r="D41" s="125"/>
      <c r="E41" s="125"/>
      <c r="F41" s="125"/>
      <c r="G41" s="127"/>
      <c r="H41" s="218">
        <f>'SO04 01 Pol'!F105</f>
        <v>0</v>
      </c>
      <c r="I41" s="32"/>
      <c r="J41" s="32"/>
    </row>
    <row r="42" spans="1:55" ht="12.75" customHeight="1" x14ac:dyDescent="0.2">
      <c r="A42" s="128" t="s">
        <v>132</v>
      </c>
      <c r="B42" s="126" t="s">
        <v>133</v>
      </c>
      <c r="C42" s="125"/>
      <c r="D42" s="125"/>
      <c r="E42" s="125"/>
      <c r="F42" s="125"/>
      <c r="G42" s="127"/>
      <c r="H42" s="218">
        <f>'SO04 01 Pol'!F108</f>
        <v>0</v>
      </c>
      <c r="I42" s="32"/>
      <c r="J42" s="32"/>
    </row>
    <row r="43" spans="1:55" ht="12.75" customHeight="1" x14ac:dyDescent="0.2">
      <c r="A43" s="128" t="s">
        <v>134</v>
      </c>
      <c r="B43" s="126" t="s">
        <v>135</v>
      </c>
      <c r="C43" s="125"/>
      <c r="D43" s="125"/>
      <c r="E43" s="125"/>
      <c r="F43" s="125"/>
      <c r="G43" s="127"/>
      <c r="H43" s="218">
        <f>'SO04 01 Pol'!F112</f>
        <v>0</v>
      </c>
      <c r="I43" s="32"/>
      <c r="J43" s="32"/>
    </row>
    <row r="44" spans="1:55" ht="12.75" customHeight="1" x14ac:dyDescent="0.2">
      <c r="A44" s="128" t="s">
        <v>138</v>
      </c>
      <c r="B44" s="126" t="s">
        <v>139</v>
      </c>
      <c r="C44" s="125"/>
      <c r="D44" s="125"/>
      <c r="E44" s="125"/>
      <c r="F44" s="125"/>
      <c r="G44" s="127"/>
      <c r="H44" s="218">
        <f>'SO04 01 Pol'!F124</f>
        <v>0</v>
      </c>
      <c r="I44" s="32"/>
      <c r="J44" s="32"/>
    </row>
    <row r="45" spans="1:55" ht="12.75" customHeight="1" thickBot="1" x14ac:dyDescent="0.25">
      <c r="A45" s="135"/>
      <c r="B45" s="136" t="s">
        <v>339</v>
      </c>
      <c r="C45" s="137"/>
      <c r="D45" s="138" t="str">
        <f>D24</f>
        <v>01</v>
      </c>
      <c r="E45" s="137"/>
      <c r="F45" s="137"/>
      <c r="G45" s="139"/>
      <c r="H45" s="219">
        <f>SUM(H26:H44)</f>
        <v>0</v>
      </c>
      <c r="I45" s="32"/>
      <c r="J45" s="32"/>
    </row>
    <row r="46" spans="1:55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55" ht="13.5" thickBot="1" x14ac:dyDescent="0.25">
      <c r="A47" s="122" t="s">
        <v>337</v>
      </c>
      <c r="B47" s="123"/>
      <c r="C47" s="123"/>
      <c r="D47" s="164" t="s">
        <v>150</v>
      </c>
      <c r="E47" s="284" t="s">
        <v>448</v>
      </c>
      <c r="F47" s="284"/>
      <c r="G47" s="284"/>
      <c r="H47" s="284"/>
      <c r="I47" s="32"/>
      <c r="J47" s="32"/>
      <c r="BC47" s="217" t="str">
        <f>E47</f>
        <v>Technologie</v>
      </c>
    </row>
    <row r="48" spans="1:55" ht="12.75" customHeight="1" x14ac:dyDescent="0.2">
      <c r="A48" s="130" t="s">
        <v>338</v>
      </c>
      <c r="B48" s="131"/>
      <c r="C48" s="132"/>
      <c r="D48" s="132"/>
      <c r="E48" s="132"/>
      <c r="F48" s="132"/>
      <c r="G48" s="133"/>
      <c r="H48" s="134" t="s">
        <v>147</v>
      </c>
      <c r="I48" s="32"/>
      <c r="J48" s="32"/>
    </row>
    <row r="49" spans="1:55" ht="12.75" customHeight="1" x14ac:dyDescent="0.2">
      <c r="A49" s="128" t="s">
        <v>100</v>
      </c>
      <c r="B49" s="126" t="s">
        <v>101</v>
      </c>
      <c r="C49" s="125"/>
      <c r="D49" s="125"/>
      <c r="E49" s="125"/>
      <c r="F49" s="125"/>
      <c r="G49" s="127"/>
      <c r="H49" s="218">
        <f>'SO04 02 Pol'!F8</f>
        <v>0</v>
      </c>
      <c r="I49" s="32"/>
      <c r="J49" s="32"/>
    </row>
    <row r="50" spans="1:55" ht="12.75" customHeight="1" x14ac:dyDescent="0.2">
      <c r="A50" s="128" t="s">
        <v>106</v>
      </c>
      <c r="B50" s="126" t="s">
        <v>107</v>
      </c>
      <c r="C50" s="125"/>
      <c r="D50" s="125"/>
      <c r="E50" s="125"/>
      <c r="F50" s="125"/>
      <c r="G50" s="127"/>
      <c r="H50" s="218">
        <f>'SO04 02 Pol'!F36</f>
        <v>0</v>
      </c>
      <c r="I50" s="32"/>
      <c r="J50" s="32"/>
    </row>
    <row r="51" spans="1:55" x14ac:dyDescent="0.2">
      <c r="A51" s="128" t="s">
        <v>120</v>
      </c>
      <c r="B51" s="126" t="s">
        <v>121</v>
      </c>
      <c r="C51" s="125"/>
      <c r="D51" s="125"/>
      <c r="E51" s="125"/>
      <c r="F51" s="125"/>
      <c r="G51" s="127"/>
      <c r="H51" s="218">
        <f>'SO04 02 Pol'!F45</f>
        <v>0</v>
      </c>
    </row>
    <row r="52" spans="1:55" x14ac:dyDescent="0.2">
      <c r="A52" s="128" t="s">
        <v>122</v>
      </c>
      <c r="B52" s="126" t="s">
        <v>123</v>
      </c>
      <c r="C52" s="125"/>
      <c r="D52" s="125"/>
      <c r="E52" s="125"/>
      <c r="F52" s="125"/>
      <c r="G52" s="127"/>
      <c r="H52" s="218">
        <f>'SO04 02 Pol'!F77</f>
        <v>0</v>
      </c>
    </row>
    <row r="53" spans="1:55" x14ac:dyDescent="0.2">
      <c r="A53" s="128" t="s">
        <v>124</v>
      </c>
      <c r="B53" s="126" t="s">
        <v>125</v>
      </c>
      <c r="C53" s="125"/>
      <c r="D53" s="125"/>
      <c r="E53" s="125"/>
      <c r="F53" s="125"/>
      <c r="G53" s="127"/>
      <c r="H53" s="218">
        <f>'SO04 02 Pol'!F116</f>
        <v>0</v>
      </c>
    </row>
    <row r="54" spans="1:55" x14ac:dyDescent="0.2">
      <c r="A54" s="128" t="s">
        <v>126</v>
      </c>
      <c r="B54" s="126" t="s">
        <v>127</v>
      </c>
      <c r="C54" s="125"/>
      <c r="D54" s="125"/>
      <c r="E54" s="125"/>
      <c r="F54" s="125"/>
      <c r="G54" s="127"/>
      <c r="H54" s="218">
        <f>'SO04 02 Pol'!F146</f>
        <v>0</v>
      </c>
    </row>
    <row r="55" spans="1:55" x14ac:dyDescent="0.2">
      <c r="A55" s="128" t="s">
        <v>128</v>
      </c>
      <c r="B55" s="126" t="s">
        <v>129</v>
      </c>
      <c r="C55" s="125"/>
      <c r="D55" s="125"/>
      <c r="E55" s="125"/>
      <c r="F55" s="125"/>
      <c r="G55" s="127"/>
      <c r="H55" s="218">
        <f>'SO04 02 Pol'!F219</f>
        <v>0</v>
      </c>
    </row>
    <row r="56" spans="1:55" x14ac:dyDescent="0.2">
      <c r="A56" s="128" t="s">
        <v>132</v>
      </c>
      <c r="B56" s="126" t="s">
        <v>133</v>
      </c>
      <c r="C56" s="125"/>
      <c r="D56" s="125"/>
      <c r="E56" s="125"/>
      <c r="F56" s="125"/>
      <c r="G56" s="127"/>
      <c r="H56" s="218">
        <f>'SO04 02 Pol'!F231</f>
        <v>0</v>
      </c>
    </row>
    <row r="57" spans="1:55" x14ac:dyDescent="0.2">
      <c r="A57" s="128" t="s">
        <v>136</v>
      </c>
      <c r="B57" s="126" t="s">
        <v>137</v>
      </c>
      <c r="C57" s="125"/>
      <c r="D57" s="125"/>
      <c r="E57" s="125"/>
      <c r="F57" s="125"/>
      <c r="G57" s="127"/>
      <c r="H57" s="218">
        <f>'SO04 02 Pol'!F235</f>
        <v>0</v>
      </c>
    </row>
    <row r="58" spans="1:55" x14ac:dyDescent="0.2">
      <c r="A58" s="128" t="s">
        <v>140</v>
      </c>
      <c r="B58" s="126" t="s">
        <v>141</v>
      </c>
      <c r="C58" s="125"/>
      <c r="D58" s="125"/>
      <c r="E58" s="125"/>
      <c r="F58" s="125"/>
      <c r="G58" s="127"/>
      <c r="H58" s="218">
        <f>'SO04 02 Pol'!F237</f>
        <v>0</v>
      </c>
    </row>
    <row r="59" spans="1:55" ht="13.5" thickBot="1" x14ac:dyDescent="0.25">
      <c r="A59" s="135"/>
      <c r="B59" s="136" t="s">
        <v>339</v>
      </c>
      <c r="C59" s="137"/>
      <c r="D59" s="138" t="str">
        <f>D47</f>
        <v>02</v>
      </c>
      <c r="E59" s="137"/>
      <c r="F59" s="137"/>
      <c r="G59" s="139"/>
      <c r="H59" s="219">
        <f>SUM(H49:H58)</f>
        <v>0</v>
      </c>
    </row>
    <row r="61" spans="1:55" ht="13.5" thickBot="1" x14ac:dyDescent="0.25">
      <c r="A61" s="122" t="s">
        <v>337</v>
      </c>
      <c r="B61" s="122"/>
      <c r="C61" s="122"/>
      <c r="D61" s="231" t="s">
        <v>664</v>
      </c>
      <c r="E61" s="313" t="s">
        <v>665</v>
      </c>
      <c r="F61" s="313"/>
      <c r="G61" s="313"/>
      <c r="H61" s="313"/>
      <c r="BC61" s="217" t="str">
        <f>E61</f>
        <v>Zdravotechnika</v>
      </c>
    </row>
    <row r="62" spans="1:55" x14ac:dyDescent="0.2">
      <c r="A62" s="237" t="s">
        <v>338</v>
      </c>
      <c r="B62" s="238"/>
      <c r="C62" s="239"/>
      <c r="D62" s="239"/>
      <c r="E62" s="239"/>
      <c r="F62" s="239"/>
      <c r="G62" s="240"/>
      <c r="H62" s="241" t="s">
        <v>147</v>
      </c>
    </row>
    <row r="63" spans="1:55" x14ac:dyDescent="0.2">
      <c r="A63" s="235" t="s">
        <v>102</v>
      </c>
      <c r="B63" s="233" t="s">
        <v>103</v>
      </c>
      <c r="C63" s="232"/>
      <c r="D63" s="232"/>
      <c r="E63" s="232"/>
      <c r="F63" s="232"/>
      <c r="G63" s="234"/>
      <c r="H63" s="236">
        <f>'SO04 03 Pol'!F8</f>
        <v>0</v>
      </c>
    </row>
    <row r="64" spans="1:55" x14ac:dyDescent="0.2">
      <c r="A64" s="235" t="s">
        <v>104</v>
      </c>
      <c r="B64" s="233" t="s">
        <v>105</v>
      </c>
      <c r="C64" s="232"/>
      <c r="D64" s="232"/>
      <c r="E64" s="232"/>
      <c r="F64" s="232"/>
      <c r="G64" s="234"/>
      <c r="H64" s="236">
        <f>'SO04 03 Pol'!F21</f>
        <v>0</v>
      </c>
    </row>
    <row r="65" spans="1:55" x14ac:dyDescent="0.2">
      <c r="A65" s="235" t="s">
        <v>122</v>
      </c>
      <c r="B65" s="233" t="s">
        <v>123</v>
      </c>
      <c r="C65" s="232"/>
      <c r="D65" s="232"/>
      <c r="E65" s="232"/>
      <c r="F65" s="232"/>
      <c r="G65" s="234"/>
      <c r="H65" s="236">
        <f>'SO04 03 Pol'!F86</f>
        <v>0</v>
      </c>
    </row>
    <row r="66" spans="1:55" ht="13.5" thickBot="1" x14ac:dyDescent="0.25">
      <c r="A66" s="242"/>
      <c r="B66" s="243" t="s">
        <v>339</v>
      </c>
      <c r="C66" s="244"/>
      <c r="D66" s="245" t="str">
        <f>D61</f>
        <v>03</v>
      </c>
      <c r="E66" s="244"/>
      <c r="F66" s="244"/>
      <c r="G66" s="246"/>
      <c r="H66" s="247">
        <f>SUM(H63:H65)</f>
        <v>0</v>
      </c>
    </row>
    <row r="68" spans="1:55" ht="13.5" thickBot="1" x14ac:dyDescent="0.25">
      <c r="A68" s="122" t="s">
        <v>337</v>
      </c>
      <c r="B68" s="122"/>
      <c r="C68" s="122"/>
      <c r="D68" s="231" t="s">
        <v>666</v>
      </c>
      <c r="E68" s="313" t="s">
        <v>111</v>
      </c>
      <c r="F68" s="313"/>
      <c r="G68" s="313"/>
      <c r="H68" s="313"/>
      <c r="BC68" s="217" t="str">
        <f>E68</f>
        <v>Měření a regulace</v>
      </c>
    </row>
    <row r="69" spans="1:55" x14ac:dyDescent="0.2">
      <c r="A69" s="237" t="s">
        <v>338</v>
      </c>
      <c r="B69" s="238"/>
      <c r="C69" s="239"/>
      <c r="D69" s="239"/>
      <c r="E69" s="239"/>
      <c r="F69" s="239"/>
      <c r="G69" s="240"/>
      <c r="H69" s="241" t="s">
        <v>147</v>
      </c>
    </row>
    <row r="70" spans="1:55" x14ac:dyDescent="0.2">
      <c r="A70" s="235" t="s">
        <v>112</v>
      </c>
      <c r="B70" s="233" t="s">
        <v>113</v>
      </c>
      <c r="C70" s="232"/>
      <c r="D70" s="232"/>
      <c r="E70" s="232"/>
      <c r="F70" s="232"/>
      <c r="G70" s="234"/>
      <c r="H70" s="236">
        <f>'SO04 04 Pol'!F8</f>
        <v>0</v>
      </c>
    </row>
    <row r="71" spans="1:55" x14ac:dyDescent="0.2">
      <c r="A71" s="235" t="s">
        <v>114</v>
      </c>
      <c r="B71" s="233" t="s">
        <v>115</v>
      </c>
      <c r="C71" s="232"/>
      <c r="D71" s="232"/>
      <c r="E71" s="232"/>
      <c r="F71" s="232"/>
      <c r="G71" s="234"/>
      <c r="H71" s="236">
        <f>'SO04 04 Pol'!F29</f>
        <v>0</v>
      </c>
    </row>
    <row r="72" spans="1:55" x14ac:dyDescent="0.2">
      <c r="A72" s="235" t="s">
        <v>116</v>
      </c>
      <c r="B72" s="233" t="s">
        <v>117</v>
      </c>
      <c r="C72" s="232"/>
      <c r="D72" s="232"/>
      <c r="E72" s="232"/>
      <c r="F72" s="232"/>
      <c r="G72" s="234"/>
      <c r="H72" s="236">
        <f>'SO04 04 Pol'!F40</f>
        <v>0</v>
      </c>
    </row>
    <row r="73" spans="1:55" x14ac:dyDescent="0.2">
      <c r="A73" s="235" t="s">
        <v>118</v>
      </c>
      <c r="B73" s="233" t="s">
        <v>119</v>
      </c>
      <c r="C73" s="232"/>
      <c r="D73" s="232"/>
      <c r="E73" s="232"/>
      <c r="F73" s="232"/>
      <c r="G73" s="234"/>
      <c r="H73" s="236">
        <f>'SO04 04 Pol'!F43</f>
        <v>0</v>
      </c>
    </row>
    <row r="74" spans="1:55" ht="13.5" thickBot="1" x14ac:dyDescent="0.25">
      <c r="A74" s="242"/>
      <c r="B74" s="243" t="s">
        <v>339</v>
      </c>
      <c r="C74" s="244"/>
      <c r="D74" s="245" t="str">
        <f>D68</f>
        <v>04</v>
      </c>
      <c r="E74" s="244"/>
      <c r="F74" s="244"/>
      <c r="G74" s="246"/>
      <c r="H74" s="247">
        <f>SUM(H70:H73)</f>
        <v>0</v>
      </c>
    </row>
  </sheetData>
  <sheetProtection algorithmName="SHA-512" hashValue="ikmkOL9KH4tben7oiaPEcaSRxwk7cednbFTNJ4FPvgsWuM4JBezpLAGgV2pVrzSOyAx+8vzajxlhqcYg/80UKQ==" saltValue="f7O0UXj1WbuXjzFc8VDYJw==" spinCount="100000" sheet="1"/>
  <mergeCells count="7">
    <mergeCell ref="E68:H68"/>
    <mergeCell ref="C2:F2"/>
    <mergeCell ref="A4:H4"/>
    <mergeCell ref="B7:G7"/>
    <mergeCell ref="E24:H24"/>
    <mergeCell ref="E47:H47"/>
    <mergeCell ref="E61:H61"/>
  </mergeCell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106" workbookViewId="0">
      <selection activeCell="C134" sqref="C134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3">
      <c r="A1" s="304" t="s">
        <v>152</v>
      </c>
      <c r="B1" s="304"/>
      <c r="C1" s="305"/>
      <c r="D1" s="304"/>
      <c r="E1" s="304"/>
      <c r="F1" s="304"/>
      <c r="G1" s="304"/>
      <c r="AC1" t="s">
        <v>155</v>
      </c>
    </row>
    <row r="2" spans="1:60" ht="13.5" thickTop="1" x14ac:dyDescent="0.2">
      <c r="A2" s="146" t="s">
        <v>29</v>
      </c>
      <c r="B2" s="150" t="s">
        <v>40</v>
      </c>
      <c r="C2" s="166" t="s">
        <v>41</v>
      </c>
      <c r="D2" s="148"/>
      <c r="E2" s="147"/>
      <c r="F2" s="147"/>
      <c r="G2" s="149"/>
    </row>
    <row r="3" spans="1:60" x14ac:dyDescent="0.2">
      <c r="A3" s="144" t="s">
        <v>30</v>
      </c>
      <c r="B3" s="151" t="s">
        <v>53</v>
      </c>
      <c r="C3" s="167" t="s">
        <v>54</v>
      </c>
      <c r="D3" s="143"/>
      <c r="E3" s="142"/>
      <c r="F3" s="142"/>
      <c r="G3" s="145"/>
      <c r="AC3" s="8" t="s">
        <v>143</v>
      </c>
    </row>
    <row r="4" spans="1:60" ht="13.5" thickBot="1" x14ac:dyDescent="0.25">
      <c r="A4" s="152" t="s">
        <v>31</v>
      </c>
      <c r="B4" s="153" t="s">
        <v>148</v>
      </c>
      <c r="C4" s="168" t="s">
        <v>149</v>
      </c>
      <c r="D4" s="154"/>
      <c r="E4" s="155"/>
      <c r="F4" s="155"/>
      <c r="G4" s="156"/>
    </row>
    <row r="5" spans="1:60" ht="14.25" thickTop="1" thickBot="1" x14ac:dyDescent="0.25">
      <c r="C5" s="169"/>
      <c r="D5" s="141"/>
      <c r="AN5">
        <v>15</v>
      </c>
      <c r="AO5">
        <v>21</v>
      </c>
    </row>
    <row r="6" spans="1:60" ht="27" thickTop="1" thickBot="1" x14ac:dyDescent="0.25">
      <c r="A6" s="157" t="s">
        <v>32</v>
      </c>
      <c r="B6" s="160" t="s">
        <v>33</v>
      </c>
      <c r="C6" s="170" t="s">
        <v>34</v>
      </c>
      <c r="D6" s="159" t="s">
        <v>35</v>
      </c>
      <c r="E6" s="158" t="s">
        <v>36</v>
      </c>
      <c r="F6" s="161" t="s">
        <v>37</v>
      </c>
      <c r="G6" s="157" t="s">
        <v>38</v>
      </c>
      <c r="H6" s="203" t="s">
        <v>153</v>
      </c>
      <c r="I6" s="171" t="s">
        <v>154</v>
      </c>
      <c r="J6" s="54"/>
      <c r="AN6">
        <f>SUMIF(AM8:AM137,AN5,G8:G137)</f>
        <v>0</v>
      </c>
      <c r="AO6">
        <f>SUMIF(AM8:AM137,AO5,G8:G137)</f>
        <v>0</v>
      </c>
    </row>
    <row r="7" spans="1:60" x14ac:dyDescent="0.2">
      <c r="A7" s="204"/>
      <c r="B7" s="205" t="s">
        <v>156</v>
      </c>
      <c r="C7" s="306" t="s">
        <v>157</v>
      </c>
      <c r="D7" s="307"/>
      <c r="E7" s="308"/>
      <c r="F7" s="309"/>
      <c r="G7" s="309"/>
      <c r="H7" s="206"/>
      <c r="I7" s="207"/>
    </row>
    <row r="8" spans="1:60" x14ac:dyDescent="0.2">
      <c r="A8" s="198" t="s">
        <v>158</v>
      </c>
      <c r="B8" s="172" t="s">
        <v>64</v>
      </c>
      <c r="C8" s="193" t="s">
        <v>65</v>
      </c>
      <c r="D8" s="176"/>
      <c r="E8" s="179"/>
      <c r="F8" s="310">
        <f>SUM(G9:G11)</f>
        <v>0</v>
      </c>
      <c r="G8" s="311"/>
      <c r="H8" s="182"/>
      <c r="I8" s="201"/>
      <c r="AE8" t="s">
        <v>159</v>
      </c>
    </row>
    <row r="9" spans="1:60" outlineLevel="1" x14ac:dyDescent="0.2">
      <c r="A9" s="199"/>
      <c r="B9" s="293" t="s">
        <v>167</v>
      </c>
      <c r="C9" s="294"/>
      <c r="D9" s="295"/>
      <c r="E9" s="296"/>
      <c r="F9" s="297"/>
      <c r="G9" s="298"/>
      <c r="H9" s="183"/>
      <c r="I9" s="20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>
        <v>0</v>
      </c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outlineLevel="1" x14ac:dyDescent="0.2">
      <c r="A10" s="199"/>
      <c r="B10" s="285" t="s">
        <v>168</v>
      </c>
      <c r="C10" s="286"/>
      <c r="D10" s="287"/>
      <c r="E10" s="288"/>
      <c r="F10" s="289"/>
      <c r="G10" s="290"/>
      <c r="H10" s="183"/>
      <c r="I10" s="20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169</v>
      </c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 x14ac:dyDescent="0.2">
      <c r="A11" s="200">
        <v>1</v>
      </c>
      <c r="B11" s="173" t="s">
        <v>170</v>
      </c>
      <c r="C11" s="194" t="s">
        <v>171</v>
      </c>
      <c r="D11" s="177" t="s">
        <v>172</v>
      </c>
      <c r="E11" s="180">
        <v>4</v>
      </c>
      <c r="F11" s="185"/>
      <c r="G11" s="184">
        <f>ROUND(E11*F11,2)</f>
        <v>0</v>
      </c>
      <c r="H11" s="183" t="s">
        <v>173</v>
      </c>
      <c r="I11" s="202" t="s">
        <v>174</v>
      </c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 t="s">
        <v>166</v>
      </c>
      <c r="AF11" s="162"/>
      <c r="AG11" s="162"/>
      <c r="AH11" s="162"/>
      <c r="AI11" s="162"/>
      <c r="AJ11" s="162"/>
      <c r="AK11" s="162"/>
      <c r="AL11" s="162"/>
      <c r="AM11" s="162">
        <v>21</v>
      </c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x14ac:dyDescent="0.2">
      <c r="A12" s="198" t="s">
        <v>158</v>
      </c>
      <c r="B12" s="172" t="s">
        <v>66</v>
      </c>
      <c r="C12" s="193" t="s">
        <v>67</v>
      </c>
      <c r="D12" s="176"/>
      <c r="E12" s="179"/>
      <c r="F12" s="291">
        <f>SUM(G13:G14)</f>
        <v>0</v>
      </c>
      <c r="G12" s="292"/>
      <c r="H12" s="182"/>
      <c r="I12" s="201"/>
      <c r="AE12" t="s">
        <v>159</v>
      </c>
    </row>
    <row r="13" spans="1:60" outlineLevel="1" x14ac:dyDescent="0.2">
      <c r="A13" s="200">
        <v>2</v>
      </c>
      <c r="B13" s="173" t="s">
        <v>235</v>
      </c>
      <c r="C13" s="194" t="s">
        <v>667</v>
      </c>
      <c r="D13" s="177" t="s">
        <v>237</v>
      </c>
      <c r="E13" s="180">
        <v>1</v>
      </c>
      <c r="F13" s="185"/>
      <c r="G13" s="184">
        <f>ROUND(E13*F13,2)</f>
        <v>0</v>
      </c>
      <c r="H13" s="183"/>
      <c r="I13" s="202" t="s">
        <v>228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 t="s">
        <v>229</v>
      </c>
      <c r="AF13" s="162" t="s">
        <v>240</v>
      </c>
      <c r="AG13" s="162"/>
      <c r="AH13" s="162"/>
      <c r="AI13" s="162"/>
      <c r="AJ13" s="162"/>
      <c r="AK13" s="162"/>
      <c r="AL13" s="162"/>
      <c r="AM13" s="162">
        <v>21</v>
      </c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ht="22.5" outlineLevel="1" x14ac:dyDescent="0.2">
      <c r="A14" s="200">
        <v>3</v>
      </c>
      <c r="B14" s="173" t="s">
        <v>238</v>
      </c>
      <c r="C14" s="194" t="s">
        <v>668</v>
      </c>
      <c r="D14" s="177" t="s">
        <v>237</v>
      </c>
      <c r="E14" s="180">
        <v>1</v>
      </c>
      <c r="F14" s="185"/>
      <c r="G14" s="184">
        <f>ROUND(E14*F14,2)</f>
        <v>0</v>
      </c>
      <c r="H14" s="183"/>
      <c r="I14" s="202" t="s">
        <v>228</v>
      </c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 t="s">
        <v>229</v>
      </c>
      <c r="AF14" s="162" t="s">
        <v>240</v>
      </c>
      <c r="AG14" s="162"/>
      <c r="AH14" s="162"/>
      <c r="AI14" s="162"/>
      <c r="AJ14" s="162"/>
      <c r="AK14" s="162"/>
      <c r="AL14" s="162"/>
      <c r="AM14" s="162">
        <v>21</v>
      </c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x14ac:dyDescent="0.2">
      <c r="A15" s="198" t="s">
        <v>158</v>
      </c>
      <c r="B15" s="172" t="s">
        <v>68</v>
      </c>
      <c r="C15" s="193" t="s">
        <v>69</v>
      </c>
      <c r="D15" s="176"/>
      <c r="E15" s="179"/>
      <c r="F15" s="291">
        <f>SUM(G16:G27)</f>
        <v>0</v>
      </c>
      <c r="G15" s="292"/>
      <c r="H15" s="182"/>
      <c r="I15" s="201"/>
      <c r="AE15" t="s">
        <v>159</v>
      </c>
    </row>
    <row r="16" spans="1:60" outlineLevel="1" x14ac:dyDescent="0.2">
      <c r="A16" s="199"/>
      <c r="B16" s="293" t="s">
        <v>669</v>
      </c>
      <c r="C16" s="294"/>
      <c r="D16" s="295"/>
      <c r="E16" s="296"/>
      <c r="F16" s="297"/>
      <c r="G16" s="298"/>
      <c r="H16" s="183"/>
      <c r="I16" s="20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>
        <v>0</v>
      </c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">
      <c r="A17" s="200">
        <v>4</v>
      </c>
      <c r="B17" s="173" t="s">
        <v>670</v>
      </c>
      <c r="C17" s="194" t="s">
        <v>671</v>
      </c>
      <c r="D17" s="177" t="s">
        <v>172</v>
      </c>
      <c r="E17" s="180">
        <v>4</v>
      </c>
      <c r="F17" s="185"/>
      <c r="G17" s="184">
        <f>ROUND(E17*F17,2)</f>
        <v>0</v>
      </c>
      <c r="H17" s="183" t="s">
        <v>672</v>
      </c>
      <c r="I17" s="202" t="s">
        <v>174</v>
      </c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 t="s">
        <v>166</v>
      </c>
      <c r="AF17" s="162"/>
      <c r="AG17" s="162"/>
      <c r="AH17" s="162"/>
      <c r="AI17" s="162"/>
      <c r="AJ17" s="162"/>
      <c r="AK17" s="162"/>
      <c r="AL17" s="162"/>
      <c r="AM17" s="162">
        <v>21</v>
      </c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outlineLevel="1" x14ac:dyDescent="0.2">
      <c r="A18" s="199"/>
      <c r="B18" s="285" t="s">
        <v>673</v>
      </c>
      <c r="C18" s="286"/>
      <c r="D18" s="287"/>
      <c r="E18" s="288"/>
      <c r="F18" s="289"/>
      <c r="G18" s="290"/>
      <c r="H18" s="183"/>
      <c r="I18" s="20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>
        <v>0</v>
      </c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 x14ac:dyDescent="0.2">
      <c r="A19" s="199"/>
      <c r="B19" s="285" t="s">
        <v>674</v>
      </c>
      <c r="C19" s="286"/>
      <c r="D19" s="287"/>
      <c r="E19" s="288"/>
      <c r="F19" s="289"/>
      <c r="G19" s="290"/>
      <c r="H19" s="183"/>
      <c r="I19" s="20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 t="s">
        <v>169</v>
      </c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outlineLevel="1" x14ac:dyDescent="0.2">
      <c r="A20" s="200">
        <v>5</v>
      </c>
      <c r="B20" s="173" t="s">
        <v>675</v>
      </c>
      <c r="C20" s="194" t="s">
        <v>676</v>
      </c>
      <c r="D20" s="177" t="s">
        <v>172</v>
      </c>
      <c r="E20" s="180">
        <v>0.33584000000000003</v>
      </c>
      <c r="F20" s="185"/>
      <c r="G20" s="184">
        <f>ROUND(E20*F20,2)</f>
        <v>0</v>
      </c>
      <c r="H20" s="183" t="s">
        <v>677</v>
      </c>
      <c r="I20" s="202" t="s">
        <v>174</v>
      </c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 t="s">
        <v>166</v>
      </c>
      <c r="AF20" s="162"/>
      <c r="AG20" s="162"/>
      <c r="AH20" s="162"/>
      <c r="AI20" s="162"/>
      <c r="AJ20" s="162"/>
      <c r="AK20" s="162"/>
      <c r="AL20" s="162"/>
      <c r="AM20" s="162">
        <v>21</v>
      </c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outlineLevel="1" x14ac:dyDescent="0.2">
      <c r="A21" s="199"/>
      <c r="B21" s="174"/>
      <c r="C21" s="227" t="s">
        <v>1098</v>
      </c>
      <c r="D21" s="225"/>
      <c r="E21" s="226">
        <v>5.2499999999999998E-2</v>
      </c>
      <c r="F21" s="184"/>
      <c r="G21" s="184"/>
      <c r="H21" s="183"/>
      <c r="I21" s="20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outlineLevel="1" x14ac:dyDescent="0.2">
      <c r="A22" s="199"/>
      <c r="B22" s="174"/>
      <c r="C22" s="227" t="s">
        <v>679</v>
      </c>
      <c r="D22" s="225"/>
      <c r="E22" s="226">
        <v>0.28333999999999998</v>
      </c>
      <c r="F22" s="184"/>
      <c r="G22" s="184"/>
      <c r="H22" s="183"/>
      <c r="I22" s="20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outlineLevel="1" x14ac:dyDescent="0.2">
      <c r="A23" s="199"/>
      <c r="B23" s="285" t="s">
        <v>681</v>
      </c>
      <c r="C23" s="286"/>
      <c r="D23" s="287"/>
      <c r="E23" s="288"/>
      <c r="F23" s="289"/>
      <c r="G23" s="290"/>
      <c r="H23" s="183"/>
      <c r="I23" s="20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>
        <v>0</v>
      </c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200">
        <v>6</v>
      </c>
      <c r="B24" s="173" t="s">
        <v>682</v>
      </c>
      <c r="C24" s="194" t="s">
        <v>683</v>
      </c>
      <c r="D24" s="177" t="s">
        <v>163</v>
      </c>
      <c r="E24" s="180">
        <v>18</v>
      </c>
      <c r="F24" s="185"/>
      <c r="G24" s="184">
        <f>ROUND(E24*F24,2)</f>
        <v>0</v>
      </c>
      <c r="H24" s="183" t="s">
        <v>672</v>
      </c>
      <c r="I24" s="202" t="s">
        <v>174</v>
      </c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 t="s">
        <v>166</v>
      </c>
      <c r="AF24" s="162"/>
      <c r="AG24" s="162"/>
      <c r="AH24" s="162"/>
      <c r="AI24" s="162"/>
      <c r="AJ24" s="162"/>
      <c r="AK24" s="162"/>
      <c r="AL24" s="162"/>
      <c r="AM24" s="162">
        <v>21</v>
      </c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outlineLevel="1" x14ac:dyDescent="0.2">
      <c r="A25" s="200">
        <v>7</v>
      </c>
      <c r="B25" s="173" t="s">
        <v>684</v>
      </c>
      <c r="C25" s="194" t="s">
        <v>685</v>
      </c>
      <c r="D25" s="177" t="s">
        <v>245</v>
      </c>
      <c r="E25" s="180">
        <v>4</v>
      </c>
      <c r="F25" s="185"/>
      <c r="G25" s="184">
        <f>ROUND(E25*F25,2)</f>
        <v>0</v>
      </c>
      <c r="H25" s="183"/>
      <c r="I25" s="202" t="s">
        <v>228</v>
      </c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 t="s">
        <v>229</v>
      </c>
      <c r="AF25" s="162" t="s">
        <v>240</v>
      </c>
      <c r="AG25" s="162"/>
      <c r="AH25" s="162"/>
      <c r="AI25" s="162"/>
      <c r="AJ25" s="162"/>
      <c r="AK25" s="162"/>
      <c r="AL25" s="162"/>
      <c r="AM25" s="162">
        <v>21</v>
      </c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outlineLevel="1" x14ac:dyDescent="0.2">
      <c r="A26" s="200">
        <v>8</v>
      </c>
      <c r="B26" s="173" t="s">
        <v>686</v>
      </c>
      <c r="C26" s="194" t="s">
        <v>687</v>
      </c>
      <c r="D26" s="177" t="s">
        <v>245</v>
      </c>
      <c r="E26" s="180">
        <v>4</v>
      </c>
      <c r="F26" s="185"/>
      <c r="G26" s="184">
        <f>ROUND(E26*F26,2)</f>
        <v>0</v>
      </c>
      <c r="H26" s="183"/>
      <c r="I26" s="202" t="s">
        <v>228</v>
      </c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229</v>
      </c>
      <c r="AF26" s="162" t="s">
        <v>240</v>
      </c>
      <c r="AG26" s="162"/>
      <c r="AH26" s="162"/>
      <c r="AI26" s="162"/>
      <c r="AJ26" s="162"/>
      <c r="AK26" s="162"/>
      <c r="AL26" s="162"/>
      <c r="AM26" s="162">
        <v>21</v>
      </c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">
      <c r="A27" s="200">
        <v>9</v>
      </c>
      <c r="B27" s="173" t="s">
        <v>1099</v>
      </c>
      <c r="C27" s="194" t="s">
        <v>1100</v>
      </c>
      <c r="D27" s="177" t="s">
        <v>163</v>
      </c>
      <c r="E27" s="180">
        <v>11</v>
      </c>
      <c r="F27" s="185"/>
      <c r="G27" s="184">
        <f>ROUND(E27*F27,2)</f>
        <v>0</v>
      </c>
      <c r="H27" s="183"/>
      <c r="I27" s="202" t="s">
        <v>228</v>
      </c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 t="s">
        <v>229</v>
      </c>
      <c r="AF27" s="162" t="s">
        <v>240</v>
      </c>
      <c r="AG27" s="162"/>
      <c r="AH27" s="162"/>
      <c r="AI27" s="162"/>
      <c r="AJ27" s="162"/>
      <c r="AK27" s="162"/>
      <c r="AL27" s="162"/>
      <c r="AM27" s="162">
        <v>21</v>
      </c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x14ac:dyDescent="0.2">
      <c r="A28" s="198" t="s">
        <v>158</v>
      </c>
      <c r="B28" s="172" t="s">
        <v>70</v>
      </c>
      <c r="C28" s="193" t="s">
        <v>71</v>
      </c>
      <c r="D28" s="176"/>
      <c r="E28" s="179"/>
      <c r="F28" s="291">
        <f>SUM(G29:G34)</f>
        <v>0</v>
      </c>
      <c r="G28" s="292"/>
      <c r="H28" s="182"/>
      <c r="I28" s="201"/>
      <c r="AE28" t="s">
        <v>159</v>
      </c>
    </row>
    <row r="29" spans="1:60" outlineLevel="1" x14ac:dyDescent="0.2">
      <c r="A29" s="199"/>
      <c r="B29" s="293" t="s">
        <v>1134</v>
      </c>
      <c r="C29" s="294"/>
      <c r="D29" s="295"/>
      <c r="E29" s="296"/>
      <c r="F29" s="297"/>
      <c r="G29" s="298"/>
      <c r="H29" s="183"/>
      <c r="I29" s="20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>
        <v>0</v>
      </c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</row>
    <row r="30" spans="1:60" outlineLevel="1" x14ac:dyDescent="0.2">
      <c r="A30" s="199"/>
      <c r="B30" s="285" t="s">
        <v>251</v>
      </c>
      <c r="C30" s="286"/>
      <c r="D30" s="287"/>
      <c r="E30" s="288"/>
      <c r="F30" s="289"/>
      <c r="G30" s="290"/>
      <c r="H30" s="183"/>
      <c r="I30" s="20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 t="s">
        <v>169</v>
      </c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outlineLevel="1" x14ac:dyDescent="0.2">
      <c r="A31" s="200">
        <v>10</v>
      </c>
      <c r="B31" s="173" t="s">
        <v>1135</v>
      </c>
      <c r="C31" s="194" t="s">
        <v>1136</v>
      </c>
      <c r="D31" s="177" t="s">
        <v>172</v>
      </c>
      <c r="E31" s="180">
        <v>0.2</v>
      </c>
      <c r="F31" s="185"/>
      <c r="G31" s="184">
        <f>ROUND(E31*F31,2)</f>
        <v>0</v>
      </c>
      <c r="H31" s="183" t="s">
        <v>254</v>
      </c>
      <c r="I31" s="202" t="s">
        <v>174</v>
      </c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 t="s">
        <v>166</v>
      </c>
      <c r="AF31" s="162"/>
      <c r="AG31" s="162"/>
      <c r="AH31" s="162"/>
      <c r="AI31" s="162"/>
      <c r="AJ31" s="162"/>
      <c r="AK31" s="162"/>
      <c r="AL31" s="162"/>
      <c r="AM31" s="162">
        <v>21</v>
      </c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outlineLevel="1" x14ac:dyDescent="0.2">
      <c r="A32" s="199"/>
      <c r="B32" s="285" t="s">
        <v>250</v>
      </c>
      <c r="C32" s="286"/>
      <c r="D32" s="287"/>
      <c r="E32" s="288"/>
      <c r="F32" s="289"/>
      <c r="G32" s="290"/>
      <c r="H32" s="183"/>
      <c r="I32" s="20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>
        <v>0</v>
      </c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outlineLevel="1" x14ac:dyDescent="0.2">
      <c r="A33" s="199"/>
      <c r="B33" s="285" t="s">
        <v>251</v>
      </c>
      <c r="C33" s="286"/>
      <c r="D33" s="287"/>
      <c r="E33" s="288"/>
      <c r="F33" s="289"/>
      <c r="G33" s="290"/>
      <c r="H33" s="183"/>
      <c r="I33" s="20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 t="s">
        <v>169</v>
      </c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 x14ac:dyDescent="0.2">
      <c r="A34" s="200">
        <v>11</v>
      </c>
      <c r="B34" s="173" t="s">
        <v>252</v>
      </c>
      <c r="C34" s="194" t="s">
        <v>253</v>
      </c>
      <c r="D34" s="177" t="s">
        <v>245</v>
      </c>
      <c r="E34" s="180">
        <v>1</v>
      </c>
      <c r="F34" s="185"/>
      <c r="G34" s="184">
        <f>ROUND(E34*F34,2)</f>
        <v>0</v>
      </c>
      <c r="H34" s="183" t="s">
        <v>254</v>
      </c>
      <c r="I34" s="202" t="s">
        <v>174</v>
      </c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 t="s">
        <v>166</v>
      </c>
      <c r="AF34" s="162"/>
      <c r="AG34" s="162"/>
      <c r="AH34" s="162"/>
      <c r="AI34" s="162"/>
      <c r="AJ34" s="162"/>
      <c r="AK34" s="162"/>
      <c r="AL34" s="162"/>
      <c r="AM34" s="162">
        <v>21</v>
      </c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x14ac:dyDescent="0.2">
      <c r="A35" s="198" t="s">
        <v>158</v>
      </c>
      <c r="B35" s="172" t="s">
        <v>72</v>
      </c>
      <c r="C35" s="193" t="s">
        <v>73</v>
      </c>
      <c r="D35" s="176"/>
      <c r="E35" s="179"/>
      <c r="F35" s="291">
        <f>SUM(G36:G36)</f>
        <v>0</v>
      </c>
      <c r="G35" s="292"/>
      <c r="H35" s="182"/>
      <c r="I35" s="201"/>
      <c r="AE35" t="s">
        <v>159</v>
      </c>
    </row>
    <row r="36" spans="1:60" outlineLevel="1" x14ac:dyDescent="0.2">
      <c r="A36" s="200">
        <v>12</v>
      </c>
      <c r="B36" s="173" t="s">
        <v>692</v>
      </c>
      <c r="C36" s="194" t="s">
        <v>693</v>
      </c>
      <c r="D36" s="177" t="s">
        <v>245</v>
      </c>
      <c r="E36" s="180">
        <v>1</v>
      </c>
      <c r="F36" s="185"/>
      <c r="G36" s="184">
        <f>ROUND(E36*F36,2)</f>
        <v>0</v>
      </c>
      <c r="H36" s="183"/>
      <c r="I36" s="202" t="s">
        <v>228</v>
      </c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 t="s">
        <v>229</v>
      </c>
      <c r="AF36" s="162" t="s">
        <v>240</v>
      </c>
      <c r="AG36" s="162"/>
      <c r="AH36" s="162"/>
      <c r="AI36" s="162"/>
      <c r="AJ36" s="162"/>
      <c r="AK36" s="162"/>
      <c r="AL36" s="162"/>
      <c r="AM36" s="162">
        <v>21</v>
      </c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x14ac:dyDescent="0.2">
      <c r="A37" s="198" t="s">
        <v>158</v>
      </c>
      <c r="B37" s="172" t="s">
        <v>74</v>
      </c>
      <c r="C37" s="193" t="s">
        <v>75</v>
      </c>
      <c r="D37" s="176"/>
      <c r="E37" s="179"/>
      <c r="F37" s="291">
        <f>SUM(G38:G41)</f>
        <v>0</v>
      </c>
      <c r="G37" s="292"/>
      <c r="H37" s="182"/>
      <c r="I37" s="201"/>
      <c r="AE37" t="s">
        <v>159</v>
      </c>
    </row>
    <row r="38" spans="1:60" outlineLevel="1" x14ac:dyDescent="0.2">
      <c r="A38" s="199"/>
      <c r="B38" s="293" t="s">
        <v>694</v>
      </c>
      <c r="C38" s="294"/>
      <c r="D38" s="295"/>
      <c r="E38" s="296"/>
      <c r="F38" s="297"/>
      <c r="G38" s="298"/>
      <c r="H38" s="183"/>
      <c r="I38" s="20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>
        <v>0</v>
      </c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outlineLevel="1" x14ac:dyDescent="0.2">
      <c r="A39" s="199"/>
      <c r="B39" s="285" t="s">
        <v>695</v>
      </c>
      <c r="C39" s="286"/>
      <c r="D39" s="287"/>
      <c r="E39" s="288"/>
      <c r="F39" s="289"/>
      <c r="G39" s="290"/>
      <c r="H39" s="183"/>
      <c r="I39" s="20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 t="s">
        <v>169</v>
      </c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outlineLevel="1" x14ac:dyDescent="0.2">
      <c r="A40" s="200">
        <v>13</v>
      </c>
      <c r="B40" s="173" t="s">
        <v>696</v>
      </c>
      <c r="C40" s="194" t="s">
        <v>697</v>
      </c>
      <c r="D40" s="177" t="s">
        <v>163</v>
      </c>
      <c r="E40" s="180">
        <v>12</v>
      </c>
      <c r="F40" s="185"/>
      <c r="G40" s="184">
        <f>ROUND(E40*F40,2)</f>
        <v>0</v>
      </c>
      <c r="H40" s="183" t="s">
        <v>164</v>
      </c>
      <c r="I40" s="202" t="s">
        <v>174</v>
      </c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 t="s">
        <v>166</v>
      </c>
      <c r="AF40" s="162"/>
      <c r="AG40" s="162"/>
      <c r="AH40" s="162"/>
      <c r="AI40" s="162"/>
      <c r="AJ40" s="162"/>
      <c r="AK40" s="162"/>
      <c r="AL40" s="162"/>
      <c r="AM40" s="162">
        <v>21</v>
      </c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outlineLevel="1" x14ac:dyDescent="0.2">
      <c r="A41" s="200">
        <v>14</v>
      </c>
      <c r="B41" s="173" t="s">
        <v>698</v>
      </c>
      <c r="C41" s="194" t="s">
        <v>699</v>
      </c>
      <c r="D41" s="177" t="s">
        <v>245</v>
      </c>
      <c r="E41" s="180">
        <v>4</v>
      </c>
      <c r="F41" s="185"/>
      <c r="G41" s="184">
        <f>ROUND(E41*F41,2)</f>
        <v>0</v>
      </c>
      <c r="H41" s="183" t="s">
        <v>700</v>
      </c>
      <c r="I41" s="202" t="s">
        <v>174</v>
      </c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 t="s">
        <v>166</v>
      </c>
      <c r="AF41" s="162"/>
      <c r="AG41" s="162"/>
      <c r="AH41" s="162"/>
      <c r="AI41" s="162"/>
      <c r="AJ41" s="162"/>
      <c r="AK41" s="162"/>
      <c r="AL41" s="162"/>
      <c r="AM41" s="162">
        <v>21</v>
      </c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x14ac:dyDescent="0.2">
      <c r="A42" s="198" t="s">
        <v>158</v>
      </c>
      <c r="B42" s="172" t="s">
        <v>76</v>
      </c>
      <c r="C42" s="193" t="s">
        <v>77</v>
      </c>
      <c r="D42" s="176"/>
      <c r="E42" s="179"/>
      <c r="F42" s="291">
        <f>SUM(G43:G48)</f>
        <v>0</v>
      </c>
      <c r="G42" s="292"/>
      <c r="H42" s="182"/>
      <c r="I42" s="201"/>
      <c r="AE42" t="s">
        <v>159</v>
      </c>
    </row>
    <row r="43" spans="1:60" outlineLevel="1" x14ac:dyDescent="0.2">
      <c r="A43" s="199"/>
      <c r="B43" s="293" t="s">
        <v>701</v>
      </c>
      <c r="C43" s="294"/>
      <c r="D43" s="295"/>
      <c r="E43" s="296"/>
      <c r="F43" s="297"/>
      <c r="G43" s="298"/>
      <c r="H43" s="183"/>
      <c r="I43" s="20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>
        <v>0</v>
      </c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</row>
    <row r="44" spans="1:60" outlineLevel="1" x14ac:dyDescent="0.2">
      <c r="A44" s="199"/>
      <c r="B44" s="285" t="s">
        <v>702</v>
      </c>
      <c r="C44" s="286"/>
      <c r="D44" s="287"/>
      <c r="E44" s="288"/>
      <c r="F44" s="289"/>
      <c r="G44" s="290"/>
      <c r="H44" s="183"/>
      <c r="I44" s="20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 t="s">
        <v>169</v>
      </c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outlineLevel="1" x14ac:dyDescent="0.2">
      <c r="A45" s="200">
        <v>15</v>
      </c>
      <c r="B45" s="173" t="s">
        <v>703</v>
      </c>
      <c r="C45" s="194" t="s">
        <v>704</v>
      </c>
      <c r="D45" s="177" t="s">
        <v>163</v>
      </c>
      <c r="E45" s="180">
        <v>72</v>
      </c>
      <c r="F45" s="185"/>
      <c r="G45" s="184">
        <f>ROUND(E45*F45,2)</f>
        <v>0</v>
      </c>
      <c r="H45" s="183" t="s">
        <v>677</v>
      </c>
      <c r="I45" s="202" t="s">
        <v>174</v>
      </c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 t="s">
        <v>166</v>
      </c>
      <c r="AF45" s="162"/>
      <c r="AG45" s="162"/>
      <c r="AH45" s="162"/>
      <c r="AI45" s="162"/>
      <c r="AJ45" s="162"/>
      <c r="AK45" s="162"/>
      <c r="AL45" s="162"/>
      <c r="AM45" s="162">
        <v>21</v>
      </c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 outlineLevel="1" x14ac:dyDescent="0.2">
      <c r="A46" s="200">
        <v>16</v>
      </c>
      <c r="B46" s="173" t="s">
        <v>705</v>
      </c>
      <c r="C46" s="194" t="s">
        <v>706</v>
      </c>
      <c r="D46" s="177" t="s">
        <v>163</v>
      </c>
      <c r="E46" s="180">
        <v>72</v>
      </c>
      <c r="F46" s="185"/>
      <c r="G46" s="184">
        <f>ROUND(E46*F46,2)</f>
        <v>0</v>
      </c>
      <c r="H46" s="183" t="s">
        <v>677</v>
      </c>
      <c r="I46" s="202" t="s">
        <v>174</v>
      </c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 t="s">
        <v>166</v>
      </c>
      <c r="AF46" s="162"/>
      <c r="AG46" s="162"/>
      <c r="AH46" s="162"/>
      <c r="AI46" s="162"/>
      <c r="AJ46" s="162"/>
      <c r="AK46" s="162"/>
      <c r="AL46" s="162"/>
      <c r="AM46" s="162">
        <v>21</v>
      </c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outlineLevel="1" x14ac:dyDescent="0.2">
      <c r="A47" s="199"/>
      <c r="B47" s="285" t="s">
        <v>707</v>
      </c>
      <c r="C47" s="286"/>
      <c r="D47" s="287"/>
      <c r="E47" s="288"/>
      <c r="F47" s="289"/>
      <c r="G47" s="290"/>
      <c r="H47" s="183"/>
      <c r="I47" s="20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>
        <v>0</v>
      </c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</row>
    <row r="48" spans="1:60" outlineLevel="1" x14ac:dyDescent="0.2">
      <c r="A48" s="200">
        <v>17</v>
      </c>
      <c r="B48" s="173" t="s">
        <v>708</v>
      </c>
      <c r="C48" s="194" t="s">
        <v>709</v>
      </c>
      <c r="D48" s="177" t="s">
        <v>163</v>
      </c>
      <c r="E48" s="180">
        <v>72</v>
      </c>
      <c r="F48" s="185"/>
      <c r="G48" s="184">
        <f>ROUND(E48*F48,2)</f>
        <v>0</v>
      </c>
      <c r="H48" s="183" t="s">
        <v>677</v>
      </c>
      <c r="I48" s="202" t="s">
        <v>174</v>
      </c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 t="s">
        <v>166</v>
      </c>
      <c r="AF48" s="162"/>
      <c r="AG48" s="162"/>
      <c r="AH48" s="162"/>
      <c r="AI48" s="162"/>
      <c r="AJ48" s="162"/>
      <c r="AK48" s="162"/>
      <c r="AL48" s="162"/>
      <c r="AM48" s="162">
        <v>21</v>
      </c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x14ac:dyDescent="0.2">
      <c r="A49" s="198" t="s">
        <v>158</v>
      </c>
      <c r="B49" s="172" t="s">
        <v>80</v>
      </c>
      <c r="C49" s="193" t="s">
        <v>81</v>
      </c>
      <c r="D49" s="176"/>
      <c r="E49" s="179"/>
      <c r="F49" s="291">
        <f>SUM(G50:G54)</f>
        <v>0</v>
      </c>
      <c r="G49" s="292"/>
      <c r="H49" s="182"/>
      <c r="I49" s="201"/>
      <c r="AE49" t="s">
        <v>159</v>
      </c>
    </row>
    <row r="50" spans="1:60" outlineLevel="1" x14ac:dyDescent="0.2">
      <c r="A50" s="199"/>
      <c r="B50" s="293" t="s">
        <v>710</v>
      </c>
      <c r="C50" s="294"/>
      <c r="D50" s="295"/>
      <c r="E50" s="296"/>
      <c r="F50" s="297"/>
      <c r="G50" s="298"/>
      <c r="H50" s="183"/>
      <c r="I50" s="20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>
        <v>0</v>
      </c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outlineLevel="1" x14ac:dyDescent="0.2">
      <c r="A51" s="199"/>
      <c r="B51" s="285" t="s">
        <v>711</v>
      </c>
      <c r="C51" s="286"/>
      <c r="D51" s="287"/>
      <c r="E51" s="288"/>
      <c r="F51" s="289"/>
      <c r="G51" s="290"/>
      <c r="H51" s="183"/>
      <c r="I51" s="20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 t="s">
        <v>169</v>
      </c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</row>
    <row r="52" spans="1:60" outlineLevel="1" x14ac:dyDescent="0.2">
      <c r="A52" s="199"/>
      <c r="B52" s="285" t="s">
        <v>712</v>
      </c>
      <c r="C52" s="286"/>
      <c r="D52" s="287"/>
      <c r="E52" s="288"/>
      <c r="F52" s="289"/>
      <c r="G52" s="290"/>
      <c r="H52" s="183"/>
      <c r="I52" s="20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>
        <v>1</v>
      </c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</row>
    <row r="53" spans="1:60" outlineLevel="1" x14ac:dyDescent="0.2">
      <c r="A53" s="200">
        <v>18</v>
      </c>
      <c r="B53" s="173" t="s">
        <v>713</v>
      </c>
      <c r="C53" s="194" t="s">
        <v>714</v>
      </c>
      <c r="D53" s="177" t="s">
        <v>172</v>
      </c>
      <c r="E53" s="180">
        <v>3.8</v>
      </c>
      <c r="F53" s="185"/>
      <c r="G53" s="184">
        <f>ROUND(E53*F53,2)</f>
        <v>0</v>
      </c>
      <c r="H53" s="183" t="s">
        <v>677</v>
      </c>
      <c r="I53" s="202" t="s">
        <v>174</v>
      </c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 t="s">
        <v>166</v>
      </c>
      <c r="AF53" s="162"/>
      <c r="AG53" s="162"/>
      <c r="AH53" s="162"/>
      <c r="AI53" s="162"/>
      <c r="AJ53" s="162"/>
      <c r="AK53" s="162"/>
      <c r="AL53" s="162"/>
      <c r="AM53" s="162">
        <v>21</v>
      </c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</row>
    <row r="54" spans="1:60" outlineLevel="1" x14ac:dyDescent="0.2">
      <c r="A54" s="199"/>
      <c r="B54" s="174"/>
      <c r="C54" s="299" t="s">
        <v>715</v>
      </c>
      <c r="D54" s="300"/>
      <c r="E54" s="301"/>
      <c r="F54" s="302"/>
      <c r="G54" s="303"/>
      <c r="H54" s="183"/>
      <c r="I54" s="20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5" t="str">
        <f>C54</f>
        <v>Včetně vytvoření dilatačních spár, bez zaplnění.</v>
      </c>
      <c r="BB54" s="162"/>
      <c r="BC54" s="162"/>
      <c r="BD54" s="162"/>
      <c r="BE54" s="162"/>
      <c r="BF54" s="162"/>
      <c r="BG54" s="162"/>
      <c r="BH54" s="162"/>
    </row>
    <row r="55" spans="1:60" x14ac:dyDescent="0.2">
      <c r="A55" s="198" t="s">
        <v>158</v>
      </c>
      <c r="B55" s="172" t="s">
        <v>82</v>
      </c>
      <c r="C55" s="193" t="s">
        <v>83</v>
      </c>
      <c r="D55" s="176"/>
      <c r="E55" s="179"/>
      <c r="F55" s="291">
        <f>SUM(G56:G60)</f>
        <v>0</v>
      </c>
      <c r="G55" s="292"/>
      <c r="H55" s="182"/>
      <c r="I55" s="201"/>
      <c r="AE55" t="s">
        <v>159</v>
      </c>
    </row>
    <row r="56" spans="1:60" outlineLevel="1" x14ac:dyDescent="0.2">
      <c r="A56" s="199"/>
      <c r="B56" s="293" t="s">
        <v>716</v>
      </c>
      <c r="C56" s="294"/>
      <c r="D56" s="295"/>
      <c r="E56" s="296"/>
      <c r="F56" s="297"/>
      <c r="G56" s="298"/>
      <c r="H56" s="183"/>
      <c r="I56" s="20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>
        <v>0</v>
      </c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</row>
    <row r="57" spans="1:60" ht="22.5" outlineLevel="1" x14ac:dyDescent="0.2">
      <c r="A57" s="199"/>
      <c r="B57" s="285" t="s">
        <v>717</v>
      </c>
      <c r="C57" s="286"/>
      <c r="D57" s="287"/>
      <c r="E57" s="288"/>
      <c r="F57" s="289"/>
      <c r="G57" s="290"/>
      <c r="H57" s="183"/>
      <c r="I57" s="20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 t="s">
        <v>169</v>
      </c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5" t="str">
        <f>B57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A57" s="162"/>
      <c r="BB57" s="162"/>
      <c r="BC57" s="162"/>
      <c r="BD57" s="162"/>
      <c r="BE57" s="162"/>
      <c r="BF57" s="162"/>
      <c r="BG57" s="162"/>
      <c r="BH57" s="162"/>
    </row>
    <row r="58" spans="1:60" outlineLevel="1" x14ac:dyDescent="0.2">
      <c r="A58" s="200">
        <v>19</v>
      </c>
      <c r="B58" s="173" t="s">
        <v>718</v>
      </c>
      <c r="C58" s="194" t="s">
        <v>719</v>
      </c>
      <c r="D58" s="177" t="s">
        <v>245</v>
      </c>
      <c r="E58" s="180">
        <v>1</v>
      </c>
      <c r="F58" s="185"/>
      <c r="G58" s="184">
        <f>ROUND(E58*F58,2)</f>
        <v>0</v>
      </c>
      <c r="H58" s="183" t="s">
        <v>677</v>
      </c>
      <c r="I58" s="202" t="s">
        <v>174</v>
      </c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 t="s">
        <v>166</v>
      </c>
      <c r="AF58" s="162"/>
      <c r="AG58" s="162"/>
      <c r="AH58" s="162"/>
      <c r="AI58" s="162"/>
      <c r="AJ58" s="162"/>
      <c r="AK58" s="162"/>
      <c r="AL58" s="162"/>
      <c r="AM58" s="162">
        <v>21</v>
      </c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</row>
    <row r="59" spans="1:60" ht="22.5" outlineLevel="1" x14ac:dyDescent="0.2">
      <c r="A59" s="200">
        <v>20</v>
      </c>
      <c r="B59" s="173" t="s">
        <v>720</v>
      </c>
      <c r="C59" s="194" t="s">
        <v>1101</v>
      </c>
      <c r="D59" s="177" t="s">
        <v>245</v>
      </c>
      <c r="E59" s="180">
        <v>1</v>
      </c>
      <c r="F59" s="185"/>
      <c r="G59" s="184">
        <f>ROUND(E59*F59,2)</f>
        <v>0</v>
      </c>
      <c r="H59" s="183"/>
      <c r="I59" s="202" t="s">
        <v>228</v>
      </c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 t="s">
        <v>229</v>
      </c>
      <c r="AF59" s="162" t="s">
        <v>240</v>
      </c>
      <c r="AG59" s="162"/>
      <c r="AH59" s="162"/>
      <c r="AI59" s="162"/>
      <c r="AJ59" s="162"/>
      <c r="AK59" s="162"/>
      <c r="AL59" s="162"/>
      <c r="AM59" s="162">
        <v>21</v>
      </c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</row>
    <row r="60" spans="1:60" ht="22.5" outlineLevel="1" x14ac:dyDescent="0.2">
      <c r="A60" s="200">
        <v>21</v>
      </c>
      <c r="B60" s="173" t="s">
        <v>1102</v>
      </c>
      <c r="C60" s="194" t="s">
        <v>1103</v>
      </c>
      <c r="D60" s="177" t="s">
        <v>245</v>
      </c>
      <c r="E60" s="180">
        <v>1</v>
      </c>
      <c r="F60" s="185"/>
      <c r="G60" s="184">
        <f>ROUND(E60*F60,2)</f>
        <v>0</v>
      </c>
      <c r="H60" s="183"/>
      <c r="I60" s="202" t="s">
        <v>228</v>
      </c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 t="s">
        <v>229</v>
      </c>
      <c r="AF60" s="162" t="s">
        <v>240</v>
      </c>
      <c r="AG60" s="162"/>
      <c r="AH60" s="162"/>
      <c r="AI60" s="162"/>
      <c r="AJ60" s="162"/>
      <c r="AK60" s="162"/>
      <c r="AL60" s="162"/>
      <c r="AM60" s="162">
        <v>21</v>
      </c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</row>
    <row r="61" spans="1:60" x14ac:dyDescent="0.2">
      <c r="A61" s="198" t="s">
        <v>158</v>
      </c>
      <c r="B61" s="172" t="s">
        <v>88</v>
      </c>
      <c r="C61" s="193" t="s">
        <v>89</v>
      </c>
      <c r="D61" s="176"/>
      <c r="E61" s="179"/>
      <c r="F61" s="291">
        <f>SUM(G62:G63)</f>
        <v>0</v>
      </c>
      <c r="G61" s="292"/>
      <c r="H61" s="182"/>
      <c r="I61" s="201"/>
      <c r="AE61" t="s">
        <v>159</v>
      </c>
    </row>
    <row r="62" spans="1:60" outlineLevel="1" x14ac:dyDescent="0.2">
      <c r="A62" s="199"/>
      <c r="B62" s="293" t="s">
        <v>724</v>
      </c>
      <c r="C62" s="294"/>
      <c r="D62" s="295"/>
      <c r="E62" s="296"/>
      <c r="F62" s="297"/>
      <c r="G62" s="298"/>
      <c r="H62" s="183"/>
      <c r="I62" s="20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>
        <v>0</v>
      </c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</row>
    <row r="63" spans="1:60" outlineLevel="1" x14ac:dyDescent="0.2">
      <c r="A63" s="200">
        <v>22</v>
      </c>
      <c r="B63" s="173" t="s">
        <v>725</v>
      </c>
      <c r="C63" s="194" t="s">
        <v>726</v>
      </c>
      <c r="D63" s="177" t="s">
        <v>163</v>
      </c>
      <c r="E63" s="180">
        <v>18</v>
      </c>
      <c r="F63" s="185"/>
      <c r="G63" s="184">
        <f>ROUND(E63*F63,2)</f>
        <v>0</v>
      </c>
      <c r="H63" s="183" t="s">
        <v>727</v>
      </c>
      <c r="I63" s="202" t="s">
        <v>174</v>
      </c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 t="s">
        <v>166</v>
      </c>
      <c r="AF63" s="162"/>
      <c r="AG63" s="162"/>
      <c r="AH63" s="162"/>
      <c r="AI63" s="162"/>
      <c r="AJ63" s="162"/>
      <c r="AK63" s="162"/>
      <c r="AL63" s="162"/>
      <c r="AM63" s="162">
        <v>21</v>
      </c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</row>
    <row r="64" spans="1:60" x14ac:dyDescent="0.2">
      <c r="A64" s="198" t="s">
        <v>158</v>
      </c>
      <c r="B64" s="172" t="s">
        <v>90</v>
      </c>
      <c r="C64" s="193" t="s">
        <v>91</v>
      </c>
      <c r="D64" s="176"/>
      <c r="E64" s="179"/>
      <c r="F64" s="291">
        <f>SUM(G65:G69)</f>
        <v>0</v>
      </c>
      <c r="G64" s="292"/>
      <c r="H64" s="182"/>
      <c r="I64" s="201"/>
      <c r="AE64" t="s">
        <v>159</v>
      </c>
    </row>
    <row r="65" spans="1:60" outlineLevel="1" x14ac:dyDescent="0.2">
      <c r="A65" s="199"/>
      <c r="B65" s="293" t="s">
        <v>728</v>
      </c>
      <c r="C65" s="294"/>
      <c r="D65" s="295"/>
      <c r="E65" s="296"/>
      <c r="F65" s="297"/>
      <c r="G65" s="298"/>
      <c r="H65" s="183"/>
      <c r="I65" s="20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>
        <v>0</v>
      </c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</row>
    <row r="66" spans="1:60" outlineLevel="1" x14ac:dyDescent="0.2">
      <c r="A66" s="199"/>
      <c r="B66" s="285" t="s">
        <v>729</v>
      </c>
      <c r="C66" s="286"/>
      <c r="D66" s="287"/>
      <c r="E66" s="288"/>
      <c r="F66" s="289"/>
      <c r="G66" s="290"/>
      <c r="H66" s="183"/>
      <c r="I66" s="20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 t="s">
        <v>169</v>
      </c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</row>
    <row r="67" spans="1:60" outlineLevel="1" x14ac:dyDescent="0.2">
      <c r="A67" s="199"/>
      <c r="B67" s="285" t="s">
        <v>730</v>
      </c>
      <c r="C67" s="286"/>
      <c r="D67" s="287"/>
      <c r="E67" s="288"/>
      <c r="F67" s="289"/>
      <c r="G67" s="290"/>
      <c r="H67" s="183"/>
      <c r="I67" s="20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>
        <v>1</v>
      </c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</row>
    <row r="68" spans="1:60" outlineLevel="1" x14ac:dyDescent="0.2">
      <c r="A68" s="200">
        <v>23</v>
      </c>
      <c r="B68" s="173" t="s">
        <v>731</v>
      </c>
      <c r="C68" s="194" t="s">
        <v>732</v>
      </c>
      <c r="D68" s="177" t="s">
        <v>245</v>
      </c>
      <c r="E68" s="180">
        <v>1</v>
      </c>
      <c r="F68" s="185"/>
      <c r="G68" s="184">
        <f>ROUND(E68*F68,2)</f>
        <v>0</v>
      </c>
      <c r="H68" s="183" t="s">
        <v>254</v>
      </c>
      <c r="I68" s="202" t="s">
        <v>174</v>
      </c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 t="s">
        <v>166</v>
      </c>
      <c r="AF68" s="162"/>
      <c r="AG68" s="162"/>
      <c r="AH68" s="162"/>
      <c r="AI68" s="162"/>
      <c r="AJ68" s="162"/>
      <c r="AK68" s="162"/>
      <c r="AL68" s="162"/>
      <c r="AM68" s="162">
        <v>21</v>
      </c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</row>
    <row r="69" spans="1:60" ht="22.5" outlineLevel="1" x14ac:dyDescent="0.2">
      <c r="A69" s="200">
        <v>24</v>
      </c>
      <c r="B69" s="173" t="s">
        <v>733</v>
      </c>
      <c r="C69" s="194" t="s">
        <v>734</v>
      </c>
      <c r="D69" s="177" t="s">
        <v>245</v>
      </c>
      <c r="E69" s="180">
        <v>1</v>
      </c>
      <c r="F69" s="185"/>
      <c r="G69" s="184">
        <f>ROUND(E69*F69,2)</f>
        <v>0</v>
      </c>
      <c r="H69" s="183"/>
      <c r="I69" s="202" t="s">
        <v>228</v>
      </c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 t="s">
        <v>229</v>
      </c>
      <c r="AF69" s="162" t="s">
        <v>240</v>
      </c>
      <c r="AG69" s="162"/>
      <c r="AH69" s="162"/>
      <c r="AI69" s="162"/>
      <c r="AJ69" s="162"/>
      <c r="AK69" s="162"/>
      <c r="AL69" s="162"/>
      <c r="AM69" s="162">
        <v>21</v>
      </c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</row>
    <row r="70" spans="1:60" x14ac:dyDescent="0.2">
      <c r="A70" s="198" t="s">
        <v>158</v>
      </c>
      <c r="B70" s="172" t="s">
        <v>92</v>
      </c>
      <c r="C70" s="193" t="s">
        <v>93</v>
      </c>
      <c r="D70" s="176"/>
      <c r="E70" s="179"/>
      <c r="F70" s="291">
        <f>SUM(G71:G80)</f>
        <v>0</v>
      </c>
      <c r="G70" s="292"/>
      <c r="H70" s="182"/>
      <c r="I70" s="201"/>
      <c r="AE70" t="s">
        <v>159</v>
      </c>
    </row>
    <row r="71" spans="1:60" outlineLevel="1" x14ac:dyDescent="0.2">
      <c r="A71" s="199"/>
      <c r="B71" s="293" t="s">
        <v>1104</v>
      </c>
      <c r="C71" s="294"/>
      <c r="D71" s="295"/>
      <c r="E71" s="296"/>
      <c r="F71" s="297"/>
      <c r="G71" s="298"/>
      <c r="H71" s="183"/>
      <c r="I71" s="20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>
        <v>0</v>
      </c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</row>
    <row r="72" spans="1:60" outlineLevel="1" x14ac:dyDescent="0.2">
      <c r="A72" s="199"/>
      <c r="B72" s="285" t="s">
        <v>1105</v>
      </c>
      <c r="C72" s="286"/>
      <c r="D72" s="287"/>
      <c r="E72" s="288"/>
      <c r="F72" s="289"/>
      <c r="G72" s="290"/>
      <c r="H72" s="183"/>
      <c r="I72" s="20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 t="s">
        <v>169</v>
      </c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</row>
    <row r="73" spans="1:60" outlineLevel="1" x14ac:dyDescent="0.2">
      <c r="A73" s="200">
        <v>25</v>
      </c>
      <c r="B73" s="173" t="s">
        <v>1106</v>
      </c>
      <c r="C73" s="194" t="s">
        <v>1107</v>
      </c>
      <c r="D73" s="177" t="s">
        <v>245</v>
      </c>
      <c r="E73" s="180">
        <v>1</v>
      </c>
      <c r="F73" s="185"/>
      <c r="G73" s="184">
        <f>ROUND(E73*F73,2)</f>
        <v>0</v>
      </c>
      <c r="H73" s="183" t="s">
        <v>287</v>
      </c>
      <c r="I73" s="202" t="s">
        <v>174</v>
      </c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 t="s">
        <v>166</v>
      </c>
      <c r="AF73" s="162"/>
      <c r="AG73" s="162"/>
      <c r="AH73" s="162"/>
      <c r="AI73" s="162"/>
      <c r="AJ73" s="162"/>
      <c r="AK73" s="162"/>
      <c r="AL73" s="162"/>
      <c r="AM73" s="162">
        <v>21</v>
      </c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</row>
    <row r="74" spans="1:60" outlineLevel="1" x14ac:dyDescent="0.2">
      <c r="A74" s="199"/>
      <c r="B74" s="285" t="s">
        <v>1108</v>
      </c>
      <c r="C74" s="286"/>
      <c r="D74" s="287"/>
      <c r="E74" s="288"/>
      <c r="F74" s="289"/>
      <c r="G74" s="290"/>
      <c r="H74" s="183"/>
      <c r="I74" s="20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>
        <v>0</v>
      </c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</row>
    <row r="75" spans="1:60" outlineLevel="1" x14ac:dyDescent="0.2">
      <c r="A75" s="199"/>
      <c r="B75" s="285" t="s">
        <v>1109</v>
      </c>
      <c r="C75" s="286"/>
      <c r="D75" s="287"/>
      <c r="E75" s="288"/>
      <c r="F75" s="289"/>
      <c r="G75" s="290"/>
      <c r="H75" s="183"/>
      <c r="I75" s="20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 t="s">
        <v>169</v>
      </c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</row>
    <row r="76" spans="1:60" outlineLevel="1" x14ac:dyDescent="0.2">
      <c r="A76" s="200">
        <v>26</v>
      </c>
      <c r="B76" s="173" t="s">
        <v>1110</v>
      </c>
      <c r="C76" s="194" t="s">
        <v>1111</v>
      </c>
      <c r="D76" s="177" t="s">
        <v>163</v>
      </c>
      <c r="E76" s="180">
        <v>0.72</v>
      </c>
      <c r="F76" s="185"/>
      <c r="G76" s="184">
        <f>ROUND(E76*F76,2)</f>
        <v>0</v>
      </c>
      <c r="H76" s="183" t="s">
        <v>287</v>
      </c>
      <c r="I76" s="202" t="s">
        <v>174</v>
      </c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 t="s">
        <v>166</v>
      </c>
      <c r="AF76" s="162"/>
      <c r="AG76" s="162"/>
      <c r="AH76" s="162"/>
      <c r="AI76" s="162"/>
      <c r="AJ76" s="162"/>
      <c r="AK76" s="162"/>
      <c r="AL76" s="162"/>
      <c r="AM76" s="162">
        <v>21</v>
      </c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</row>
    <row r="77" spans="1:60" outlineLevel="1" x14ac:dyDescent="0.2">
      <c r="A77" s="199"/>
      <c r="B77" s="285" t="s">
        <v>735</v>
      </c>
      <c r="C77" s="286"/>
      <c r="D77" s="287"/>
      <c r="E77" s="288"/>
      <c r="F77" s="289"/>
      <c r="G77" s="290"/>
      <c r="H77" s="183"/>
      <c r="I77" s="20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>
        <v>0</v>
      </c>
      <c r="AD77" s="162"/>
      <c r="AE77" s="162"/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</row>
    <row r="78" spans="1:60" outlineLevel="1" x14ac:dyDescent="0.2">
      <c r="A78" s="199"/>
      <c r="B78" s="285" t="s">
        <v>736</v>
      </c>
      <c r="C78" s="286"/>
      <c r="D78" s="287"/>
      <c r="E78" s="288"/>
      <c r="F78" s="289"/>
      <c r="G78" s="290"/>
      <c r="H78" s="183"/>
      <c r="I78" s="20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>
        <v>1</v>
      </c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</row>
    <row r="79" spans="1:60" outlineLevel="1" x14ac:dyDescent="0.2">
      <c r="A79" s="200">
        <v>27</v>
      </c>
      <c r="B79" s="173" t="s">
        <v>737</v>
      </c>
      <c r="C79" s="194" t="s">
        <v>738</v>
      </c>
      <c r="D79" s="177" t="s">
        <v>163</v>
      </c>
      <c r="E79" s="180">
        <v>1.6</v>
      </c>
      <c r="F79" s="185"/>
      <c r="G79" s="184">
        <f>ROUND(E79*F79,2)</f>
        <v>0</v>
      </c>
      <c r="H79" s="183" t="s">
        <v>287</v>
      </c>
      <c r="I79" s="202" t="s">
        <v>174</v>
      </c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 t="s">
        <v>166</v>
      </c>
      <c r="AF79" s="162"/>
      <c r="AG79" s="162"/>
      <c r="AH79" s="162"/>
      <c r="AI79" s="162"/>
      <c r="AJ79" s="162"/>
      <c r="AK79" s="162"/>
      <c r="AL79" s="162"/>
      <c r="AM79" s="162">
        <v>21</v>
      </c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</row>
    <row r="80" spans="1:60" outlineLevel="1" x14ac:dyDescent="0.2">
      <c r="A80" s="200">
        <v>28</v>
      </c>
      <c r="B80" s="173" t="s">
        <v>739</v>
      </c>
      <c r="C80" s="194" t="s">
        <v>740</v>
      </c>
      <c r="D80" s="177" t="s">
        <v>237</v>
      </c>
      <c r="E80" s="180">
        <v>1</v>
      </c>
      <c r="F80" s="185"/>
      <c r="G80" s="184">
        <f>ROUND(E80*F80,2)</f>
        <v>0</v>
      </c>
      <c r="H80" s="183"/>
      <c r="I80" s="202" t="s">
        <v>228</v>
      </c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 t="s">
        <v>229</v>
      </c>
      <c r="AF80" s="162" t="s">
        <v>240</v>
      </c>
      <c r="AG80" s="162"/>
      <c r="AH80" s="162"/>
      <c r="AI80" s="162"/>
      <c r="AJ80" s="162"/>
      <c r="AK80" s="162"/>
      <c r="AL80" s="162"/>
      <c r="AM80" s="162">
        <v>21</v>
      </c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</row>
    <row r="81" spans="1:60" x14ac:dyDescent="0.2">
      <c r="A81" s="198" t="s">
        <v>158</v>
      </c>
      <c r="B81" s="172" t="s">
        <v>94</v>
      </c>
      <c r="C81" s="193" t="s">
        <v>95</v>
      </c>
      <c r="D81" s="176"/>
      <c r="E81" s="179"/>
      <c r="F81" s="291">
        <f>SUM(G82:G90)</f>
        <v>0</v>
      </c>
      <c r="G81" s="292"/>
      <c r="H81" s="182"/>
      <c r="I81" s="201"/>
      <c r="AE81" t="s">
        <v>159</v>
      </c>
    </row>
    <row r="82" spans="1:60" outlineLevel="1" x14ac:dyDescent="0.2">
      <c r="A82" s="199"/>
      <c r="B82" s="293" t="s">
        <v>294</v>
      </c>
      <c r="C82" s="294"/>
      <c r="D82" s="295"/>
      <c r="E82" s="296"/>
      <c r="F82" s="297"/>
      <c r="G82" s="298"/>
      <c r="H82" s="183"/>
      <c r="I82" s="20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>
        <v>0</v>
      </c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</row>
    <row r="83" spans="1:60" outlineLevel="1" x14ac:dyDescent="0.2">
      <c r="A83" s="199"/>
      <c r="B83" s="285" t="s">
        <v>295</v>
      </c>
      <c r="C83" s="286"/>
      <c r="D83" s="287"/>
      <c r="E83" s="288"/>
      <c r="F83" s="289"/>
      <c r="G83" s="290"/>
      <c r="H83" s="183"/>
      <c r="I83" s="20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>
        <v>1</v>
      </c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</row>
    <row r="84" spans="1:60" outlineLevel="1" x14ac:dyDescent="0.2">
      <c r="A84" s="200">
        <v>29</v>
      </c>
      <c r="B84" s="173" t="s">
        <v>296</v>
      </c>
      <c r="C84" s="194" t="s">
        <v>297</v>
      </c>
      <c r="D84" s="177" t="s">
        <v>225</v>
      </c>
      <c r="E84" s="180">
        <v>2</v>
      </c>
      <c r="F84" s="185"/>
      <c r="G84" s="184">
        <f>ROUND(E84*F84,2)</f>
        <v>0</v>
      </c>
      <c r="H84" s="183" t="s">
        <v>287</v>
      </c>
      <c r="I84" s="202" t="s">
        <v>174</v>
      </c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 t="s">
        <v>166</v>
      </c>
      <c r="AF84" s="162"/>
      <c r="AG84" s="162"/>
      <c r="AH84" s="162"/>
      <c r="AI84" s="162"/>
      <c r="AJ84" s="162"/>
      <c r="AK84" s="162"/>
      <c r="AL84" s="162"/>
      <c r="AM84" s="162">
        <v>21</v>
      </c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</row>
    <row r="85" spans="1:60" outlineLevel="1" x14ac:dyDescent="0.2">
      <c r="A85" s="199"/>
      <c r="B85" s="285" t="s">
        <v>294</v>
      </c>
      <c r="C85" s="286"/>
      <c r="D85" s="287"/>
      <c r="E85" s="288"/>
      <c r="F85" s="289"/>
      <c r="G85" s="290"/>
      <c r="H85" s="183"/>
      <c r="I85" s="20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>
        <v>0</v>
      </c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</row>
    <row r="86" spans="1:60" outlineLevel="1" x14ac:dyDescent="0.2">
      <c r="A86" s="199"/>
      <c r="B86" s="285" t="s">
        <v>295</v>
      </c>
      <c r="C86" s="286"/>
      <c r="D86" s="287"/>
      <c r="E86" s="288"/>
      <c r="F86" s="289"/>
      <c r="G86" s="290"/>
      <c r="H86" s="183"/>
      <c r="I86" s="20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>
        <v>1</v>
      </c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</row>
    <row r="87" spans="1:60" outlineLevel="1" x14ac:dyDescent="0.2">
      <c r="A87" s="200">
        <v>30</v>
      </c>
      <c r="B87" s="173" t="s">
        <v>741</v>
      </c>
      <c r="C87" s="194" t="s">
        <v>742</v>
      </c>
      <c r="D87" s="177" t="s">
        <v>225</v>
      </c>
      <c r="E87" s="180">
        <v>1</v>
      </c>
      <c r="F87" s="185"/>
      <c r="G87" s="184">
        <f>ROUND(E87*F87,2)</f>
        <v>0</v>
      </c>
      <c r="H87" s="183" t="s">
        <v>287</v>
      </c>
      <c r="I87" s="202" t="s">
        <v>174</v>
      </c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 t="s">
        <v>166</v>
      </c>
      <c r="AF87" s="162"/>
      <c r="AG87" s="162"/>
      <c r="AH87" s="162"/>
      <c r="AI87" s="162"/>
      <c r="AJ87" s="162"/>
      <c r="AK87" s="162"/>
      <c r="AL87" s="162"/>
      <c r="AM87" s="162">
        <v>21</v>
      </c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</row>
    <row r="88" spans="1:60" outlineLevel="1" x14ac:dyDescent="0.2">
      <c r="A88" s="199"/>
      <c r="B88" s="285" t="s">
        <v>745</v>
      </c>
      <c r="C88" s="286"/>
      <c r="D88" s="287"/>
      <c r="E88" s="288"/>
      <c r="F88" s="289"/>
      <c r="G88" s="290"/>
      <c r="H88" s="183"/>
      <c r="I88" s="20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>
        <v>0</v>
      </c>
      <c r="AD88" s="162"/>
      <c r="AE88" s="162"/>
      <c r="AF88" s="162"/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</row>
    <row r="89" spans="1:60" outlineLevel="1" x14ac:dyDescent="0.2">
      <c r="A89" s="199"/>
      <c r="B89" s="285" t="s">
        <v>746</v>
      </c>
      <c r="C89" s="286"/>
      <c r="D89" s="287"/>
      <c r="E89" s="288"/>
      <c r="F89" s="289"/>
      <c r="G89" s="290"/>
      <c r="H89" s="183"/>
      <c r="I89" s="20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>
        <v>1</v>
      </c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</row>
    <row r="90" spans="1:60" outlineLevel="1" x14ac:dyDescent="0.2">
      <c r="A90" s="200">
        <v>31</v>
      </c>
      <c r="B90" s="173" t="s">
        <v>747</v>
      </c>
      <c r="C90" s="194" t="s">
        <v>748</v>
      </c>
      <c r="D90" s="177" t="s">
        <v>163</v>
      </c>
      <c r="E90" s="180">
        <v>72</v>
      </c>
      <c r="F90" s="185"/>
      <c r="G90" s="184">
        <f>ROUND(E90*F90,2)</f>
        <v>0</v>
      </c>
      <c r="H90" s="183" t="s">
        <v>287</v>
      </c>
      <c r="I90" s="202" t="s">
        <v>174</v>
      </c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 t="s">
        <v>166</v>
      </c>
      <c r="AF90" s="162"/>
      <c r="AG90" s="162"/>
      <c r="AH90" s="162"/>
      <c r="AI90" s="162"/>
      <c r="AJ90" s="162"/>
      <c r="AK90" s="162"/>
      <c r="AL90" s="162"/>
      <c r="AM90" s="162">
        <v>21</v>
      </c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</row>
    <row r="91" spans="1:60" x14ac:dyDescent="0.2">
      <c r="A91" s="198" t="s">
        <v>158</v>
      </c>
      <c r="B91" s="172" t="s">
        <v>98</v>
      </c>
      <c r="C91" s="193" t="s">
        <v>99</v>
      </c>
      <c r="D91" s="176"/>
      <c r="E91" s="179"/>
      <c r="F91" s="291">
        <f>SUM(G92:G100)</f>
        <v>0</v>
      </c>
      <c r="G91" s="292"/>
      <c r="H91" s="182"/>
      <c r="I91" s="201"/>
      <c r="AE91" t="s">
        <v>159</v>
      </c>
    </row>
    <row r="92" spans="1:60" outlineLevel="1" x14ac:dyDescent="0.2">
      <c r="A92" s="199"/>
      <c r="B92" s="293" t="s">
        <v>1118</v>
      </c>
      <c r="C92" s="294"/>
      <c r="D92" s="295"/>
      <c r="E92" s="296"/>
      <c r="F92" s="297"/>
      <c r="G92" s="298"/>
      <c r="H92" s="183"/>
      <c r="I92" s="20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>
        <v>0</v>
      </c>
      <c r="AD92" s="162"/>
      <c r="AE92" s="162"/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</row>
    <row r="93" spans="1:60" ht="22.5" outlineLevel="1" x14ac:dyDescent="0.2">
      <c r="A93" s="200">
        <v>32</v>
      </c>
      <c r="B93" s="173" t="s">
        <v>1119</v>
      </c>
      <c r="C93" s="194" t="s">
        <v>1120</v>
      </c>
      <c r="D93" s="177" t="s">
        <v>163</v>
      </c>
      <c r="E93" s="180">
        <v>46</v>
      </c>
      <c r="F93" s="185"/>
      <c r="G93" s="184">
        <f>ROUND(E93*F93,2)</f>
        <v>0</v>
      </c>
      <c r="H93" s="183" t="s">
        <v>753</v>
      </c>
      <c r="I93" s="202" t="s">
        <v>174</v>
      </c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 t="s">
        <v>166</v>
      </c>
      <c r="AF93" s="162"/>
      <c r="AG93" s="162"/>
      <c r="AH93" s="162"/>
      <c r="AI93" s="162"/>
      <c r="AJ93" s="162"/>
      <c r="AK93" s="162"/>
      <c r="AL93" s="162"/>
      <c r="AM93" s="162">
        <v>21</v>
      </c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</row>
    <row r="94" spans="1:60" outlineLevel="1" x14ac:dyDescent="0.2">
      <c r="A94" s="199"/>
      <c r="B94" s="174"/>
      <c r="C94" s="299" t="s">
        <v>1121</v>
      </c>
      <c r="D94" s="300"/>
      <c r="E94" s="301"/>
      <c r="F94" s="302"/>
      <c r="G94" s="303"/>
      <c r="H94" s="183"/>
      <c r="I94" s="20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5" t="str">
        <f>C94</f>
        <v>Provedení očištění povrchu a natavení jedné vrstvy modifikovaného asfaltového pásu včetně dodávky materiálů.</v>
      </c>
      <c r="BB94" s="162"/>
      <c r="BC94" s="162"/>
      <c r="BD94" s="162"/>
      <c r="BE94" s="162"/>
      <c r="BF94" s="162"/>
      <c r="BG94" s="162"/>
      <c r="BH94" s="162"/>
    </row>
    <row r="95" spans="1:60" outlineLevel="1" x14ac:dyDescent="0.2">
      <c r="A95" s="199"/>
      <c r="B95" s="285" t="s">
        <v>749</v>
      </c>
      <c r="C95" s="286"/>
      <c r="D95" s="287"/>
      <c r="E95" s="288"/>
      <c r="F95" s="289"/>
      <c r="G95" s="290"/>
      <c r="H95" s="183"/>
      <c r="I95" s="20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>
        <v>0</v>
      </c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</row>
    <row r="96" spans="1:60" outlineLevel="1" x14ac:dyDescent="0.2">
      <c r="A96" s="199"/>
      <c r="B96" s="285" t="s">
        <v>750</v>
      </c>
      <c r="C96" s="286"/>
      <c r="D96" s="287"/>
      <c r="E96" s="288"/>
      <c r="F96" s="289"/>
      <c r="G96" s="290"/>
      <c r="H96" s="183"/>
      <c r="I96" s="20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>
        <v>1</v>
      </c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</row>
    <row r="97" spans="1:60" outlineLevel="1" x14ac:dyDescent="0.2">
      <c r="A97" s="200">
        <v>33</v>
      </c>
      <c r="B97" s="173" t="s">
        <v>751</v>
      </c>
      <c r="C97" s="194" t="s">
        <v>752</v>
      </c>
      <c r="D97" s="177" t="s">
        <v>163</v>
      </c>
      <c r="E97" s="180">
        <v>18</v>
      </c>
      <c r="F97" s="185"/>
      <c r="G97" s="184">
        <f>ROUND(E97*F97,2)</f>
        <v>0</v>
      </c>
      <c r="H97" s="183" t="s">
        <v>753</v>
      </c>
      <c r="I97" s="202" t="s">
        <v>174</v>
      </c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 t="s">
        <v>166</v>
      </c>
      <c r="AF97" s="162"/>
      <c r="AG97" s="162"/>
      <c r="AH97" s="162"/>
      <c r="AI97" s="162"/>
      <c r="AJ97" s="162"/>
      <c r="AK97" s="162"/>
      <c r="AL97" s="162"/>
      <c r="AM97" s="162">
        <v>21</v>
      </c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</row>
    <row r="98" spans="1:60" outlineLevel="1" x14ac:dyDescent="0.2">
      <c r="A98" s="199"/>
      <c r="B98" s="285" t="s">
        <v>749</v>
      </c>
      <c r="C98" s="286"/>
      <c r="D98" s="287"/>
      <c r="E98" s="288"/>
      <c r="F98" s="289"/>
      <c r="G98" s="290"/>
      <c r="H98" s="183"/>
      <c r="I98" s="20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>
        <v>0</v>
      </c>
      <c r="AD98" s="162"/>
      <c r="AE98" s="162"/>
      <c r="AF98" s="162"/>
      <c r="AG98" s="162"/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</row>
    <row r="99" spans="1:60" outlineLevel="1" x14ac:dyDescent="0.2">
      <c r="A99" s="199"/>
      <c r="B99" s="285" t="s">
        <v>754</v>
      </c>
      <c r="C99" s="286"/>
      <c r="D99" s="287"/>
      <c r="E99" s="288"/>
      <c r="F99" s="289"/>
      <c r="G99" s="290"/>
      <c r="H99" s="183"/>
      <c r="I99" s="20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>
        <v>1</v>
      </c>
      <c r="AD99" s="162"/>
      <c r="AE99" s="162"/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</row>
    <row r="100" spans="1:60" outlineLevel="1" x14ac:dyDescent="0.2">
      <c r="A100" s="200">
        <v>34</v>
      </c>
      <c r="B100" s="173" t="s">
        <v>755</v>
      </c>
      <c r="C100" s="194" t="s">
        <v>756</v>
      </c>
      <c r="D100" s="177" t="s">
        <v>163</v>
      </c>
      <c r="E100" s="180">
        <v>23</v>
      </c>
      <c r="F100" s="185"/>
      <c r="G100" s="184">
        <f>ROUND(E100*F100,2)</f>
        <v>0</v>
      </c>
      <c r="H100" s="183" t="s">
        <v>753</v>
      </c>
      <c r="I100" s="202" t="s">
        <v>174</v>
      </c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 t="s">
        <v>166</v>
      </c>
      <c r="AF100" s="162"/>
      <c r="AG100" s="162"/>
      <c r="AH100" s="162"/>
      <c r="AI100" s="162"/>
      <c r="AJ100" s="162"/>
      <c r="AK100" s="162"/>
      <c r="AL100" s="162"/>
      <c r="AM100" s="162">
        <v>21</v>
      </c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</row>
    <row r="101" spans="1:60" x14ac:dyDescent="0.2">
      <c r="A101" s="198" t="s">
        <v>158</v>
      </c>
      <c r="B101" s="172" t="s">
        <v>108</v>
      </c>
      <c r="C101" s="193" t="s">
        <v>109</v>
      </c>
      <c r="D101" s="176"/>
      <c r="E101" s="179"/>
      <c r="F101" s="291">
        <f>SUM(G102:G104)</f>
        <v>0</v>
      </c>
      <c r="G101" s="292"/>
      <c r="H101" s="182"/>
      <c r="I101" s="201"/>
      <c r="AE101" t="s">
        <v>159</v>
      </c>
    </row>
    <row r="102" spans="1:60" outlineLevel="1" x14ac:dyDescent="0.2">
      <c r="A102" s="199"/>
      <c r="B102" s="293" t="s">
        <v>757</v>
      </c>
      <c r="C102" s="294"/>
      <c r="D102" s="295"/>
      <c r="E102" s="296"/>
      <c r="F102" s="297"/>
      <c r="G102" s="298"/>
      <c r="H102" s="183"/>
      <c r="I102" s="20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>
        <v>0</v>
      </c>
      <c r="AD102" s="162"/>
      <c r="AE102" s="162"/>
      <c r="AF102" s="162"/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</row>
    <row r="103" spans="1:60" outlineLevel="1" x14ac:dyDescent="0.2">
      <c r="A103" s="200">
        <v>35</v>
      </c>
      <c r="B103" s="173" t="s">
        <v>758</v>
      </c>
      <c r="C103" s="194" t="s">
        <v>759</v>
      </c>
      <c r="D103" s="177" t="s">
        <v>245</v>
      </c>
      <c r="E103" s="180">
        <v>2</v>
      </c>
      <c r="F103" s="185"/>
      <c r="G103" s="184">
        <f>ROUND(E103*F103,2)</f>
        <v>0</v>
      </c>
      <c r="H103" s="183" t="s">
        <v>760</v>
      </c>
      <c r="I103" s="202" t="s">
        <v>174</v>
      </c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 t="s">
        <v>166</v>
      </c>
      <c r="AF103" s="162"/>
      <c r="AG103" s="162"/>
      <c r="AH103" s="162"/>
      <c r="AI103" s="162"/>
      <c r="AJ103" s="162"/>
      <c r="AK103" s="162"/>
      <c r="AL103" s="162"/>
      <c r="AM103" s="162">
        <v>21</v>
      </c>
      <c r="AN103" s="162"/>
      <c r="AO103" s="162"/>
      <c r="AP103" s="162"/>
      <c r="AQ103" s="162"/>
      <c r="AR103" s="162"/>
      <c r="AS103" s="162"/>
      <c r="AT103" s="162"/>
      <c r="AU103" s="162"/>
      <c r="AV103" s="162"/>
      <c r="AW103" s="162"/>
      <c r="AX103" s="162"/>
      <c r="AY103" s="162"/>
      <c r="AZ103" s="162"/>
      <c r="BA103" s="162"/>
      <c r="BB103" s="162"/>
      <c r="BC103" s="162"/>
      <c r="BD103" s="162"/>
      <c r="BE103" s="162"/>
      <c r="BF103" s="162"/>
      <c r="BG103" s="162"/>
      <c r="BH103" s="162"/>
    </row>
    <row r="104" spans="1:60" ht="22.5" outlineLevel="1" x14ac:dyDescent="0.2">
      <c r="A104" s="200">
        <v>36</v>
      </c>
      <c r="B104" s="173" t="s">
        <v>761</v>
      </c>
      <c r="C104" s="194" t="s">
        <v>762</v>
      </c>
      <c r="D104" s="177" t="s">
        <v>245</v>
      </c>
      <c r="E104" s="180">
        <v>2</v>
      </c>
      <c r="F104" s="185"/>
      <c r="G104" s="184">
        <f>ROUND(E104*F104,2)</f>
        <v>0</v>
      </c>
      <c r="H104" s="183"/>
      <c r="I104" s="202" t="s">
        <v>228</v>
      </c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 t="s">
        <v>229</v>
      </c>
      <c r="AF104" s="162" t="s">
        <v>240</v>
      </c>
      <c r="AG104" s="162"/>
      <c r="AH104" s="162"/>
      <c r="AI104" s="162"/>
      <c r="AJ104" s="162"/>
      <c r="AK104" s="162"/>
      <c r="AL104" s="162"/>
      <c r="AM104" s="162">
        <v>21</v>
      </c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  <c r="BC104" s="162"/>
      <c r="BD104" s="162"/>
      <c r="BE104" s="162"/>
      <c r="BF104" s="162"/>
      <c r="BG104" s="162"/>
      <c r="BH104" s="162"/>
    </row>
    <row r="105" spans="1:60" x14ac:dyDescent="0.2">
      <c r="A105" s="198" t="s">
        <v>158</v>
      </c>
      <c r="B105" s="172" t="s">
        <v>130</v>
      </c>
      <c r="C105" s="193" t="s">
        <v>131</v>
      </c>
      <c r="D105" s="176"/>
      <c r="E105" s="179"/>
      <c r="F105" s="291">
        <f>SUM(G106:G107)</f>
        <v>0</v>
      </c>
      <c r="G105" s="292"/>
      <c r="H105" s="182"/>
      <c r="I105" s="201"/>
      <c r="AE105" t="s">
        <v>159</v>
      </c>
    </row>
    <row r="106" spans="1:60" outlineLevel="1" x14ac:dyDescent="0.2">
      <c r="A106" s="199"/>
      <c r="B106" s="293" t="s">
        <v>763</v>
      </c>
      <c r="C106" s="294"/>
      <c r="D106" s="295"/>
      <c r="E106" s="296"/>
      <c r="F106" s="297"/>
      <c r="G106" s="298"/>
      <c r="H106" s="183"/>
      <c r="I106" s="20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>
        <v>0</v>
      </c>
      <c r="AD106" s="162"/>
      <c r="AE106" s="162"/>
      <c r="AF106" s="162"/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2"/>
      <c r="AZ106" s="162"/>
      <c r="BA106" s="162"/>
      <c r="BB106" s="162"/>
      <c r="BC106" s="162"/>
      <c r="BD106" s="162"/>
      <c r="BE106" s="162"/>
      <c r="BF106" s="162"/>
      <c r="BG106" s="162"/>
      <c r="BH106" s="162"/>
    </row>
    <row r="107" spans="1:60" outlineLevel="1" x14ac:dyDescent="0.2">
      <c r="A107" s="200">
        <v>37</v>
      </c>
      <c r="B107" s="173" t="s">
        <v>764</v>
      </c>
      <c r="C107" s="194" t="s">
        <v>765</v>
      </c>
      <c r="D107" s="177" t="s">
        <v>245</v>
      </c>
      <c r="E107" s="180">
        <v>1</v>
      </c>
      <c r="F107" s="185"/>
      <c r="G107" s="184">
        <f>ROUND(E107*F107,2)</f>
        <v>0</v>
      </c>
      <c r="H107" s="183" t="s">
        <v>766</v>
      </c>
      <c r="I107" s="202" t="s">
        <v>174</v>
      </c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 t="s">
        <v>166</v>
      </c>
      <c r="AF107" s="162"/>
      <c r="AG107" s="162"/>
      <c r="AH107" s="162"/>
      <c r="AI107" s="162"/>
      <c r="AJ107" s="162"/>
      <c r="AK107" s="162"/>
      <c r="AL107" s="162"/>
      <c r="AM107" s="162">
        <v>21</v>
      </c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2"/>
      <c r="AZ107" s="162"/>
      <c r="BA107" s="162"/>
      <c r="BB107" s="162"/>
      <c r="BC107" s="162"/>
      <c r="BD107" s="162"/>
      <c r="BE107" s="162"/>
      <c r="BF107" s="162"/>
      <c r="BG107" s="162"/>
      <c r="BH107" s="162"/>
    </row>
    <row r="108" spans="1:60" x14ac:dyDescent="0.2">
      <c r="A108" s="198" t="s">
        <v>158</v>
      </c>
      <c r="B108" s="172" t="s">
        <v>132</v>
      </c>
      <c r="C108" s="193" t="s">
        <v>133</v>
      </c>
      <c r="D108" s="176"/>
      <c r="E108" s="179"/>
      <c r="F108" s="291">
        <f>SUM(G109:G111)</f>
        <v>0</v>
      </c>
      <c r="G108" s="292"/>
      <c r="H108" s="182"/>
      <c r="I108" s="201"/>
      <c r="AE108" t="s">
        <v>159</v>
      </c>
    </row>
    <row r="109" spans="1:60" outlineLevel="1" x14ac:dyDescent="0.2">
      <c r="A109" s="199"/>
      <c r="B109" s="293" t="s">
        <v>767</v>
      </c>
      <c r="C109" s="294"/>
      <c r="D109" s="295"/>
      <c r="E109" s="296"/>
      <c r="F109" s="297"/>
      <c r="G109" s="298"/>
      <c r="H109" s="183"/>
      <c r="I109" s="20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>
        <v>0</v>
      </c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</row>
    <row r="110" spans="1:60" outlineLevel="1" x14ac:dyDescent="0.2">
      <c r="A110" s="199"/>
      <c r="B110" s="285" t="s">
        <v>768</v>
      </c>
      <c r="C110" s="286"/>
      <c r="D110" s="287"/>
      <c r="E110" s="288"/>
      <c r="F110" s="289"/>
      <c r="G110" s="290"/>
      <c r="H110" s="183"/>
      <c r="I110" s="20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>
        <v>1</v>
      </c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</row>
    <row r="111" spans="1:60" outlineLevel="1" x14ac:dyDescent="0.2">
      <c r="A111" s="200">
        <v>38</v>
      </c>
      <c r="B111" s="173" t="s">
        <v>769</v>
      </c>
      <c r="C111" s="194" t="s">
        <v>770</v>
      </c>
      <c r="D111" s="177" t="s">
        <v>163</v>
      </c>
      <c r="E111" s="180">
        <v>2.2999999999999998</v>
      </c>
      <c r="F111" s="185"/>
      <c r="G111" s="184">
        <f>ROUND(E111*F111,2)</f>
        <v>0</v>
      </c>
      <c r="H111" s="183" t="s">
        <v>608</v>
      </c>
      <c r="I111" s="202" t="s">
        <v>174</v>
      </c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 t="s">
        <v>166</v>
      </c>
      <c r="AF111" s="162"/>
      <c r="AG111" s="162"/>
      <c r="AH111" s="162"/>
      <c r="AI111" s="162"/>
      <c r="AJ111" s="162"/>
      <c r="AK111" s="162"/>
      <c r="AL111" s="162"/>
      <c r="AM111" s="162">
        <v>21</v>
      </c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</row>
    <row r="112" spans="1:60" x14ac:dyDescent="0.2">
      <c r="A112" s="198" t="s">
        <v>158</v>
      </c>
      <c r="B112" s="172" t="s">
        <v>134</v>
      </c>
      <c r="C112" s="193" t="s">
        <v>135</v>
      </c>
      <c r="D112" s="176"/>
      <c r="E112" s="179"/>
      <c r="F112" s="291">
        <f>SUM(G113:G123)</f>
        <v>0</v>
      </c>
      <c r="G112" s="292"/>
      <c r="H112" s="182"/>
      <c r="I112" s="201"/>
      <c r="AE112" t="s">
        <v>159</v>
      </c>
    </row>
    <row r="113" spans="1:60" outlineLevel="1" x14ac:dyDescent="0.2">
      <c r="A113" s="199"/>
      <c r="B113" s="293" t="s">
        <v>771</v>
      </c>
      <c r="C113" s="294"/>
      <c r="D113" s="295"/>
      <c r="E113" s="296"/>
      <c r="F113" s="297"/>
      <c r="G113" s="298"/>
      <c r="H113" s="183"/>
      <c r="I113" s="20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>
        <v>0</v>
      </c>
      <c r="AD113" s="162"/>
      <c r="AE113" s="162"/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2"/>
      <c r="AZ113" s="162"/>
      <c r="BA113" s="162"/>
      <c r="BB113" s="162"/>
      <c r="BC113" s="162"/>
      <c r="BD113" s="162"/>
      <c r="BE113" s="162"/>
      <c r="BF113" s="162"/>
      <c r="BG113" s="162"/>
      <c r="BH113" s="162"/>
    </row>
    <row r="114" spans="1:60" outlineLevel="1" x14ac:dyDescent="0.2">
      <c r="A114" s="200">
        <v>39</v>
      </c>
      <c r="B114" s="173" t="s">
        <v>772</v>
      </c>
      <c r="C114" s="194" t="s">
        <v>773</v>
      </c>
      <c r="D114" s="177" t="s">
        <v>163</v>
      </c>
      <c r="E114" s="180">
        <v>72</v>
      </c>
      <c r="F114" s="185"/>
      <c r="G114" s="184">
        <f>ROUND(E114*F114,2)</f>
        <v>0</v>
      </c>
      <c r="H114" s="183" t="s">
        <v>774</v>
      </c>
      <c r="I114" s="202" t="s">
        <v>174</v>
      </c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 t="s">
        <v>166</v>
      </c>
      <c r="AF114" s="162"/>
      <c r="AG114" s="162"/>
      <c r="AH114" s="162"/>
      <c r="AI114" s="162"/>
      <c r="AJ114" s="162"/>
      <c r="AK114" s="162"/>
      <c r="AL114" s="162"/>
      <c r="AM114" s="162">
        <v>21</v>
      </c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2"/>
      <c r="AZ114" s="162"/>
      <c r="BA114" s="162"/>
      <c r="BB114" s="162"/>
      <c r="BC114" s="162"/>
      <c r="BD114" s="162"/>
      <c r="BE114" s="162"/>
      <c r="BF114" s="162"/>
      <c r="BG114" s="162"/>
      <c r="BH114" s="162"/>
    </row>
    <row r="115" spans="1:60" outlineLevel="1" x14ac:dyDescent="0.2">
      <c r="A115" s="199"/>
      <c r="B115" s="285" t="s">
        <v>775</v>
      </c>
      <c r="C115" s="286"/>
      <c r="D115" s="287"/>
      <c r="E115" s="288"/>
      <c r="F115" s="289"/>
      <c r="G115" s="290"/>
      <c r="H115" s="183"/>
      <c r="I115" s="20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>
        <v>0</v>
      </c>
      <c r="AD115" s="162"/>
      <c r="AE115" s="162"/>
      <c r="AF115" s="162"/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2"/>
      <c r="AZ115" s="162"/>
      <c r="BA115" s="162"/>
      <c r="BB115" s="162"/>
      <c r="BC115" s="162"/>
      <c r="BD115" s="162"/>
      <c r="BE115" s="162"/>
      <c r="BF115" s="162"/>
      <c r="BG115" s="162"/>
      <c r="BH115" s="162"/>
    </row>
    <row r="116" spans="1:60" outlineLevel="1" x14ac:dyDescent="0.2">
      <c r="A116" s="199"/>
      <c r="B116" s="285" t="s">
        <v>776</v>
      </c>
      <c r="C116" s="286"/>
      <c r="D116" s="287"/>
      <c r="E116" s="288"/>
      <c r="F116" s="289"/>
      <c r="G116" s="290"/>
      <c r="H116" s="183"/>
      <c r="I116" s="20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>
        <v>1</v>
      </c>
      <c r="AD116" s="162"/>
      <c r="AE116" s="162"/>
      <c r="AF116" s="162"/>
      <c r="AG116" s="162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2"/>
      <c r="AZ116" s="162"/>
      <c r="BA116" s="162"/>
      <c r="BB116" s="162"/>
      <c r="BC116" s="162"/>
      <c r="BD116" s="162"/>
      <c r="BE116" s="162"/>
      <c r="BF116" s="162"/>
      <c r="BG116" s="162"/>
      <c r="BH116" s="162"/>
    </row>
    <row r="117" spans="1:60" outlineLevel="1" x14ac:dyDescent="0.2">
      <c r="A117" s="200">
        <v>40</v>
      </c>
      <c r="B117" s="173" t="s">
        <v>777</v>
      </c>
      <c r="C117" s="194" t="s">
        <v>778</v>
      </c>
      <c r="D117" s="177" t="s">
        <v>163</v>
      </c>
      <c r="E117" s="180">
        <v>72</v>
      </c>
      <c r="F117" s="185"/>
      <c r="G117" s="184">
        <f>ROUND(E117*F117,2)</f>
        <v>0</v>
      </c>
      <c r="H117" s="183" t="s">
        <v>774</v>
      </c>
      <c r="I117" s="202" t="s">
        <v>174</v>
      </c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 t="s">
        <v>166</v>
      </c>
      <c r="AF117" s="162"/>
      <c r="AG117" s="162"/>
      <c r="AH117" s="162"/>
      <c r="AI117" s="162"/>
      <c r="AJ117" s="162"/>
      <c r="AK117" s="162"/>
      <c r="AL117" s="162"/>
      <c r="AM117" s="162">
        <v>21</v>
      </c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2"/>
      <c r="AZ117" s="162"/>
      <c r="BA117" s="162"/>
      <c r="BB117" s="162"/>
      <c r="BC117" s="162"/>
      <c r="BD117" s="162"/>
      <c r="BE117" s="162"/>
      <c r="BF117" s="162"/>
      <c r="BG117" s="162"/>
      <c r="BH117" s="162"/>
    </row>
    <row r="118" spans="1:60" outlineLevel="1" x14ac:dyDescent="0.2">
      <c r="A118" s="199"/>
      <c r="B118" s="285" t="s">
        <v>775</v>
      </c>
      <c r="C118" s="286"/>
      <c r="D118" s="287"/>
      <c r="E118" s="288"/>
      <c r="F118" s="289"/>
      <c r="G118" s="290"/>
      <c r="H118" s="183"/>
      <c r="I118" s="20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>
        <v>0</v>
      </c>
      <c r="AD118" s="162"/>
      <c r="AE118" s="162"/>
      <c r="AF118" s="162"/>
      <c r="AG118" s="162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2"/>
      <c r="AZ118" s="162"/>
      <c r="BA118" s="162"/>
      <c r="BB118" s="162"/>
      <c r="BC118" s="162"/>
      <c r="BD118" s="162"/>
      <c r="BE118" s="162"/>
      <c r="BF118" s="162"/>
      <c r="BG118" s="162"/>
      <c r="BH118" s="162"/>
    </row>
    <row r="119" spans="1:60" outlineLevel="1" x14ac:dyDescent="0.2">
      <c r="A119" s="199"/>
      <c r="B119" s="285" t="s">
        <v>776</v>
      </c>
      <c r="C119" s="286"/>
      <c r="D119" s="287"/>
      <c r="E119" s="288"/>
      <c r="F119" s="289"/>
      <c r="G119" s="290"/>
      <c r="H119" s="183"/>
      <c r="I119" s="20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>
        <v>1</v>
      </c>
      <c r="AD119" s="162"/>
      <c r="AE119" s="162"/>
      <c r="AF119" s="162"/>
      <c r="AG119" s="162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</row>
    <row r="120" spans="1:60" outlineLevel="1" x14ac:dyDescent="0.2">
      <c r="A120" s="200">
        <v>41</v>
      </c>
      <c r="B120" s="173" t="s">
        <v>779</v>
      </c>
      <c r="C120" s="194" t="s">
        <v>778</v>
      </c>
      <c r="D120" s="177" t="s">
        <v>163</v>
      </c>
      <c r="E120" s="180">
        <v>72</v>
      </c>
      <c r="F120" s="185"/>
      <c r="G120" s="184">
        <f>ROUND(E120*F120,2)</f>
        <v>0</v>
      </c>
      <c r="H120" s="183" t="s">
        <v>774</v>
      </c>
      <c r="I120" s="202" t="s">
        <v>174</v>
      </c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 t="s">
        <v>166</v>
      </c>
      <c r="AF120" s="162"/>
      <c r="AG120" s="162"/>
      <c r="AH120" s="162"/>
      <c r="AI120" s="162"/>
      <c r="AJ120" s="162"/>
      <c r="AK120" s="162"/>
      <c r="AL120" s="162"/>
      <c r="AM120" s="162">
        <v>21</v>
      </c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</row>
    <row r="121" spans="1:60" outlineLevel="1" x14ac:dyDescent="0.2">
      <c r="A121" s="199"/>
      <c r="B121" s="285" t="s">
        <v>780</v>
      </c>
      <c r="C121" s="286"/>
      <c r="D121" s="287"/>
      <c r="E121" s="288"/>
      <c r="F121" s="289"/>
      <c r="G121" s="290"/>
      <c r="H121" s="183"/>
      <c r="I121" s="20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>
        <v>0</v>
      </c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2"/>
      <c r="AZ121" s="162"/>
      <c r="BA121" s="162"/>
      <c r="BB121" s="162"/>
      <c r="BC121" s="162"/>
      <c r="BD121" s="162"/>
      <c r="BE121" s="162"/>
      <c r="BF121" s="162"/>
      <c r="BG121" s="162"/>
      <c r="BH121" s="162"/>
    </row>
    <row r="122" spans="1:60" outlineLevel="1" x14ac:dyDescent="0.2">
      <c r="A122" s="200">
        <v>42</v>
      </c>
      <c r="B122" s="173" t="s">
        <v>781</v>
      </c>
      <c r="C122" s="194" t="s">
        <v>782</v>
      </c>
      <c r="D122" s="177" t="s">
        <v>163</v>
      </c>
      <c r="E122" s="180">
        <v>31</v>
      </c>
      <c r="F122" s="185"/>
      <c r="G122" s="184">
        <f>ROUND(E122*F122,2)</f>
        <v>0</v>
      </c>
      <c r="H122" s="183" t="s">
        <v>774</v>
      </c>
      <c r="I122" s="202" t="s">
        <v>174</v>
      </c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 t="s">
        <v>166</v>
      </c>
      <c r="AF122" s="162"/>
      <c r="AG122" s="162"/>
      <c r="AH122" s="162"/>
      <c r="AI122" s="162"/>
      <c r="AJ122" s="162"/>
      <c r="AK122" s="162"/>
      <c r="AL122" s="162"/>
      <c r="AM122" s="162">
        <v>21</v>
      </c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162"/>
      <c r="AZ122" s="162"/>
      <c r="BA122" s="162"/>
      <c r="BB122" s="162"/>
      <c r="BC122" s="162"/>
      <c r="BD122" s="162"/>
      <c r="BE122" s="162"/>
      <c r="BF122" s="162"/>
      <c r="BG122" s="162"/>
      <c r="BH122" s="162"/>
    </row>
    <row r="123" spans="1:60" outlineLevel="1" x14ac:dyDescent="0.2">
      <c r="A123" s="200">
        <v>43</v>
      </c>
      <c r="B123" s="173" t="s">
        <v>783</v>
      </c>
      <c r="C123" s="194" t="s">
        <v>784</v>
      </c>
      <c r="D123" s="177" t="s">
        <v>163</v>
      </c>
      <c r="E123" s="180">
        <v>72</v>
      </c>
      <c r="F123" s="185"/>
      <c r="G123" s="184">
        <f>ROUND(E123*F123,2)</f>
        <v>0</v>
      </c>
      <c r="H123" s="183" t="s">
        <v>774</v>
      </c>
      <c r="I123" s="202" t="s">
        <v>174</v>
      </c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 t="s">
        <v>166</v>
      </c>
      <c r="AF123" s="162"/>
      <c r="AG123" s="162"/>
      <c r="AH123" s="162"/>
      <c r="AI123" s="162"/>
      <c r="AJ123" s="162"/>
      <c r="AK123" s="162"/>
      <c r="AL123" s="162"/>
      <c r="AM123" s="162">
        <v>21</v>
      </c>
      <c r="AN123" s="162"/>
      <c r="AO123" s="162"/>
      <c r="AP123" s="162"/>
      <c r="AQ123" s="162"/>
      <c r="AR123" s="162"/>
      <c r="AS123" s="162"/>
      <c r="AT123" s="162"/>
      <c r="AU123" s="162"/>
      <c r="AV123" s="162"/>
      <c r="AW123" s="162"/>
      <c r="AX123" s="162"/>
      <c r="AY123" s="162"/>
      <c r="AZ123" s="162"/>
      <c r="BA123" s="162"/>
      <c r="BB123" s="162"/>
      <c r="BC123" s="162"/>
      <c r="BD123" s="162"/>
      <c r="BE123" s="162"/>
      <c r="BF123" s="162"/>
      <c r="BG123" s="162"/>
      <c r="BH123" s="162"/>
    </row>
    <row r="124" spans="1:60" x14ac:dyDescent="0.2">
      <c r="A124" s="198" t="s">
        <v>158</v>
      </c>
      <c r="B124" s="172" t="s">
        <v>138</v>
      </c>
      <c r="C124" s="193" t="s">
        <v>139</v>
      </c>
      <c r="D124" s="176"/>
      <c r="E124" s="179"/>
      <c r="F124" s="291">
        <f>SUM(G125:G134)</f>
        <v>0</v>
      </c>
      <c r="G124" s="292"/>
      <c r="H124" s="182"/>
      <c r="I124" s="201"/>
      <c r="AE124" t="s">
        <v>159</v>
      </c>
    </row>
    <row r="125" spans="1:60" outlineLevel="1" x14ac:dyDescent="0.2">
      <c r="A125" s="199"/>
      <c r="B125" s="293" t="s">
        <v>288</v>
      </c>
      <c r="C125" s="294"/>
      <c r="D125" s="295"/>
      <c r="E125" s="296"/>
      <c r="F125" s="297"/>
      <c r="G125" s="298"/>
      <c r="H125" s="183"/>
      <c r="I125" s="20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>
        <v>0</v>
      </c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  <c r="AU125" s="162"/>
      <c r="AV125" s="162"/>
      <c r="AW125" s="162"/>
      <c r="AX125" s="162"/>
      <c r="AY125" s="162"/>
      <c r="AZ125" s="162"/>
      <c r="BA125" s="162"/>
      <c r="BB125" s="162"/>
      <c r="BC125" s="162"/>
      <c r="BD125" s="162"/>
      <c r="BE125" s="162"/>
      <c r="BF125" s="162"/>
      <c r="BG125" s="162"/>
      <c r="BH125" s="162"/>
    </row>
    <row r="126" spans="1:60" outlineLevel="1" x14ac:dyDescent="0.2">
      <c r="A126" s="200">
        <v>44</v>
      </c>
      <c r="B126" s="173" t="s">
        <v>785</v>
      </c>
      <c r="C126" s="194" t="s">
        <v>786</v>
      </c>
      <c r="D126" s="177" t="s">
        <v>302</v>
      </c>
      <c r="E126" s="180">
        <v>3.4695399999999998</v>
      </c>
      <c r="F126" s="185"/>
      <c r="G126" s="184">
        <f>ROUND(E126*F126,2)</f>
        <v>0</v>
      </c>
      <c r="H126" s="183" t="s">
        <v>287</v>
      </c>
      <c r="I126" s="202" t="s">
        <v>174</v>
      </c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 t="s">
        <v>166</v>
      </c>
      <c r="AF126" s="162"/>
      <c r="AG126" s="162"/>
      <c r="AH126" s="162"/>
      <c r="AI126" s="162"/>
      <c r="AJ126" s="162"/>
      <c r="AK126" s="162"/>
      <c r="AL126" s="162"/>
      <c r="AM126" s="162">
        <v>21</v>
      </c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162"/>
      <c r="AY126" s="162"/>
      <c r="AZ126" s="162"/>
      <c r="BA126" s="162"/>
      <c r="BB126" s="162"/>
      <c r="BC126" s="162"/>
      <c r="BD126" s="162"/>
      <c r="BE126" s="162"/>
      <c r="BF126" s="162"/>
      <c r="BG126" s="162"/>
      <c r="BH126" s="162"/>
    </row>
    <row r="127" spans="1:60" outlineLevel="1" x14ac:dyDescent="0.2">
      <c r="A127" s="199"/>
      <c r="B127" s="174"/>
      <c r="C127" s="299" t="s">
        <v>787</v>
      </c>
      <c r="D127" s="300"/>
      <c r="E127" s="301"/>
      <c r="F127" s="302"/>
      <c r="G127" s="303"/>
      <c r="H127" s="183"/>
      <c r="I127" s="20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62"/>
      <c r="AY127" s="162"/>
      <c r="AZ127" s="162"/>
      <c r="BA127" s="165" t="str">
        <f>C127</f>
        <v>Včetně naložení na dopravní prostředek a složení na skládku, bez poplatku za skládku.</v>
      </c>
      <c r="BB127" s="162"/>
      <c r="BC127" s="162"/>
      <c r="BD127" s="162"/>
      <c r="BE127" s="162"/>
      <c r="BF127" s="162"/>
      <c r="BG127" s="162"/>
      <c r="BH127" s="162"/>
    </row>
    <row r="128" spans="1:60" outlineLevel="1" x14ac:dyDescent="0.2">
      <c r="A128" s="200">
        <v>45</v>
      </c>
      <c r="B128" s="173" t="s">
        <v>788</v>
      </c>
      <c r="C128" s="194" t="s">
        <v>789</v>
      </c>
      <c r="D128" s="177" t="s">
        <v>302</v>
      </c>
      <c r="E128" s="180">
        <v>3.4695399999999998</v>
      </c>
      <c r="F128" s="185"/>
      <c r="G128" s="184">
        <f>ROUND(E128*F128,2)</f>
        <v>0</v>
      </c>
      <c r="H128" s="183" t="s">
        <v>287</v>
      </c>
      <c r="I128" s="202" t="s">
        <v>174</v>
      </c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 t="s">
        <v>166</v>
      </c>
      <c r="AF128" s="162"/>
      <c r="AG128" s="162"/>
      <c r="AH128" s="162"/>
      <c r="AI128" s="162"/>
      <c r="AJ128" s="162"/>
      <c r="AK128" s="162"/>
      <c r="AL128" s="162"/>
      <c r="AM128" s="162">
        <v>21</v>
      </c>
      <c r="AN128" s="162"/>
      <c r="AO128" s="162"/>
      <c r="AP128" s="162"/>
      <c r="AQ128" s="162"/>
      <c r="AR128" s="162"/>
      <c r="AS128" s="162"/>
      <c r="AT128" s="162"/>
      <c r="AU128" s="162"/>
      <c r="AV128" s="162"/>
      <c r="AW128" s="162"/>
      <c r="AX128" s="162"/>
      <c r="AY128" s="162"/>
      <c r="AZ128" s="162"/>
      <c r="BA128" s="162"/>
      <c r="BB128" s="162"/>
      <c r="BC128" s="162"/>
      <c r="BD128" s="162"/>
      <c r="BE128" s="162"/>
      <c r="BF128" s="162"/>
      <c r="BG128" s="162"/>
      <c r="BH128" s="162"/>
    </row>
    <row r="129" spans="1:60" outlineLevel="1" x14ac:dyDescent="0.2">
      <c r="A129" s="199"/>
      <c r="B129" s="285" t="s">
        <v>310</v>
      </c>
      <c r="C129" s="286"/>
      <c r="D129" s="287"/>
      <c r="E129" s="288"/>
      <c r="F129" s="289"/>
      <c r="G129" s="290"/>
      <c r="H129" s="183"/>
      <c r="I129" s="20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>
        <v>0</v>
      </c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</row>
    <row r="130" spans="1:60" outlineLevel="1" x14ac:dyDescent="0.2">
      <c r="A130" s="200">
        <v>46</v>
      </c>
      <c r="B130" s="173" t="s">
        <v>311</v>
      </c>
      <c r="C130" s="194" t="s">
        <v>312</v>
      </c>
      <c r="D130" s="177" t="s">
        <v>302</v>
      </c>
      <c r="E130" s="180">
        <v>3.4695399999999998</v>
      </c>
      <c r="F130" s="185"/>
      <c r="G130" s="184">
        <f>ROUND(E130*F130,2)</f>
        <v>0</v>
      </c>
      <c r="H130" s="183" t="s">
        <v>287</v>
      </c>
      <c r="I130" s="202" t="s">
        <v>174</v>
      </c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 t="s">
        <v>166</v>
      </c>
      <c r="AF130" s="162"/>
      <c r="AG130" s="162"/>
      <c r="AH130" s="162"/>
      <c r="AI130" s="162"/>
      <c r="AJ130" s="162"/>
      <c r="AK130" s="162"/>
      <c r="AL130" s="162"/>
      <c r="AM130" s="162">
        <v>21</v>
      </c>
      <c r="AN130" s="162"/>
      <c r="AO130" s="162"/>
      <c r="AP130" s="162"/>
      <c r="AQ130" s="162"/>
      <c r="AR130" s="162"/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</row>
    <row r="131" spans="1:60" outlineLevel="1" x14ac:dyDescent="0.2">
      <c r="A131" s="199"/>
      <c r="B131" s="174"/>
      <c r="C131" s="299" t="s">
        <v>790</v>
      </c>
      <c r="D131" s="300"/>
      <c r="E131" s="301"/>
      <c r="F131" s="302"/>
      <c r="G131" s="303"/>
      <c r="H131" s="183"/>
      <c r="I131" s="20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  <c r="AU131" s="162"/>
      <c r="AV131" s="162"/>
      <c r="AW131" s="162"/>
      <c r="AX131" s="162"/>
      <c r="AY131" s="162"/>
      <c r="AZ131" s="162"/>
      <c r="BA131" s="165" t="str">
        <f>C131</f>
        <v>Včetně případného složení na staveništní deponii.</v>
      </c>
      <c r="BB131" s="162"/>
      <c r="BC131" s="162"/>
      <c r="BD131" s="162"/>
      <c r="BE131" s="162"/>
      <c r="BF131" s="162"/>
      <c r="BG131" s="162"/>
      <c r="BH131" s="162"/>
    </row>
    <row r="132" spans="1:60" outlineLevel="1" x14ac:dyDescent="0.2">
      <c r="A132" s="200">
        <v>47</v>
      </c>
      <c r="B132" s="173" t="s">
        <v>791</v>
      </c>
      <c r="C132" s="194" t="s">
        <v>792</v>
      </c>
      <c r="D132" s="177" t="s">
        <v>302</v>
      </c>
      <c r="E132" s="180">
        <v>3.4695399999999998</v>
      </c>
      <c r="F132" s="185"/>
      <c r="G132" s="184">
        <f>ROUND(E132*F132,2)</f>
        <v>0</v>
      </c>
      <c r="H132" s="183" t="s">
        <v>287</v>
      </c>
      <c r="I132" s="202" t="s">
        <v>174</v>
      </c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 t="s">
        <v>166</v>
      </c>
      <c r="AF132" s="162"/>
      <c r="AG132" s="162"/>
      <c r="AH132" s="162"/>
      <c r="AI132" s="162"/>
      <c r="AJ132" s="162"/>
      <c r="AK132" s="162"/>
      <c r="AL132" s="162"/>
      <c r="AM132" s="162">
        <v>21</v>
      </c>
      <c r="AN132" s="162"/>
      <c r="AO132" s="162"/>
      <c r="AP132" s="162"/>
      <c r="AQ132" s="162"/>
      <c r="AR132" s="162"/>
      <c r="AS132" s="162"/>
      <c r="AT132" s="162"/>
      <c r="AU132" s="162"/>
      <c r="AV132" s="162"/>
      <c r="AW132" s="162"/>
      <c r="AX132" s="162"/>
      <c r="AY132" s="162"/>
      <c r="AZ132" s="162"/>
      <c r="BA132" s="162"/>
      <c r="BB132" s="162"/>
      <c r="BC132" s="162"/>
      <c r="BD132" s="162"/>
      <c r="BE132" s="162"/>
      <c r="BF132" s="162"/>
      <c r="BG132" s="162"/>
      <c r="BH132" s="162"/>
    </row>
    <row r="133" spans="1:60" outlineLevel="1" x14ac:dyDescent="0.2">
      <c r="A133" s="199"/>
      <c r="B133" s="285" t="s">
        <v>320</v>
      </c>
      <c r="C133" s="286"/>
      <c r="D133" s="287"/>
      <c r="E133" s="288"/>
      <c r="F133" s="289"/>
      <c r="G133" s="290"/>
      <c r="H133" s="183"/>
      <c r="I133" s="20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>
        <v>0</v>
      </c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  <c r="AU133" s="162"/>
      <c r="AV133" s="162"/>
      <c r="AW133" s="162"/>
      <c r="AX133" s="162"/>
      <c r="AY133" s="162"/>
      <c r="AZ133" s="162"/>
      <c r="BA133" s="162"/>
      <c r="BB133" s="162"/>
      <c r="BC133" s="162"/>
      <c r="BD133" s="162"/>
      <c r="BE133" s="162"/>
      <c r="BF133" s="162"/>
      <c r="BG133" s="162"/>
      <c r="BH133" s="162"/>
    </row>
    <row r="134" spans="1:60" ht="13.5" outlineLevel="1" thickBot="1" x14ac:dyDescent="0.25">
      <c r="A134" s="208">
        <v>48</v>
      </c>
      <c r="B134" s="209" t="s">
        <v>793</v>
      </c>
      <c r="C134" s="210" t="s">
        <v>1163</v>
      </c>
      <c r="D134" s="211" t="s">
        <v>302</v>
      </c>
      <c r="E134" s="212">
        <v>3.4695399999999998</v>
      </c>
      <c r="F134" s="213"/>
      <c r="G134" s="214">
        <f>ROUND(E134*F134,2)</f>
        <v>0</v>
      </c>
      <c r="H134" s="215" t="s">
        <v>287</v>
      </c>
      <c r="I134" s="216" t="s">
        <v>174</v>
      </c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 t="s">
        <v>166</v>
      </c>
      <c r="AF134" s="162"/>
      <c r="AG134" s="162"/>
      <c r="AH134" s="162"/>
      <c r="AI134" s="162"/>
      <c r="AJ134" s="162"/>
      <c r="AK134" s="162"/>
      <c r="AL134" s="162"/>
      <c r="AM134" s="162">
        <v>21</v>
      </c>
      <c r="AN134" s="162"/>
      <c r="AO134" s="162"/>
      <c r="AP134" s="162"/>
      <c r="AQ134" s="162"/>
      <c r="AR134" s="162"/>
      <c r="AS134" s="162"/>
      <c r="AT134" s="162"/>
      <c r="AU134" s="162"/>
      <c r="AV134" s="162"/>
      <c r="AW134" s="162"/>
      <c r="AX134" s="162"/>
      <c r="AY134" s="162"/>
      <c r="AZ134" s="162"/>
      <c r="BA134" s="162"/>
      <c r="BB134" s="162"/>
      <c r="BC134" s="162"/>
      <c r="BD134" s="162"/>
      <c r="BE134" s="162"/>
      <c r="BF134" s="162"/>
      <c r="BG134" s="162"/>
      <c r="BH134" s="162"/>
    </row>
    <row r="135" spans="1:60" x14ac:dyDescent="0.2">
      <c r="A135" s="163"/>
      <c r="B135" s="175" t="s">
        <v>335</v>
      </c>
      <c r="C135" s="195" t="s">
        <v>335</v>
      </c>
      <c r="D135" s="178"/>
      <c r="E135" s="181"/>
      <c r="F135" s="186"/>
      <c r="G135" s="186"/>
      <c r="H135" s="187"/>
      <c r="I135" s="186"/>
    </row>
    <row r="136" spans="1:60" hidden="1" x14ac:dyDescent="0.2">
      <c r="C136" s="196"/>
      <c r="D136" s="141"/>
    </row>
    <row r="137" spans="1:60" ht="13.5" hidden="1" thickBot="1" x14ac:dyDescent="0.25">
      <c r="A137" s="188"/>
      <c r="B137" s="189" t="s">
        <v>336</v>
      </c>
      <c r="C137" s="197"/>
      <c r="D137" s="190"/>
      <c r="E137" s="191"/>
      <c r="F137" s="191"/>
      <c r="G137" s="192">
        <f>F8+F12+F15+F28+F35+F37+F42+F49+F55+F61+F64+F70+F81+F91+F101+F105+F108+F112+F124</f>
        <v>0</v>
      </c>
    </row>
    <row r="138" spans="1:60" x14ac:dyDescent="0.2">
      <c r="D138" s="141"/>
    </row>
    <row r="139" spans="1:60" x14ac:dyDescent="0.2">
      <c r="D139" s="141"/>
    </row>
    <row r="140" spans="1:60" x14ac:dyDescent="0.2">
      <c r="D140" s="141"/>
    </row>
    <row r="141" spans="1:60" x14ac:dyDescent="0.2">
      <c r="D141" s="141"/>
    </row>
    <row r="142" spans="1:60" x14ac:dyDescent="0.2">
      <c r="D142" s="141"/>
    </row>
    <row r="143" spans="1:60" x14ac:dyDescent="0.2">
      <c r="D143" s="141"/>
    </row>
    <row r="144" spans="1:60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ZuMqYfmNVopvr65yGMsL0CNrk1bMgrHjTRh2TBlAVBYBa7dEUlligPO1s3qNaoaRoWqqQkUH0OW50L5PvXATxA==" saltValue="xM2V/1uZDi19hnIKsGPt9g==" spinCount="100000" sheet="1"/>
  <mergeCells count="79">
    <mergeCell ref="F28:G28"/>
    <mergeCell ref="A1:G1"/>
    <mergeCell ref="C7:G7"/>
    <mergeCell ref="F8:G8"/>
    <mergeCell ref="B9:G9"/>
    <mergeCell ref="B10:G10"/>
    <mergeCell ref="F12:G12"/>
    <mergeCell ref="F15:G15"/>
    <mergeCell ref="B16:G16"/>
    <mergeCell ref="B18:G18"/>
    <mergeCell ref="B19:G19"/>
    <mergeCell ref="B23:G23"/>
    <mergeCell ref="B47:G47"/>
    <mergeCell ref="B29:G29"/>
    <mergeCell ref="B30:G30"/>
    <mergeCell ref="B32:G32"/>
    <mergeCell ref="B33:G33"/>
    <mergeCell ref="F35:G35"/>
    <mergeCell ref="F37:G37"/>
    <mergeCell ref="B38:G38"/>
    <mergeCell ref="B39:G39"/>
    <mergeCell ref="F42:G42"/>
    <mergeCell ref="B43:G43"/>
    <mergeCell ref="B44:G44"/>
    <mergeCell ref="B65:G65"/>
    <mergeCell ref="F49:G49"/>
    <mergeCell ref="B50:G50"/>
    <mergeCell ref="B51:G51"/>
    <mergeCell ref="B52:G52"/>
    <mergeCell ref="C54:G54"/>
    <mergeCell ref="F55:G55"/>
    <mergeCell ref="B56:G56"/>
    <mergeCell ref="B57:G57"/>
    <mergeCell ref="F61:G61"/>
    <mergeCell ref="B62:G62"/>
    <mergeCell ref="F64:G64"/>
    <mergeCell ref="B83:G83"/>
    <mergeCell ref="B66:G66"/>
    <mergeCell ref="B67:G67"/>
    <mergeCell ref="F70:G70"/>
    <mergeCell ref="B71:G71"/>
    <mergeCell ref="B72:G72"/>
    <mergeCell ref="B74:G74"/>
    <mergeCell ref="B75:G75"/>
    <mergeCell ref="B77:G77"/>
    <mergeCell ref="B78:G78"/>
    <mergeCell ref="F81:G81"/>
    <mergeCell ref="B82:G82"/>
    <mergeCell ref="F101:G101"/>
    <mergeCell ref="B85:G85"/>
    <mergeCell ref="B86:G86"/>
    <mergeCell ref="B88:G88"/>
    <mergeCell ref="B89:G89"/>
    <mergeCell ref="F91:G91"/>
    <mergeCell ref="B92:G92"/>
    <mergeCell ref="C94:G94"/>
    <mergeCell ref="B95:G95"/>
    <mergeCell ref="B96:G96"/>
    <mergeCell ref="B98:G98"/>
    <mergeCell ref="B99:G99"/>
    <mergeCell ref="B119:G119"/>
    <mergeCell ref="B102:G102"/>
    <mergeCell ref="F105:G105"/>
    <mergeCell ref="B106:G106"/>
    <mergeCell ref="F108:G108"/>
    <mergeCell ref="B109:G109"/>
    <mergeCell ref="B110:G110"/>
    <mergeCell ref="F112:G112"/>
    <mergeCell ref="B113:G113"/>
    <mergeCell ref="B115:G115"/>
    <mergeCell ref="B116:G116"/>
    <mergeCell ref="B118:G118"/>
    <mergeCell ref="B133:G133"/>
    <mergeCell ref="B121:G121"/>
    <mergeCell ref="F124:G124"/>
    <mergeCell ref="B125:G125"/>
    <mergeCell ref="C127:G127"/>
    <mergeCell ref="B129:G129"/>
    <mergeCell ref="C131:G131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304" t="s">
        <v>152</v>
      </c>
      <c r="B1" s="304"/>
      <c r="C1" s="305"/>
      <c r="D1" s="304"/>
      <c r="E1" s="304"/>
      <c r="F1" s="304"/>
      <c r="G1" s="304"/>
      <c r="AC1" t="s">
        <v>155</v>
      </c>
    </row>
    <row r="2" spans="1:60" ht="13.5" thickTop="1" x14ac:dyDescent="0.2">
      <c r="A2" s="146" t="s">
        <v>29</v>
      </c>
      <c r="B2" s="150" t="s">
        <v>40</v>
      </c>
      <c r="C2" s="166" t="s">
        <v>41</v>
      </c>
      <c r="D2" s="148"/>
      <c r="E2" s="147"/>
      <c r="F2" s="147"/>
      <c r="G2" s="149"/>
    </row>
    <row r="3" spans="1:60" x14ac:dyDescent="0.2">
      <c r="A3" s="144" t="s">
        <v>30</v>
      </c>
      <c r="B3" s="151" t="s">
        <v>53</v>
      </c>
      <c r="C3" s="167" t="s">
        <v>54</v>
      </c>
      <c r="D3" s="143"/>
      <c r="E3" s="142"/>
      <c r="F3" s="142"/>
      <c r="G3" s="145"/>
      <c r="AC3" s="8" t="s">
        <v>143</v>
      </c>
    </row>
    <row r="4" spans="1:60" ht="13.5" thickBot="1" x14ac:dyDescent="0.25">
      <c r="A4" s="152" t="s">
        <v>31</v>
      </c>
      <c r="B4" s="153" t="s">
        <v>150</v>
      </c>
      <c r="C4" s="168" t="s">
        <v>448</v>
      </c>
      <c r="D4" s="154"/>
      <c r="E4" s="155"/>
      <c r="F4" s="155"/>
      <c r="G4" s="156"/>
    </row>
    <row r="5" spans="1:60" ht="14.25" thickTop="1" thickBot="1" x14ac:dyDescent="0.25">
      <c r="C5" s="169"/>
      <c r="D5" s="141"/>
      <c r="AN5">
        <v>15</v>
      </c>
      <c r="AO5">
        <v>21</v>
      </c>
    </row>
    <row r="6" spans="1:60" ht="27" thickTop="1" thickBot="1" x14ac:dyDescent="0.25">
      <c r="A6" s="157" t="s">
        <v>32</v>
      </c>
      <c r="B6" s="160" t="s">
        <v>33</v>
      </c>
      <c r="C6" s="170" t="s">
        <v>34</v>
      </c>
      <c r="D6" s="159" t="s">
        <v>35</v>
      </c>
      <c r="E6" s="158" t="s">
        <v>36</v>
      </c>
      <c r="F6" s="161" t="s">
        <v>37</v>
      </c>
      <c r="G6" s="157" t="s">
        <v>38</v>
      </c>
      <c r="H6" s="203" t="s">
        <v>153</v>
      </c>
      <c r="I6" s="171" t="s">
        <v>154</v>
      </c>
      <c r="J6" s="54"/>
      <c r="AN6">
        <f>SUMIF(AM8:AM260,AN5,G8:G260)</f>
        <v>0</v>
      </c>
      <c r="AO6">
        <f>SUMIF(AM8:AM260,AO5,G8:G260)</f>
        <v>0</v>
      </c>
    </row>
    <row r="7" spans="1:60" x14ac:dyDescent="0.2">
      <c r="A7" s="204"/>
      <c r="B7" s="205" t="s">
        <v>156</v>
      </c>
      <c r="C7" s="306" t="s">
        <v>157</v>
      </c>
      <c r="D7" s="307"/>
      <c r="E7" s="308"/>
      <c r="F7" s="309"/>
      <c r="G7" s="309"/>
      <c r="H7" s="206"/>
      <c r="I7" s="207"/>
    </row>
    <row r="8" spans="1:60" x14ac:dyDescent="0.2">
      <c r="A8" s="198" t="s">
        <v>158</v>
      </c>
      <c r="B8" s="172" t="s">
        <v>100</v>
      </c>
      <c r="C8" s="193" t="s">
        <v>101</v>
      </c>
      <c r="D8" s="176"/>
      <c r="E8" s="179"/>
      <c r="F8" s="310">
        <f>SUM(G9:G35)</f>
        <v>0</v>
      </c>
      <c r="G8" s="311"/>
      <c r="H8" s="182"/>
      <c r="I8" s="201"/>
      <c r="AE8" t="s">
        <v>159</v>
      </c>
    </row>
    <row r="9" spans="1:60" outlineLevel="1" x14ac:dyDescent="0.2">
      <c r="A9" s="199"/>
      <c r="B9" s="293" t="s">
        <v>794</v>
      </c>
      <c r="C9" s="294"/>
      <c r="D9" s="295"/>
      <c r="E9" s="296"/>
      <c r="F9" s="297"/>
      <c r="G9" s="298"/>
      <c r="H9" s="183"/>
      <c r="I9" s="20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>
        <v>0</v>
      </c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outlineLevel="1" x14ac:dyDescent="0.2">
      <c r="A10" s="199"/>
      <c r="B10" s="285" t="s">
        <v>795</v>
      </c>
      <c r="C10" s="286"/>
      <c r="D10" s="287"/>
      <c r="E10" s="288"/>
      <c r="F10" s="289"/>
      <c r="G10" s="290"/>
      <c r="H10" s="183"/>
      <c r="I10" s="20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169</v>
      </c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 x14ac:dyDescent="0.2">
      <c r="A11" s="199"/>
      <c r="B11" s="285" t="s">
        <v>796</v>
      </c>
      <c r="C11" s="286"/>
      <c r="D11" s="287"/>
      <c r="E11" s="288"/>
      <c r="F11" s="289"/>
      <c r="G11" s="290"/>
      <c r="H11" s="183"/>
      <c r="I11" s="20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>
        <v>1</v>
      </c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outlineLevel="1" x14ac:dyDescent="0.2">
      <c r="A12" s="200">
        <v>1</v>
      </c>
      <c r="B12" s="173" t="s">
        <v>797</v>
      </c>
      <c r="C12" s="194" t="s">
        <v>798</v>
      </c>
      <c r="D12" s="177" t="s">
        <v>163</v>
      </c>
      <c r="E12" s="180">
        <v>3</v>
      </c>
      <c r="F12" s="185"/>
      <c r="G12" s="184">
        <f>ROUND(E12*F12,2)</f>
        <v>0</v>
      </c>
      <c r="H12" s="183" t="s">
        <v>464</v>
      </c>
      <c r="I12" s="202" t="s">
        <v>174</v>
      </c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 t="s">
        <v>166</v>
      </c>
      <c r="AF12" s="162"/>
      <c r="AG12" s="162"/>
      <c r="AH12" s="162"/>
      <c r="AI12" s="162"/>
      <c r="AJ12" s="162"/>
      <c r="AK12" s="162"/>
      <c r="AL12" s="162"/>
      <c r="AM12" s="162">
        <v>21</v>
      </c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outlineLevel="1" x14ac:dyDescent="0.2">
      <c r="A13" s="199"/>
      <c r="B13" s="174"/>
      <c r="C13" s="299" t="s">
        <v>799</v>
      </c>
      <c r="D13" s="300"/>
      <c r="E13" s="301"/>
      <c r="F13" s="302"/>
      <c r="G13" s="303"/>
      <c r="H13" s="183"/>
      <c r="I13" s="20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5" t="str">
        <f>C13</f>
        <v>Včetně pomocného lešení o výšce podlahy do 1900 mm a pro zatížení do 1,5 kPa.</v>
      </c>
      <c r="BB13" s="162"/>
      <c r="BC13" s="162"/>
      <c r="BD13" s="162"/>
      <c r="BE13" s="162"/>
      <c r="BF13" s="162"/>
      <c r="BG13" s="162"/>
      <c r="BH13" s="162"/>
    </row>
    <row r="14" spans="1:60" outlineLevel="1" x14ac:dyDescent="0.2">
      <c r="A14" s="199"/>
      <c r="B14" s="285" t="s">
        <v>800</v>
      </c>
      <c r="C14" s="286"/>
      <c r="D14" s="287"/>
      <c r="E14" s="288"/>
      <c r="F14" s="289"/>
      <c r="G14" s="290"/>
      <c r="H14" s="183"/>
      <c r="I14" s="20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>
        <v>0</v>
      </c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outlineLevel="1" x14ac:dyDescent="0.2">
      <c r="A15" s="199"/>
      <c r="B15" s="285" t="s">
        <v>801</v>
      </c>
      <c r="C15" s="286"/>
      <c r="D15" s="287"/>
      <c r="E15" s="288"/>
      <c r="F15" s="289"/>
      <c r="G15" s="290"/>
      <c r="H15" s="183"/>
      <c r="I15" s="20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>
        <v>1</v>
      </c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</row>
    <row r="16" spans="1:60" outlineLevel="1" x14ac:dyDescent="0.2">
      <c r="A16" s="200">
        <v>2</v>
      </c>
      <c r="B16" s="173" t="s">
        <v>802</v>
      </c>
      <c r="C16" s="194" t="s">
        <v>803</v>
      </c>
      <c r="D16" s="177" t="s">
        <v>163</v>
      </c>
      <c r="E16" s="180">
        <v>3</v>
      </c>
      <c r="F16" s="185"/>
      <c r="G16" s="184">
        <f>ROUND(E16*F16,2)</f>
        <v>0</v>
      </c>
      <c r="H16" s="183" t="s">
        <v>464</v>
      </c>
      <c r="I16" s="202" t="s">
        <v>174</v>
      </c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 t="s">
        <v>166</v>
      </c>
      <c r="AF16" s="162"/>
      <c r="AG16" s="162"/>
      <c r="AH16" s="162"/>
      <c r="AI16" s="162"/>
      <c r="AJ16" s="162"/>
      <c r="AK16" s="162"/>
      <c r="AL16" s="162"/>
      <c r="AM16" s="162">
        <v>21</v>
      </c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">
      <c r="A17" s="199"/>
      <c r="B17" s="174"/>
      <c r="C17" s="299" t="s">
        <v>799</v>
      </c>
      <c r="D17" s="300"/>
      <c r="E17" s="301"/>
      <c r="F17" s="302"/>
      <c r="G17" s="303"/>
      <c r="H17" s="183"/>
      <c r="I17" s="20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5" t="str">
        <f>C17</f>
        <v>Včetně pomocného lešení o výšce podlahy do 1900 mm a pro zatížení do 1,5 kPa.</v>
      </c>
      <c r="BB17" s="162"/>
      <c r="BC17" s="162"/>
      <c r="BD17" s="162"/>
      <c r="BE17" s="162"/>
      <c r="BF17" s="162"/>
      <c r="BG17" s="162"/>
      <c r="BH17" s="162"/>
    </row>
    <row r="18" spans="1:60" outlineLevel="1" x14ac:dyDescent="0.2">
      <c r="A18" s="200">
        <v>3</v>
      </c>
      <c r="B18" s="173" t="s">
        <v>804</v>
      </c>
      <c r="C18" s="194" t="s">
        <v>805</v>
      </c>
      <c r="D18" s="177" t="s">
        <v>163</v>
      </c>
      <c r="E18" s="180">
        <v>44</v>
      </c>
      <c r="F18" s="185"/>
      <c r="G18" s="184">
        <f>ROUND(E18*F18,2)</f>
        <v>0</v>
      </c>
      <c r="H18" s="183"/>
      <c r="I18" s="202" t="s">
        <v>228</v>
      </c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 t="s">
        <v>229</v>
      </c>
      <c r="AF18" s="162" t="s">
        <v>240</v>
      </c>
      <c r="AG18" s="162"/>
      <c r="AH18" s="162"/>
      <c r="AI18" s="162"/>
      <c r="AJ18" s="162"/>
      <c r="AK18" s="162"/>
      <c r="AL18" s="162"/>
      <c r="AM18" s="162">
        <v>21</v>
      </c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 x14ac:dyDescent="0.2">
      <c r="A19" s="199"/>
      <c r="B19" s="174"/>
      <c r="C19" s="299" t="s">
        <v>799</v>
      </c>
      <c r="D19" s="300"/>
      <c r="E19" s="301"/>
      <c r="F19" s="302"/>
      <c r="G19" s="303"/>
      <c r="H19" s="183"/>
      <c r="I19" s="20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5" t="str">
        <f>C19</f>
        <v>Včetně pomocného lešení o výšce podlahy do 1900 mm a pro zatížení do 1,5 kPa.</v>
      </c>
      <c r="BB19" s="162"/>
      <c r="BC19" s="162"/>
      <c r="BD19" s="162"/>
      <c r="BE19" s="162"/>
      <c r="BF19" s="162"/>
      <c r="BG19" s="162"/>
      <c r="BH19" s="162"/>
    </row>
    <row r="20" spans="1:60" ht="22.5" outlineLevel="1" x14ac:dyDescent="0.2">
      <c r="A20" s="200">
        <v>4</v>
      </c>
      <c r="B20" s="173" t="s">
        <v>449</v>
      </c>
      <c r="C20" s="194" t="s">
        <v>806</v>
      </c>
      <c r="D20" s="177" t="s">
        <v>225</v>
      </c>
      <c r="E20" s="180">
        <v>7</v>
      </c>
      <c r="F20" s="185"/>
      <c r="G20" s="184">
        <f t="shared" ref="G20:G28" si="0">ROUND(E20*F20,2)</f>
        <v>0</v>
      </c>
      <c r="H20" s="183"/>
      <c r="I20" s="202" t="s">
        <v>228</v>
      </c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 t="s">
        <v>229</v>
      </c>
      <c r="AF20" s="162" t="s">
        <v>240</v>
      </c>
      <c r="AG20" s="162"/>
      <c r="AH20" s="162"/>
      <c r="AI20" s="162"/>
      <c r="AJ20" s="162"/>
      <c r="AK20" s="162"/>
      <c r="AL20" s="162"/>
      <c r="AM20" s="162">
        <v>21</v>
      </c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ht="22.5" outlineLevel="1" x14ac:dyDescent="0.2">
      <c r="A21" s="200">
        <v>5</v>
      </c>
      <c r="B21" s="173" t="s">
        <v>451</v>
      </c>
      <c r="C21" s="194" t="s">
        <v>450</v>
      </c>
      <c r="D21" s="177" t="s">
        <v>225</v>
      </c>
      <c r="E21" s="180">
        <v>12</v>
      </c>
      <c r="F21" s="185"/>
      <c r="G21" s="184">
        <f t="shared" si="0"/>
        <v>0</v>
      </c>
      <c r="H21" s="183"/>
      <c r="I21" s="202" t="s">
        <v>228</v>
      </c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 t="s">
        <v>229</v>
      </c>
      <c r="AF21" s="162" t="s">
        <v>240</v>
      </c>
      <c r="AG21" s="162"/>
      <c r="AH21" s="162"/>
      <c r="AI21" s="162"/>
      <c r="AJ21" s="162"/>
      <c r="AK21" s="162"/>
      <c r="AL21" s="162"/>
      <c r="AM21" s="162">
        <v>21</v>
      </c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ht="22.5" outlineLevel="1" x14ac:dyDescent="0.2">
      <c r="A22" s="200">
        <v>6</v>
      </c>
      <c r="B22" s="173" t="s">
        <v>453</v>
      </c>
      <c r="C22" s="194" t="s">
        <v>452</v>
      </c>
      <c r="D22" s="177" t="s">
        <v>225</v>
      </c>
      <c r="E22" s="180">
        <v>22</v>
      </c>
      <c r="F22" s="185"/>
      <c r="G22" s="184">
        <f t="shared" si="0"/>
        <v>0</v>
      </c>
      <c r="H22" s="183"/>
      <c r="I22" s="202" t="s">
        <v>228</v>
      </c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 t="s">
        <v>229</v>
      </c>
      <c r="AF22" s="162" t="s">
        <v>240</v>
      </c>
      <c r="AG22" s="162"/>
      <c r="AH22" s="162"/>
      <c r="AI22" s="162"/>
      <c r="AJ22" s="162"/>
      <c r="AK22" s="162"/>
      <c r="AL22" s="162"/>
      <c r="AM22" s="162">
        <v>21</v>
      </c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ht="22.5" outlineLevel="1" x14ac:dyDescent="0.2">
      <c r="A23" s="200">
        <v>7</v>
      </c>
      <c r="B23" s="173" t="s">
        <v>455</v>
      </c>
      <c r="C23" s="194" t="s">
        <v>454</v>
      </c>
      <c r="D23" s="177" t="s">
        <v>225</v>
      </c>
      <c r="E23" s="180">
        <v>24</v>
      </c>
      <c r="F23" s="185"/>
      <c r="G23" s="184">
        <f t="shared" si="0"/>
        <v>0</v>
      </c>
      <c r="H23" s="183"/>
      <c r="I23" s="202" t="s">
        <v>228</v>
      </c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 t="s">
        <v>229</v>
      </c>
      <c r="AF23" s="162" t="s">
        <v>240</v>
      </c>
      <c r="AG23" s="162"/>
      <c r="AH23" s="162"/>
      <c r="AI23" s="162"/>
      <c r="AJ23" s="162"/>
      <c r="AK23" s="162"/>
      <c r="AL23" s="162"/>
      <c r="AM23" s="162">
        <v>21</v>
      </c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200">
        <v>8</v>
      </c>
      <c r="B24" s="173" t="s">
        <v>457</v>
      </c>
      <c r="C24" s="194" t="s">
        <v>807</v>
      </c>
      <c r="D24" s="177" t="s">
        <v>163</v>
      </c>
      <c r="E24" s="180">
        <v>3</v>
      </c>
      <c r="F24" s="185"/>
      <c r="G24" s="184">
        <f t="shared" si="0"/>
        <v>0</v>
      </c>
      <c r="H24" s="183"/>
      <c r="I24" s="202" t="s">
        <v>228</v>
      </c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 t="s">
        <v>229</v>
      </c>
      <c r="AF24" s="162" t="s">
        <v>240</v>
      </c>
      <c r="AG24" s="162"/>
      <c r="AH24" s="162"/>
      <c r="AI24" s="162"/>
      <c r="AJ24" s="162"/>
      <c r="AK24" s="162"/>
      <c r="AL24" s="162"/>
      <c r="AM24" s="162">
        <v>21</v>
      </c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outlineLevel="1" x14ac:dyDescent="0.2">
      <c r="A25" s="200">
        <v>9</v>
      </c>
      <c r="B25" s="173" t="s">
        <v>808</v>
      </c>
      <c r="C25" s="194" t="s">
        <v>456</v>
      </c>
      <c r="D25" s="177" t="s">
        <v>245</v>
      </c>
      <c r="E25" s="180">
        <v>2</v>
      </c>
      <c r="F25" s="185"/>
      <c r="G25" s="184">
        <f t="shared" si="0"/>
        <v>0</v>
      </c>
      <c r="H25" s="183"/>
      <c r="I25" s="202" t="s">
        <v>228</v>
      </c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 t="s">
        <v>229</v>
      </c>
      <c r="AF25" s="162" t="s">
        <v>240</v>
      </c>
      <c r="AG25" s="162"/>
      <c r="AH25" s="162"/>
      <c r="AI25" s="162"/>
      <c r="AJ25" s="162"/>
      <c r="AK25" s="162"/>
      <c r="AL25" s="162"/>
      <c r="AM25" s="162">
        <v>21</v>
      </c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outlineLevel="1" x14ac:dyDescent="0.2">
      <c r="A26" s="200">
        <v>10</v>
      </c>
      <c r="B26" s="173" t="s">
        <v>809</v>
      </c>
      <c r="C26" s="194" t="s">
        <v>458</v>
      </c>
      <c r="D26" s="177" t="s">
        <v>245</v>
      </c>
      <c r="E26" s="180">
        <v>2</v>
      </c>
      <c r="F26" s="185"/>
      <c r="G26" s="184">
        <f t="shared" si="0"/>
        <v>0</v>
      </c>
      <c r="H26" s="183"/>
      <c r="I26" s="202" t="s">
        <v>228</v>
      </c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229</v>
      </c>
      <c r="AF26" s="162" t="s">
        <v>240</v>
      </c>
      <c r="AG26" s="162"/>
      <c r="AH26" s="162"/>
      <c r="AI26" s="162"/>
      <c r="AJ26" s="162"/>
      <c r="AK26" s="162"/>
      <c r="AL26" s="162"/>
      <c r="AM26" s="162">
        <v>21</v>
      </c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">
      <c r="A27" s="200">
        <v>11</v>
      </c>
      <c r="B27" s="173" t="s">
        <v>810</v>
      </c>
      <c r="C27" s="194" t="s">
        <v>811</v>
      </c>
      <c r="D27" s="177" t="s">
        <v>245</v>
      </c>
      <c r="E27" s="180">
        <v>1</v>
      </c>
      <c r="F27" s="185"/>
      <c r="G27" s="184">
        <f t="shared" si="0"/>
        <v>0</v>
      </c>
      <c r="H27" s="183"/>
      <c r="I27" s="202" t="s">
        <v>228</v>
      </c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 t="s">
        <v>229</v>
      </c>
      <c r="AF27" s="162" t="s">
        <v>240</v>
      </c>
      <c r="AG27" s="162"/>
      <c r="AH27" s="162"/>
      <c r="AI27" s="162"/>
      <c r="AJ27" s="162"/>
      <c r="AK27" s="162"/>
      <c r="AL27" s="162"/>
      <c r="AM27" s="162">
        <v>21</v>
      </c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outlineLevel="1" x14ac:dyDescent="0.2">
      <c r="A28" s="200">
        <v>12</v>
      </c>
      <c r="B28" s="173" t="s">
        <v>812</v>
      </c>
      <c r="C28" s="194" t="s">
        <v>813</v>
      </c>
      <c r="D28" s="177" t="s">
        <v>163</v>
      </c>
      <c r="E28" s="180">
        <v>44</v>
      </c>
      <c r="F28" s="185"/>
      <c r="G28" s="184">
        <f t="shared" si="0"/>
        <v>0</v>
      </c>
      <c r="H28" s="183"/>
      <c r="I28" s="202" t="s">
        <v>228</v>
      </c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 t="s">
        <v>229</v>
      </c>
      <c r="AF28" s="162" t="s">
        <v>240</v>
      </c>
      <c r="AG28" s="162"/>
      <c r="AH28" s="162"/>
      <c r="AI28" s="162"/>
      <c r="AJ28" s="162"/>
      <c r="AK28" s="162"/>
      <c r="AL28" s="162"/>
      <c r="AM28" s="162">
        <v>21</v>
      </c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outlineLevel="1" x14ac:dyDescent="0.2">
      <c r="A29" s="199"/>
      <c r="B29" s="174"/>
      <c r="C29" s="299" t="s">
        <v>814</v>
      </c>
      <c r="D29" s="300"/>
      <c r="E29" s="301"/>
      <c r="F29" s="302"/>
      <c r="G29" s="303"/>
      <c r="H29" s="183"/>
      <c r="I29" s="20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5" t="str">
        <f>C29</f>
        <v>Izolace kontejneru proti zamrznutí pelet</v>
      </c>
      <c r="BB29" s="162"/>
      <c r="BC29" s="162"/>
      <c r="BD29" s="162"/>
      <c r="BE29" s="162"/>
      <c r="BF29" s="162"/>
      <c r="BG29" s="162"/>
      <c r="BH29" s="162"/>
    </row>
    <row r="30" spans="1:60" outlineLevel="1" x14ac:dyDescent="0.2">
      <c r="A30" s="200">
        <v>13</v>
      </c>
      <c r="B30" s="173" t="s">
        <v>815</v>
      </c>
      <c r="C30" s="194" t="s">
        <v>816</v>
      </c>
      <c r="D30" s="177" t="s">
        <v>817</v>
      </c>
      <c r="E30" s="180">
        <v>8.1</v>
      </c>
      <c r="F30" s="185"/>
      <c r="G30" s="184">
        <f>ROUND(E30*F30,2)</f>
        <v>0</v>
      </c>
      <c r="H30" s="183" t="s">
        <v>700</v>
      </c>
      <c r="I30" s="202" t="s">
        <v>174</v>
      </c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 t="s">
        <v>166</v>
      </c>
      <c r="AF30" s="162"/>
      <c r="AG30" s="162"/>
      <c r="AH30" s="162"/>
      <c r="AI30" s="162"/>
      <c r="AJ30" s="162"/>
      <c r="AK30" s="162"/>
      <c r="AL30" s="162"/>
      <c r="AM30" s="162">
        <v>21</v>
      </c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outlineLevel="1" x14ac:dyDescent="0.2">
      <c r="A31" s="199"/>
      <c r="B31" s="285" t="s">
        <v>459</v>
      </c>
      <c r="C31" s="286"/>
      <c r="D31" s="287"/>
      <c r="E31" s="288"/>
      <c r="F31" s="289"/>
      <c r="G31" s="290"/>
      <c r="H31" s="183"/>
      <c r="I31" s="20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>
        <v>0</v>
      </c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outlineLevel="1" x14ac:dyDescent="0.2">
      <c r="A32" s="199"/>
      <c r="B32" s="285" t="s">
        <v>460</v>
      </c>
      <c r="C32" s="286"/>
      <c r="D32" s="287"/>
      <c r="E32" s="288"/>
      <c r="F32" s="289"/>
      <c r="G32" s="290"/>
      <c r="H32" s="183"/>
      <c r="I32" s="20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 t="s">
        <v>169</v>
      </c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outlineLevel="1" x14ac:dyDescent="0.2">
      <c r="A33" s="199">
        <v>14</v>
      </c>
      <c r="B33" s="174" t="s">
        <v>461</v>
      </c>
      <c r="C33" s="194" t="s">
        <v>462</v>
      </c>
      <c r="D33" s="177" t="s">
        <v>463</v>
      </c>
      <c r="E33" s="220"/>
      <c r="F33" s="185"/>
      <c r="G33" s="184">
        <f>ROUND(E33*F33,2)</f>
        <v>0</v>
      </c>
      <c r="H33" s="183" t="s">
        <v>464</v>
      </c>
      <c r="I33" s="202" t="s">
        <v>174</v>
      </c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 t="s">
        <v>166</v>
      </c>
      <c r="AF33" s="162"/>
      <c r="AG33" s="162"/>
      <c r="AH33" s="162"/>
      <c r="AI33" s="162"/>
      <c r="AJ33" s="162"/>
      <c r="AK33" s="162"/>
      <c r="AL33" s="162"/>
      <c r="AM33" s="162">
        <v>21</v>
      </c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 x14ac:dyDescent="0.2">
      <c r="A34" s="199"/>
      <c r="B34" s="285" t="s">
        <v>465</v>
      </c>
      <c r="C34" s="286"/>
      <c r="D34" s="287"/>
      <c r="E34" s="288"/>
      <c r="F34" s="289"/>
      <c r="G34" s="290"/>
      <c r="H34" s="183"/>
      <c r="I34" s="20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>
        <v>1</v>
      </c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outlineLevel="1" x14ac:dyDescent="0.2">
      <c r="A35" s="199">
        <v>15</v>
      </c>
      <c r="B35" s="174" t="s">
        <v>466</v>
      </c>
      <c r="C35" s="194" t="s">
        <v>467</v>
      </c>
      <c r="D35" s="177" t="s">
        <v>463</v>
      </c>
      <c r="E35" s="220"/>
      <c r="F35" s="185"/>
      <c r="G35" s="184">
        <f>ROUND(E35*F35,2)</f>
        <v>0</v>
      </c>
      <c r="H35" s="183" t="s">
        <v>464</v>
      </c>
      <c r="I35" s="202" t="s">
        <v>174</v>
      </c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 t="s">
        <v>166</v>
      </c>
      <c r="AF35" s="162"/>
      <c r="AG35" s="162"/>
      <c r="AH35" s="162"/>
      <c r="AI35" s="162"/>
      <c r="AJ35" s="162"/>
      <c r="AK35" s="162"/>
      <c r="AL35" s="162"/>
      <c r="AM35" s="162">
        <v>21</v>
      </c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</row>
    <row r="36" spans="1:60" x14ac:dyDescent="0.2">
      <c r="A36" s="198" t="s">
        <v>158</v>
      </c>
      <c r="B36" s="172" t="s">
        <v>106</v>
      </c>
      <c r="C36" s="193" t="s">
        <v>107</v>
      </c>
      <c r="D36" s="176"/>
      <c r="E36" s="179"/>
      <c r="F36" s="291">
        <f>SUM(G37:G44)</f>
        <v>0</v>
      </c>
      <c r="G36" s="292"/>
      <c r="H36" s="182"/>
      <c r="I36" s="201"/>
      <c r="AE36" t="s">
        <v>159</v>
      </c>
    </row>
    <row r="37" spans="1:60" outlineLevel="1" x14ac:dyDescent="0.2">
      <c r="A37" s="199"/>
      <c r="B37" s="293" t="s">
        <v>818</v>
      </c>
      <c r="C37" s="294"/>
      <c r="D37" s="295"/>
      <c r="E37" s="296"/>
      <c r="F37" s="297"/>
      <c r="G37" s="298"/>
      <c r="H37" s="183"/>
      <c r="I37" s="20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>
        <v>0</v>
      </c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outlineLevel="1" x14ac:dyDescent="0.2">
      <c r="A38" s="200">
        <v>16</v>
      </c>
      <c r="B38" s="173" t="s">
        <v>819</v>
      </c>
      <c r="C38" s="194" t="s">
        <v>820</v>
      </c>
      <c r="D38" s="177" t="s">
        <v>237</v>
      </c>
      <c r="E38" s="180">
        <v>4</v>
      </c>
      <c r="F38" s="185"/>
      <c r="G38" s="184">
        <f>ROUND(E38*F38,2)</f>
        <v>0</v>
      </c>
      <c r="H38" s="183" t="s">
        <v>821</v>
      </c>
      <c r="I38" s="202" t="s">
        <v>174</v>
      </c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 t="s">
        <v>166</v>
      </c>
      <c r="AF38" s="162"/>
      <c r="AG38" s="162"/>
      <c r="AH38" s="162"/>
      <c r="AI38" s="162"/>
      <c r="AJ38" s="162"/>
      <c r="AK38" s="162"/>
      <c r="AL38" s="162"/>
      <c r="AM38" s="162">
        <v>21</v>
      </c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outlineLevel="1" x14ac:dyDescent="0.2">
      <c r="A39" s="199"/>
      <c r="B39" s="285" t="s">
        <v>822</v>
      </c>
      <c r="C39" s="286"/>
      <c r="D39" s="287"/>
      <c r="E39" s="288"/>
      <c r="F39" s="289"/>
      <c r="G39" s="290"/>
      <c r="H39" s="183"/>
      <c r="I39" s="20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>
        <v>0</v>
      </c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outlineLevel="1" x14ac:dyDescent="0.2">
      <c r="A40" s="199"/>
      <c r="B40" s="285" t="s">
        <v>471</v>
      </c>
      <c r="C40" s="286"/>
      <c r="D40" s="287"/>
      <c r="E40" s="288"/>
      <c r="F40" s="289"/>
      <c r="G40" s="290"/>
      <c r="H40" s="183"/>
      <c r="I40" s="20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 t="s">
        <v>169</v>
      </c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outlineLevel="1" x14ac:dyDescent="0.2">
      <c r="A41" s="199">
        <v>17</v>
      </c>
      <c r="B41" s="174" t="s">
        <v>823</v>
      </c>
      <c r="C41" s="194" t="s">
        <v>462</v>
      </c>
      <c r="D41" s="177" t="s">
        <v>463</v>
      </c>
      <c r="E41" s="220"/>
      <c r="F41" s="185"/>
      <c r="G41" s="184">
        <f>ROUND(E41*F41,2)</f>
        <v>0</v>
      </c>
      <c r="H41" s="183" t="s">
        <v>821</v>
      </c>
      <c r="I41" s="202" t="s">
        <v>174</v>
      </c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 t="s">
        <v>166</v>
      </c>
      <c r="AF41" s="162"/>
      <c r="AG41" s="162"/>
      <c r="AH41" s="162"/>
      <c r="AI41" s="162"/>
      <c r="AJ41" s="162"/>
      <c r="AK41" s="162"/>
      <c r="AL41" s="162"/>
      <c r="AM41" s="162">
        <v>21</v>
      </c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 x14ac:dyDescent="0.2">
      <c r="A42" s="199"/>
      <c r="B42" s="285" t="s">
        <v>824</v>
      </c>
      <c r="C42" s="286"/>
      <c r="D42" s="287"/>
      <c r="E42" s="288"/>
      <c r="F42" s="289"/>
      <c r="G42" s="290"/>
      <c r="H42" s="183"/>
      <c r="I42" s="20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>
        <v>1</v>
      </c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outlineLevel="1" x14ac:dyDescent="0.2">
      <c r="A43" s="199"/>
      <c r="B43" s="285" t="s">
        <v>825</v>
      </c>
      <c r="C43" s="286"/>
      <c r="D43" s="287"/>
      <c r="E43" s="288"/>
      <c r="F43" s="289"/>
      <c r="G43" s="290"/>
      <c r="H43" s="183"/>
      <c r="I43" s="20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>
        <v>2</v>
      </c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</row>
    <row r="44" spans="1:60" outlineLevel="1" x14ac:dyDescent="0.2">
      <c r="A44" s="199">
        <v>18</v>
      </c>
      <c r="B44" s="174" t="s">
        <v>826</v>
      </c>
      <c r="C44" s="194" t="s">
        <v>477</v>
      </c>
      <c r="D44" s="177" t="s">
        <v>463</v>
      </c>
      <c r="E44" s="220"/>
      <c r="F44" s="185"/>
      <c r="G44" s="184">
        <f>ROUND(E44*F44,2)</f>
        <v>0</v>
      </c>
      <c r="H44" s="183" t="s">
        <v>821</v>
      </c>
      <c r="I44" s="202" t="s">
        <v>174</v>
      </c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 t="s">
        <v>166</v>
      </c>
      <c r="AF44" s="162"/>
      <c r="AG44" s="162"/>
      <c r="AH44" s="162"/>
      <c r="AI44" s="162"/>
      <c r="AJ44" s="162"/>
      <c r="AK44" s="162"/>
      <c r="AL44" s="162"/>
      <c r="AM44" s="162">
        <v>21</v>
      </c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x14ac:dyDescent="0.2">
      <c r="A45" s="198" t="s">
        <v>158</v>
      </c>
      <c r="B45" s="172" t="s">
        <v>120</v>
      </c>
      <c r="C45" s="193" t="s">
        <v>121</v>
      </c>
      <c r="D45" s="176"/>
      <c r="E45" s="179"/>
      <c r="F45" s="291">
        <f>SUM(G46:G76)</f>
        <v>0</v>
      </c>
      <c r="G45" s="292"/>
      <c r="H45" s="182"/>
      <c r="I45" s="201"/>
      <c r="AE45" t="s">
        <v>159</v>
      </c>
    </row>
    <row r="46" spans="1:60" outlineLevel="1" x14ac:dyDescent="0.2">
      <c r="A46" s="199"/>
      <c r="B46" s="293" t="s">
        <v>827</v>
      </c>
      <c r="C46" s="294"/>
      <c r="D46" s="295"/>
      <c r="E46" s="296"/>
      <c r="F46" s="297"/>
      <c r="G46" s="298"/>
      <c r="H46" s="183"/>
      <c r="I46" s="20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>
        <v>0</v>
      </c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outlineLevel="1" x14ac:dyDescent="0.2">
      <c r="A47" s="200">
        <v>19</v>
      </c>
      <c r="B47" s="173" t="s">
        <v>828</v>
      </c>
      <c r="C47" s="194" t="s">
        <v>829</v>
      </c>
      <c r="D47" s="177" t="s">
        <v>245</v>
      </c>
      <c r="E47" s="180">
        <v>2</v>
      </c>
      <c r="F47" s="185"/>
      <c r="G47" s="184">
        <f>ROUND(E47*F47,2)</f>
        <v>0</v>
      </c>
      <c r="H47" s="183" t="s">
        <v>474</v>
      </c>
      <c r="I47" s="202" t="s">
        <v>174</v>
      </c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 t="s">
        <v>166</v>
      </c>
      <c r="AF47" s="162"/>
      <c r="AG47" s="162"/>
      <c r="AH47" s="162"/>
      <c r="AI47" s="162"/>
      <c r="AJ47" s="162"/>
      <c r="AK47" s="162"/>
      <c r="AL47" s="162"/>
      <c r="AM47" s="162">
        <v>21</v>
      </c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</row>
    <row r="48" spans="1:60" outlineLevel="1" x14ac:dyDescent="0.2">
      <c r="A48" s="199"/>
      <c r="B48" s="285" t="s">
        <v>830</v>
      </c>
      <c r="C48" s="286"/>
      <c r="D48" s="287"/>
      <c r="E48" s="288"/>
      <c r="F48" s="289"/>
      <c r="G48" s="290"/>
      <c r="H48" s="183"/>
      <c r="I48" s="20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>
        <v>0</v>
      </c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outlineLevel="1" x14ac:dyDescent="0.2">
      <c r="A49" s="199"/>
      <c r="B49" s="285" t="s">
        <v>831</v>
      </c>
      <c r="C49" s="286"/>
      <c r="D49" s="287"/>
      <c r="E49" s="288"/>
      <c r="F49" s="289"/>
      <c r="G49" s="290"/>
      <c r="H49" s="183"/>
      <c r="I49" s="20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>
        <v>1</v>
      </c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outlineLevel="1" x14ac:dyDescent="0.2">
      <c r="A50" s="200">
        <v>20</v>
      </c>
      <c r="B50" s="173" t="s">
        <v>832</v>
      </c>
      <c r="C50" s="194" t="s">
        <v>833</v>
      </c>
      <c r="D50" s="177" t="s">
        <v>237</v>
      </c>
      <c r="E50" s="180">
        <v>1</v>
      </c>
      <c r="F50" s="185"/>
      <c r="G50" s="184">
        <f>ROUND(E50*F50,2)</f>
        <v>0</v>
      </c>
      <c r="H50" s="183" t="s">
        <v>474</v>
      </c>
      <c r="I50" s="202" t="s">
        <v>174</v>
      </c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 t="s">
        <v>166</v>
      </c>
      <c r="AF50" s="162"/>
      <c r="AG50" s="162"/>
      <c r="AH50" s="162"/>
      <c r="AI50" s="162"/>
      <c r="AJ50" s="162"/>
      <c r="AK50" s="162"/>
      <c r="AL50" s="162"/>
      <c r="AM50" s="162">
        <v>21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outlineLevel="1" x14ac:dyDescent="0.2">
      <c r="A51" s="200">
        <v>21</v>
      </c>
      <c r="B51" s="173" t="s">
        <v>834</v>
      </c>
      <c r="C51" s="194" t="s">
        <v>835</v>
      </c>
      <c r="D51" s="177" t="s">
        <v>245</v>
      </c>
      <c r="E51" s="180">
        <v>2</v>
      </c>
      <c r="F51" s="185"/>
      <c r="G51" s="184">
        <f>ROUND(E51*F51,2)</f>
        <v>0</v>
      </c>
      <c r="H51" s="183"/>
      <c r="I51" s="202" t="s">
        <v>228</v>
      </c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 t="s">
        <v>229</v>
      </c>
      <c r="AF51" s="162" t="s">
        <v>240</v>
      </c>
      <c r="AG51" s="162"/>
      <c r="AH51" s="162"/>
      <c r="AI51" s="162"/>
      <c r="AJ51" s="162"/>
      <c r="AK51" s="162"/>
      <c r="AL51" s="162"/>
      <c r="AM51" s="162">
        <v>21</v>
      </c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</row>
    <row r="52" spans="1:60" ht="22.5" outlineLevel="1" x14ac:dyDescent="0.2">
      <c r="A52" s="200">
        <v>22</v>
      </c>
      <c r="B52" s="173" t="s">
        <v>468</v>
      </c>
      <c r="C52" s="194" t="s">
        <v>836</v>
      </c>
      <c r="D52" s="177" t="s">
        <v>245</v>
      </c>
      <c r="E52" s="180">
        <v>1</v>
      </c>
      <c r="F52" s="185"/>
      <c r="G52" s="184">
        <f>ROUND(E52*F52,2)</f>
        <v>0</v>
      </c>
      <c r="H52" s="183"/>
      <c r="I52" s="202" t="s">
        <v>228</v>
      </c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 t="s">
        <v>229</v>
      </c>
      <c r="AF52" s="162" t="s">
        <v>240</v>
      </c>
      <c r="AG52" s="162"/>
      <c r="AH52" s="162"/>
      <c r="AI52" s="162"/>
      <c r="AJ52" s="162"/>
      <c r="AK52" s="162"/>
      <c r="AL52" s="162"/>
      <c r="AM52" s="162">
        <v>21</v>
      </c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</row>
    <row r="53" spans="1:60" ht="22.5" outlineLevel="1" x14ac:dyDescent="0.2">
      <c r="A53" s="199"/>
      <c r="B53" s="174"/>
      <c r="C53" s="299" t="s">
        <v>837</v>
      </c>
      <c r="D53" s="300"/>
      <c r="E53" s="301"/>
      <c r="F53" s="302"/>
      <c r="G53" s="303"/>
      <c r="H53" s="183"/>
      <c r="I53" s="20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5" t="str">
        <f>C53</f>
        <v>dřevní pelety třída A1/D06, s objemovým zásobníkem a automatickým přísunem pellet, včetně příslušenství: nasávací sonda + 2x flexi hadice d50 v délce 12m</v>
      </c>
      <c r="BB53" s="162"/>
      <c r="BC53" s="162"/>
      <c r="BD53" s="162"/>
      <c r="BE53" s="162"/>
      <c r="BF53" s="162"/>
      <c r="BG53" s="162"/>
      <c r="BH53" s="162"/>
    </row>
    <row r="54" spans="1:60" ht="22.5" outlineLevel="1" x14ac:dyDescent="0.2">
      <c r="A54" s="200">
        <v>23</v>
      </c>
      <c r="B54" s="173" t="s">
        <v>838</v>
      </c>
      <c r="C54" s="194" t="s">
        <v>839</v>
      </c>
      <c r="D54" s="177" t="s">
        <v>245</v>
      </c>
      <c r="E54" s="180">
        <v>1</v>
      </c>
      <c r="F54" s="185"/>
      <c r="G54" s="184">
        <f>ROUND(E54*F54,2)</f>
        <v>0</v>
      </c>
      <c r="H54" s="183"/>
      <c r="I54" s="202" t="s">
        <v>228</v>
      </c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 t="s">
        <v>229</v>
      </c>
      <c r="AF54" s="162" t="s">
        <v>240</v>
      </c>
      <c r="AG54" s="162"/>
      <c r="AH54" s="162"/>
      <c r="AI54" s="162"/>
      <c r="AJ54" s="162"/>
      <c r="AK54" s="162"/>
      <c r="AL54" s="162"/>
      <c r="AM54" s="162">
        <v>21</v>
      </c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</row>
    <row r="55" spans="1:60" outlineLevel="1" x14ac:dyDescent="0.2">
      <c r="A55" s="200">
        <v>24</v>
      </c>
      <c r="B55" s="173" t="s">
        <v>840</v>
      </c>
      <c r="C55" s="194" t="s">
        <v>841</v>
      </c>
      <c r="D55" s="177" t="s">
        <v>245</v>
      </c>
      <c r="E55" s="180">
        <v>1</v>
      </c>
      <c r="F55" s="185"/>
      <c r="G55" s="184">
        <f>ROUND(E55*F55,2)</f>
        <v>0</v>
      </c>
      <c r="H55" s="183"/>
      <c r="I55" s="202" t="s">
        <v>228</v>
      </c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 t="s">
        <v>229</v>
      </c>
      <c r="AF55" s="162" t="s">
        <v>240</v>
      </c>
      <c r="AG55" s="162"/>
      <c r="AH55" s="162"/>
      <c r="AI55" s="162"/>
      <c r="AJ55" s="162"/>
      <c r="AK55" s="162"/>
      <c r="AL55" s="162"/>
      <c r="AM55" s="162">
        <v>21</v>
      </c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</row>
    <row r="56" spans="1:60" outlineLevel="1" x14ac:dyDescent="0.2">
      <c r="A56" s="200">
        <v>25</v>
      </c>
      <c r="B56" s="173" t="s">
        <v>842</v>
      </c>
      <c r="C56" s="194" t="s">
        <v>843</v>
      </c>
      <c r="D56" s="177" t="s">
        <v>245</v>
      </c>
      <c r="E56" s="180">
        <v>1</v>
      </c>
      <c r="F56" s="185"/>
      <c r="G56" s="184">
        <f>ROUND(E56*F56,2)</f>
        <v>0</v>
      </c>
      <c r="H56" s="183"/>
      <c r="I56" s="202" t="s">
        <v>228</v>
      </c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 t="s">
        <v>229</v>
      </c>
      <c r="AF56" s="162" t="s">
        <v>240</v>
      </c>
      <c r="AG56" s="162"/>
      <c r="AH56" s="162"/>
      <c r="AI56" s="162"/>
      <c r="AJ56" s="162"/>
      <c r="AK56" s="162"/>
      <c r="AL56" s="162"/>
      <c r="AM56" s="162">
        <v>21</v>
      </c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</row>
    <row r="57" spans="1:60" ht="22.5" outlineLevel="1" x14ac:dyDescent="0.2">
      <c r="A57" s="200">
        <v>26</v>
      </c>
      <c r="B57" s="173" t="s">
        <v>844</v>
      </c>
      <c r="C57" s="194" t="s">
        <v>845</v>
      </c>
      <c r="D57" s="177" t="s">
        <v>245</v>
      </c>
      <c r="E57" s="180">
        <v>1</v>
      </c>
      <c r="F57" s="185"/>
      <c r="G57" s="184">
        <f>ROUND(E57*F57,2)</f>
        <v>0</v>
      </c>
      <c r="H57" s="183"/>
      <c r="I57" s="202" t="s">
        <v>228</v>
      </c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 t="s">
        <v>229</v>
      </c>
      <c r="AF57" s="162" t="s">
        <v>240</v>
      </c>
      <c r="AG57" s="162"/>
      <c r="AH57" s="162"/>
      <c r="AI57" s="162"/>
      <c r="AJ57" s="162"/>
      <c r="AK57" s="162"/>
      <c r="AL57" s="162"/>
      <c r="AM57" s="162">
        <v>21</v>
      </c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</row>
    <row r="58" spans="1:60" ht="22.5" outlineLevel="1" x14ac:dyDescent="0.2">
      <c r="A58" s="200">
        <v>27</v>
      </c>
      <c r="B58" s="173" t="s">
        <v>846</v>
      </c>
      <c r="C58" s="194" t="s">
        <v>847</v>
      </c>
      <c r="D58" s="177" t="s">
        <v>237</v>
      </c>
      <c r="E58" s="180">
        <v>1</v>
      </c>
      <c r="F58" s="185"/>
      <c r="G58" s="184">
        <f>ROUND(E58*F58,2)</f>
        <v>0</v>
      </c>
      <c r="H58" s="183"/>
      <c r="I58" s="202" t="s">
        <v>228</v>
      </c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 t="s">
        <v>229</v>
      </c>
      <c r="AF58" s="162" t="s">
        <v>240</v>
      </c>
      <c r="AG58" s="162"/>
      <c r="AH58" s="162"/>
      <c r="AI58" s="162"/>
      <c r="AJ58" s="162"/>
      <c r="AK58" s="162"/>
      <c r="AL58" s="162"/>
      <c r="AM58" s="162">
        <v>21</v>
      </c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</row>
    <row r="59" spans="1:60" outlineLevel="1" x14ac:dyDescent="0.2">
      <c r="A59" s="199"/>
      <c r="B59" s="174"/>
      <c r="C59" s="299" t="s">
        <v>1124</v>
      </c>
      <c r="D59" s="300"/>
      <c r="E59" s="301"/>
      <c r="F59" s="302"/>
      <c r="G59" s="303"/>
      <c r="H59" s="183"/>
      <c r="I59" s="20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5" t="str">
        <f>C59</f>
        <v>kouřovod d 230 v délce cca 2,0m (jednosložkový nerezový systém)</v>
      </c>
      <c r="BB59" s="162"/>
      <c r="BC59" s="162"/>
      <c r="BD59" s="162"/>
      <c r="BE59" s="162"/>
      <c r="BF59" s="162"/>
      <c r="BG59" s="162"/>
      <c r="BH59" s="162"/>
    </row>
    <row r="60" spans="1:60" outlineLevel="1" x14ac:dyDescent="0.2">
      <c r="A60" s="199"/>
      <c r="B60" s="174"/>
      <c r="C60" s="299" t="s">
        <v>1125</v>
      </c>
      <c r="D60" s="300"/>
      <c r="E60" s="301"/>
      <c r="F60" s="302"/>
      <c r="G60" s="303"/>
      <c r="H60" s="183"/>
      <c r="I60" s="20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5" t="str">
        <f>C60</f>
        <v>komín d 230 v délce cca 6,0m (třísložkvý nerezový systém)</v>
      </c>
      <c r="BB60" s="162"/>
      <c r="BC60" s="162"/>
      <c r="BD60" s="162"/>
      <c r="BE60" s="162"/>
      <c r="BF60" s="162"/>
      <c r="BG60" s="162"/>
      <c r="BH60" s="162"/>
    </row>
    <row r="61" spans="1:60" outlineLevel="1" x14ac:dyDescent="0.2">
      <c r="A61" s="200">
        <v>28</v>
      </c>
      <c r="B61" s="173" t="s">
        <v>850</v>
      </c>
      <c r="C61" s="194" t="s">
        <v>469</v>
      </c>
      <c r="D61" s="177" t="s">
        <v>237</v>
      </c>
      <c r="E61" s="180">
        <v>4</v>
      </c>
      <c r="F61" s="185"/>
      <c r="G61" s="184">
        <f t="shared" ref="G61:G71" si="1">ROUND(E61*F61,2)</f>
        <v>0</v>
      </c>
      <c r="H61" s="183"/>
      <c r="I61" s="202" t="s">
        <v>228</v>
      </c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 t="s">
        <v>229</v>
      </c>
      <c r="AF61" s="162" t="s">
        <v>240</v>
      </c>
      <c r="AG61" s="162"/>
      <c r="AH61" s="162"/>
      <c r="AI61" s="162"/>
      <c r="AJ61" s="162"/>
      <c r="AK61" s="162"/>
      <c r="AL61" s="162"/>
      <c r="AM61" s="162">
        <v>21</v>
      </c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</row>
    <row r="62" spans="1:60" outlineLevel="1" x14ac:dyDescent="0.2">
      <c r="A62" s="200">
        <v>29</v>
      </c>
      <c r="B62" s="173" t="s">
        <v>851</v>
      </c>
      <c r="C62" s="194" t="s">
        <v>852</v>
      </c>
      <c r="D62" s="177" t="s">
        <v>245</v>
      </c>
      <c r="E62" s="180">
        <v>1</v>
      </c>
      <c r="F62" s="185"/>
      <c r="G62" s="184">
        <f t="shared" si="1"/>
        <v>0</v>
      </c>
      <c r="H62" s="183"/>
      <c r="I62" s="202" t="s">
        <v>228</v>
      </c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 t="s">
        <v>229</v>
      </c>
      <c r="AF62" s="162" t="s">
        <v>240</v>
      </c>
      <c r="AG62" s="162"/>
      <c r="AH62" s="162"/>
      <c r="AI62" s="162"/>
      <c r="AJ62" s="162"/>
      <c r="AK62" s="162"/>
      <c r="AL62" s="162"/>
      <c r="AM62" s="162">
        <v>21</v>
      </c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</row>
    <row r="63" spans="1:60" outlineLevel="1" x14ac:dyDescent="0.2">
      <c r="A63" s="200">
        <v>30</v>
      </c>
      <c r="B63" s="173" t="s">
        <v>853</v>
      </c>
      <c r="C63" s="194" t="s">
        <v>854</v>
      </c>
      <c r="D63" s="177" t="s">
        <v>245</v>
      </c>
      <c r="E63" s="180">
        <v>1</v>
      </c>
      <c r="F63" s="185"/>
      <c r="G63" s="184">
        <f t="shared" si="1"/>
        <v>0</v>
      </c>
      <c r="H63" s="183"/>
      <c r="I63" s="202" t="s">
        <v>228</v>
      </c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 t="s">
        <v>229</v>
      </c>
      <c r="AF63" s="162" t="s">
        <v>240</v>
      </c>
      <c r="AG63" s="162"/>
      <c r="AH63" s="162"/>
      <c r="AI63" s="162"/>
      <c r="AJ63" s="162"/>
      <c r="AK63" s="162"/>
      <c r="AL63" s="162"/>
      <c r="AM63" s="162">
        <v>21</v>
      </c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</row>
    <row r="64" spans="1:60" outlineLevel="1" x14ac:dyDescent="0.2">
      <c r="A64" s="200">
        <v>31</v>
      </c>
      <c r="B64" s="173" t="s">
        <v>855</v>
      </c>
      <c r="C64" s="194" t="s">
        <v>856</v>
      </c>
      <c r="D64" s="177" t="s">
        <v>245</v>
      </c>
      <c r="E64" s="180">
        <v>1</v>
      </c>
      <c r="F64" s="185"/>
      <c r="G64" s="184">
        <f t="shared" si="1"/>
        <v>0</v>
      </c>
      <c r="H64" s="183"/>
      <c r="I64" s="202" t="s">
        <v>228</v>
      </c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 t="s">
        <v>229</v>
      </c>
      <c r="AF64" s="162" t="s">
        <v>240</v>
      </c>
      <c r="AG64" s="162"/>
      <c r="AH64" s="162"/>
      <c r="AI64" s="162"/>
      <c r="AJ64" s="162"/>
      <c r="AK64" s="162"/>
      <c r="AL64" s="162"/>
      <c r="AM64" s="162">
        <v>21</v>
      </c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</row>
    <row r="65" spans="1:60" outlineLevel="1" x14ac:dyDescent="0.2">
      <c r="A65" s="200">
        <v>32</v>
      </c>
      <c r="B65" s="173" t="s">
        <v>857</v>
      </c>
      <c r="C65" s="194" t="s">
        <v>858</v>
      </c>
      <c r="D65" s="177" t="s">
        <v>245</v>
      </c>
      <c r="E65" s="180">
        <v>1</v>
      </c>
      <c r="F65" s="185"/>
      <c r="G65" s="184">
        <f t="shared" si="1"/>
        <v>0</v>
      </c>
      <c r="H65" s="183"/>
      <c r="I65" s="202" t="s">
        <v>228</v>
      </c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 t="s">
        <v>229</v>
      </c>
      <c r="AF65" s="162" t="s">
        <v>240</v>
      </c>
      <c r="AG65" s="162"/>
      <c r="AH65" s="162"/>
      <c r="AI65" s="162"/>
      <c r="AJ65" s="162"/>
      <c r="AK65" s="162"/>
      <c r="AL65" s="162"/>
      <c r="AM65" s="162">
        <v>21</v>
      </c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</row>
    <row r="66" spans="1:60" outlineLevel="1" x14ac:dyDescent="0.2">
      <c r="A66" s="200">
        <v>33</v>
      </c>
      <c r="B66" s="173" t="s">
        <v>859</v>
      </c>
      <c r="C66" s="194" t="s">
        <v>860</v>
      </c>
      <c r="D66" s="177" t="s">
        <v>245</v>
      </c>
      <c r="E66" s="180">
        <v>1</v>
      </c>
      <c r="F66" s="185"/>
      <c r="G66" s="184">
        <f t="shared" si="1"/>
        <v>0</v>
      </c>
      <c r="H66" s="183"/>
      <c r="I66" s="202" t="s">
        <v>228</v>
      </c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 t="s">
        <v>229</v>
      </c>
      <c r="AF66" s="162" t="s">
        <v>240</v>
      </c>
      <c r="AG66" s="162"/>
      <c r="AH66" s="162"/>
      <c r="AI66" s="162"/>
      <c r="AJ66" s="162"/>
      <c r="AK66" s="162"/>
      <c r="AL66" s="162"/>
      <c r="AM66" s="162">
        <v>21</v>
      </c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</row>
    <row r="67" spans="1:60" outlineLevel="1" x14ac:dyDescent="0.2">
      <c r="A67" s="200">
        <v>34</v>
      </c>
      <c r="B67" s="173" t="s">
        <v>861</v>
      </c>
      <c r="C67" s="194" t="s">
        <v>862</v>
      </c>
      <c r="D67" s="177" t="s">
        <v>245</v>
      </c>
      <c r="E67" s="180">
        <v>1</v>
      </c>
      <c r="F67" s="185"/>
      <c r="G67" s="184">
        <f t="shared" si="1"/>
        <v>0</v>
      </c>
      <c r="H67" s="183"/>
      <c r="I67" s="202" t="s">
        <v>228</v>
      </c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 t="s">
        <v>229</v>
      </c>
      <c r="AF67" s="162" t="s">
        <v>240</v>
      </c>
      <c r="AG67" s="162"/>
      <c r="AH67" s="162"/>
      <c r="AI67" s="162"/>
      <c r="AJ67" s="162"/>
      <c r="AK67" s="162"/>
      <c r="AL67" s="162"/>
      <c r="AM67" s="162">
        <v>21</v>
      </c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</row>
    <row r="68" spans="1:60" outlineLevel="1" x14ac:dyDescent="0.2">
      <c r="A68" s="200">
        <v>35</v>
      </c>
      <c r="B68" s="173" t="s">
        <v>863</v>
      </c>
      <c r="C68" s="194" t="s">
        <v>864</v>
      </c>
      <c r="D68" s="177" t="s">
        <v>237</v>
      </c>
      <c r="E68" s="180">
        <v>1</v>
      </c>
      <c r="F68" s="185"/>
      <c r="G68" s="184">
        <f t="shared" si="1"/>
        <v>0</v>
      </c>
      <c r="H68" s="183"/>
      <c r="I68" s="202" t="s">
        <v>228</v>
      </c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 t="s">
        <v>229</v>
      </c>
      <c r="AF68" s="162" t="s">
        <v>240</v>
      </c>
      <c r="AG68" s="162"/>
      <c r="AH68" s="162"/>
      <c r="AI68" s="162"/>
      <c r="AJ68" s="162"/>
      <c r="AK68" s="162"/>
      <c r="AL68" s="162"/>
      <c r="AM68" s="162">
        <v>21</v>
      </c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</row>
    <row r="69" spans="1:60" outlineLevel="1" x14ac:dyDescent="0.2">
      <c r="A69" s="200">
        <v>36</v>
      </c>
      <c r="B69" s="173" t="s">
        <v>865</v>
      </c>
      <c r="C69" s="194" t="s">
        <v>866</v>
      </c>
      <c r="D69" s="177" t="s">
        <v>867</v>
      </c>
      <c r="E69" s="180">
        <v>18</v>
      </c>
      <c r="F69" s="185"/>
      <c r="G69" s="184">
        <f t="shared" si="1"/>
        <v>0</v>
      </c>
      <c r="H69" s="183"/>
      <c r="I69" s="202" t="s">
        <v>228</v>
      </c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 t="s">
        <v>229</v>
      </c>
      <c r="AF69" s="162" t="s">
        <v>240</v>
      </c>
      <c r="AG69" s="162"/>
      <c r="AH69" s="162"/>
      <c r="AI69" s="162"/>
      <c r="AJ69" s="162"/>
      <c r="AK69" s="162"/>
      <c r="AL69" s="162"/>
      <c r="AM69" s="162">
        <v>21</v>
      </c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</row>
    <row r="70" spans="1:60" outlineLevel="1" x14ac:dyDescent="0.2">
      <c r="A70" s="200">
        <v>37</v>
      </c>
      <c r="B70" s="173" t="s">
        <v>868</v>
      </c>
      <c r="C70" s="194" t="s">
        <v>869</v>
      </c>
      <c r="D70" s="177" t="s">
        <v>867</v>
      </c>
      <c r="E70" s="180">
        <v>18</v>
      </c>
      <c r="F70" s="185"/>
      <c r="G70" s="184">
        <f t="shared" si="1"/>
        <v>0</v>
      </c>
      <c r="H70" s="183"/>
      <c r="I70" s="202" t="s">
        <v>228</v>
      </c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 t="s">
        <v>229</v>
      </c>
      <c r="AF70" s="162" t="s">
        <v>240</v>
      </c>
      <c r="AG70" s="162"/>
      <c r="AH70" s="162"/>
      <c r="AI70" s="162"/>
      <c r="AJ70" s="162"/>
      <c r="AK70" s="162"/>
      <c r="AL70" s="162"/>
      <c r="AM70" s="162">
        <v>21</v>
      </c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</row>
    <row r="71" spans="1:60" outlineLevel="1" x14ac:dyDescent="0.2">
      <c r="A71" s="200">
        <v>38</v>
      </c>
      <c r="B71" s="173" t="s">
        <v>870</v>
      </c>
      <c r="C71" s="194" t="s">
        <v>871</v>
      </c>
      <c r="D71" s="177" t="s">
        <v>245</v>
      </c>
      <c r="E71" s="180">
        <v>1</v>
      </c>
      <c r="F71" s="185"/>
      <c r="G71" s="184">
        <f t="shared" si="1"/>
        <v>0</v>
      </c>
      <c r="H71" s="183"/>
      <c r="I71" s="202" t="s">
        <v>228</v>
      </c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 t="s">
        <v>229</v>
      </c>
      <c r="AF71" s="162" t="s">
        <v>240</v>
      </c>
      <c r="AG71" s="162"/>
      <c r="AH71" s="162"/>
      <c r="AI71" s="162"/>
      <c r="AJ71" s="162"/>
      <c r="AK71" s="162"/>
      <c r="AL71" s="162"/>
      <c r="AM71" s="162">
        <v>21</v>
      </c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</row>
    <row r="72" spans="1:60" outlineLevel="1" x14ac:dyDescent="0.2">
      <c r="A72" s="199"/>
      <c r="B72" s="285" t="s">
        <v>470</v>
      </c>
      <c r="C72" s="286"/>
      <c r="D72" s="287"/>
      <c r="E72" s="288"/>
      <c r="F72" s="289"/>
      <c r="G72" s="290"/>
      <c r="H72" s="183"/>
      <c r="I72" s="20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>
        <v>0</v>
      </c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</row>
    <row r="73" spans="1:60" outlineLevel="1" x14ac:dyDescent="0.2">
      <c r="A73" s="199"/>
      <c r="B73" s="285" t="s">
        <v>471</v>
      </c>
      <c r="C73" s="286"/>
      <c r="D73" s="287"/>
      <c r="E73" s="288"/>
      <c r="F73" s="289"/>
      <c r="G73" s="290"/>
      <c r="H73" s="183"/>
      <c r="I73" s="20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 t="s">
        <v>169</v>
      </c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</row>
    <row r="74" spans="1:60" outlineLevel="1" x14ac:dyDescent="0.2">
      <c r="A74" s="199">
        <v>39</v>
      </c>
      <c r="B74" s="174" t="s">
        <v>472</v>
      </c>
      <c r="C74" s="194" t="s">
        <v>473</v>
      </c>
      <c r="D74" s="177" t="s">
        <v>463</v>
      </c>
      <c r="E74" s="220"/>
      <c r="F74" s="185"/>
      <c r="G74" s="184">
        <f>ROUND(E74*F74,2)</f>
        <v>0</v>
      </c>
      <c r="H74" s="183" t="s">
        <v>474</v>
      </c>
      <c r="I74" s="202" t="s">
        <v>174</v>
      </c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 t="s">
        <v>166</v>
      </c>
      <c r="AF74" s="162"/>
      <c r="AG74" s="162"/>
      <c r="AH74" s="162"/>
      <c r="AI74" s="162"/>
      <c r="AJ74" s="162"/>
      <c r="AK74" s="162"/>
      <c r="AL74" s="162"/>
      <c r="AM74" s="162">
        <v>21</v>
      </c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</row>
    <row r="75" spans="1:60" outlineLevel="1" x14ac:dyDescent="0.2">
      <c r="A75" s="199"/>
      <c r="B75" s="285" t="s">
        <v>475</v>
      </c>
      <c r="C75" s="286"/>
      <c r="D75" s="287"/>
      <c r="E75" s="288"/>
      <c r="F75" s="289"/>
      <c r="G75" s="290"/>
      <c r="H75" s="183"/>
      <c r="I75" s="20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>
        <v>1</v>
      </c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</row>
    <row r="76" spans="1:60" outlineLevel="1" x14ac:dyDescent="0.2">
      <c r="A76" s="199">
        <v>40</v>
      </c>
      <c r="B76" s="174" t="s">
        <v>476</v>
      </c>
      <c r="C76" s="194" t="s">
        <v>477</v>
      </c>
      <c r="D76" s="177" t="s">
        <v>463</v>
      </c>
      <c r="E76" s="220"/>
      <c r="F76" s="185"/>
      <c r="G76" s="184">
        <f>ROUND(E76*F76,2)</f>
        <v>0</v>
      </c>
      <c r="H76" s="183" t="s">
        <v>474</v>
      </c>
      <c r="I76" s="202" t="s">
        <v>174</v>
      </c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 t="s">
        <v>166</v>
      </c>
      <c r="AF76" s="162"/>
      <c r="AG76" s="162"/>
      <c r="AH76" s="162"/>
      <c r="AI76" s="162"/>
      <c r="AJ76" s="162"/>
      <c r="AK76" s="162"/>
      <c r="AL76" s="162"/>
      <c r="AM76" s="162">
        <v>21</v>
      </c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</row>
    <row r="77" spans="1:60" x14ac:dyDescent="0.2">
      <c r="A77" s="198" t="s">
        <v>158</v>
      </c>
      <c r="B77" s="172" t="s">
        <v>122</v>
      </c>
      <c r="C77" s="193" t="s">
        <v>123</v>
      </c>
      <c r="D77" s="176"/>
      <c r="E77" s="179"/>
      <c r="F77" s="291">
        <f>SUM(G78:G115)</f>
        <v>0</v>
      </c>
      <c r="G77" s="292"/>
      <c r="H77" s="182"/>
      <c r="I77" s="201"/>
      <c r="AE77" t="s">
        <v>159</v>
      </c>
    </row>
    <row r="78" spans="1:60" outlineLevel="1" x14ac:dyDescent="0.2">
      <c r="A78" s="199"/>
      <c r="B78" s="293" t="s">
        <v>872</v>
      </c>
      <c r="C78" s="294"/>
      <c r="D78" s="295"/>
      <c r="E78" s="296"/>
      <c r="F78" s="297"/>
      <c r="G78" s="298"/>
      <c r="H78" s="183"/>
      <c r="I78" s="20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>
        <v>0</v>
      </c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</row>
    <row r="79" spans="1:60" outlineLevel="1" x14ac:dyDescent="0.2">
      <c r="A79" s="199"/>
      <c r="B79" s="285" t="s">
        <v>873</v>
      </c>
      <c r="C79" s="286"/>
      <c r="D79" s="287"/>
      <c r="E79" s="288"/>
      <c r="F79" s="289"/>
      <c r="G79" s="290"/>
      <c r="H79" s="183"/>
      <c r="I79" s="20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>
        <v>1</v>
      </c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</row>
    <row r="80" spans="1:60" outlineLevel="1" x14ac:dyDescent="0.2">
      <c r="A80" s="200">
        <v>41</v>
      </c>
      <c r="B80" s="173" t="s">
        <v>874</v>
      </c>
      <c r="C80" s="194" t="s">
        <v>875</v>
      </c>
      <c r="D80" s="177" t="s">
        <v>245</v>
      </c>
      <c r="E80" s="180">
        <v>2</v>
      </c>
      <c r="F80" s="185"/>
      <c r="G80" s="184">
        <f>ROUND(E80*F80,2)</f>
        <v>0</v>
      </c>
      <c r="H80" s="183" t="s">
        <v>474</v>
      </c>
      <c r="I80" s="202" t="s">
        <v>174</v>
      </c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 t="s">
        <v>166</v>
      </c>
      <c r="AF80" s="162"/>
      <c r="AG80" s="162"/>
      <c r="AH80" s="162"/>
      <c r="AI80" s="162"/>
      <c r="AJ80" s="162"/>
      <c r="AK80" s="162"/>
      <c r="AL80" s="162"/>
      <c r="AM80" s="162">
        <v>21</v>
      </c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</row>
    <row r="81" spans="1:60" outlineLevel="1" x14ac:dyDescent="0.2">
      <c r="A81" s="199"/>
      <c r="B81" s="174"/>
      <c r="C81" s="299" t="s">
        <v>876</v>
      </c>
      <c r="D81" s="300"/>
      <c r="E81" s="301"/>
      <c r="F81" s="302"/>
      <c r="G81" s="303"/>
      <c r="H81" s="183"/>
      <c r="I81" s="20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5" t="str">
        <f>C81</f>
        <v>Včetně tělesa základní délky 1 m, dna a odvodňovacího hrdla.</v>
      </c>
      <c r="BB81" s="162"/>
      <c r="BC81" s="162"/>
      <c r="BD81" s="162"/>
      <c r="BE81" s="162"/>
      <c r="BF81" s="162"/>
      <c r="BG81" s="162"/>
      <c r="BH81" s="162"/>
    </row>
    <row r="82" spans="1:60" outlineLevel="1" x14ac:dyDescent="0.2">
      <c r="A82" s="199"/>
      <c r="B82" s="285" t="s">
        <v>872</v>
      </c>
      <c r="C82" s="286"/>
      <c r="D82" s="287"/>
      <c r="E82" s="288"/>
      <c r="F82" s="289"/>
      <c r="G82" s="290"/>
      <c r="H82" s="183"/>
      <c r="I82" s="20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>
        <v>0</v>
      </c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</row>
    <row r="83" spans="1:60" outlineLevel="1" x14ac:dyDescent="0.2">
      <c r="A83" s="199"/>
      <c r="B83" s="285" t="s">
        <v>873</v>
      </c>
      <c r="C83" s="286"/>
      <c r="D83" s="287"/>
      <c r="E83" s="288"/>
      <c r="F83" s="289"/>
      <c r="G83" s="290"/>
      <c r="H83" s="183"/>
      <c r="I83" s="20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>
        <v>1</v>
      </c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</row>
    <row r="84" spans="1:60" outlineLevel="1" x14ac:dyDescent="0.2">
      <c r="A84" s="200">
        <v>42</v>
      </c>
      <c r="B84" s="173" t="s">
        <v>877</v>
      </c>
      <c r="C84" s="194" t="s">
        <v>878</v>
      </c>
      <c r="D84" s="177" t="s">
        <v>245</v>
      </c>
      <c r="E84" s="180">
        <v>2</v>
      </c>
      <c r="F84" s="185"/>
      <c r="G84" s="184">
        <f>ROUND(E84*F84,2)</f>
        <v>0</v>
      </c>
      <c r="H84" s="183" t="s">
        <v>474</v>
      </c>
      <c r="I84" s="202" t="s">
        <v>174</v>
      </c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 t="s">
        <v>166</v>
      </c>
      <c r="AF84" s="162"/>
      <c r="AG84" s="162"/>
      <c r="AH84" s="162"/>
      <c r="AI84" s="162"/>
      <c r="AJ84" s="162"/>
      <c r="AK84" s="162"/>
      <c r="AL84" s="162"/>
      <c r="AM84" s="162">
        <v>21</v>
      </c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</row>
    <row r="85" spans="1:60" outlineLevel="1" x14ac:dyDescent="0.2">
      <c r="A85" s="199"/>
      <c r="B85" s="285" t="s">
        <v>872</v>
      </c>
      <c r="C85" s="286"/>
      <c r="D85" s="287"/>
      <c r="E85" s="288"/>
      <c r="F85" s="289"/>
      <c r="G85" s="290"/>
      <c r="H85" s="183"/>
      <c r="I85" s="20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>
        <v>0</v>
      </c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</row>
    <row r="86" spans="1:60" outlineLevel="1" x14ac:dyDescent="0.2">
      <c r="A86" s="199"/>
      <c r="B86" s="285" t="s">
        <v>873</v>
      </c>
      <c r="C86" s="286"/>
      <c r="D86" s="287"/>
      <c r="E86" s="288"/>
      <c r="F86" s="289"/>
      <c r="G86" s="290"/>
      <c r="H86" s="183"/>
      <c r="I86" s="20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>
        <v>1</v>
      </c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</row>
    <row r="87" spans="1:60" outlineLevel="1" x14ac:dyDescent="0.2">
      <c r="A87" s="200">
        <v>43</v>
      </c>
      <c r="B87" s="173" t="s">
        <v>1126</v>
      </c>
      <c r="C87" s="194" t="s">
        <v>1127</v>
      </c>
      <c r="D87" s="177" t="s">
        <v>245</v>
      </c>
      <c r="E87" s="180">
        <v>4</v>
      </c>
      <c r="F87" s="185"/>
      <c r="G87" s="184">
        <f>ROUND(E87*F87,2)</f>
        <v>0</v>
      </c>
      <c r="H87" s="183" t="s">
        <v>474</v>
      </c>
      <c r="I87" s="202" t="s">
        <v>174</v>
      </c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 t="s">
        <v>166</v>
      </c>
      <c r="AF87" s="162"/>
      <c r="AG87" s="162"/>
      <c r="AH87" s="162"/>
      <c r="AI87" s="162"/>
      <c r="AJ87" s="162"/>
      <c r="AK87" s="162"/>
      <c r="AL87" s="162"/>
      <c r="AM87" s="162">
        <v>21</v>
      </c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</row>
    <row r="88" spans="1:60" outlineLevel="1" x14ac:dyDescent="0.2">
      <c r="A88" s="199"/>
      <c r="B88" s="285" t="s">
        <v>872</v>
      </c>
      <c r="C88" s="286"/>
      <c r="D88" s="287"/>
      <c r="E88" s="288"/>
      <c r="F88" s="289"/>
      <c r="G88" s="290"/>
      <c r="H88" s="183"/>
      <c r="I88" s="20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>
        <v>0</v>
      </c>
      <c r="AD88" s="162"/>
      <c r="AE88" s="162"/>
      <c r="AF88" s="162"/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</row>
    <row r="89" spans="1:60" outlineLevel="1" x14ac:dyDescent="0.2">
      <c r="A89" s="199"/>
      <c r="B89" s="285" t="s">
        <v>873</v>
      </c>
      <c r="C89" s="286"/>
      <c r="D89" s="287"/>
      <c r="E89" s="288"/>
      <c r="F89" s="289"/>
      <c r="G89" s="290"/>
      <c r="H89" s="183"/>
      <c r="I89" s="20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>
        <v>1</v>
      </c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</row>
    <row r="90" spans="1:60" outlineLevel="1" x14ac:dyDescent="0.2">
      <c r="A90" s="200">
        <v>44</v>
      </c>
      <c r="B90" s="173" t="s">
        <v>881</v>
      </c>
      <c r="C90" s="194" t="s">
        <v>882</v>
      </c>
      <c r="D90" s="177" t="s">
        <v>245</v>
      </c>
      <c r="E90" s="180">
        <v>4</v>
      </c>
      <c r="F90" s="185"/>
      <c r="G90" s="184">
        <f>ROUND(E90*F90,2)</f>
        <v>0</v>
      </c>
      <c r="H90" s="183" t="s">
        <v>474</v>
      </c>
      <c r="I90" s="202" t="s">
        <v>174</v>
      </c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 t="s">
        <v>166</v>
      </c>
      <c r="AF90" s="162"/>
      <c r="AG90" s="162"/>
      <c r="AH90" s="162"/>
      <c r="AI90" s="162"/>
      <c r="AJ90" s="162"/>
      <c r="AK90" s="162"/>
      <c r="AL90" s="162"/>
      <c r="AM90" s="162">
        <v>21</v>
      </c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</row>
    <row r="91" spans="1:60" outlineLevel="1" x14ac:dyDescent="0.2">
      <c r="A91" s="199"/>
      <c r="B91" s="285" t="s">
        <v>883</v>
      </c>
      <c r="C91" s="286"/>
      <c r="D91" s="287"/>
      <c r="E91" s="288"/>
      <c r="F91" s="289"/>
      <c r="G91" s="290"/>
      <c r="H91" s="183"/>
      <c r="I91" s="20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>
        <v>0</v>
      </c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</row>
    <row r="92" spans="1:60" outlineLevel="1" x14ac:dyDescent="0.2">
      <c r="A92" s="200">
        <v>45</v>
      </c>
      <c r="B92" s="173" t="s">
        <v>884</v>
      </c>
      <c r="C92" s="194" t="s">
        <v>885</v>
      </c>
      <c r="D92" s="177" t="s">
        <v>225</v>
      </c>
      <c r="E92" s="180">
        <v>2</v>
      </c>
      <c r="F92" s="185"/>
      <c r="G92" s="184">
        <f>ROUND(E92*F92,2)</f>
        <v>0</v>
      </c>
      <c r="H92" s="183" t="s">
        <v>474</v>
      </c>
      <c r="I92" s="202" t="s">
        <v>174</v>
      </c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 t="s">
        <v>166</v>
      </c>
      <c r="AF92" s="162"/>
      <c r="AG92" s="162"/>
      <c r="AH92" s="162"/>
      <c r="AI92" s="162"/>
      <c r="AJ92" s="162"/>
      <c r="AK92" s="162"/>
      <c r="AL92" s="162"/>
      <c r="AM92" s="162">
        <v>21</v>
      </c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</row>
    <row r="93" spans="1:60" outlineLevel="1" x14ac:dyDescent="0.2">
      <c r="A93" s="199"/>
      <c r="B93" s="285" t="s">
        <v>478</v>
      </c>
      <c r="C93" s="286"/>
      <c r="D93" s="287"/>
      <c r="E93" s="288"/>
      <c r="F93" s="289"/>
      <c r="G93" s="290"/>
      <c r="H93" s="183"/>
      <c r="I93" s="20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>
        <v>0</v>
      </c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</row>
    <row r="94" spans="1:60" outlineLevel="1" x14ac:dyDescent="0.2">
      <c r="A94" s="200">
        <v>46</v>
      </c>
      <c r="B94" s="173" t="s">
        <v>479</v>
      </c>
      <c r="C94" s="194" t="s">
        <v>480</v>
      </c>
      <c r="D94" s="177" t="s">
        <v>237</v>
      </c>
      <c r="E94" s="180">
        <v>10</v>
      </c>
      <c r="F94" s="185"/>
      <c r="G94" s="184">
        <f>ROUND(E94*F94,2)</f>
        <v>0</v>
      </c>
      <c r="H94" s="183" t="s">
        <v>474</v>
      </c>
      <c r="I94" s="202" t="s">
        <v>174</v>
      </c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 t="s">
        <v>166</v>
      </c>
      <c r="AF94" s="162"/>
      <c r="AG94" s="162"/>
      <c r="AH94" s="162"/>
      <c r="AI94" s="162"/>
      <c r="AJ94" s="162"/>
      <c r="AK94" s="162"/>
      <c r="AL94" s="162"/>
      <c r="AM94" s="162">
        <v>21</v>
      </c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</row>
    <row r="95" spans="1:60" outlineLevel="1" x14ac:dyDescent="0.2">
      <c r="A95" s="199"/>
      <c r="B95" s="285" t="s">
        <v>481</v>
      </c>
      <c r="C95" s="286"/>
      <c r="D95" s="287"/>
      <c r="E95" s="288"/>
      <c r="F95" s="289"/>
      <c r="G95" s="290"/>
      <c r="H95" s="183"/>
      <c r="I95" s="20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>
        <v>0</v>
      </c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</row>
    <row r="96" spans="1:60" outlineLevel="1" x14ac:dyDescent="0.2">
      <c r="A96" s="199"/>
      <c r="B96" s="285" t="s">
        <v>482</v>
      </c>
      <c r="C96" s="286"/>
      <c r="D96" s="287"/>
      <c r="E96" s="288"/>
      <c r="F96" s="289"/>
      <c r="G96" s="290"/>
      <c r="H96" s="183"/>
      <c r="I96" s="20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>
        <v>1</v>
      </c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</row>
    <row r="97" spans="1:60" outlineLevel="1" x14ac:dyDescent="0.2">
      <c r="A97" s="200">
        <v>47</v>
      </c>
      <c r="B97" s="173" t="s">
        <v>483</v>
      </c>
      <c r="C97" s="194" t="s">
        <v>484</v>
      </c>
      <c r="D97" s="177" t="s">
        <v>237</v>
      </c>
      <c r="E97" s="180">
        <v>1</v>
      </c>
      <c r="F97" s="185"/>
      <c r="G97" s="184">
        <f>ROUND(E97*F97,2)</f>
        <v>0</v>
      </c>
      <c r="H97" s="183" t="s">
        <v>474</v>
      </c>
      <c r="I97" s="202" t="s">
        <v>174</v>
      </c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 t="s">
        <v>166</v>
      </c>
      <c r="AF97" s="162"/>
      <c r="AG97" s="162"/>
      <c r="AH97" s="162"/>
      <c r="AI97" s="162"/>
      <c r="AJ97" s="162"/>
      <c r="AK97" s="162"/>
      <c r="AL97" s="162"/>
      <c r="AM97" s="162">
        <v>21</v>
      </c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</row>
    <row r="98" spans="1:60" outlineLevel="1" x14ac:dyDescent="0.2">
      <c r="A98" s="199"/>
      <c r="B98" s="285" t="s">
        <v>481</v>
      </c>
      <c r="C98" s="286"/>
      <c r="D98" s="287"/>
      <c r="E98" s="288"/>
      <c r="F98" s="289"/>
      <c r="G98" s="290"/>
      <c r="H98" s="183"/>
      <c r="I98" s="20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>
        <v>0</v>
      </c>
      <c r="AD98" s="162"/>
      <c r="AE98" s="162"/>
      <c r="AF98" s="162"/>
      <c r="AG98" s="162"/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</row>
    <row r="99" spans="1:60" outlineLevel="1" x14ac:dyDescent="0.2">
      <c r="A99" s="199"/>
      <c r="B99" s="285" t="s">
        <v>482</v>
      </c>
      <c r="C99" s="286"/>
      <c r="D99" s="287"/>
      <c r="E99" s="288"/>
      <c r="F99" s="289"/>
      <c r="G99" s="290"/>
      <c r="H99" s="183"/>
      <c r="I99" s="20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>
        <v>1</v>
      </c>
      <c r="AD99" s="162"/>
      <c r="AE99" s="162"/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</row>
    <row r="100" spans="1:60" outlineLevel="1" x14ac:dyDescent="0.2">
      <c r="A100" s="200">
        <v>48</v>
      </c>
      <c r="B100" s="173" t="s">
        <v>485</v>
      </c>
      <c r="C100" s="194" t="s">
        <v>486</v>
      </c>
      <c r="D100" s="177" t="s">
        <v>237</v>
      </c>
      <c r="E100" s="180">
        <v>2</v>
      </c>
      <c r="F100" s="185"/>
      <c r="G100" s="184">
        <f>ROUND(E100*F100,2)</f>
        <v>0</v>
      </c>
      <c r="H100" s="183" t="s">
        <v>474</v>
      </c>
      <c r="I100" s="202" t="s">
        <v>174</v>
      </c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 t="s">
        <v>166</v>
      </c>
      <c r="AF100" s="162"/>
      <c r="AG100" s="162"/>
      <c r="AH100" s="162"/>
      <c r="AI100" s="162"/>
      <c r="AJ100" s="162"/>
      <c r="AK100" s="162"/>
      <c r="AL100" s="162"/>
      <c r="AM100" s="162">
        <v>21</v>
      </c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</row>
    <row r="101" spans="1:60" outlineLevel="1" x14ac:dyDescent="0.2">
      <c r="A101" s="199"/>
      <c r="B101" s="285" t="s">
        <v>487</v>
      </c>
      <c r="C101" s="286"/>
      <c r="D101" s="287"/>
      <c r="E101" s="288"/>
      <c r="F101" s="289"/>
      <c r="G101" s="290"/>
      <c r="H101" s="183"/>
      <c r="I101" s="20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>
        <v>0</v>
      </c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</row>
    <row r="102" spans="1:60" outlineLevel="1" x14ac:dyDescent="0.2">
      <c r="A102" s="200">
        <v>49</v>
      </c>
      <c r="B102" s="173" t="s">
        <v>488</v>
      </c>
      <c r="C102" s="194" t="s">
        <v>489</v>
      </c>
      <c r="D102" s="177" t="s">
        <v>245</v>
      </c>
      <c r="E102" s="180">
        <v>1</v>
      </c>
      <c r="F102" s="185"/>
      <c r="G102" s="184">
        <f t="shared" ref="G102:G111" si="2">ROUND(E102*F102,2)</f>
        <v>0</v>
      </c>
      <c r="H102" s="183" t="s">
        <v>474</v>
      </c>
      <c r="I102" s="202" t="s">
        <v>174</v>
      </c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 t="s">
        <v>166</v>
      </c>
      <c r="AF102" s="162"/>
      <c r="AG102" s="162"/>
      <c r="AH102" s="162"/>
      <c r="AI102" s="162"/>
      <c r="AJ102" s="162"/>
      <c r="AK102" s="162"/>
      <c r="AL102" s="162"/>
      <c r="AM102" s="162">
        <v>21</v>
      </c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</row>
    <row r="103" spans="1:60" outlineLevel="1" x14ac:dyDescent="0.2">
      <c r="A103" s="200">
        <v>50</v>
      </c>
      <c r="B103" s="173" t="s">
        <v>1128</v>
      </c>
      <c r="C103" s="194" t="s">
        <v>1129</v>
      </c>
      <c r="D103" s="177" t="s">
        <v>245</v>
      </c>
      <c r="E103" s="180">
        <v>1</v>
      </c>
      <c r="F103" s="185"/>
      <c r="G103" s="184">
        <f t="shared" si="2"/>
        <v>0</v>
      </c>
      <c r="H103" s="183"/>
      <c r="I103" s="202" t="s">
        <v>228</v>
      </c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 t="s">
        <v>229</v>
      </c>
      <c r="AF103" s="162" t="s">
        <v>240</v>
      </c>
      <c r="AG103" s="162"/>
      <c r="AH103" s="162"/>
      <c r="AI103" s="162"/>
      <c r="AJ103" s="162"/>
      <c r="AK103" s="162"/>
      <c r="AL103" s="162"/>
      <c r="AM103" s="162">
        <v>21</v>
      </c>
      <c r="AN103" s="162"/>
      <c r="AO103" s="162"/>
      <c r="AP103" s="162"/>
      <c r="AQ103" s="162"/>
      <c r="AR103" s="162"/>
      <c r="AS103" s="162"/>
      <c r="AT103" s="162"/>
      <c r="AU103" s="162"/>
      <c r="AV103" s="162"/>
      <c r="AW103" s="162"/>
      <c r="AX103" s="162"/>
      <c r="AY103" s="162"/>
      <c r="AZ103" s="162"/>
      <c r="BA103" s="162"/>
      <c r="BB103" s="162"/>
      <c r="BC103" s="162"/>
      <c r="BD103" s="162"/>
      <c r="BE103" s="162"/>
      <c r="BF103" s="162"/>
      <c r="BG103" s="162"/>
      <c r="BH103" s="162"/>
    </row>
    <row r="104" spans="1:60" ht="22.5" outlineLevel="1" x14ac:dyDescent="0.2">
      <c r="A104" s="200">
        <v>51</v>
      </c>
      <c r="B104" s="173" t="s">
        <v>490</v>
      </c>
      <c r="C104" s="194" t="s">
        <v>886</v>
      </c>
      <c r="D104" s="177" t="s">
        <v>245</v>
      </c>
      <c r="E104" s="180">
        <v>2</v>
      </c>
      <c r="F104" s="185"/>
      <c r="G104" s="184">
        <f t="shared" si="2"/>
        <v>0</v>
      </c>
      <c r="H104" s="183"/>
      <c r="I104" s="202" t="s">
        <v>228</v>
      </c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 t="s">
        <v>229</v>
      </c>
      <c r="AF104" s="162" t="s">
        <v>240</v>
      </c>
      <c r="AG104" s="162"/>
      <c r="AH104" s="162"/>
      <c r="AI104" s="162"/>
      <c r="AJ104" s="162"/>
      <c r="AK104" s="162"/>
      <c r="AL104" s="162"/>
      <c r="AM104" s="162">
        <v>21</v>
      </c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  <c r="BC104" s="162"/>
      <c r="BD104" s="162"/>
      <c r="BE104" s="162"/>
      <c r="BF104" s="162"/>
      <c r="BG104" s="162"/>
      <c r="BH104" s="162"/>
    </row>
    <row r="105" spans="1:60" ht="22.5" outlineLevel="1" x14ac:dyDescent="0.2">
      <c r="A105" s="200">
        <v>52</v>
      </c>
      <c r="B105" s="173" t="s">
        <v>492</v>
      </c>
      <c r="C105" s="194" t="s">
        <v>887</v>
      </c>
      <c r="D105" s="177" t="s">
        <v>245</v>
      </c>
      <c r="E105" s="180">
        <v>1</v>
      </c>
      <c r="F105" s="185"/>
      <c r="G105" s="184">
        <f t="shared" si="2"/>
        <v>0</v>
      </c>
      <c r="H105" s="183"/>
      <c r="I105" s="202" t="s">
        <v>228</v>
      </c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 t="s">
        <v>229</v>
      </c>
      <c r="AF105" s="162" t="s">
        <v>240</v>
      </c>
      <c r="AG105" s="162"/>
      <c r="AH105" s="162"/>
      <c r="AI105" s="162"/>
      <c r="AJ105" s="162"/>
      <c r="AK105" s="162"/>
      <c r="AL105" s="162"/>
      <c r="AM105" s="162">
        <v>21</v>
      </c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2"/>
      <c r="AZ105" s="162"/>
      <c r="BA105" s="162"/>
      <c r="BB105" s="162"/>
      <c r="BC105" s="162"/>
      <c r="BD105" s="162"/>
      <c r="BE105" s="162"/>
      <c r="BF105" s="162"/>
      <c r="BG105" s="162"/>
      <c r="BH105" s="162"/>
    </row>
    <row r="106" spans="1:60" ht="22.5" outlineLevel="1" x14ac:dyDescent="0.2">
      <c r="A106" s="200">
        <v>53</v>
      </c>
      <c r="B106" s="173" t="s">
        <v>888</v>
      </c>
      <c r="C106" s="194" t="s">
        <v>889</v>
      </c>
      <c r="D106" s="177" t="s">
        <v>245</v>
      </c>
      <c r="E106" s="180">
        <v>1</v>
      </c>
      <c r="F106" s="185"/>
      <c r="G106" s="184">
        <f t="shared" si="2"/>
        <v>0</v>
      </c>
      <c r="H106" s="183"/>
      <c r="I106" s="202" t="s">
        <v>228</v>
      </c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 t="s">
        <v>229</v>
      </c>
      <c r="AF106" s="162" t="s">
        <v>240</v>
      </c>
      <c r="AG106" s="162"/>
      <c r="AH106" s="162"/>
      <c r="AI106" s="162"/>
      <c r="AJ106" s="162"/>
      <c r="AK106" s="162"/>
      <c r="AL106" s="162"/>
      <c r="AM106" s="162">
        <v>21</v>
      </c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2"/>
      <c r="AZ106" s="162"/>
      <c r="BA106" s="162"/>
      <c r="BB106" s="162"/>
      <c r="BC106" s="162"/>
      <c r="BD106" s="162"/>
      <c r="BE106" s="162"/>
      <c r="BF106" s="162"/>
      <c r="BG106" s="162"/>
      <c r="BH106" s="162"/>
    </row>
    <row r="107" spans="1:60" ht="22.5" outlineLevel="1" x14ac:dyDescent="0.2">
      <c r="A107" s="200">
        <v>54</v>
      </c>
      <c r="B107" s="173" t="s">
        <v>890</v>
      </c>
      <c r="C107" s="194" t="s">
        <v>891</v>
      </c>
      <c r="D107" s="177" t="s">
        <v>245</v>
      </c>
      <c r="E107" s="180">
        <v>1</v>
      </c>
      <c r="F107" s="185"/>
      <c r="G107" s="184">
        <f t="shared" si="2"/>
        <v>0</v>
      </c>
      <c r="H107" s="183"/>
      <c r="I107" s="202" t="s">
        <v>228</v>
      </c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 t="s">
        <v>229</v>
      </c>
      <c r="AF107" s="162" t="s">
        <v>240</v>
      </c>
      <c r="AG107" s="162"/>
      <c r="AH107" s="162"/>
      <c r="AI107" s="162"/>
      <c r="AJ107" s="162"/>
      <c r="AK107" s="162"/>
      <c r="AL107" s="162"/>
      <c r="AM107" s="162">
        <v>21</v>
      </c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2"/>
      <c r="AZ107" s="162"/>
      <c r="BA107" s="162"/>
      <c r="BB107" s="162"/>
      <c r="BC107" s="162"/>
      <c r="BD107" s="162"/>
      <c r="BE107" s="162"/>
      <c r="BF107" s="162"/>
      <c r="BG107" s="162"/>
      <c r="BH107" s="162"/>
    </row>
    <row r="108" spans="1:60" outlineLevel="1" x14ac:dyDescent="0.2">
      <c r="A108" s="200">
        <v>55</v>
      </c>
      <c r="B108" s="173" t="s">
        <v>892</v>
      </c>
      <c r="C108" s="194" t="s">
        <v>893</v>
      </c>
      <c r="D108" s="177" t="s">
        <v>245</v>
      </c>
      <c r="E108" s="180">
        <v>1</v>
      </c>
      <c r="F108" s="185"/>
      <c r="G108" s="184">
        <f t="shared" si="2"/>
        <v>0</v>
      </c>
      <c r="H108" s="183"/>
      <c r="I108" s="202" t="s">
        <v>228</v>
      </c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 t="s">
        <v>229</v>
      </c>
      <c r="AF108" s="162" t="s">
        <v>240</v>
      </c>
      <c r="AG108" s="162"/>
      <c r="AH108" s="162"/>
      <c r="AI108" s="162"/>
      <c r="AJ108" s="162"/>
      <c r="AK108" s="162"/>
      <c r="AL108" s="162"/>
      <c r="AM108" s="162">
        <v>21</v>
      </c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2"/>
      <c r="AZ108" s="162"/>
      <c r="BA108" s="162"/>
      <c r="BB108" s="162"/>
      <c r="BC108" s="162"/>
      <c r="BD108" s="162"/>
      <c r="BE108" s="162"/>
      <c r="BF108" s="162"/>
      <c r="BG108" s="162"/>
      <c r="BH108" s="162"/>
    </row>
    <row r="109" spans="1:60" outlineLevel="1" x14ac:dyDescent="0.2">
      <c r="A109" s="200">
        <v>56</v>
      </c>
      <c r="B109" s="173" t="s">
        <v>1071</v>
      </c>
      <c r="C109" s="194" t="s">
        <v>1131</v>
      </c>
      <c r="D109" s="177" t="s">
        <v>245</v>
      </c>
      <c r="E109" s="180">
        <v>1</v>
      </c>
      <c r="F109" s="185"/>
      <c r="G109" s="184">
        <f t="shared" si="2"/>
        <v>0</v>
      </c>
      <c r="H109" s="183"/>
      <c r="I109" s="202" t="s">
        <v>228</v>
      </c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 t="s">
        <v>229</v>
      </c>
      <c r="AF109" s="162" t="s">
        <v>240</v>
      </c>
      <c r="AG109" s="162"/>
      <c r="AH109" s="162"/>
      <c r="AI109" s="162"/>
      <c r="AJ109" s="162"/>
      <c r="AK109" s="162"/>
      <c r="AL109" s="162"/>
      <c r="AM109" s="162">
        <v>21</v>
      </c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</row>
    <row r="110" spans="1:60" outlineLevel="1" x14ac:dyDescent="0.2">
      <c r="A110" s="200">
        <v>57</v>
      </c>
      <c r="B110" s="173" t="s">
        <v>896</v>
      </c>
      <c r="C110" s="194" t="s">
        <v>897</v>
      </c>
      <c r="D110" s="177" t="s">
        <v>245</v>
      </c>
      <c r="E110" s="180">
        <v>1</v>
      </c>
      <c r="F110" s="185"/>
      <c r="G110" s="184">
        <f t="shared" si="2"/>
        <v>0</v>
      </c>
      <c r="H110" s="183"/>
      <c r="I110" s="202" t="s">
        <v>228</v>
      </c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 t="s">
        <v>229</v>
      </c>
      <c r="AF110" s="162" t="s">
        <v>240</v>
      </c>
      <c r="AG110" s="162"/>
      <c r="AH110" s="162"/>
      <c r="AI110" s="162"/>
      <c r="AJ110" s="162"/>
      <c r="AK110" s="162"/>
      <c r="AL110" s="162"/>
      <c r="AM110" s="162">
        <v>21</v>
      </c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</row>
    <row r="111" spans="1:60" outlineLevel="1" x14ac:dyDescent="0.2">
      <c r="A111" s="200">
        <v>58</v>
      </c>
      <c r="B111" s="173" t="s">
        <v>898</v>
      </c>
      <c r="C111" s="194" t="s">
        <v>899</v>
      </c>
      <c r="D111" s="177" t="s">
        <v>245</v>
      </c>
      <c r="E111" s="180">
        <v>2</v>
      </c>
      <c r="F111" s="185"/>
      <c r="G111" s="184">
        <f t="shared" si="2"/>
        <v>0</v>
      </c>
      <c r="H111" s="183"/>
      <c r="I111" s="202" t="s">
        <v>228</v>
      </c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 t="s">
        <v>229</v>
      </c>
      <c r="AF111" s="162" t="s">
        <v>240</v>
      </c>
      <c r="AG111" s="162"/>
      <c r="AH111" s="162"/>
      <c r="AI111" s="162"/>
      <c r="AJ111" s="162"/>
      <c r="AK111" s="162"/>
      <c r="AL111" s="162"/>
      <c r="AM111" s="162">
        <v>21</v>
      </c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</row>
    <row r="112" spans="1:60" outlineLevel="1" x14ac:dyDescent="0.2">
      <c r="A112" s="199"/>
      <c r="B112" s="285" t="s">
        <v>494</v>
      </c>
      <c r="C112" s="286"/>
      <c r="D112" s="287"/>
      <c r="E112" s="288"/>
      <c r="F112" s="289"/>
      <c r="G112" s="290"/>
      <c r="H112" s="183"/>
      <c r="I112" s="20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>
        <v>0</v>
      </c>
      <c r="AD112" s="162"/>
      <c r="AE112" s="162"/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2"/>
      <c r="AZ112" s="162"/>
      <c r="BA112" s="162"/>
      <c r="BB112" s="162"/>
      <c r="BC112" s="162"/>
      <c r="BD112" s="162"/>
      <c r="BE112" s="162"/>
      <c r="BF112" s="162"/>
      <c r="BG112" s="162"/>
      <c r="BH112" s="162"/>
    </row>
    <row r="113" spans="1:60" outlineLevel="1" x14ac:dyDescent="0.2">
      <c r="A113" s="199">
        <v>59</v>
      </c>
      <c r="B113" s="174" t="s">
        <v>495</v>
      </c>
      <c r="C113" s="194" t="s">
        <v>462</v>
      </c>
      <c r="D113" s="177" t="s">
        <v>463</v>
      </c>
      <c r="E113" s="220"/>
      <c r="F113" s="185"/>
      <c r="G113" s="184">
        <f>ROUND(E113*F113,2)</f>
        <v>0</v>
      </c>
      <c r="H113" s="183" t="s">
        <v>474</v>
      </c>
      <c r="I113" s="202" t="s">
        <v>174</v>
      </c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 t="s">
        <v>166</v>
      </c>
      <c r="AF113" s="162"/>
      <c r="AG113" s="162"/>
      <c r="AH113" s="162"/>
      <c r="AI113" s="162"/>
      <c r="AJ113" s="162"/>
      <c r="AK113" s="162"/>
      <c r="AL113" s="162"/>
      <c r="AM113" s="162">
        <v>21</v>
      </c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2"/>
      <c r="AZ113" s="162"/>
      <c r="BA113" s="162"/>
      <c r="BB113" s="162"/>
      <c r="BC113" s="162"/>
      <c r="BD113" s="162"/>
      <c r="BE113" s="162"/>
      <c r="BF113" s="162"/>
      <c r="BG113" s="162"/>
      <c r="BH113" s="162"/>
    </row>
    <row r="114" spans="1:60" outlineLevel="1" x14ac:dyDescent="0.2">
      <c r="A114" s="199"/>
      <c r="B114" s="285" t="s">
        <v>496</v>
      </c>
      <c r="C114" s="286"/>
      <c r="D114" s="287"/>
      <c r="E114" s="288"/>
      <c r="F114" s="289"/>
      <c r="G114" s="290"/>
      <c r="H114" s="183"/>
      <c r="I114" s="20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>
        <v>1</v>
      </c>
      <c r="AD114" s="162"/>
      <c r="AE114" s="162"/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2"/>
      <c r="AZ114" s="162"/>
      <c r="BA114" s="162"/>
      <c r="BB114" s="162"/>
      <c r="BC114" s="162"/>
      <c r="BD114" s="162"/>
      <c r="BE114" s="162"/>
      <c r="BF114" s="162"/>
      <c r="BG114" s="162"/>
      <c r="BH114" s="162"/>
    </row>
    <row r="115" spans="1:60" outlineLevel="1" x14ac:dyDescent="0.2">
      <c r="A115" s="199">
        <v>60</v>
      </c>
      <c r="B115" s="174" t="s">
        <v>497</v>
      </c>
      <c r="C115" s="194" t="s">
        <v>498</v>
      </c>
      <c r="D115" s="177" t="s">
        <v>463</v>
      </c>
      <c r="E115" s="220"/>
      <c r="F115" s="185"/>
      <c r="G115" s="184">
        <f>ROUND(E115*F115,2)</f>
        <v>0</v>
      </c>
      <c r="H115" s="183" t="s">
        <v>474</v>
      </c>
      <c r="I115" s="202" t="s">
        <v>174</v>
      </c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 t="s">
        <v>166</v>
      </c>
      <c r="AF115" s="162"/>
      <c r="AG115" s="162"/>
      <c r="AH115" s="162"/>
      <c r="AI115" s="162"/>
      <c r="AJ115" s="162"/>
      <c r="AK115" s="162"/>
      <c r="AL115" s="162"/>
      <c r="AM115" s="162">
        <v>21</v>
      </c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2"/>
      <c r="AZ115" s="162"/>
      <c r="BA115" s="162"/>
      <c r="BB115" s="162"/>
      <c r="BC115" s="162"/>
      <c r="BD115" s="162"/>
      <c r="BE115" s="162"/>
      <c r="BF115" s="162"/>
      <c r="BG115" s="162"/>
      <c r="BH115" s="162"/>
    </row>
    <row r="116" spans="1:60" x14ac:dyDescent="0.2">
      <c r="A116" s="198" t="s">
        <v>158</v>
      </c>
      <c r="B116" s="172" t="s">
        <v>124</v>
      </c>
      <c r="C116" s="193" t="s">
        <v>125</v>
      </c>
      <c r="D116" s="176"/>
      <c r="E116" s="179"/>
      <c r="F116" s="291">
        <f>SUM(G117:G145)</f>
        <v>0</v>
      </c>
      <c r="G116" s="292"/>
      <c r="H116" s="182"/>
      <c r="I116" s="201"/>
      <c r="AE116" t="s">
        <v>159</v>
      </c>
    </row>
    <row r="117" spans="1:60" outlineLevel="1" x14ac:dyDescent="0.2">
      <c r="A117" s="199"/>
      <c r="B117" s="293" t="s">
        <v>499</v>
      </c>
      <c r="C117" s="294"/>
      <c r="D117" s="295"/>
      <c r="E117" s="296"/>
      <c r="F117" s="297"/>
      <c r="G117" s="298"/>
      <c r="H117" s="183"/>
      <c r="I117" s="20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>
        <v>0</v>
      </c>
      <c r="AD117" s="162"/>
      <c r="AE117" s="162"/>
      <c r="AF117" s="162"/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2"/>
      <c r="AZ117" s="162"/>
      <c r="BA117" s="162"/>
      <c r="BB117" s="162"/>
      <c r="BC117" s="162"/>
      <c r="BD117" s="162"/>
      <c r="BE117" s="162"/>
      <c r="BF117" s="162"/>
      <c r="BG117" s="162"/>
      <c r="BH117" s="162"/>
    </row>
    <row r="118" spans="1:60" outlineLevel="1" x14ac:dyDescent="0.2">
      <c r="A118" s="200">
        <v>61</v>
      </c>
      <c r="B118" s="173" t="s">
        <v>900</v>
      </c>
      <c r="C118" s="194" t="s">
        <v>901</v>
      </c>
      <c r="D118" s="177" t="s">
        <v>225</v>
      </c>
      <c r="E118" s="180">
        <v>14</v>
      </c>
      <c r="F118" s="185"/>
      <c r="G118" s="184">
        <f>ROUND(E118*F118,2)</f>
        <v>0</v>
      </c>
      <c r="H118" s="183" t="s">
        <v>474</v>
      </c>
      <c r="I118" s="202" t="s">
        <v>174</v>
      </c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 t="s">
        <v>166</v>
      </c>
      <c r="AF118" s="162"/>
      <c r="AG118" s="162"/>
      <c r="AH118" s="162"/>
      <c r="AI118" s="162"/>
      <c r="AJ118" s="162"/>
      <c r="AK118" s="162"/>
      <c r="AL118" s="162"/>
      <c r="AM118" s="162">
        <v>21</v>
      </c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2"/>
      <c r="AZ118" s="162"/>
      <c r="BA118" s="162"/>
      <c r="BB118" s="162"/>
      <c r="BC118" s="162"/>
      <c r="BD118" s="162"/>
      <c r="BE118" s="162"/>
      <c r="BF118" s="162"/>
      <c r="BG118" s="162"/>
      <c r="BH118" s="162"/>
    </row>
    <row r="119" spans="1:60" outlineLevel="1" x14ac:dyDescent="0.2">
      <c r="A119" s="199"/>
      <c r="B119" s="174"/>
      <c r="C119" s="299" t="s">
        <v>502</v>
      </c>
      <c r="D119" s="300"/>
      <c r="E119" s="301"/>
      <c r="F119" s="302"/>
      <c r="G119" s="303"/>
      <c r="H119" s="183"/>
      <c r="I119" s="20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2"/>
      <c r="AZ119" s="162"/>
      <c r="BA119" s="165" t="str">
        <f>C119</f>
        <v>Potrubí včetně tvarovek a zednických výpomocí.</v>
      </c>
      <c r="BB119" s="162"/>
      <c r="BC119" s="162"/>
      <c r="BD119" s="162"/>
      <c r="BE119" s="162"/>
      <c r="BF119" s="162"/>
      <c r="BG119" s="162"/>
      <c r="BH119" s="162"/>
    </row>
    <row r="120" spans="1:60" outlineLevel="1" x14ac:dyDescent="0.2">
      <c r="A120" s="200">
        <v>62</v>
      </c>
      <c r="B120" s="173" t="s">
        <v>902</v>
      </c>
      <c r="C120" s="194" t="s">
        <v>903</v>
      </c>
      <c r="D120" s="177" t="s">
        <v>225</v>
      </c>
      <c r="E120" s="180">
        <v>7</v>
      </c>
      <c r="F120" s="185"/>
      <c r="G120" s="184">
        <f>ROUND(E120*F120,2)</f>
        <v>0</v>
      </c>
      <c r="H120" s="183" t="s">
        <v>474</v>
      </c>
      <c r="I120" s="202" t="s">
        <v>174</v>
      </c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 t="s">
        <v>166</v>
      </c>
      <c r="AF120" s="162"/>
      <c r="AG120" s="162"/>
      <c r="AH120" s="162"/>
      <c r="AI120" s="162"/>
      <c r="AJ120" s="162"/>
      <c r="AK120" s="162"/>
      <c r="AL120" s="162"/>
      <c r="AM120" s="162">
        <v>21</v>
      </c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</row>
    <row r="121" spans="1:60" outlineLevel="1" x14ac:dyDescent="0.2">
      <c r="A121" s="199"/>
      <c r="B121" s="174"/>
      <c r="C121" s="299" t="s">
        <v>502</v>
      </c>
      <c r="D121" s="300"/>
      <c r="E121" s="301"/>
      <c r="F121" s="302"/>
      <c r="G121" s="303"/>
      <c r="H121" s="183"/>
      <c r="I121" s="20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2"/>
      <c r="AZ121" s="162"/>
      <c r="BA121" s="165" t="str">
        <f>C121</f>
        <v>Potrubí včetně tvarovek a zednických výpomocí.</v>
      </c>
      <c r="BB121" s="162"/>
      <c r="BC121" s="162"/>
      <c r="BD121" s="162"/>
      <c r="BE121" s="162"/>
      <c r="BF121" s="162"/>
      <c r="BG121" s="162"/>
      <c r="BH121" s="162"/>
    </row>
    <row r="122" spans="1:60" outlineLevel="1" x14ac:dyDescent="0.2">
      <c r="A122" s="200">
        <v>63</v>
      </c>
      <c r="B122" s="173" t="s">
        <v>500</v>
      </c>
      <c r="C122" s="194" t="s">
        <v>501</v>
      </c>
      <c r="D122" s="177" t="s">
        <v>225</v>
      </c>
      <c r="E122" s="180">
        <v>12</v>
      </c>
      <c r="F122" s="185"/>
      <c r="G122" s="184">
        <f>ROUND(E122*F122,2)</f>
        <v>0</v>
      </c>
      <c r="H122" s="183" t="s">
        <v>474</v>
      </c>
      <c r="I122" s="202" t="s">
        <v>174</v>
      </c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 t="s">
        <v>166</v>
      </c>
      <c r="AF122" s="162"/>
      <c r="AG122" s="162"/>
      <c r="AH122" s="162"/>
      <c r="AI122" s="162"/>
      <c r="AJ122" s="162"/>
      <c r="AK122" s="162"/>
      <c r="AL122" s="162"/>
      <c r="AM122" s="162">
        <v>21</v>
      </c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162"/>
      <c r="AZ122" s="162"/>
      <c r="BA122" s="162"/>
      <c r="BB122" s="162"/>
      <c r="BC122" s="162"/>
      <c r="BD122" s="162"/>
      <c r="BE122" s="162"/>
      <c r="BF122" s="162"/>
      <c r="BG122" s="162"/>
      <c r="BH122" s="162"/>
    </row>
    <row r="123" spans="1:60" outlineLevel="1" x14ac:dyDescent="0.2">
      <c r="A123" s="199"/>
      <c r="B123" s="174"/>
      <c r="C123" s="299" t="s">
        <v>502</v>
      </c>
      <c r="D123" s="300"/>
      <c r="E123" s="301"/>
      <c r="F123" s="302"/>
      <c r="G123" s="303"/>
      <c r="H123" s="183"/>
      <c r="I123" s="20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  <c r="AU123" s="162"/>
      <c r="AV123" s="162"/>
      <c r="AW123" s="162"/>
      <c r="AX123" s="162"/>
      <c r="AY123" s="162"/>
      <c r="AZ123" s="162"/>
      <c r="BA123" s="165" t="str">
        <f>C123</f>
        <v>Potrubí včetně tvarovek a zednických výpomocí.</v>
      </c>
      <c r="BB123" s="162"/>
      <c r="BC123" s="162"/>
      <c r="BD123" s="162"/>
      <c r="BE123" s="162"/>
      <c r="BF123" s="162"/>
      <c r="BG123" s="162"/>
      <c r="BH123" s="162"/>
    </row>
    <row r="124" spans="1:60" outlineLevel="1" x14ac:dyDescent="0.2">
      <c r="A124" s="200">
        <v>64</v>
      </c>
      <c r="B124" s="173" t="s">
        <v>503</v>
      </c>
      <c r="C124" s="194" t="s">
        <v>504</v>
      </c>
      <c r="D124" s="177" t="s">
        <v>225</v>
      </c>
      <c r="E124" s="180">
        <v>22</v>
      </c>
      <c r="F124" s="185"/>
      <c r="G124" s="184">
        <f>ROUND(E124*F124,2)</f>
        <v>0</v>
      </c>
      <c r="H124" s="183" t="s">
        <v>474</v>
      </c>
      <c r="I124" s="202" t="s">
        <v>174</v>
      </c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 t="s">
        <v>166</v>
      </c>
      <c r="AF124" s="162"/>
      <c r="AG124" s="162"/>
      <c r="AH124" s="162"/>
      <c r="AI124" s="162"/>
      <c r="AJ124" s="162"/>
      <c r="AK124" s="162"/>
      <c r="AL124" s="162"/>
      <c r="AM124" s="162">
        <v>21</v>
      </c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2"/>
      <c r="AY124" s="162"/>
      <c r="AZ124" s="162"/>
      <c r="BA124" s="162"/>
      <c r="BB124" s="162"/>
      <c r="BC124" s="162"/>
      <c r="BD124" s="162"/>
      <c r="BE124" s="162"/>
      <c r="BF124" s="162"/>
      <c r="BG124" s="162"/>
      <c r="BH124" s="162"/>
    </row>
    <row r="125" spans="1:60" outlineLevel="1" x14ac:dyDescent="0.2">
      <c r="A125" s="199"/>
      <c r="B125" s="174"/>
      <c r="C125" s="299" t="s">
        <v>502</v>
      </c>
      <c r="D125" s="300"/>
      <c r="E125" s="301"/>
      <c r="F125" s="302"/>
      <c r="G125" s="303"/>
      <c r="H125" s="183"/>
      <c r="I125" s="20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  <c r="AU125" s="162"/>
      <c r="AV125" s="162"/>
      <c r="AW125" s="162"/>
      <c r="AX125" s="162"/>
      <c r="AY125" s="162"/>
      <c r="AZ125" s="162"/>
      <c r="BA125" s="165" t="str">
        <f>C125</f>
        <v>Potrubí včetně tvarovek a zednických výpomocí.</v>
      </c>
      <c r="BB125" s="162"/>
      <c r="BC125" s="162"/>
      <c r="BD125" s="162"/>
      <c r="BE125" s="162"/>
      <c r="BF125" s="162"/>
      <c r="BG125" s="162"/>
      <c r="BH125" s="162"/>
    </row>
    <row r="126" spans="1:60" outlineLevel="1" x14ac:dyDescent="0.2">
      <c r="A126" s="200">
        <v>65</v>
      </c>
      <c r="B126" s="173" t="s">
        <v>505</v>
      </c>
      <c r="C126" s="194" t="s">
        <v>506</v>
      </c>
      <c r="D126" s="177" t="s">
        <v>225</v>
      </c>
      <c r="E126" s="180">
        <v>24</v>
      </c>
      <c r="F126" s="185"/>
      <c r="G126" s="184">
        <f>ROUND(E126*F126,2)</f>
        <v>0</v>
      </c>
      <c r="H126" s="183" t="s">
        <v>474</v>
      </c>
      <c r="I126" s="202" t="s">
        <v>174</v>
      </c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 t="s">
        <v>166</v>
      </c>
      <c r="AF126" s="162"/>
      <c r="AG126" s="162"/>
      <c r="AH126" s="162"/>
      <c r="AI126" s="162"/>
      <c r="AJ126" s="162"/>
      <c r="AK126" s="162"/>
      <c r="AL126" s="162"/>
      <c r="AM126" s="162">
        <v>21</v>
      </c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162"/>
      <c r="AY126" s="162"/>
      <c r="AZ126" s="162"/>
      <c r="BA126" s="162"/>
      <c r="BB126" s="162"/>
      <c r="BC126" s="162"/>
      <c r="BD126" s="162"/>
      <c r="BE126" s="162"/>
      <c r="BF126" s="162"/>
      <c r="BG126" s="162"/>
      <c r="BH126" s="162"/>
    </row>
    <row r="127" spans="1:60" outlineLevel="1" x14ac:dyDescent="0.2">
      <c r="A127" s="199"/>
      <c r="B127" s="174"/>
      <c r="C127" s="299" t="s">
        <v>502</v>
      </c>
      <c r="D127" s="300"/>
      <c r="E127" s="301"/>
      <c r="F127" s="302"/>
      <c r="G127" s="303"/>
      <c r="H127" s="183"/>
      <c r="I127" s="20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62"/>
      <c r="AY127" s="162"/>
      <c r="AZ127" s="162"/>
      <c r="BA127" s="165" t="str">
        <f>C127</f>
        <v>Potrubí včetně tvarovek a zednických výpomocí.</v>
      </c>
      <c r="BB127" s="162"/>
      <c r="BC127" s="162"/>
      <c r="BD127" s="162"/>
      <c r="BE127" s="162"/>
      <c r="BF127" s="162"/>
      <c r="BG127" s="162"/>
      <c r="BH127" s="162"/>
    </row>
    <row r="128" spans="1:60" outlineLevel="1" x14ac:dyDescent="0.2">
      <c r="A128" s="199"/>
      <c r="B128" s="285" t="s">
        <v>507</v>
      </c>
      <c r="C128" s="286"/>
      <c r="D128" s="287"/>
      <c r="E128" s="288"/>
      <c r="F128" s="289"/>
      <c r="G128" s="290"/>
      <c r="H128" s="183"/>
      <c r="I128" s="20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>
        <v>0</v>
      </c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  <c r="AU128" s="162"/>
      <c r="AV128" s="162"/>
      <c r="AW128" s="162"/>
      <c r="AX128" s="162"/>
      <c r="AY128" s="162"/>
      <c r="AZ128" s="162"/>
      <c r="BA128" s="162"/>
      <c r="BB128" s="162"/>
      <c r="BC128" s="162"/>
      <c r="BD128" s="162"/>
      <c r="BE128" s="162"/>
      <c r="BF128" s="162"/>
      <c r="BG128" s="162"/>
      <c r="BH128" s="162"/>
    </row>
    <row r="129" spans="1:60" outlineLevel="1" x14ac:dyDescent="0.2">
      <c r="A129" s="200">
        <v>66</v>
      </c>
      <c r="B129" s="173" t="s">
        <v>508</v>
      </c>
      <c r="C129" s="194" t="s">
        <v>509</v>
      </c>
      <c r="D129" s="177" t="s">
        <v>225</v>
      </c>
      <c r="E129" s="180">
        <v>25</v>
      </c>
      <c r="F129" s="185"/>
      <c r="G129" s="184">
        <f>ROUND(E129*F129,2)</f>
        <v>0</v>
      </c>
      <c r="H129" s="183" t="s">
        <v>474</v>
      </c>
      <c r="I129" s="202" t="s">
        <v>174</v>
      </c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 t="s">
        <v>166</v>
      </c>
      <c r="AF129" s="162"/>
      <c r="AG129" s="162"/>
      <c r="AH129" s="162"/>
      <c r="AI129" s="162"/>
      <c r="AJ129" s="162"/>
      <c r="AK129" s="162"/>
      <c r="AL129" s="162"/>
      <c r="AM129" s="162">
        <v>21</v>
      </c>
      <c r="AN129" s="162"/>
      <c r="AO129" s="162"/>
      <c r="AP129" s="162"/>
      <c r="AQ129" s="162"/>
      <c r="AR129" s="162"/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</row>
    <row r="130" spans="1:60" outlineLevel="1" x14ac:dyDescent="0.2">
      <c r="A130" s="199"/>
      <c r="B130" s="285" t="s">
        <v>510</v>
      </c>
      <c r="C130" s="286"/>
      <c r="D130" s="287"/>
      <c r="E130" s="288"/>
      <c r="F130" s="289"/>
      <c r="G130" s="290"/>
      <c r="H130" s="183"/>
      <c r="I130" s="20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>
        <v>0</v>
      </c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</row>
    <row r="131" spans="1:60" outlineLevel="1" x14ac:dyDescent="0.2">
      <c r="A131" s="199"/>
      <c r="B131" s="285" t="s">
        <v>511</v>
      </c>
      <c r="C131" s="286"/>
      <c r="D131" s="287"/>
      <c r="E131" s="288"/>
      <c r="F131" s="289"/>
      <c r="G131" s="290"/>
      <c r="H131" s="183"/>
      <c r="I131" s="20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>
        <v>1</v>
      </c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  <c r="AU131" s="162"/>
      <c r="AV131" s="162"/>
      <c r="AW131" s="162"/>
      <c r="AX131" s="162"/>
      <c r="AY131" s="162"/>
      <c r="AZ131" s="162"/>
      <c r="BA131" s="162"/>
      <c r="BB131" s="162"/>
      <c r="BC131" s="162"/>
      <c r="BD131" s="162"/>
      <c r="BE131" s="162"/>
      <c r="BF131" s="162"/>
      <c r="BG131" s="162"/>
      <c r="BH131" s="162"/>
    </row>
    <row r="132" spans="1:60" outlineLevel="1" x14ac:dyDescent="0.2">
      <c r="A132" s="200">
        <v>67</v>
      </c>
      <c r="B132" s="173" t="s">
        <v>512</v>
      </c>
      <c r="C132" s="194" t="s">
        <v>513</v>
      </c>
      <c r="D132" s="177" t="s">
        <v>225</v>
      </c>
      <c r="E132" s="180">
        <v>79</v>
      </c>
      <c r="F132" s="185"/>
      <c r="G132" s="184">
        <f>ROUND(E132*F132,2)</f>
        <v>0</v>
      </c>
      <c r="H132" s="183" t="s">
        <v>474</v>
      </c>
      <c r="I132" s="202" t="s">
        <v>174</v>
      </c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 t="s">
        <v>166</v>
      </c>
      <c r="AF132" s="162"/>
      <c r="AG132" s="162"/>
      <c r="AH132" s="162"/>
      <c r="AI132" s="162"/>
      <c r="AJ132" s="162"/>
      <c r="AK132" s="162"/>
      <c r="AL132" s="162"/>
      <c r="AM132" s="162">
        <v>21</v>
      </c>
      <c r="AN132" s="162"/>
      <c r="AO132" s="162"/>
      <c r="AP132" s="162"/>
      <c r="AQ132" s="162"/>
      <c r="AR132" s="162"/>
      <c r="AS132" s="162"/>
      <c r="AT132" s="162"/>
      <c r="AU132" s="162"/>
      <c r="AV132" s="162"/>
      <c r="AW132" s="162"/>
      <c r="AX132" s="162"/>
      <c r="AY132" s="162"/>
      <c r="AZ132" s="162"/>
      <c r="BA132" s="162"/>
      <c r="BB132" s="162"/>
      <c r="BC132" s="162"/>
      <c r="BD132" s="162"/>
      <c r="BE132" s="162"/>
      <c r="BF132" s="162"/>
      <c r="BG132" s="162"/>
      <c r="BH132" s="162"/>
    </row>
    <row r="133" spans="1:60" outlineLevel="1" x14ac:dyDescent="0.2">
      <c r="A133" s="199"/>
      <c r="B133" s="174"/>
      <c r="C133" s="299" t="s">
        <v>514</v>
      </c>
      <c r="D133" s="300"/>
      <c r="E133" s="301"/>
      <c r="F133" s="302"/>
      <c r="G133" s="303"/>
      <c r="H133" s="183"/>
      <c r="I133" s="20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  <c r="AU133" s="162"/>
      <c r="AV133" s="162"/>
      <c r="AW133" s="162"/>
      <c r="AX133" s="162"/>
      <c r="AY133" s="162"/>
      <c r="AZ133" s="162"/>
      <c r="BA133" s="165" t="str">
        <f>C133</f>
        <v>Včetně dodávky vody, uzavření a zabezpečení konců potrubí.</v>
      </c>
      <c r="BB133" s="162"/>
      <c r="BC133" s="162"/>
      <c r="BD133" s="162"/>
      <c r="BE133" s="162"/>
      <c r="BF133" s="162"/>
      <c r="BG133" s="162"/>
      <c r="BH133" s="162"/>
    </row>
    <row r="134" spans="1:60" outlineLevel="1" x14ac:dyDescent="0.2">
      <c r="A134" s="200">
        <v>68</v>
      </c>
      <c r="B134" s="173" t="s">
        <v>515</v>
      </c>
      <c r="C134" s="194" t="s">
        <v>516</v>
      </c>
      <c r="D134" s="177" t="s">
        <v>245</v>
      </c>
      <c r="E134" s="180">
        <v>6</v>
      </c>
      <c r="F134" s="185"/>
      <c r="G134" s="184">
        <f t="shared" ref="G134:G141" si="3">ROUND(E134*F134,2)</f>
        <v>0</v>
      </c>
      <c r="H134" s="183"/>
      <c r="I134" s="202" t="s">
        <v>228</v>
      </c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 t="s">
        <v>229</v>
      </c>
      <c r="AF134" s="162" t="s">
        <v>240</v>
      </c>
      <c r="AG134" s="162"/>
      <c r="AH134" s="162"/>
      <c r="AI134" s="162"/>
      <c r="AJ134" s="162"/>
      <c r="AK134" s="162"/>
      <c r="AL134" s="162"/>
      <c r="AM134" s="162">
        <v>21</v>
      </c>
      <c r="AN134" s="162"/>
      <c r="AO134" s="162"/>
      <c r="AP134" s="162"/>
      <c r="AQ134" s="162"/>
      <c r="AR134" s="162"/>
      <c r="AS134" s="162"/>
      <c r="AT134" s="162"/>
      <c r="AU134" s="162"/>
      <c r="AV134" s="162"/>
      <c r="AW134" s="162"/>
      <c r="AX134" s="162"/>
      <c r="AY134" s="162"/>
      <c r="AZ134" s="162"/>
      <c r="BA134" s="162"/>
      <c r="BB134" s="162"/>
      <c r="BC134" s="162"/>
      <c r="BD134" s="162"/>
      <c r="BE134" s="162"/>
      <c r="BF134" s="162"/>
      <c r="BG134" s="162"/>
      <c r="BH134" s="162"/>
    </row>
    <row r="135" spans="1:60" outlineLevel="1" x14ac:dyDescent="0.2">
      <c r="A135" s="200">
        <v>69</v>
      </c>
      <c r="B135" s="173" t="s">
        <v>517</v>
      </c>
      <c r="C135" s="194" t="s">
        <v>904</v>
      </c>
      <c r="D135" s="177" t="s">
        <v>245</v>
      </c>
      <c r="E135" s="180">
        <v>2</v>
      </c>
      <c r="F135" s="185"/>
      <c r="G135" s="184">
        <f t="shared" si="3"/>
        <v>0</v>
      </c>
      <c r="H135" s="183"/>
      <c r="I135" s="202" t="s">
        <v>228</v>
      </c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 t="s">
        <v>229</v>
      </c>
      <c r="AF135" s="162" t="s">
        <v>240</v>
      </c>
      <c r="AG135" s="162"/>
      <c r="AH135" s="162"/>
      <c r="AI135" s="162"/>
      <c r="AJ135" s="162"/>
      <c r="AK135" s="162"/>
      <c r="AL135" s="162"/>
      <c r="AM135" s="162">
        <v>21</v>
      </c>
      <c r="AN135" s="162"/>
      <c r="AO135" s="162"/>
      <c r="AP135" s="162"/>
      <c r="AQ135" s="162"/>
      <c r="AR135" s="162"/>
      <c r="AS135" s="162"/>
      <c r="AT135" s="162"/>
      <c r="AU135" s="162"/>
      <c r="AV135" s="162"/>
      <c r="AW135" s="162"/>
      <c r="AX135" s="162"/>
      <c r="AY135" s="162"/>
      <c r="AZ135" s="162"/>
      <c r="BA135" s="162"/>
      <c r="BB135" s="162"/>
      <c r="BC135" s="162"/>
      <c r="BD135" s="162"/>
      <c r="BE135" s="162"/>
      <c r="BF135" s="162"/>
      <c r="BG135" s="162"/>
      <c r="BH135" s="162"/>
    </row>
    <row r="136" spans="1:60" outlineLevel="1" x14ac:dyDescent="0.2">
      <c r="A136" s="200">
        <v>70</v>
      </c>
      <c r="B136" s="173" t="s">
        <v>519</v>
      </c>
      <c r="C136" s="194" t="s">
        <v>905</v>
      </c>
      <c r="D136" s="177" t="s">
        <v>245</v>
      </c>
      <c r="E136" s="180">
        <v>2</v>
      </c>
      <c r="F136" s="185"/>
      <c r="G136" s="184">
        <f t="shared" si="3"/>
        <v>0</v>
      </c>
      <c r="H136" s="183"/>
      <c r="I136" s="202" t="s">
        <v>228</v>
      </c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 t="s">
        <v>229</v>
      </c>
      <c r="AF136" s="162" t="s">
        <v>240</v>
      </c>
      <c r="AG136" s="162"/>
      <c r="AH136" s="162"/>
      <c r="AI136" s="162"/>
      <c r="AJ136" s="162"/>
      <c r="AK136" s="162"/>
      <c r="AL136" s="162"/>
      <c r="AM136" s="162">
        <v>21</v>
      </c>
      <c r="AN136" s="162"/>
      <c r="AO136" s="162"/>
      <c r="AP136" s="162"/>
      <c r="AQ136" s="162"/>
      <c r="AR136" s="162"/>
      <c r="AS136" s="162"/>
      <c r="AT136" s="162"/>
      <c r="AU136" s="162"/>
      <c r="AV136" s="162"/>
      <c r="AW136" s="162"/>
      <c r="AX136" s="162"/>
      <c r="AY136" s="162"/>
      <c r="AZ136" s="162"/>
      <c r="BA136" s="162"/>
      <c r="BB136" s="162"/>
      <c r="BC136" s="162"/>
      <c r="BD136" s="162"/>
      <c r="BE136" s="162"/>
      <c r="BF136" s="162"/>
      <c r="BG136" s="162"/>
      <c r="BH136" s="162"/>
    </row>
    <row r="137" spans="1:60" outlineLevel="1" x14ac:dyDescent="0.2">
      <c r="A137" s="200">
        <v>71</v>
      </c>
      <c r="B137" s="173" t="s">
        <v>523</v>
      </c>
      <c r="C137" s="194" t="s">
        <v>524</v>
      </c>
      <c r="D137" s="177" t="s">
        <v>245</v>
      </c>
      <c r="E137" s="180">
        <v>2</v>
      </c>
      <c r="F137" s="185"/>
      <c r="G137" s="184">
        <f t="shared" si="3"/>
        <v>0</v>
      </c>
      <c r="H137" s="183"/>
      <c r="I137" s="202" t="s">
        <v>228</v>
      </c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 t="s">
        <v>229</v>
      </c>
      <c r="AF137" s="162" t="s">
        <v>240</v>
      </c>
      <c r="AG137" s="162"/>
      <c r="AH137" s="162"/>
      <c r="AI137" s="162"/>
      <c r="AJ137" s="162"/>
      <c r="AK137" s="162"/>
      <c r="AL137" s="162"/>
      <c r="AM137" s="162">
        <v>21</v>
      </c>
      <c r="AN137" s="162"/>
      <c r="AO137" s="162"/>
      <c r="AP137" s="162"/>
      <c r="AQ137" s="162"/>
      <c r="AR137" s="162"/>
      <c r="AS137" s="162"/>
      <c r="AT137" s="162"/>
      <c r="AU137" s="162"/>
      <c r="AV137" s="162"/>
      <c r="AW137" s="162"/>
      <c r="AX137" s="162"/>
      <c r="AY137" s="162"/>
      <c r="AZ137" s="162"/>
      <c r="BA137" s="162"/>
      <c r="BB137" s="162"/>
      <c r="BC137" s="162"/>
      <c r="BD137" s="162"/>
      <c r="BE137" s="162"/>
      <c r="BF137" s="162"/>
      <c r="BG137" s="162"/>
      <c r="BH137" s="162"/>
    </row>
    <row r="138" spans="1:60" outlineLevel="1" x14ac:dyDescent="0.2">
      <c r="A138" s="200">
        <v>72</v>
      </c>
      <c r="B138" s="173" t="s">
        <v>906</v>
      </c>
      <c r="C138" s="194" t="s">
        <v>522</v>
      </c>
      <c r="D138" s="177" t="s">
        <v>245</v>
      </c>
      <c r="E138" s="180">
        <v>2</v>
      </c>
      <c r="F138" s="185"/>
      <c r="G138" s="184">
        <f t="shared" si="3"/>
        <v>0</v>
      </c>
      <c r="H138" s="183"/>
      <c r="I138" s="202" t="s">
        <v>228</v>
      </c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 t="s">
        <v>229</v>
      </c>
      <c r="AF138" s="162" t="s">
        <v>240</v>
      </c>
      <c r="AG138" s="162"/>
      <c r="AH138" s="162"/>
      <c r="AI138" s="162"/>
      <c r="AJ138" s="162"/>
      <c r="AK138" s="162"/>
      <c r="AL138" s="162"/>
      <c r="AM138" s="162">
        <v>21</v>
      </c>
      <c r="AN138" s="162"/>
      <c r="AO138" s="162"/>
      <c r="AP138" s="162"/>
      <c r="AQ138" s="162"/>
      <c r="AR138" s="162"/>
      <c r="AS138" s="162"/>
      <c r="AT138" s="162"/>
      <c r="AU138" s="162"/>
      <c r="AV138" s="162"/>
      <c r="AW138" s="162"/>
      <c r="AX138" s="162"/>
      <c r="AY138" s="162"/>
      <c r="AZ138" s="162"/>
      <c r="BA138" s="162"/>
      <c r="BB138" s="162"/>
      <c r="BC138" s="162"/>
      <c r="BD138" s="162"/>
      <c r="BE138" s="162"/>
      <c r="BF138" s="162"/>
      <c r="BG138" s="162"/>
      <c r="BH138" s="162"/>
    </row>
    <row r="139" spans="1:60" outlineLevel="1" x14ac:dyDescent="0.2">
      <c r="A139" s="200">
        <v>73</v>
      </c>
      <c r="B139" s="173" t="s">
        <v>907</v>
      </c>
      <c r="C139" s="194" t="s">
        <v>908</v>
      </c>
      <c r="D139" s="177" t="s">
        <v>245</v>
      </c>
      <c r="E139" s="180">
        <v>4</v>
      </c>
      <c r="F139" s="185"/>
      <c r="G139" s="184">
        <f t="shared" si="3"/>
        <v>0</v>
      </c>
      <c r="H139" s="183"/>
      <c r="I139" s="202" t="s">
        <v>228</v>
      </c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 t="s">
        <v>229</v>
      </c>
      <c r="AF139" s="162" t="s">
        <v>240</v>
      </c>
      <c r="AG139" s="162"/>
      <c r="AH139" s="162"/>
      <c r="AI139" s="162"/>
      <c r="AJ139" s="162"/>
      <c r="AK139" s="162"/>
      <c r="AL139" s="162"/>
      <c r="AM139" s="162">
        <v>21</v>
      </c>
      <c r="AN139" s="162"/>
      <c r="AO139" s="162"/>
      <c r="AP139" s="162"/>
      <c r="AQ139" s="162"/>
      <c r="AR139" s="162"/>
      <c r="AS139" s="162"/>
      <c r="AT139" s="162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</row>
    <row r="140" spans="1:60" ht="22.5" outlineLevel="1" x14ac:dyDescent="0.2">
      <c r="A140" s="200">
        <v>74</v>
      </c>
      <c r="B140" s="173" t="s">
        <v>909</v>
      </c>
      <c r="C140" s="194" t="s">
        <v>910</v>
      </c>
      <c r="D140" s="177" t="s">
        <v>245</v>
      </c>
      <c r="E140" s="180">
        <v>8</v>
      </c>
      <c r="F140" s="185"/>
      <c r="G140" s="184">
        <f t="shared" si="3"/>
        <v>0</v>
      </c>
      <c r="H140" s="183" t="s">
        <v>700</v>
      </c>
      <c r="I140" s="202" t="s">
        <v>174</v>
      </c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 t="s">
        <v>166</v>
      </c>
      <c r="AF140" s="162"/>
      <c r="AG140" s="162"/>
      <c r="AH140" s="162"/>
      <c r="AI140" s="162"/>
      <c r="AJ140" s="162"/>
      <c r="AK140" s="162"/>
      <c r="AL140" s="162"/>
      <c r="AM140" s="162">
        <v>21</v>
      </c>
      <c r="AN140" s="162"/>
      <c r="AO140" s="162"/>
      <c r="AP140" s="162"/>
      <c r="AQ140" s="162"/>
      <c r="AR140" s="162"/>
      <c r="AS140" s="162"/>
      <c r="AT140" s="162"/>
      <c r="AU140" s="162"/>
      <c r="AV140" s="162"/>
      <c r="AW140" s="162"/>
      <c r="AX140" s="162"/>
      <c r="AY140" s="162"/>
      <c r="AZ140" s="162"/>
      <c r="BA140" s="162"/>
      <c r="BB140" s="162"/>
      <c r="BC140" s="162"/>
      <c r="BD140" s="162"/>
      <c r="BE140" s="162"/>
      <c r="BF140" s="162"/>
      <c r="BG140" s="162"/>
      <c r="BH140" s="162"/>
    </row>
    <row r="141" spans="1:60" ht="22.5" outlineLevel="1" x14ac:dyDescent="0.2">
      <c r="A141" s="200">
        <v>75</v>
      </c>
      <c r="B141" s="173" t="s">
        <v>911</v>
      </c>
      <c r="C141" s="194" t="s">
        <v>912</v>
      </c>
      <c r="D141" s="177" t="s">
        <v>245</v>
      </c>
      <c r="E141" s="180">
        <v>16</v>
      </c>
      <c r="F141" s="185"/>
      <c r="G141" s="184">
        <f t="shared" si="3"/>
        <v>0</v>
      </c>
      <c r="H141" s="183" t="s">
        <v>700</v>
      </c>
      <c r="I141" s="202" t="s">
        <v>174</v>
      </c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 t="s">
        <v>166</v>
      </c>
      <c r="AF141" s="162"/>
      <c r="AG141" s="162"/>
      <c r="AH141" s="162"/>
      <c r="AI141" s="162"/>
      <c r="AJ141" s="162"/>
      <c r="AK141" s="162"/>
      <c r="AL141" s="162"/>
      <c r="AM141" s="162">
        <v>21</v>
      </c>
      <c r="AN141" s="162"/>
      <c r="AO141" s="162"/>
      <c r="AP141" s="162"/>
      <c r="AQ141" s="162"/>
      <c r="AR141" s="162"/>
      <c r="AS141" s="162"/>
      <c r="AT141" s="162"/>
      <c r="AU141" s="162"/>
      <c r="AV141" s="162"/>
      <c r="AW141" s="162"/>
      <c r="AX141" s="162"/>
      <c r="AY141" s="162"/>
      <c r="AZ141" s="162"/>
      <c r="BA141" s="162"/>
      <c r="BB141" s="162"/>
      <c r="BC141" s="162"/>
      <c r="BD141" s="162"/>
      <c r="BE141" s="162"/>
      <c r="BF141" s="162"/>
      <c r="BG141" s="162"/>
      <c r="BH141" s="162"/>
    </row>
    <row r="142" spans="1:60" outlineLevel="1" x14ac:dyDescent="0.2">
      <c r="A142" s="199"/>
      <c r="B142" s="285" t="s">
        <v>527</v>
      </c>
      <c r="C142" s="286"/>
      <c r="D142" s="287"/>
      <c r="E142" s="288"/>
      <c r="F142" s="289"/>
      <c r="G142" s="290"/>
      <c r="H142" s="183"/>
      <c r="I142" s="20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>
        <v>0</v>
      </c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  <c r="AU142" s="162"/>
      <c r="AV142" s="162"/>
      <c r="AW142" s="162"/>
      <c r="AX142" s="162"/>
      <c r="AY142" s="162"/>
      <c r="AZ142" s="162"/>
      <c r="BA142" s="162"/>
      <c r="BB142" s="162"/>
      <c r="BC142" s="162"/>
      <c r="BD142" s="162"/>
      <c r="BE142" s="162"/>
      <c r="BF142" s="162"/>
      <c r="BG142" s="162"/>
      <c r="BH142" s="162"/>
    </row>
    <row r="143" spans="1:60" outlineLevel="1" x14ac:dyDescent="0.2">
      <c r="A143" s="199">
        <v>76</v>
      </c>
      <c r="B143" s="174" t="s">
        <v>528</v>
      </c>
      <c r="C143" s="194" t="s">
        <v>529</v>
      </c>
      <c r="D143" s="177" t="s">
        <v>463</v>
      </c>
      <c r="E143" s="220"/>
      <c r="F143" s="185"/>
      <c r="G143" s="184">
        <f>ROUND(E143*F143,2)</f>
        <v>0</v>
      </c>
      <c r="H143" s="183" t="s">
        <v>474</v>
      </c>
      <c r="I143" s="202" t="s">
        <v>174</v>
      </c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 t="s">
        <v>166</v>
      </c>
      <c r="AF143" s="162"/>
      <c r="AG143" s="162"/>
      <c r="AH143" s="162"/>
      <c r="AI143" s="162"/>
      <c r="AJ143" s="162"/>
      <c r="AK143" s="162"/>
      <c r="AL143" s="162"/>
      <c r="AM143" s="162">
        <v>21</v>
      </c>
      <c r="AN143" s="162"/>
      <c r="AO143" s="162"/>
      <c r="AP143" s="162"/>
      <c r="AQ143" s="162"/>
      <c r="AR143" s="162"/>
      <c r="AS143" s="162"/>
      <c r="AT143" s="162"/>
      <c r="AU143" s="162"/>
      <c r="AV143" s="162"/>
      <c r="AW143" s="162"/>
      <c r="AX143" s="162"/>
      <c r="AY143" s="162"/>
      <c r="AZ143" s="162"/>
      <c r="BA143" s="162"/>
      <c r="BB143" s="162"/>
      <c r="BC143" s="162"/>
      <c r="BD143" s="162"/>
      <c r="BE143" s="162"/>
      <c r="BF143" s="162"/>
      <c r="BG143" s="162"/>
      <c r="BH143" s="162"/>
    </row>
    <row r="144" spans="1:60" outlineLevel="1" x14ac:dyDescent="0.2">
      <c r="A144" s="199"/>
      <c r="B144" s="285" t="s">
        <v>530</v>
      </c>
      <c r="C144" s="286"/>
      <c r="D144" s="287"/>
      <c r="E144" s="288"/>
      <c r="F144" s="289"/>
      <c r="G144" s="290"/>
      <c r="H144" s="183"/>
      <c r="I144" s="20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>
        <v>1</v>
      </c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  <c r="AU144" s="162"/>
      <c r="AV144" s="162"/>
      <c r="AW144" s="162"/>
      <c r="AX144" s="162"/>
      <c r="AY144" s="162"/>
      <c r="AZ144" s="162"/>
      <c r="BA144" s="162"/>
      <c r="BB144" s="162"/>
      <c r="BC144" s="162"/>
      <c r="BD144" s="162"/>
      <c r="BE144" s="162"/>
      <c r="BF144" s="162"/>
      <c r="BG144" s="162"/>
      <c r="BH144" s="162"/>
    </row>
    <row r="145" spans="1:60" outlineLevel="1" x14ac:dyDescent="0.2">
      <c r="A145" s="199">
        <v>77</v>
      </c>
      <c r="B145" s="174" t="s">
        <v>531</v>
      </c>
      <c r="C145" s="194" t="s">
        <v>477</v>
      </c>
      <c r="D145" s="177" t="s">
        <v>463</v>
      </c>
      <c r="E145" s="220"/>
      <c r="F145" s="185"/>
      <c r="G145" s="184">
        <f>ROUND(E145*F145,2)</f>
        <v>0</v>
      </c>
      <c r="H145" s="183" t="s">
        <v>474</v>
      </c>
      <c r="I145" s="202" t="s">
        <v>174</v>
      </c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 t="s">
        <v>166</v>
      </c>
      <c r="AF145" s="162"/>
      <c r="AG145" s="162"/>
      <c r="AH145" s="162"/>
      <c r="AI145" s="162"/>
      <c r="AJ145" s="162"/>
      <c r="AK145" s="162"/>
      <c r="AL145" s="162"/>
      <c r="AM145" s="162">
        <v>21</v>
      </c>
      <c r="AN145" s="162"/>
      <c r="AO145" s="162"/>
      <c r="AP145" s="162"/>
      <c r="AQ145" s="162"/>
      <c r="AR145" s="162"/>
      <c r="AS145" s="162"/>
      <c r="AT145" s="162"/>
      <c r="AU145" s="162"/>
      <c r="AV145" s="162"/>
      <c r="AW145" s="162"/>
      <c r="AX145" s="162"/>
      <c r="AY145" s="162"/>
      <c r="AZ145" s="162"/>
      <c r="BA145" s="162"/>
      <c r="BB145" s="162"/>
      <c r="BC145" s="162"/>
      <c r="BD145" s="162"/>
      <c r="BE145" s="162"/>
      <c r="BF145" s="162"/>
      <c r="BG145" s="162"/>
      <c r="BH145" s="162"/>
    </row>
    <row r="146" spans="1:60" x14ac:dyDescent="0.2">
      <c r="A146" s="198" t="s">
        <v>158</v>
      </c>
      <c r="B146" s="172" t="s">
        <v>126</v>
      </c>
      <c r="C146" s="193" t="s">
        <v>127</v>
      </c>
      <c r="D146" s="176"/>
      <c r="E146" s="179"/>
      <c r="F146" s="291">
        <f>SUM(G147:G218)</f>
        <v>0</v>
      </c>
      <c r="G146" s="292"/>
      <c r="H146" s="182"/>
      <c r="I146" s="201"/>
      <c r="AE146" t="s">
        <v>159</v>
      </c>
    </row>
    <row r="147" spans="1:60" outlineLevel="1" x14ac:dyDescent="0.2">
      <c r="A147" s="199"/>
      <c r="B147" s="293" t="s">
        <v>532</v>
      </c>
      <c r="C147" s="294"/>
      <c r="D147" s="295"/>
      <c r="E147" s="296"/>
      <c r="F147" s="297"/>
      <c r="G147" s="298"/>
      <c r="H147" s="183"/>
      <c r="I147" s="20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>
        <v>0</v>
      </c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  <c r="AU147" s="162"/>
      <c r="AV147" s="162"/>
      <c r="AW147" s="162"/>
      <c r="AX147" s="162"/>
      <c r="AY147" s="162"/>
      <c r="AZ147" s="162"/>
      <c r="BA147" s="162"/>
      <c r="BB147" s="162"/>
      <c r="BC147" s="162"/>
      <c r="BD147" s="162"/>
      <c r="BE147" s="162"/>
      <c r="BF147" s="162"/>
      <c r="BG147" s="162"/>
      <c r="BH147" s="162"/>
    </row>
    <row r="148" spans="1:60" outlineLevel="1" x14ac:dyDescent="0.2">
      <c r="A148" s="199"/>
      <c r="B148" s="285" t="s">
        <v>533</v>
      </c>
      <c r="C148" s="286"/>
      <c r="D148" s="287"/>
      <c r="E148" s="288"/>
      <c r="F148" s="289"/>
      <c r="G148" s="290"/>
      <c r="H148" s="183"/>
      <c r="I148" s="20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>
        <v>1</v>
      </c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2"/>
      <c r="AV148" s="162"/>
      <c r="AW148" s="162"/>
      <c r="AX148" s="162"/>
      <c r="AY148" s="162"/>
      <c r="AZ148" s="162"/>
      <c r="BA148" s="162"/>
      <c r="BB148" s="162"/>
      <c r="BC148" s="162"/>
      <c r="BD148" s="162"/>
      <c r="BE148" s="162"/>
      <c r="BF148" s="162"/>
      <c r="BG148" s="162"/>
      <c r="BH148" s="162"/>
    </row>
    <row r="149" spans="1:60" outlineLevel="1" x14ac:dyDescent="0.2">
      <c r="A149" s="200">
        <v>78</v>
      </c>
      <c r="B149" s="173" t="s">
        <v>534</v>
      </c>
      <c r="C149" s="194" t="s">
        <v>535</v>
      </c>
      <c r="D149" s="177" t="s">
        <v>237</v>
      </c>
      <c r="E149" s="180">
        <v>2</v>
      </c>
      <c r="F149" s="185"/>
      <c r="G149" s="184">
        <f>ROUND(E149*F149,2)</f>
        <v>0</v>
      </c>
      <c r="H149" s="183" t="s">
        <v>474</v>
      </c>
      <c r="I149" s="202" t="s">
        <v>174</v>
      </c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 t="s">
        <v>166</v>
      </c>
      <c r="AF149" s="162"/>
      <c r="AG149" s="162"/>
      <c r="AH149" s="162"/>
      <c r="AI149" s="162"/>
      <c r="AJ149" s="162"/>
      <c r="AK149" s="162"/>
      <c r="AL149" s="162"/>
      <c r="AM149" s="162">
        <v>21</v>
      </c>
      <c r="AN149" s="162"/>
      <c r="AO149" s="162"/>
      <c r="AP149" s="162"/>
      <c r="AQ149" s="162"/>
      <c r="AR149" s="162"/>
      <c r="AS149" s="162"/>
      <c r="AT149" s="162"/>
      <c r="AU149" s="162"/>
      <c r="AV149" s="162"/>
      <c r="AW149" s="162"/>
      <c r="AX149" s="162"/>
      <c r="AY149" s="162"/>
      <c r="AZ149" s="162"/>
      <c r="BA149" s="162"/>
      <c r="BB149" s="162"/>
      <c r="BC149" s="162"/>
      <c r="BD149" s="162"/>
      <c r="BE149" s="162"/>
      <c r="BF149" s="162"/>
      <c r="BG149" s="162"/>
      <c r="BH149" s="162"/>
    </row>
    <row r="150" spans="1:60" outlineLevel="1" x14ac:dyDescent="0.2">
      <c r="A150" s="199"/>
      <c r="B150" s="285" t="s">
        <v>536</v>
      </c>
      <c r="C150" s="286"/>
      <c r="D150" s="287"/>
      <c r="E150" s="288"/>
      <c r="F150" s="289"/>
      <c r="G150" s="290"/>
      <c r="H150" s="183"/>
      <c r="I150" s="20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>
        <v>0</v>
      </c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  <c r="AU150" s="162"/>
      <c r="AV150" s="162"/>
      <c r="AW150" s="162"/>
      <c r="AX150" s="162"/>
      <c r="AY150" s="162"/>
      <c r="AZ150" s="162"/>
      <c r="BA150" s="162"/>
      <c r="BB150" s="162"/>
      <c r="BC150" s="162"/>
      <c r="BD150" s="162"/>
      <c r="BE150" s="162"/>
      <c r="BF150" s="162"/>
      <c r="BG150" s="162"/>
      <c r="BH150" s="162"/>
    </row>
    <row r="151" spans="1:60" outlineLevel="1" x14ac:dyDescent="0.2">
      <c r="A151" s="199"/>
      <c r="B151" s="285" t="s">
        <v>537</v>
      </c>
      <c r="C151" s="286"/>
      <c r="D151" s="287"/>
      <c r="E151" s="288"/>
      <c r="F151" s="289"/>
      <c r="G151" s="290"/>
      <c r="H151" s="183"/>
      <c r="I151" s="20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>
        <v>1</v>
      </c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  <c r="AU151" s="162"/>
      <c r="AV151" s="162"/>
      <c r="AW151" s="162"/>
      <c r="AX151" s="162"/>
      <c r="AY151" s="162"/>
      <c r="AZ151" s="162"/>
      <c r="BA151" s="162"/>
      <c r="BB151" s="162"/>
      <c r="BC151" s="162"/>
      <c r="BD151" s="162"/>
      <c r="BE151" s="162"/>
      <c r="BF151" s="162"/>
      <c r="BG151" s="162"/>
      <c r="BH151" s="162"/>
    </row>
    <row r="152" spans="1:60" outlineLevel="1" x14ac:dyDescent="0.2">
      <c r="A152" s="200">
        <v>79</v>
      </c>
      <c r="B152" s="173" t="s">
        <v>538</v>
      </c>
      <c r="C152" s="194" t="s">
        <v>539</v>
      </c>
      <c r="D152" s="177" t="s">
        <v>245</v>
      </c>
      <c r="E152" s="180">
        <v>5</v>
      </c>
      <c r="F152" s="185"/>
      <c r="G152" s="184">
        <f>ROUND(E152*F152,2)</f>
        <v>0</v>
      </c>
      <c r="H152" s="183" t="s">
        <v>474</v>
      </c>
      <c r="I152" s="202" t="s">
        <v>174</v>
      </c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 t="s">
        <v>166</v>
      </c>
      <c r="AF152" s="162"/>
      <c r="AG152" s="162"/>
      <c r="AH152" s="162"/>
      <c r="AI152" s="162"/>
      <c r="AJ152" s="162"/>
      <c r="AK152" s="162"/>
      <c r="AL152" s="162"/>
      <c r="AM152" s="162">
        <v>21</v>
      </c>
      <c r="AN152" s="162"/>
      <c r="AO152" s="162"/>
      <c r="AP152" s="162"/>
      <c r="AQ152" s="162"/>
      <c r="AR152" s="162"/>
      <c r="AS152" s="162"/>
      <c r="AT152" s="162"/>
      <c r="AU152" s="162"/>
      <c r="AV152" s="162"/>
      <c r="AW152" s="162"/>
      <c r="AX152" s="162"/>
      <c r="AY152" s="162"/>
      <c r="AZ152" s="162"/>
      <c r="BA152" s="162"/>
      <c r="BB152" s="162"/>
      <c r="BC152" s="162"/>
      <c r="BD152" s="162"/>
      <c r="BE152" s="162"/>
      <c r="BF152" s="162"/>
      <c r="BG152" s="162"/>
      <c r="BH152" s="162"/>
    </row>
    <row r="153" spans="1:60" outlineLevel="1" x14ac:dyDescent="0.2">
      <c r="A153" s="199"/>
      <c r="B153" s="285" t="s">
        <v>540</v>
      </c>
      <c r="C153" s="286"/>
      <c r="D153" s="287"/>
      <c r="E153" s="288"/>
      <c r="F153" s="289"/>
      <c r="G153" s="290"/>
      <c r="H153" s="183"/>
      <c r="I153" s="20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>
        <v>0</v>
      </c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  <c r="AU153" s="162"/>
      <c r="AV153" s="162"/>
      <c r="AW153" s="162"/>
      <c r="AX153" s="162"/>
      <c r="AY153" s="162"/>
      <c r="AZ153" s="162"/>
      <c r="BA153" s="162"/>
      <c r="BB153" s="162"/>
      <c r="BC153" s="162"/>
      <c r="BD153" s="162"/>
      <c r="BE153" s="162"/>
      <c r="BF153" s="162"/>
      <c r="BG153" s="162"/>
      <c r="BH153" s="162"/>
    </row>
    <row r="154" spans="1:60" outlineLevel="1" x14ac:dyDescent="0.2">
      <c r="A154" s="199"/>
      <c r="B154" s="285" t="s">
        <v>541</v>
      </c>
      <c r="C154" s="286"/>
      <c r="D154" s="287"/>
      <c r="E154" s="288"/>
      <c r="F154" s="289"/>
      <c r="G154" s="290"/>
      <c r="H154" s="183"/>
      <c r="I154" s="20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>
        <v>1</v>
      </c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  <c r="AU154" s="162"/>
      <c r="AV154" s="162"/>
      <c r="AW154" s="162"/>
      <c r="AX154" s="162"/>
      <c r="AY154" s="162"/>
      <c r="AZ154" s="162"/>
      <c r="BA154" s="162"/>
      <c r="BB154" s="162"/>
      <c r="BC154" s="162"/>
      <c r="BD154" s="162"/>
      <c r="BE154" s="162"/>
      <c r="BF154" s="162"/>
      <c r="BG154" s="162"/>
      <c r="BH154" s="162"/>
    </row>
    <row r="155" spans="1:60" outlineLevel="1" x14ac:dyDescent="0.2">
      <c r="A155" s="200">
        <v>80</v>
      </c>
      <c r="B155" s="173" t="s">
        <v>913</v>
      </c>
      <c r="C155" s="194" t="s">
        <v>914</v>
      </c>
      <c r="D155" s="177" t="s">
        <v>245</v>
      </c>
      <c r="E155" s="180">
        <v>5</v>
      </c>
      <c r="F155" s="185"/>
      <c r="G155" s="184">
        <f>ROUND(E155*F155,2)</f>
        <v>0</v>
      </c>
      <c r="H155" s="183" t="s">
        <v>474</v>
      </c>
      <c r="I155" s="202" t="s">
        <v>174</v>
      </c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 t="s">
        <v>166</v>
      </c>
      <c r="AF155" s="162"/>
      <c r="AG155" s="162"/>
      <c r="AH155" s="162"/>
      <c r="AI155" s="162"/>
      <c r="AJ155" s="162"/>
      <c r="AK155" s="162"/>
      <c r="AL155" s="162"/>
      <c r="AM155" s="162">
        <v>21</v>
      </c>
      <c r="AN155" s="162"/>
      <c r="AO155" s="162"/>
      <c r="AP155" s="162"/>
      <c r="AQ155" s="162"/>
      <c r="AR155" s="162"/>
      <c r="AS155" s="162"/>
      <c r="AT155" s="162"/>
      <c r="AU155" s="162"/>
      <c r="AV155" s="162"/>
      <c r="AW155" s="162"/>
      <c r="AX155" s="162"/>
      <c r="AY155" s="162"/>
      <c r="AZ155" s="162"/>
      <c r="BA155" s="162"/>
      <c r="BB155" s="162"/>
      <c r="BC155" s="162"/>
      <c r="BD155" s="162"/>
      <c r="BE155" s="162"/>
      <c r="BF155" s="162"/>
      <c r="BG155" s="162"/>
      <c r="BH155" s="162"/>
    </row>
    <row r="156" spans="1:60" outlineLevel="1" x14ac:dyDescent="0.2">
      <c r="A156" s="199"/>
      <c r="B156" s="285" t="s">
        <v>540</v>
      </c>
      <c r="C156" s="286"/>
      <c r="D156" s="287"/>
      <c r="E156" s="288"/>
      <c r="F156" s="289"/>
      <c r="G156" s="290"/>
      <c r="H156" s="183"/>
      <c r="I156" s="20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>
        <v>0</v>
      </c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  <c r="AU156" s="162"/>
      <c r="AV156" s="162"/>
      <c r="AW156" s="162"/>
      <c r="AX156" s="162"/>
      <c r="AY156" s="162"/>
      <c r="AZ156" s="162"/>
      <c r="BA156" s="162"/>
      <c r="BB156" s="162"/>
      <c r="BC156" s="162"/>
      <c r="BD156" s="162"/>
      <c r="BE156" s="162"/>
      <c r="BF156" s="162"/>
      <c r="BG156" s="162"/>
      <c r="BH156" s="162"/>
    </row>
    <row r="157" spans="1:60" outlineLevel="1" x14ac:dyDescent="0.2">
      <c r="A157" s="199"/>
      <c r="B157" s="285" t="s">
        <v>541</v>
      </c>
      <c r="C157" s="286"/>
      <c r="D157" s="287"/>
      <c r="E157" s="288"/>
      <c r="F157" s="289"/>
      <c r="G157" s="290"/>
      <c r="H157" s="183"/>
      <c r="I157" s="20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>
        <v>1</v>
      </c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  <c r="AU157" s="162"/>
      <c r="AV157" s="162"/>
      <c r="AW157" s="162"/>
      <c r="AX157" s="162"/>
      <c r="AY157" s="162"/>
      <c r="AZ157" s="162"/>
      <c r="BA157" s="162"/>
      <c r="BB157" s="162"/>
      <c r="BC157" s="162"/>
      <c r="BD157" s="162"/>
      <c r="BE157" s="162"/>
      <c r="BF157" s="162"/>
      <c r="BG157" s="162"/>
      <c r="BH157" s="162"/>
    </row>
    <row r="158" spans="1:60" outlineLevel="1" x14ac:dyDescent="0.2">
      <c r="A158" s="200">
        <v>81</v>
      </c>
      <c r="B158" s="173" t="s">
        <v>915</v>
      </c>
      <c r="C158" s="194" t="s">
        <v>916</v>
      </c>
      <c r="D158" s="177" t="s">
        <v>245</v>
      </c>
      <c r="E158" s="180">
        <v>4</v>
      </c>
      <c r="F158" s="185"/>
      <c r="G158" s="184">
        <f>ROUND(E158*F158,2)</f>
        <v>0</v>
      </c>
      <c r="H158" s="183" t="s">
        <v>474</v>
      </c>
      <c r="I158" s="202" t="s">
        <v>174</v>
      </c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 t="s">
        <v>166</v>
      </c>
      <c r="AF158" s="162"/>
      <c r="AG158" s="162"/>
      <c r="AH158" s="162"/>
      <c r="AI158" s="162"/>
      <c r="AJ158" s="162"/>
      <c r="AK158" s="162"/>
      <c r="AL158" s="162"/>
      <c r="AM158" s="162">
        <v>21</v>
      </c>
      <c r="AN158" s="162"/>
      <c r="AO158" s="162"/>
      <c r="AP158" s="162"/>
      <c r="AQ158" s="162"/>
      <c r="AR158" s="162"/>
      <c r="AS158" s="162"/>
      <c r="AT158" s="162"/>
      <c r="AU158" s="162"/>
      <c r="AV158" s="162"/>
      <c r="AW158" s="162"/>
      <c r="AX158" s="162"/>
      <c r="AY158" s="162"/>
      <c r="AZ158" s="162"/>
      <c r="BA158" s="162"/>
      <c r="BB158" s="162"/>
      <c r="BC158" s="162"/>
      <c r="BD158" s="162"/>
      <c r="BE158" s="162"/>
      <c r="BF158" s="162"/>
      <c r="BG158" s="162"/>
      <c r="BH158" s="162"/>
    </row>
    <row r="159" spans="1:60" outlineLevel="1" x14ac:dyDescent="0.2">
      <c r="A159" s="199"/>
      <c r="B159" s="285" t="s">
        <v>540</v>
      </c>
      <c r="C159" s="286"/>
      <c r="D159" s="287"/>
      <c r="E159" s="288"/>
      <c r="F159" s="289"/>
      <c r="G159" s="290"/>
      <c r="H159" s="183"/>
      <c r="I159" s="20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>
        <v>0</v>
      </c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  <c r="AU159" s="162"/>
      <c r="AV159" s="162"/>
      <c r="AW159" s="162"/>
      <c r="AX159" s="162"/>
      <c r="AY159" s="162"/>
      <c r="AZ159" s="162"/>
      <c r="BA159" s="162"/>
      <c r="BB159" s="162"/>
      <c r="BC159" s="162"/>
      <c r="BD159" s="162"/>
      <c r="BE159" s="162"/>
      <c r="BF159" s="162"/>
      <c r="BG159" s="162"/>
      <c r="BH159" s="162"/>
    </row>
    <row r="160" spans="1:60" outlineLevel="1" x14ac:dyDescent="0.2">
      <c r="A160" s="199"/>
      <c r="B160" s="285" t="s">
        <v>541</v>
      </c>
      <c r="C160" s="286"/>
      <c r="D160" s="287"/>
      <c r="E160" s="288"/>
      <c r="F160" s="289"/>
      <c r="G160" s="290"/>
      <c r="H160" s="183"/>
      <c r="I160" s="20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>
        <v>1</v>
      </c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  <c r="AU160" s="162"/>
      <c r="AV160" s="162"/>
      <c r="AW160" s="162"/>
      <c r="AX160" s="162"/>
      <c r="AY160" s="162"/>
      <c r="AZ160" s="162"/>
      <c r="BA160" s="162"/>
      <c r="BB160" s="162"/>
      <c r="BC160" s="162"/>
      <c r="BD160" s="162"/>
      <c r="BE160" s="162"/>
      <c r="BF160" s="162"/>
      <c r="BG160" s="162"/>
      <c r="BH160" s="162"/>
    </row>
    <row r="161" spans="1:60" outlineLevel="1" x14ac:dyDescent="0.2">
      <c r="A161" s="200">
        <v>82</v>
      </c>
      <c r="B161" s="173" t="s">
        <v>917</v>
      </c>
      <c r="C161" s="194" t="s">
        <v>918</v>
      </c>
      <c r="D161" s="177" t="s">
        <v>245</v>
      </c>
      <c r="E161" s="180">
        <v>2</v>
      </c>
      <c r="F161" s="185"/>
      <c r="G161" s="184">
        <f>ROUND(E161*F161,2)</f>
        <v>0</v>
      </c>
      <c r="H161" s="183" t="s">
        <v>474</v>
      </c>
      <c r="I161" s="202" t="s">
        <v>174</v>
      </c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 t="s">
        <v>166</v>
      </c>
      <c r="AF161" s="162"/>
      <c r="AG161" s="162"/>
      <c r="AH161" s="162"/>
      <c r="AI161" s="162"/>
      <c r="AJ161" s="162"/>
      <c r="AK161" s="162"/>
      <c r="AL161" s="162"/>
      <c r="AM161" s="162">
        <v>21</v>
      </c>
      <c r="AN161" s="162"/>
      <c r="AO161" s="162"/>
      <c r="AP161" s="162"/>
      <c r="AQ161" s="162"/>
      <c r="AR161" s="162"/>
      <c r="AS161" s="162"/>
      <c r="AT161" s="162"/>
      <c r="AU161" s="162"/>
      <c r="AV161" s="162"/>
      <c r="AW161" s="162"/>
      <c r="AX161" s="162"/>
      <c r="AY161" s="162"/>
      <c r="AZ161" s="162"/>
      <c r="BA161" s="162"/>
      <c r="BB161" s="162"/>
      <c r="BC161" s="162"/>
      <c r="BD161" s="162"/>
      <c r="BE161" s="162"/>
      <c r="BF161" s="162"/>
      <c r="BG161" s="162"/>
      <c r="BH161" s="162"/>
    </row>
    <row r="162" spans="1:60" outlineLevel="1" x14ac:dyDescent="0.2">
      <c r="A162" s="199"/>
      <c r="B162" s="285" t="s">
        <v>540</v>
      </c>
      <c r="C162" s="286"/>
      <c r="D162" s="287"/>
      <c r="E162" s="288"/>
      <c r="F162" s="289"/>
      <c r="G162" s="290"/>
      <c r="H162" s="183"/>
      <c r="I162" s="20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>
        <v>0</v>
      </c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  <c r="AU162" s="162"/>
      <c r="AV162" s="162"/>
      <c r="AW162" s="162"/>
      <c r="AX162" s="162"/>
      <c r="AY162" s="162"/>
      <c r="AZ162" s="162"/>
      <c r="BA162" s="162"/>
      <c r="BB162" s="162"/>
      <c r="BC162" s="162"/>
      <c r="BD162" s="162"/>
      <c r="BE162" s="162"/>
      <c r="BF162" s="162"/>
      <c r="BG162" s="162"/>
      <c r="BH162" s="162"/>
    </row>
    <row r="163" spans="1:60" outlineLevel="1" x14ac:dyDescent="0.2">
      <c r="A163" s="199"/>
      <c r="B163" s="285" t="s">
        <v>541</v>
      </c>
      <c r="C163" s="286"/>
      <c r="D163" s="287"/>
      <c r="E163" s="288"/>
      <c r="F163" s="289"/>
      <c r="G163" s="290"/>
      <c r="H163" s="183"/>
      <c r="I163" s="20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>
        <v>1</v>
      </c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  <c r="AU163" s="162"/>
      <c r="AV163" s="162"/>
      <c r="AW163" s="162"/>
      <c r="AX163" s="162"/>
      <c r="AY163" s="162"/>
      <c r="AZ163" s="162"/>
      <c r="BA163" s="162"/>
      <c r="BB163" s="162"/>
      <c r="BC163" s="162"/>
      <c r="BD163" s="162"/>
      <c r="BE163" s="162"/>
      <c r="BF163" s="162"/>
      <c r="BG163" s="162"/>
      <c r="BH163" s="162"/>
    </row>
    <row r="164" spans="1:60" outlineLevel="1" x14ac:dyDescent="0.2">
      <c r="A164" s="200">
        <v>83</v>
      </c>
      <c r="B164" s="173" t="s">
        <v>542</v>
      </c>
      <c r="C164" s="194" t="s">
        <v>543</v>
      </c>
      <c r="D164" s="177" t="s">
        <v>245</v>
      </c>
      <c r="E164" s="180">
        <v>5</v>
      </c>
      <c r="F164" s="185"/>
      <c r="G164" s="184">
        <f>ROUND(E164*F164,2)</f>
        <v>0</v>
      </c>
      <c r="H164" s="183" t="s">
        <v>474</v>
      </c>
      <c r="I164" s="202" t="s">
        <v>174</v>
      </c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 t="s">
        <v>166</v>
      </c>
      <c r="AF164" s="162"/>
      <c r="AG164" s="162"/>
      <c r="AH164" s="162"/>
      <c r="AI164" s="162"/>
      <c r="AJ164" s="162"/>
      <c r="AK164" s="162"/>
      <c r="AL164" s="162"/>
      <c r="AM164" s="162">
        <v>21</v>
      </c>
      <c r="AN164" s="162"/>
      <c r="AO164" s="162"/>
      <c r="AP164" s="162"/>
      <c r="AQ164" s="162"/>
      <c r="AR164" s="162"/>
      <c r="AS164" s="162"/>
      <c r="AT164" s="162"/>
      <c r="AU164" s="162"/>
      <c r="AV164" s="162"/>
      <c r="AW164" s="162"/>
      <c r="AX164" s="162"/>
      <c r="AY164" s="162"/>
      <c r="AZ164" s="162"/>
      <c r="BA164" s="162"/>
      <c r="BB164" s="162"/>
      <c r="BC164" s="162"/>
      <c r="BD164" s="162"/>
      <c r="BE164" s="162"/>
      <c r="BF164" s="162"/>
      <c r="BG164" s="162"/>
      <c r="BH164" s="162"/>
    </row>
    <row r="165" spans="1:60" outlineLevel="1" x14ac:dyDescent="0.2">
      <c r="A165" s="199"/>
      <c r="B165" s="285" t="s">
        <v>540</v>
      </c>
      <c r="C165" s="286"/>
      <c r="D165" s="287"/>
      <c r="E165" s="288"/>
      <c r="F165" s="289"/>
      <c r="G165" s="290"/>
      <c r="H165" s="183"/>
      <c r="I165" s="20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>
        <v>0</v>
      </c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  <c r="AU165" s="162"/>
      <c r="AV165" s="162"/>
      <c r="AW165" s="162"/>
      <c r="AX165" s="162"/>
      <c r="AY165" s="162"/>
      <c r="AZ165" s="162"/>
      <c r="BA165" s="162"/>
      <c r="BB165" s="162"/>
      <c r="BC165" s="162"/>
      <c r="BD165" s="162"/>
      <c r="BE165" s="162"/>
      <c r="BF165" s="162"/>
      <c r="BG165" s="162"/>
      <c r="BH165" s="162"/>
    </row>
    <row r="166" spans="1:60" outlineLevel="1" x14ac:dyDescent="0.2">
      <c r="A166" s="199"/>
      <c r="B166" s="285" t="s">
        <v>541</v>
      </c>
      <c r="C166" s="286"/>
      <c r="D166" s="287"/>
      <c r="E166" s="288"/>
      <c r="F166" s="289"/>
      <c r="G166" s="290"/>
      <c r="H166" s="183"/>
      <c r="I166" s="20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>
        <v>1</v>
      </c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  <c r="AU166" s="162"/>
      <c r="AV166" s="162"/>
      <c r="AW166" s="162"/>
      <c r="AX166" s="162"/>
      <c r="AY166" s="162"/>
      <c r="AZ166" s="162"/>
      <c r="BA166" s="162"/>
      <c r="BB166" s="162"/>
      <c r="BC166" s="162"/>
      <c r="BD166" s="162"/>
      <c r="BE166" s="162"/>
      <c r="BF166" s="162"/>
      <c r="BG166" s="162"/>
      <c r="BH166" s="162"/>
    </row>
    <row r="167" spans="1:60" outlineLevel="1" x14ac:dyDescent="0.2">
      <c r="A167" s="200">
        <v>84</v>
      </c>
      <c r="B167" s="173" t="s">
        <v>544</v>
      </c>
      <c r="C167" s="194" t="s">
        <v>545</v>
      </c>
      <c r="D167" s="177" t="s">
        <v>245</v>
      </c>
      <c r="E167" s="180">
        <v>15</v>
      </c>
      <c r="F167" s="185"/>
      <c r="G167" s="184">
        <f>ROUND(E167*F167,2)</f>
        <v>0</v>
      </c>
      <c r="H167" s="183" t="s">
        <v>474</v>
      </c>
      <c r="I167" s="202" t="s">
        <v>174</v>
      </c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 t="s">
        <v>166</v>
      </c>
      <c r="AF167" s="162"/>
      <c r="AG167" s="162"/>
      <c r="AH167" s="162"/>
      <c r="AI167" s="162"/>
      <c r="AJ167" s="162"/>
      <c r="AK167" s="162"/>
      <c r="AL167" s="162"/>
      <c r="AM167" s="162">
        <v>21</v>
      </c>
      <c r="AN167" s="162"/>
      <c r="AO167" s="162"/>
      <c r="AP167" s="162"/>
      <c r="AQ167" s="162"/>
      <c r="AR167" s="162"/>
      <c r="AS167" s="162"/>
      <c r="AT167" s="162"/>
      <c r="AU167" s="162"/>
      <c r="AV167" s="162"/>
      <c r="AW167" s="162"/>
      <c r="AX167" s="162"/>
      <c r="AY167" s="162"/>
      <c r="AZ167" s="162"/>
      <c r="BA167" s="162"/>
      <c r="BB167" s="162"/>
      <c r="BC167" s="162"/>
      <c r="BD167" s="162"/>
      <c r="BE167" s="162"/>
      <c r="BF167" s="162"/>
      <c r="BG167" s="162"/>
      <c r="BH167" s="162"/>
    </row>
    <row r="168" spans="1:60" outlineLevel="1" x14ac:dyDescent="0.2">
      <c r="A168" s="199"/>
      <c r="B168" s="285" t="s">
        <v>546</v>
      </c>
      <c r="C168" s="286"/>
      <c r="D168" s="287"/>
      <c r="E168" s="288"/>
      <c r="F168" s="289"/>
      <c r="G168" s="290"/>
      <c r="H168" s="183"/>
      <c r="I168" s="20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>
        <v>0</v>
      </c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  <c r="AU168" s="162"/>
      <c r="AV168" s="162"/>
      <c r="AW168" s="162"/>
      <c r="AX168" s="162"/>
      <c r="AY168" s="162"/>
      <c r="AZ168" s="162"/>
      <c r="BA168" s="162"/>
      <c r="BB168" s="162"/>
      <c r="BC168" s="162"/>
      <c r="BD168" s="162"/>
      <c r="BE168" s="162"/>
      <c r="BF168" s="162"/>
      <c r="BG168" s="162"/>
      <c r="BH168" s="162"/>
    </row>
    <row r="169" spans="1:60" outlineLevel="1" x14ac:dyDescent="0.2">
      <c r="A169" s="199"/>
      <c r="B169" s="285" t="s">
        <v>547</v>
      </c>
      <c r="C169" s="286"/>
      <c r="D169" s="287"/>
      <c r="E169" s="288"/>
      <c r="F169" s="289"/>
      <c r="G169" s="290"/>
      <c r="H169" s="183"/>
      <c r="I169" s="20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>
        <v>1</v>
      </c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  <c r="AU169" s="162"/>
      <c r="AV169" s="162"/>
      <c r="AW169" s="162"/>
      <c r="AX169" s="162"/>
      <c r="AY169" s="162"/>
      <c r="AZ169" s="162"/>
      <c r="BA169" s="162"/>
      <c r="BB169" s="162"/>
      <c r="BC169" s="162"/>
      <c r="BD169" s="162"/>
      <c r="BE169" s="162"/>
      <c r="BF169" s="162"/>
      <c r="BG169" s="162"/>
      <c r="BH169" s="162"/>
    </row>
    <row r="170" spans="1:60" outlineLevel="1" x14ac:dyDescent="0.2">
      <c r="A170" s="200">
        <v>85</v>
      </c>
      <c r="B170" s="173" t="s">
        <v>548</v>
      </c>
      <c r="C170" s="194" t="s">
        <v>549</v>
      </c>
      <c r="D170" s="177" t="s">
        <v>245</v>
      </c>
      <c r="E170" s="180">
        <v>1</v>
      </c>
      <c r="F170" s="185"/>
      <c r="G170" s="184">
        <f>ROUND(E170*F170,2)</f>
        <v>0</v>
      </c>
      <c r="H170" s="183" t="s">
        <v>474</v>
      </c>
      <c r="I170" s="202" t="s">
        <v>174</v>
      </c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 t="s">
        <v>166</v>
      </c>
      <c r="AF170" s="162"/>
      <c r="AG170" s="162"/>
      <c r="AH170" s="162"/>
      <c r="AI170" s="162"/>
      <c r="AJ170" s="162"/>
      <c r="AK170" s="162"/>
      <c r="AL170" s="162"/>
      <c r="AM170" s="162">
        <v>21</v>
      </c>
      <c r="AN170" s="162"/>
      <c r="AO170" s="162"/>
      <c r="AP170" s="162"/>
      <c r="AQ170" s="162"/>
      <c r="AR170" s="162"/>
      <c r="AS170" s="162"/>
      <c r="AT170" s="162"/>
      <c r="AU170" s="162"/>
      <c r="AV170" s="162"/>
      <c r="AW170" s="162"/>
      <c r="AX170" s="162"/>
      <c r="AY170" s="162"/>
      <c r="AZ170" s="162"/>
      <c r="BA170" s="162"/>
      <c r="BB170" s="162"/>
      <c r="BC170" s="162"/>
      <c r="BD170" s="162"/>
      <c r="BE170" s="162"/>
      <c r="BF170" s="162"/>
      <c r="BG170" s="162"/>
      <c r="BH170" s="162"/>
    </row>
    <row r="171" spans="1:60" outlineLevel="1" x14ac:dyDescent="0.2">
      <c r="A171" s="199"/>
      <c r="B171" s="285" t="s">
        <v>546</v>
      </c>
      <c r="C171" s="286"/>
      <c r="D171" s="287"/>
      <c r="E171" s="288"/>
      <c r="F171" s="289"/>
      <c r="G171" s="290"/>
      <c r="H171" s="183"/>
      <c r="I171" s="20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>
        <v>0</v>
      </c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  <c r="AU171" s="162"/>
      <c r="AV171" s="162"/>
      <c r="AW171" s="162"/>
      <c r="AX171" s="162"/>
      <c r="AY171" s="162"/>
      <c r="AZ171" s="162"/>
      <c r="BA171" s="162"/>
      <c r="BB171" s="162"/>
      <c r="BC171" s="162"/>
      <c r="BD171" s="162"/>
      <c r="BE171" s="162"/>
      <c r="BF171" s="162"/>
      <c r="BG171" s="162"/>
      <c r="BH171" s="162"/>
    </row>
    <row r="172" spans="1:60" outlineLevel="1" x14ac:dyDescent="0.2">
      <c r="A172" s="199"/>
      <c r="B172" s="285" t="s">
        <v>547</v>
      </c>
      <c r="C172" s="286"/>
      <c r="D172" s="287"/>
      <c r="E172" s="288"/>
      <c r="F172" s="289"/>
      <c r="G172" s="290"/>
      <c r="H172" s="183"/>
      <c r="I172" s="20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>
        <v>1</v>
      </c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  <c r="AU172" s="162"/>
      <c r="AV172" s="162"/>
      <c r="AW172" s="162"/>
      <c r="AX172" s="162"/>
      <c r="AY172" s="162"/>
      <c r="AZ172" s="162"/>
      <c r="BA172" s="162"/>
      <c r="BB172" s="162"/>
      <c r="BC172" s="162"/>
      <c r="BD172" s="162"/>
      <c r="BE172" s="162"/>
      <c r="BF172" s="162"/>
      <c r="BG172" s="162"/>
      <c r="BH172" s="162"/>
    </row>
    <row r="173" spans="1:60" outlineLevel="1" x14ac:dyDescent="0.2">
      <c r="A173" s="200">
        <v>86</v>
      </c>
      <c r="B173" s="173" t="s">
        <v>550</v>
      </c>
      <c r="C173" s="194" t="s">
        <v>551</v>
      </c>
      <c r="D173" s="177" t="s">
        <v>245</v>
      </c>
      <c r="E173" s="180">
        <v>2</v>
      </c>
      <c r="F173" s="185"/>
      <c r="G173" s="184">
        <f>ROUND(E173*F173,2)</f>
        <v>0</v>
      </c>
      <c r="H173" s="183" t="s">
        <v>474</v>
      </c>
      <c r="I173" s="202" t="s">
        <v>174</v>
      </c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 t="s">
        <v>166</v>
      </c>
      <c r="AF173" s="162"/>
      <c r="AG173" s="162"/>
      <c r="AH173" s="162"/>
      <c r="AI173" s="162"/>
      <c r="AJ173" s="162"/>
      <c r="AK173" s="162"/>
      <c r="AL173" s="162"/>
      <c r="AM173" s="162">
        <v>21</v>
      </c>
      <c r="AN173" s="162"/>
      <c r="AO173" s="162"/>
      <c r="AP173" s="162"/>
      <c r="AQ173" s="162"/>
      <c r="AR173" s="162"/>
      <c r="AS173" s="162"/>
      <c r="AT173" s="162"/>
      <c r="AU173" s="162"/>
      <c r="AV173" s="162"/>
      <c r="AW173" s="162"/>
      <c r="AX173" s="162"/>
      <c r="AY173" s="162"/>
      <c r="AZ173" s="162"/>
      <c r="BA173" s="162"/>
      <c r="BB173" s="162"/>
      <c r="BC173" s="162"/>
      <c r="BD173" s="162"/>
      <c r="BE173" s="162"/>
      <c r="BF173" s="162"/>
      <c r="BG173" s="162"/>
      <c r="BH173" s="162"/>
    </row>
    <row r="174" spans="1:60" outlineLevel="1" x14ac:dyDescent="0.2">
      <c r="A174" s="199"/>
      <c r="B174" s="285" t="s">
        <v>919</v>
      </c>
      <c r="C174" s="286"/>
      <c r="D174" s="287"/>
      <c r="E174" s="288"/>
      <c r="F174" s="289"/>
      <c r="G174" s="290"/>
      <c r="H174" s="183"/>
      <c r="I174" s="20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>
        <v>0</v>
      </c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  <c r="AU174" s="162"/>
      <c r="AV174" s="162"/>
      <c r="AW174" s="162"/>
      <c r="AX174" s="162"/>
      <c r="AY174" s="162"/>
      <c r="AZ174" s="162"/>
      <c r="BA174" s="162"/>
      <c r="BB174" s="162"/>
      <c r="BC174" s="162"/>
      <c r="BD174" s="162"/>
      <c r="BE174" s="162"/>
      <c r="BF174" s="162"/>
      <c r="BG174" s="162"/>
      <c r="BH174" s="162"/>
    </row>
    <row r="175" spans="1:60" outlineLevel="1" x14ac:dyDescent="0.2">
      <c r="A175" s="199"/>
      <c r="B175" s="285" t="s">
        <v>920</v>
      </c>
      <c r="C175" s="286"/>
      <c r="D175" s="287"/>
      <c r="E175" s="288"/>
      <c r="F175" s="289"/>
      <c r="G175" s="290"/>
      <c r="H175" s="183"/>
      <c r="I175" s="20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 t="s">
        <v>169</v>
      </c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  <c r="AU175" s="162"/>
      <c r="AV175" s="162"/>
      <c r="AW175" s="162"/>
      <c r="AX175" s="162"/>
      <c r="AY175" s="162"/>
      <c r="AZ175" s="162"/>
      <c r="BA175" s="162"/>
      <c r="BB175" s="162"/>
      <c r="BC175" s="162"/>
      <c r="BD175" s="162"/>
      <c r="BE175" s="162"/>
      <c r="BF175" s="162"/>
      <c r="BG175" s="162"/>
      <c r="BH175" s="162"/>
    </row>
    <row r="176" spans="1:60" outlineLevel="1" x14ac:dyDescent="0.2">
      <c r="A176" s="199"/>
      <c r="B176" s="285" t="s">
        <v>921</v>
      </c>
      <c r="C176" s="286"/>
      <c r="D176" s="287"/>
      <c r="E176" s="288"/>
      <c r="F176" s="289"/>
      <c r="G176" s="290"/>
      <c r="H176" s="183"/>
      <c r="I176" s="20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>
        <v>1</v>
      </c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  <c r="AU176" s="162"/>
      <c r="AV176" s="162"/>
      <c r="AW176" s="162"/>
      <c r="AX176" s="162"/>
      <c r="AY176" s="162"/>
      <c r="AZ176" s="162"/>
      <c r="BA176" s="162"/>
      <c r="BB176" s="162"/>
      <c r="BC176" s="162"/>
      <c r="BD176" s="162"/>
      <c r="BE176" s="162"/>
      <c r="BF176" s="162"/>
      <c r="BG176" s="162"/>
      <c r="BH176" s="162"/>
    </row>
    <row r="177" spans="1:60" outlineLevel="1" x14ac:dyDescent="0.2">
      <c r="A177" s="200">
        <v>87</v>
      </c>
      <c r="B177" s="173" t="s">
        <v>922</v>
      </c>
      <c r="C177" s="194" t="s">
        <v>923</v>
      </c>
      <c r="D177" s="177" t="s">
        <v>245</v>
      </c>
      <c r="E177" s="180">
        <v>1</v>
      </c>
      <c r="F177" s="185"/>
      <c r="G177" s="184">
        <f>ROUND(E177*F177,2)</f>
        <v>0</v>
      </c>
      <c r="H177" s="183" t="s">
        <v>474</v>
      </c>
      <c r="I177" s="202" t="s">
        <v>174</v>
      </c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 t="s">
        <v>166</v>
      </c>
      <c r="AF177" s="162"/>
      <c r="AG177" s="162"/>
      <c r="AH177" s="162"/>
      <c r="AI177" s="162"/>
      <c r="AJ177" s="162"/>
      <c r="AK177" s="162"/>
      <c r="AL177" s="162"/>
      <c r="AM177" s="162">
        <v>21</v>
      </c>
      <c r="AN177" s="162"/>
      <c r="AO177" s="162"/>
      <c r="AP177" s="162"/>
      <c r="AQ177" s="162"/>
      <c r="AR177" s="162"/>
      <c r="AS177" s="162"/>
      <c r="AT177" s="162"/>
      <c r="AU177" s="162"/>
      <c r="AV177" s="162"/>
      <c r="AW177" s="162"/>
      <c r="AX177" s="162"/>
      <c r="AY177" s="162"/>
      <c r="AZ177" s="162"/>
      <c r="BA177" s="162"/>
      <c r="BB177" s="162"/>
      <c r="BC177" s="162"/>
      <c r="BD177" s="162"/>
      <c r="BE177" s="162"/>
      <c r="BF177" s="162"/>
      <c r="BG177" s="162"/>
      <c r="BH177" s="162"/>
    </row>
    <row r="178" spans="1:60" outlineLevel="1" x14ac:dyDescent="0.2">
      <c r="A178" s="199"/>
      <c r="B178" s="285" t="s">
        <v>552</v>
      </c>
      <c r="C178" s="286"/>
      <c r="D178" s="287"/>
      <c r="E178" s="288"/>
      <c r="F178" s="289"/>
      <c r="G178" s="290"/>
      <c r="H178" s="183"/>
      <c r="I178" s="20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>
        <v>0</v>
      </c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  <c r="AU178" s="162"/>
      <c r="AV178" s="162"/>
      <c r="AW178" s="162"/>
      <c r="AX178" s="162"/>
      <c r="AY178" s="162"/>
      <c r="AZ178" s="162"/>
      <c r="BA178" s="162"/>
      <c r="BB178" s="162"/>
      <c r="BC178" s="162"/>
      <c r="BD178" s="162"/>
      <c r="BE178" s="162"/>
      <c r="BF178" s="162"/>
      <c r="BG178" s="162"/>
      <c r="BH178" s="162"/>
    </row>
    <row r="179" spans="1:60" outlineLevel="1" x14ac:dyDescent="0.2">
      <c r="A179" s="199"/>
      <c r="B179" s="285" t="s">
        <v>553</v>
      </c>
      <c r="C179" s="286"/>
      <c r="D179" s="287"/>
      <c r="E179" s="288"/>
      <c r="F179" s="289"/>
      <c r="G179" s="290"/>
      <c r="H179" s="183"/>
      <c r="I179" s="20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>
        <v>1</v>
      </c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  <c r="AU179" s="162"/>
      <c r="AV179" s="162"/>
      <c r="AW179" s="162"/>
      <c r="AX179" s="162"/>
      <c r="AY179" s="162"/>
      <c r="AZ179" s="162"/>
      <c r="BA179" s="162"/>
      <c r="BB179" s="162"/>
      <c r="BC179" s="162"/>
      <c r="BD179" s="162"/>
      <c r="BE179" s="162"/>
      <c r="BF179" s="162"/>
      <c r="BG179" s="162"/>
      <c r="BH179" s="162"/>
    </row>
    <row r="180" spans="1:60" outlineLevel="1" x14ac:dyDescent="0.2">
      <c r="A180" s="200">
        <v>88</v>
      </c>
      <c r="B180" s="173" t="s">
        <v>924</v>
      </c>
      <c r="C180" s="194" t="s">
        <v>925</v>
      </c>
      <c r="D180" s="177" t="s">
        <v>245</v>
      </c>
      <c r="E180" s="180">
        <v>2</v>
      </c>
      <c r="F180" s="185"/>
      <c r="G180" s="184">
        <f>ROUND(E180*F180,2)</f>
        <v>0</v>
      </c>
      <c r="H180" s="183" t="s">
        <v>474</v>
      </c>
      <c r="I180" s="202" t="s">
        <v>174</v>
      </c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 t="s">
        <v>166</v>
      </c>
      <c r="AF180" s="162"/>
      <c r="AG180" s="162"/>
      <c r="AH180" s="162"/>
      <c r="AI180" s="162"/>
      <c r="AJ180" s="162"/>
      <c r="AK180" s="162"/>
      <c r="AL180" s="162"/>
      <c r="AM180" s="162">
        <v>21</v>
      </c>
      <c r="AN180" s="162"/>
      <c r="AO180" s="162"/>
      <c r="AP180" s="162"/>
      <c r="AQ180" s="162"/>
      <c r="AR180" s="162"/>
      <c r="AS180" s="162"/>
      <c r="AT180" s="162"/>
      <c r="AU180" s="162"/>
      <c r="AV180" s="162"/>
      <c r="AW180" s="162"/>
      <c r="AX180" s="162"/>
      <c r="AY180" s="162"/>
      <c r="AZ180" s="162"/>
      <c r="BA180" s="162"/>
      <c r="BB180" s="162"/>
      <c r="BC180" s="162"/>
      <c r="BD180" s="162"/>
      <c r="BE180" s="162"/>
      <c r="BF180" s="162"/>
      <c r="BG180" s="162"/>
      <c r="BH180" s="162"/>
    </row>
    <row r="181" spans="1:60" outlineLevel="1" x14ac:dyDescent="0.2">
      <c r="A181" s="199"/>
      <c r="B181" s="285" t="s">
        <v>552</v>
      </c>
      <c r="C181" s="286"/>
      <c r="D181" s="287"/>
      <c r="E181" s="288"/>
      <c r="F181" s="289"/>
      <c r="G181" s="290"/>
      <c r="H181" s="183"/>
      <c r="I181" s="20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>
        <v>0</v>
      </c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  <c r="AU181" s="162"/>
      <c r="AV181" s="162"/>
      <c r="AW181" s="162"/>
      <c r="AX181" s="162"/>
      <c r="AY181" s="162"/>
      <c r="AZ181" s="162"/>
      <c r="BA181" s="162"/>
      <c r="BB181" s="162"/>
      <c r="BC181" s="162"/>
      <c r="BD181" s="162"/>
      <c r="BE181" s="162"/>
      <c r="BF181" s="162"/>
      <c r="BG181" s="162"/>
      <c r="BH181" s="162"/>
    </row>
    <row r="182" spans="1:60" outlineLevel="1" x14ac:dyDescent="0.2">
      <c r="A182" s="199"/>
      <c r="B182" s="285" t="s">
        <v>553</v>
      </c>
      <c r="C182" s="286"/>
      <c r="D182" s="287"/>
      <c r="E182" s="288"/>
      <c r="F182" s="289"/>
      <c r="G182" s="290"/>
      <c r="H182" s="183"/>
      <c r="I182" s="20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>
        <v>1</v>
      </c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  <c r="AU182" s="162"/>
      <c r="AV182" s="162"/>
      <c r="AW182" s="162"/>
      <c r="AX182" s="162"/>
      <c r="AY182" s="162"/>
      <c r="AZ182" s="162"/>
      <c r="BA182" s="162"/>
      <c r="BB182" s="162"/>
      <c r="BC182" s="162"/>
      <c r="BD182" s="162"/>
      <c r="BE182" s="162"/>
      <c r="BF182" s="162"/>
      <c r="BG182" s="162"/>
      <c r="BH182" s="162"/>
    </row>
    <row r="183" spans="1:60" outlineLevel="1" x14ac:dyDescent="0.2">
      <c r="A183" s="200">
        <v>89</v>
      </c>
      <c r="B183" s="173" t="s">
        <v>554</v>
      </c>
      <c r="C183" s="194" t="s">
        <v>555</v>
      </c>
      <c r="D183" s="177" t="s">
        <v>245</v>
      </c>
      <c r="E183" s="180">
        <v>4</v>
      </c>
      <c r="F183" s="185"/>
      <c r="G183" s="184">
        <f>ROUND(E183*F183,2)</f>
        <v>0</v>
      </c>
      <c r="H183" s="183" t="s">
        <v>474</v>
      </c>
      <c r="I183" s="202" t="s">
        <v>174</v>
      </c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 t="s">
        <v>166</v>
      </c>
      <c r="AF183" s="162"/>
      <c r="AG183" s="162"/>
      <c r="AH183" s="162"/>
      <c r="AI183" s="162"/>
      <c r="AJ183" s="162"/>
      <c r="AK183" s="162"/>
      <c r="AL183" s="162"/>
      <c r="AM183" s="162">
        <v>21</v>
      </c>
      <c r="AN183" s="162"/>
      <c r="AO183" s="162"/>
      <c r="AP183" s="162"/>
      <c r="AQ183" s="162"/>
      <c r="AR183" s="162"/>
      <c r="AS183" s="162"/>
      <c r="AT183" s="162"/>
      <c r="AU183" s="162"/>
      <c r="AV183" s="162"/>
      <c r="AW183" s="162"/>
      <c r="AX183" s="162"/>
      <c r="AY183" s="162"/>
      <c r="AZ183" s="162"/>
      <c r="BA183" s="162"/>
      <c r="BB183" s="162"/>
      <c r="BC183" s="162"/>
      <c r="BD183" s="162"/>
      <c r="BE183" s="162"/>
      <c r="BF183" s="162"/>
      <c r="BG183" s="162"/>
      <c r="BH183" s="162"/>
    </row>
    <row r="184" spans="1:60" outlineLevel="1" x14ac:dyDescent="0.2">
      <c r="A184" s="199"/>
      <c r="B184" s="285" t="s">
        <v>552</v>
      </c>
      <c r="C184" s="286"/>
      <c r="D184" s="287"/>
      <c r="E184" s="288"/>
      <c r="F184" s="289"/>
      <c r="G184" s="290"/>
      <c r="H184" s="183"/>
      <c r="I184" s="20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>
        <v>0</v>
      </c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  <c r="AU184" s="162"/>
      <c r="AV184" s="162"/>
      <c r="AW184" s="162"/>
      <c r="AX184" s="162"/>
      <c r="AY184" s="162"/>
      <c r="AZ184" s="162"/>
      <c r="BA184" s="162"/>
      <c r="BB184" s="162"/>
      <c r="BC184" s="162"/>
      <c r="BD184" s="162"/>
      <c r="BE184" s="162"/>
      <c r="BF184" s="162"/>
      <c r="BG184" s="162"/>
      <c r="BH184" s="162"/>
    </row>
    <row r="185" spans="1:60" outlineLevel="1" x14ac:dyDescent="0.2">
      <c r="A185" s="199"/>
      <c r="B185" s="285" t="s">
        <v>553</v>
      </c>
      <c r="C185" s="286"/>
      <c r="D185" s="287"/>
      <c r="E185" s="288"/>
      <c r="F185" s="289"/>
      <c r="G185" s="290"/>
      <c r="H185" s="183"/>
      <c r="I185" s="20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>
        <v>1</v>
      </c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  <c r="AU185" s="162"/>
      <c r="AV185" s="162"/>
      <c r="AW185" s="162"/>
      <c r="AX185" s="162"/>
      <c r="AY185" s="162"/>
      <c r="AZ185" s="162"/>
      <c r="BA185" s="162"/>
      <c r="BB185" s="162"/>
      <c r="BC185" s="162"/>
      <c r="BD185" s="162"/>
      <c r="BE185" s="162"/>
      <c r="BF185" s="162"/>
      <c r="BG185" s="162"/>
      <c r="BH185" s="162"/>
    </row>
    <row r="186" spans="1:60" outlineLevel="1" x14ac:dyDescent="0.2">
      <c r="A186" s="200">
        <v>90</v>
      </c>
      <c r="B186" s="173" t="s">
        <v>556</v>
      </c>
      <c r="C186" s="194" t="s">
        <v>557</v>
      </c>
      <c r="D186" s="177" t="s">
        <v>245</v>
      </c>
      <c r="E186" s="180">
        <v>8</v>
      </c>
      <c r="F186" s="185"/>
      <c r="G186" s="184">
        <f>ROUND(E186*F186,2)</f>
        <v>0</v>
      </c>
      <c r="H186" s="183" t="s">
        <v>474</v>
      </c>
      <c r="I186" s="202" t="s">
        <v>174</v>
      </c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 t="s">
        <v>166</v>
      </c>
      <c r="AF186" s="162"/>
      <c r="AG186" s="162"/>
      <c r="AH186" s="162"/>
      <c r="AI186" s="162"/>
      <c r="AJ186" s="162"/>
      <c r="AK186" s="162"/>
      <c r="AL186" s="162"/>
      <c r="AM186" s="162">
        <v>21</v>
      </c>
      <c r="AN186" s="162"/>
      <c r="AO186" s="162"/>
      <c r="AP186" s="162"/>
      <c r="AQ186" s="162"/>
      <c r="AR186" s="162"/>
      <c r="AS186" s="162"/>
      <c r="AT186" s="162"/>
      <c r="AU186" s="162"/>
      <c r="AV186" s="162"/>
      <c r="AW186" s="162"/>
      <c r="AX186" s="162"/>
      <c r="AY186" s="162"/>
      <c r="AZ186" s="162"/>
      <c r="BA186" s="162"/>
      <c r="BB186" s="162"/>
      <c r="BC186" s="162"/>
      <c r="BD186" s="162"/>
      <c r="BE186" s="162"/>
      <c r="BF186" s="162"/>
      <c r="BG186" s="162"/>
      <c r="BH186" s="162"/>
    </row>
    <row r="187" spans="1:60" outlineLevel="1" x14ac:dyDescent="0.2">
      <c r="A187" s="199"/>
      <c r="B187" s="285" t="s">
        <v>558</v>
      </c>
      <c r="C187" s="286"/>
      <c r="D187" s="287"/>
      <c r="E187" s="288"/>
      <c r="F187" s="289"/>
      <c r="G187" s="290"/>
      <c r="H187" s="183"/>
      <c r="I187" s="20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>
        <v>0</v>
      </c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  <c r="AU187" s="162"/>
      <c r="AV187" s="162"/>
      <c r="AW187" s="162"/>
      <c r="AX187" s="162"/>
      <c r="AY187" s="162"/>
      <c r="AZ187" s="162"/>
      <c r="BA187" s="162"/>
      <c r="BB187" s="162"/>
      <c r="BC187" s="162"/>
      <c r="BD187" s="162"/>
      <c r="BE187" s="162"/>
      <c r="BF187" s="162"/>
      <c r="BG187" s="162"/>
      <c r="BH187" s="162"/>
    </row>
    <row r="188" spans="1:60" outlineLevel="1" x14ac:dyDescent="0.2">
      <c r="A188" s="199"/>
      <c r="B188" s="285" t="s">
        <v>559</v>
      </c>
      <c r="C188" s="286"/>
      <c r="D188" s="287"/>
      <c r="E188" s="288"/>
      <c r="F188" s="289"/>
      <c r="G188" s="290"/>
      <c r="H188" s="183"/>
      <c r="I188" s="20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>
        <v>1</v>
      </c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  <c r="AU188" s="162"/>
      <c r="AV188" s="162"/>
      <c r="AW188" s="162"/>
      <c r="AX188" s="162"/>
      <c r="AY188" s="162"/>
      <c r="AZ188" s="162"/>
      <c r="BA188" s="162"/>
      <c r="BB188" s="162"/>
      <c r="BC188" s="162"/>
      <c r="BD188" s="162"/>
      <c r="BE188" s="162"/>
      <c r="BF188" s="162"/>
      <c r="BG188" s="162"/>
      <c r="BH188" s="162"/>
    </row>
    <row r="189" spans="1:60" outlineLevel="1" x14ac:dyDescent="0.2">
      <c r="A189" s="200">
        <v>91</v>
      </c>
      <c r="B189" s="173" t="s">
        <v>926</v>
      </c>
      <c r="C189" s="194" t="s">
        <v>927</v>
      </c>
      <c r="D189" s="177" t="s">
        <v>245</v>
      </c>
      <c r="E189" s="180">
        <v>10</v>
      </c>
      <c r="F189" s="185"/>
      <c r="G189" s="184">
        <f>ROUND(E189*F189,2)</f>
        <v>0</v>
      </c>
      <c r="H189" s="183" t="s">
        <v>474</v>
      </c>
      <c r="I189" s="202" t="s">
        <v>174</v>
      </c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 t="s">
        <v>166</v>
      </c>
      <c r="AF189" s="162"/>
      <c r="AG189" s="162"/>
      <c r="AH189" s="162"/>
      <c r="AI189" s="162"/>
      <c r="AJ189" s="162"/>
      <c r="AK189" s="162"/>
      <c r="AL189" s="162"/>
      <c r="AM189" s="162">
        <v>21</v>
      </c>
      <c r="AN189" s="162"/>
      <c r="AO189" s="162"/>
      <c r="AP189" s="162"/>
      <c r="AQ189" s="162"/>
      <c r="AR189" s="162"/>
      <c r="AS189" s="162"/>
      <c r="AT189" s="162"/>
      <c r="AU189" s="162"/>
      <c r="AV189" s="162"/>
      <c r="AW189" s="162"/>
      <c r="AX189" s="162"/>
      <c r="AY189" s="162"/>
      <c r="AZ189" s="162"/>
      <c r="BA189" s="162"/>
      <c r="BB189" s="162"/>
      <c r="BC189" s="162"/>
      <c r="BD189" s="162"/>
      <c r="BE189" s="162"/>
      <c r="BF189" s="162"/>
      <c r="BG189" s="162"/>
      <c r="BH189" s="162"/>
    </row>
    <row r="190" spans="1:60" outlineLevel="1" x14ac:dyDescent="0.2">
      <c r="A190" s="199"/>
      <c r="B190" s="285" t="s">
        <v>558</v>
      </c>
      <c r="C190" s="286"/>
      <c r="D190" s="287"/>
      <c r="E190" s="288"/>
      <c r="F190" s="289"/>
      <c r="G190" s="290"/>
      <c r="H190" s="183"/>
      <c r="I190" s="20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>
        <v>0</v>
      </c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  <c r="AU190" s="162"/>
      <c r="AV190" s="162"/>
      <c r="AW190" s="162"/>
      <c r="AX190" s="162"/>
      <c r="AY190" s="162"/>
      <c r="AZ190" s="162"/>
      <c r="BA190" s="162"/>
      <c r="BB190" s="162"/>
      <c r="BC190" s="162"/>
      <c r="BD190" s="162"/>
      <c r="BE190" s="162"/>
      <c r="BF190" s="162"/>
      <c r="BG190" s="162"/>
      <c r="BH190" s="162"/>
    </row>
    <row r="191" spans="1:60" outlineLevel="1" x14ac:dyDescent="0.2">
      <c r="A191" s="199"/>
      <c r="B191" s="285" t="s">
        <v>562</v>
      </c>
      <c r="C191" s="286"/>
      <c r="D191" s="287"/>
      <c r="E191" s="288"/>
      <c r="F191" s="289"/>
      <c r="G191" s="290"/>
      <c r="H191" s="183"/>
      <c r="I191" s="20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>
        <v>1</v>
      </c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  <c r="AU191" s="162"/>
      <c r="AV191" s="162"/>
      <c r="AW191" s="162"/>
      <c r="AX191" s="162"/>
      <c r="AY191" s="162"/>
      <c r="AZ191" s="162"/>
      <c r="BA191" s="162"/>
      <c r="BB191" s="162"/>
      <c r="BC191" s="162"/>
      <c r="BD191" s="162"/>
      <c r="BE191" s="162"/>
      <c r="BF191" s="162"/>
      <c r="BG191" s="162"/>
      <c r="BH191" s="162"/>
    </row>
    <row r="192" spans="1:60" outlineLevel="1" x14ac:dyDescent="0.2">
      <c r="A192" s="200">
        <v>92</v>
      </c>
      <c r="B192" s="173" t="s">
        <v>928</v>
      </c>
      <c r="C192" s="194" t="s">
        <v>929</v>
      </c>
      <c r="D192" s="177" t="s">
        <v>245</v>
      </c>
      <c r="E192" s="180">
        <v>1</v>
      </c>
      <c r="F192" s="185"/>
      <c r="G192" s="184">
        <f>ROUND(E192*F192,2)</f>
        <v>0</v>
      </c>
      <c r="H192" s="183" t="s">
        <v>474</v>
      </c>
      <c r="I192" s="202" t="s">
        <v>174</v>
      </c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 t="s">
        <v>166</v>
      </c>
      <c r="AF192" s="162"/>
      <c r="AG192" s="162"/>
      <c r="AH192" s="162"/>
      <c r="AI192" s="162"/>
      <c r="AJ192" s="162"/>
      <c r="AK192" s="162"/>
      <c r="AL192" s="162"/>
      <c r="AM192" s="162">
        <v>21</v>
      </c>
      <c r="AN192" s="162"/>
      <c r="AO192" s="162"/>
      <c r="AP192" s="162"/>
      <c r="AQ192" s="162"/>
      <c r="AR192" s="162"/>
      <c r="AS192" s="162"/>
      <c r="AT192" s="162"/>
      <c r="AU192" s="162"/>
      <c r="AV192" s="162"/>
      <c r="AW192" s="162"/>
      <c r="AX192" s="162"/>
      <c r="AY192" s="162"/>
      <c r="AZ192" s="162"/>
      <c r="BA192" s="162"/>
      <c r="BB192" s="162"/>
      <c r="BC192" s="162"/>
      <c r="BD192" s="162"/>
      <c r="BE192" s="162"/>
      <c r="BF192" s="162"/>
      <c r="BG192" s="162"/>
      <c r="BH192" s="162"/>
    </row>
    <row r="193" spans="1:60" outlineLevel="1" x14ac:dyDescent="0.2">
      <c r="A193" s="199"/>
      <c r="B193" s="285" t="s">
        <v>558</v>
      </c>
      <c r="C193" s="286"/>
      <c r="D193" s="287"/>
      <c r="E193" s="288"/>
      <c r="F193" s="289"/>
      <c r="G193" s="290"/>
      <c r="H193" s="183"/>
      <c r="I193" s="20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>
        <v>0</v>
      </c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2"/>
      <c r="AV193" s="162"/>
      <c r="AW193" s="162"/>
      <c r="AX193" s="162"/>
      <c r="AY193" s="162"/>
      <c r="AZ193" s="162"/>
      <c r="BA193" s="162"/>
      <c r="BB193" s="162"/>
      <c r="BC193" s="162"/>
      <c r="BD193" s="162"/>
      <c r="BE193" s="162"/>
      <c r="BF193" s="162"/>
      <c r="BG193" s="162"/>
      <c r="BH193" s="162"/>
    </row>
    <row r="194" spans="1:60" outlineLevel="1" x14ac:dyDescent="0.2">
      <c r="A194" s="199"/>
      <c r="B194" s="285" t="s">
        <v>562</v>
      </c>
      <c r="C194" s="286"/>
      <c r="D194" s="287"/>
      <c r="E194" s="288"/>
      <c r="F194" s="289"/>
      <c r="G194" s="290"/>
      <c r="H194" s="183"/>
      <c r="I194" s="20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>
        <v>1</v>
      </c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  <c r="AU194" s="162"/>
      <c r="AV194" s="162"/>
      <c r="AW194" s="162"/>
      <c r="AX194" s="162"/>
      <c r="AY194" s="162"/>
      <c r="AZ194" s="162"/>
      <c r="BA194" s="162"/>
      <c r="BB194" s="162"/>
      <c r="BC194" s="162"/>
      <c r="BD194" s="162"/>
      <c r="BE194" s="162"/>
      <c r="BF194" s="162"/>
      <c r="BG194" s="162"/>
      <c r="BH194" s="162"/>
    </row>
    <row r="195" spans="1:60" outlineLevel="1" x14ac:dyDescent="0.2">
      <c r="A195" s="200">
        <v>93</v>
      </c>
      <c r="B195" s="173" t="s">
        <v>563</v>
      </c>
      <c r="C195" s="194" t="s">
        <v>564</v>
      </c>
      <c r="D195" s="177" t="s">
        <v>245</v>
      </c>
      <c r="E195" s="180">
        <v>1</v>
      </c>
      <c r="F195" s="185"/>
      <c r="G195" s="184">
        <f>ROUND(E195*F195,2)</f>
        <v>0</v>
      </c>
      <c r="H195" s="183" t="s">
        <v>474</v>
      </c>
      <c r="I195" s="202" t="s">
        <v>174</v>
      </c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 t="s">
        <v>166</v>
      </c>
      <c r="AF195" s="162"/>
      <c r="AG195" s="162"/>
      <c r="AH195" s="162"/>
      <c r="AI195" s="162"/>
      <c r="AJ195" s="162"/>
      <c r="AK195" s="162"/>
      <c r="AL195" s="162"/>
      <c r="AM195" s="162">
        <v>21</v>
      </c>
      <c r="AN195" s="162"/>
      <c r="AO195" s="162"/>
      <c r="AP195" s="162"/>
      <c r="AQ195" s="162"/>
      <c r="AR195" s="162"/>
      <c r="AS195" s="162"/>
      <c r="AT195" s="162"/>
      <c r="AU195" s="162"/>
      <c r="AV195" s="162"/>
      <c r="AW195" s="162"/>
      <c r="AX195" s="162"/>
      <c r="AY195" s="162"/>
      <c r="AZ195" s="162"/>
      <c r="BA195" s="162"/>
      <c r="BB195" s="162"/>
      <c r="BC195" s="162"/>
      <c r="BD195" s="162"/>
      <c r="BE195" s="162"/>
      <c r="BF195" s="162"/>
      <c r="BG195" s="162"/>
      <c r="BH195" s="162"/>
    </row>
    <row r="196" spans="1:60" outlineLevel="1" x14ac:dyDescent="0.2">
      <c r="A196" s="199"/>
      <c r="B196" s="285" t="s">
        <v>558</v>
      </c>
      <c r="C196" s="286"/>
      <c r="D196" s="287"/>
      <c r="E196" s="288"/>
      <c r="F196" s="289"/>
      <c r="G196" s="290"/>
      <c r="H196" s="183"/>
      <c r="I196" s="20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>
        <v>0</v>
      </c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  <c r="AU196" s="162"/>
      <c r="AV196" s="162"/>
      <c r="AW196" s="162"/>
      <c r="AX196" s="162"/>
      <c r="AY196" s="162"/>
      <c r="AZ196" s="162"/>
      <c r="BA196" s="162"/>
      <c r="BB196" s="162"/>
      <c r="BC196" s="162"/>
      <c r="BD196" s="162"/>
      <c r="BE196" s="162"/>
      <c r="BF196" s="162"/>
      <c r="BG196" s="162"/>
      <c r="BH196" s="162"/>
    </row>
    <row r="197" spans="1:60" outlineLevel="1" x14ac:dyDescent="0.2">
      <c r="A197" s="199"/>
      <c r="B197" s="285" t="s">
        <v>562</v>
      </c>
      <c r="C197" s="286"/>
      <c r="D197" s="287"/>
      <c r="E197" s="288"/>
      <c r="F197" s="289"/>
      <c r="G197" s="290"/>
      <c r="H197" s="183"/>
      <c r="I197" s="20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>
        <v>1</v>
      </c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  <c r="AU197" s="162"/>
      <c r="AV197" s="162"/>
      <c r="AW197" s="162"/>
      <c r="AX197" s="162"/>
      <c r="AY197" s="162"/>
      <c r="AZ197" s="162"/>
      <c r="BA197" s="162"/>
      <c r="BB197" s="162"/>
      <c r="BC197" s="162"/>
      <c r="BD197" s="162"/>
      <c r="BE197" s="162"/>
      <c r="BF197" s="162"/>
      <c r="BG197" s="162"/>
      <c r="BH197" s="162"/>
    </row>
    <row r="198" spans="1:60" outlineLevel="1" x14ac:dyDescent="0.2">
      <c r="A198" s="200">
        <v>94</v>
      </c>
      <c r="B198" s="173" t="s">
        <v>565</v>
      </c>
      <c r="C198" s="194" t="s">
        <v>566</v>
      </c>
      <c r="D198" s="177" t="s">
        <v>245</v>
      </c>
      <c r="E198" s="180">
        <v>2</v>
      </c>
      <c r="F198" s="185"/>
      <c r="G198" s="184">
        <f>ROUND(E198*F198,2)</f>
        <v>0</v>
      </c>
      <c r="H198" s="183" t="s">
        <v>474</v>
      </c>
      <c r="I198" s="202" t="s">
        <v>174</v>
      </c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 t="s">
        <v>166</v>
      </c>
      <c r="AF198" s="162"/>
      <c r="AG198" s="162"/>
      <c r="AH198" s="162"/>
      <c r="AI198" s="162"/>
      <c r="AJ198" s="162"/>
      <c r="AK198" s="162"/>
      <c r="AL198" s="162"/>
      <c r="AM198" s="162">
        <v>21</v>
      </c>
      <c r="AN198" s="162"/>
      <c r="AO198" s="162"/>
      <c r="AP198" s="162"/>
      <c r="AQ198" s="162"/>
      <c r="AR198" s="162"/>
      <c r="AS198" s="162"/>
      <c r="AT198" s="162"/>
      <c r="AU198" s="162"/>
      <c r="AV198" s="162"/>
      <c r="AW198" s="162"/>
      <c r="AX198" s="162"/>
      <c r="AY198" s="162"/>
      <c r="AZ198" s="162"/>
      <c r="BA198" s="162"/>
      <c r="BB198" s="162"/>
      <c r="BC198" s="162"/>
      <c r="BD198" s="162"/>
      <c r="BE198" s="162"/>
      <c r="BF198" s="162"/>
      <c r="BG198" s="162"/>
      <c r="BH198" s="162"/>
    </row>
    <row r="199" spans="1:60" outlineLevel="1" x14ac:dyDescent="0.2">
      <c r="A199" s="199"/>
      <c r="B199" s="285" t="s">
        <v>567</v>
      </c>
      <c r="C199" s="286"/>
      <c r="D199" s="287"/>
      <c r="E199" s="288"/>
      <c r="F199" s="289"/>
      <c r="G199" s="290"/>
      <c r="H199" s="183"/>
      <c r="I199" s="20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>
        <v>0</v>
      </c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  <c r="AU199" s="162"/>
      <c r="AV199" s="162"/>
      <c r="AW199" s="162"/>
      <c r="AX199" s="162"/>
      <c r="AY199" s="162"/>
      <c r="AZ199" s="162"/>
      <c r="BA199" s="162"/>
      <c r="BB199" s="162"/>
      <c r="BC199" s="162"/>
      <c r="BD199" s="162"/>
      <c r="BE199" s="162"/>
      <c r="BF199" s="162"/>
      <c r="BG199" s="162"/>
      <c r="BH199" s="162"/>
    </row>
    <row r="200" spans="1:60" outlineLevel="1" x14ac:dyDescent="0.2">
      <c r="A200" s="200">
        <v>95</v>
      </c>
      <c r="B200" s="173" t="s">
        <v>568</v>
      </c>
      <c r="C200" s="194" t="s">
        <v>569</v>
      </c>
      <c r="D200" s="177" t="s">
        <v>245</v>
      </c>
      <c r="E200" s="180">
        <v>5</v>
      </c>
      <c r="F200" s="185"/>
      <c r="G200" s="184">
        <f>ROUND(E200*F200,2)</f>
        <v>0</v>
      </c>
      <c r="H200" s="183" t="s">
        <v>474</v>
      </c>
      <c r="I200" s="202" t="s">
        <v>174</v>
      </c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 t="s">
        <v>166</v>
      </c>
      <c r="AF200" s="162"/>
      <c r="AG200" s="162"/>
      <c r="AH200" s="162"/>
      <c r="AI200" s="162"/>
      <c r="AJ200" s="162"/>
      <c r="AK200" s="162"/>
      <c r="AL200" s="162"/>
      <c r="AM200" s="162">
        <v>21</v>
      </c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2"/>
      <c r="AZ200" s="162"/>
      <c r="BA200" s="162"/>
      <c r="BB200" s="162"/>
      <c r="BC200" s="162"/>
      <c r="BD200" s="162"/>
      <c r="BE200" s="162"/>
      <c r="BF200" s="162"/>
      <c r="BG200" s="162"/>
      <c r="BH200" s="162"/>
    </row>
    <row r="201" spans="1:60" outlineLevel="1" x14ac:dyDescent="0.2">
      <c r="A201" s="199"/>
      <c r="B201" s="285" t="s">
        <v>570</v>
      </c>
      <c r="C201" s="286"/>
      <c r="D201" s="287"/>
      <c r="E201" s="288"/>
      <c r="F201" s="289"/>
      <c r="G201" s="290"/>
      <c r="H201" s="183"/>
      <c r="I201" s="20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>
        <v>0</v>
      </c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2"/>
      <c r="AZ201" s="162"/>
      <c r="BA201" s="162"/>
      <c r="BB201" s="162"/>
      <c r="BC201" s="162"/>
      <c r="BD201" s="162"/>
      <c r="BE201" s="162"/>
      <c r="BF201" s="162"/>
      <c r="BG201" s="162"/>
      <c r="BH201" s="162"/>
    </row>
    <row r="202" spans="1:60" outlineLevel="1" x14ac:dyDescent="0.2">
      <c r="A202" s="199"/>
      <c r="B202" s="285" t="s">
        <v>571</v>
      </c>
      <c r="C202" s="286"/>
      <c r="D202" s="287"/>
      <c r="E202" s="288"/>
      <c r="F202" s="289"/>
      <c r="G202" s="290"/>
      <c r="H202" s="183"/>
      <c r="I202" s="20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>
        <v>1</v>
      </c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2"/>
      <c r="AZ202" s="162"/>
      <c r="BA202" s="162"/>
      <c r="BB202" s="162"/>
      <c r="BC202" s="162"/>
      <c r="BD202" s="162"/>
      <c r="BE202" s="162"/>
      <c r="BF202" s="162"/>
      <c r="BG202" s="162"/>
      <c r="BH202" s="162"/>
    </row>
    <row r="203" spans="1:60" outlineLevel="1" x14ac:dyDescent="0.2">
      <c r="A203" s="200">
        <v>96</v>
      </c>
      <c r="B203" s="173" t="s">
        <v>572</v>
      </c>
      <c r="C203" s="194" t="s">
        <v>573</v>
      </c>
      <c r="D203" s="177" t="s">
        <v>245</v>
      </c>
      <c r="E203" s="180">
        <v>5</v>
      </c>
      <c r="F203" s="185"/>
      <c r="G203" s="184">
        <f>ROUND(E203*F203,2)</f>
        <v>0</v>
      </c>
      <c r="H203" s="183" t="s">
        <v>474</v>
      </c>
      <c r="I203" s="202" t="s">
        <v>174</v>
      </c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 t="s">
        <v>166</v>
      </c>
      <c r="AF203" s="162"/>
      <c r="AG203" s="162"/>
      <c r="AH203" s="162"/>
      <c r="AI203" s="162"/>
      <c r="AJ203" s="162"/>
      <c r="AK203" s="162"/>
      <c r="AL203" s="162"/>
      <c r="AM203" s="162">
        <v>21</v>
      </c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2"/>
      <c r="AZ203" s="162"/>
      <c r="BA203" s="162"/>
      <c r="BB203" s="162"/>
      <c r="BC203" s="162"/>
      <c r="BD203" s="162"/>
      <c r="BE203" s="162"/>
      <c r="BF203" s="162"/>
      <c r="BG203" s="162"/>
      <c r="BH203" s="162"/>
    </row>
    <row r="204" spans="1:60" outlineLevel="1" x14ac:dyDescent="0.2">
      <c r="A204" s="199"/>
      <c r="B204" s="285" t="s">
        <v>574</v>
      </c>
      <c r="C204" s="286"/>
      <c r="D204" s="287"/>
      <c r="E204" s="288"/>
      <c r="F204" s="289"/>
      <c r="G204" s="290"/>
      <c r="H204" s="183"/>
      <c r="I204" s="20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>
        <v>0</v>
      </c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  <c r="AU204" s="162"/>
      <c r="AV204" s="162"/>
      <c r="AW204" s="162"/>
      <c r="AX204" s="162"/>
      <c r="AY204" s="162"/>
      <c r="AZ204" s="162"/>
      <c r="BA204" s="162"/>
      <c r="BB204" s="162"/>
      <c r="BC204" s="162"/>
      <c r="BD204" s="162"/>
      <c r="BE204" s="162"/>
      <c r="BF204" s="162"/>
      <c r="BG204" s="162"/>
      <c r="BH204" s="162"/>
    </row>
    <row r="205" spans="1:60" outlineLevel="1" x14ac:dyDescent="0.2">
      <c r="A205" s="199"/>
      <c r="B205" s="285" t="s">
        <v>575</v>
      </c>
      <c r="C205" s="286"/>
      <c r="D205" s="287"/>
      <c r="E205" s="288"/>
      <c r="F205" s="289"/>
      <c r="G205" s="290"/>
      <c r="H205" s="183"/>
      <c r="I205" s="20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>
        <v>1</v>
      </c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  <c r="AU205" s="162"/>
      <c r="AV205" s="162"/>
      <c r="AW205" s="162"/>
      <c r="AX205" s="162"/>
      <c r="AY205" s="162"/>
      <c r="AZ205" s="162"/>
      <c r="BA205" s="162"/>
      <c r="BB205" s="162"/>
      <c r="BC205" s="162"/>
      <c r="BD205" s="162"/>
      <c r="BE205" s="162"/>
      <c r="BF205" s="162"/>
      <c r="BG205" s="162"/>
      <c r="BH205" s="162"/>
    </row>
    <row r="206" spans="1:60" outlineLevel="1" x14ac:dyDescent="0.2">
      <c r="A206" s="200">
        <v>97</v>
      </c>
      <c r="B206" s="173" t="s">
        <v>576</v>
      </c>
      <c r="C206" s="194" t="s">
        <v>577</v>
      </c>
      <c r="D206" s="177" t="s">
        <v>245</v>
      </c>
      <c r="E206" s="180">
        <v>8</v>
      </c>
      <c r="F206" s="185"/>
      <c r="G206" s="184">
        <f>ROUND(E206*F206,2)</f>
        <v>0</v>
      </c>
      <c r="H206" s="183" t="s">
        <v>474</v>
      </c>
      <c r="I206" s="202" t="s">
        <v>174</v>
      </c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 t="s">
        <v>166</v>
      </c>
      <c r="AF206" s="162"/>
      <c r="AG206" s="162"/>
      <c r="AH206" s="162"/>
      <c r="AI206" s="162"/>
      <c r="AJ206" s="162"/>
      <c r="AK206" s="162"/>
      <c r="AL206" s="162"/>
      <c r="AM206" s="162">
        <v>21</v>
      </c>
      <c r="AN206" s="162"/>
      <c r="AO206" s="162"/>
      <c r="AP206" s="162"/>
      <c r="AQ206" s="162"/>
      <c r="AR206" s="162"/>
      <c r="AS206" s="162"/>
      <c r="AT206" s="162"/>
      <c r="AU206" s="162"/>
      <c r="AV206" s="162"/>
      <c r="AW206" s="162"/>
      <c r="AX206" s="162"/>
      <c r="AY206" s="162"/>
      <c r="AZ206" s="162"/>
      <c r="BA206" s="162"/>
      <c r="BB206" s="162"/>
      <c r="BC206" s="162"/>
      <c r="BD206" s="162"/>
      <c r="BE206" s="162"/>
      <c r="BF206" s="162"/>
      <c r="BG206" s="162"/>
      <c r="BH206" s="162"/>
    </row>
    <row r="207" spans="1:60" outlineLevel="1" x14ac:dyDescent="0.2">
      <c r="A207" s="199"/>
      <c r="B207" s="285" t="s">
        <v>574</v>
      </c>
      <c r="C207" s="286"/>
      <c r="D207" s="287"/>
      <c r="E207" s="288"/>
      <c r="F207" s="289"/>
      <c r="G207" s="290"/>
      <c r="H207" s="183"/>
      <c r="I207" s="20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>
        <v>0</v>
      </c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  <c r="AU207" s="162"/>
      <c r="AV207" s="162"/>
      <c r="AW207" s="162"/>
      <c r="AX207" s="162"/>
      <c r="AY207" s="162"/>
      <c r="AZ207" s="162"/>
      <c r="BA207" s="162"/>
      <c r="BB207" s="162"/>
      <c r="BC207" s="162"/>
      <c r="BD207" s="162"/>
      <c r="BE207" s="162"/>
      <c r="BF207" s="162"/>
      <c r="BG207" s="162"/>
      <c r="BH207" s="162"/>
    </row>
    <row r="208" spans="1:60" outlineLevel="1" x14ac:dyDescent="0.2">
      <c r="A208" s="199"/>
      <c r="B208" s="285" t="s">
        <v>578</v>
      </c>
      <c r="C208" s="286"/>
      <c r="D208" s="287"/>
      <c r="E208" s="288"/>
      <c r="F208" s="289"/>
      <c r="G208" s="290"/>
      <c r="H208" s="183"/>
      <c r="I208" s="20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>
        <v>1</v>
      </c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  <c r="AU208" s="162"/>
      <c r="AV208" s="162"/>
      <c r="AW208" s="162"/>
      <c r="AX208" s="162"/>
      <c r="AY208" s="162"/>
      <c r="AZ208" s="162"/>
      <c r="BA208" s="162"/>
      <c r="BB208" s="162"/>
      <c r="BC208" s="162"/>
      <c r="BD208" s="162"/>
      <c r="BE208" s="162"/>
      <c r="BF208" s="162"/>
      <c r="BG208" s="162"/>
      <c r="BH208" s="162"/>
    </row>
    <row r="209" spans="1:60" outlineLevel="1" x14ac:dyDescent="0.2">
      <c r="A209" s="200">
        <v>98</v>
      </c>
      <c r="B209" s="173" t="s">
        <v>579</v>
      </c>
      <c r="C209" s="194" t="s">
        <v>580</v>
      </c>
      <c r="D209" s="177" t="s">
        <v>245</v>
      </c>
      <c r="E209" s="180">
        <v>9</v>
      </c>
      <c r="F209" s="185"/>
      <c r="G209" s="184">
        <f>ROUND(E209*F209,2)</f>
        <v>0</v>
      </c>
      <c r="H209" s="183" t="s">
        <v>474</v>
      </c>
      <c r="I209" s="202" t="s">
        <v>174</v>
      </c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 t="s">
        <v>166</v>
      </c>
      <c r="AF209" s="162"/>
      <c r="AG209" s="162"/>
      <c r="AH209" s="162"/>
      <c r="AI209" s="162"/>
      <c r="AJ209" s="162"/>
      <c r="AK209" s="162"/>
      <c r="AL209" s="162"/>
      <c r="AM209" s="162">
        <v>21</v>
      </c>
      <c r="AN209" s="162"/>
      <c r="AO209" s="162"/>
      <c r="AP209" s="162"/>
      <c r="AQ209" s="162"/>
      <c r="AR209" s="162"/>
      <c r="AS209" s="162"/>
      <c r="AT209" s="162"/>
      <c r="AU209" s="162"/>
      <c r="AV209" s="162"/>
      <c r="AW209" s="162"/>
      <c r="AX209" s="162"/>
      <c r="AY209" s="162"/>
      <c r="AZ209" s="162"/>
      <c r="BA209" s="162"/>
      <c r="BB209" s="162"/>
      <c r="BC209" s="162"/>
      <c r="BD209" s="162"/>
      <c r="BE209" s="162"/>
      <c r="BF209" s="162"/>
      <c r="BG209" s="162"/>
      <c r="BH209" s="162"/>
    </row>
    <row r="210" spans="1:60" outlineLevel="1" x14ac:dyDescent="0.2">
      <c r="A210" s="199"/>
      <c r="B210" s="285" t="s">
        <v>581</v>
      </c>
      <c r="C210" s="286"/>
      <c r="D210" s="287"/>
      <c r="E210" s="288"/>
      <c r="F210" s="289"/>
      <c r="G210" s="290"/>
      <c r="H210" s="183"/>
      <c r="I210" s="20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>
        <v>0</v>
      </c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  <c r="AU210" s="162"/>
      <c r="AV210" s="162"/>
      <c r="AW210" s="162"/>
      <c r="AX210" s="162"/>
      <c r="AY210" s="162"/>
      <c r="AZ210" s="162"/>
      <c r="BA210" s="162"/>
      <c r="BB210" s="162"/>
      <c r="BC210" s="162"/>
      <c r="BD210" s="162"/>
      <c r="BE210" s="162"/>
      <c r="BF210" s="162"/>
      <c r="BG210" s="162"/>
      <c r="BH210" s="162"/>
    </row>
    <row r="211" spans="1:60" outlineLevel="1" x14ac:dyDescent="0.2">
      <c r="A211" s="200">
        <v>99</v>
      </c>
      <c r="B211" s="173" t="s">
        <v>582</v>
      </c>
      <c r="C211" s="194" t="s">
        <v>583</v>
      </c>
      <c r="D211" s="177" t="s">
        <v>245</v>
      </c>
      <c r="E211" s="180">
        <v>5</v>
      </c>
      <c r="F211" s="185"/>
      <c r="G211" s="184">
        <f>ROUND(E211*F211,2)</f>
        <v>0</v>
      </c>
      <c r="H211" s="183" t="s">
        <v>584</v>
      </c>
      <c r="I211" s="202" t="s">
        <v>174</v>
      </c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 t="s">
        <v>166</v>
      </c>
      <c r="AF211" s="162"/>
      <c r="AG211" s="162"/>
      <c r="AH211" s="162"/>
      <c r="AI211" s="162"/>
      <c r="AJ211" s="162"/>
      <c r="AK211" s="162"/>
      <c r="AL211" s="162"/>
      <c r="AM211" s="162">
        <v>21</v>
      </c>
      <c r="AN211" s="162"/>
      <c r="AO211" s="162"/>
      <c r="AP211" s="162"/>
      <c r="AQ211" s="162"/>
      <c r="AR211" s="162"/>
      <c r="AS211" s="162"/>
      <c r="AT211" s="162"/>
      <c r="AU211" s="162"/>
      <c r="AV211" s="162"/>
      <c r="AW211" s="162"/>
      <c r="AX211" s="162"/>
      <c r="AY211" s="162"/>
      <c r="AZ211" s="162"/>
      <c r="BA211" s="162"/>
      <c r="BB211" s="162"/>
      <c r="BC211" s="162"/>
      <c r="BD211" s="162"/>
      <c r="BE211" s="162"/>
      <c r="BF211" s="162"/>
      <c r="BG211" s="162"/>
      <c r="BH211" s="162"/>
    </row>
    <row r="212" spans="1:60" outlineLevel="1" x14ac:dyDescent="0.2">
      <c r="A212" s="200">
        <v>100</v>
      </c>
      <c r="B212" s="173" t="s">
        <v>587</v>
      </c>
      <c r="C212" s="194" t="s">
        <v>588</v>
      </c>
      <c r="D212" s="177" t="s">
        <v>245</v>
      </c>
      <c r="E212" s="180">
        <v>2</v>
      </c>
      <c r="F212" s="185"/>
      <c r="G212" s="184">
        <f>ROUND(E212*F212,2)</f>
        <v>0</v>
      </c>
      <c r="H212" s="183"/>
      <c r="I212" s="202" t="s">
        <v>228</v>
      </c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 t="s">
        <v>229</v>
      </c>
      <c r="AF212" s="162" t="s">
        <v>240</v>
      </c>
      <c r="AG212" s="162"/>
      <c r="AH212" s="162"/>
      <c r="AI212" s="162"/>
      <c r="AJ212" s="162"/>
      <c r="AK212" s="162"/>
      <c r="AL212" s="162"/>
      <c r="AM212" s="162">
        <v>21</v>
      </c>
      <c r="AN212" s="162"/>
      <c r="AO212" s="162"/>
      <c r="AP212" s="162"/>
      <c r="AQ212" s="162"/>
      <c r="AR212" s="162"/>
      <c r="AS212" s="162"/>
      <c r="AT212" s="162"/>
      <c r="AU212" s="162"/>
      <c r="AV212" s="162"/>
      <c r="AW212" s="162"/>
      <c r="AX212" s="162"/>
      <c r="AY212" s="162"/>
      <c r="AZ212" s="162"/>
      <c r="BA212" s="162"/>
      <c r="BB212" s="162"/>
      <c r="BC212" s="162"/>
      <c r="BD212" s="162"/>
      <c r="BE212" s="162"/>
      <c r="BF212" s="162"/>
      <c r="BG212" s="162"/>
      <c r="BH212" s="162"/>
    </row>
    <row r="213" spans="1:60" outlineLevel="1" x14ac:dyDescent="0.2">
      <c r="A213" s="200">
        <v>101</v>
      </c>
      <c r="B213" s="173" t="s">
        <v>589</v>
      </c>
      <c r="C213" s="194" t="s">
        <v>590</v>
      </c>
      <c r="D213" s="177" t="s">
        <v>245</v>
      </c>
      <c r="E213" s="180">
        <v>7</v>
      </c>
      <c r="F213" s="185"/>
      <c r="G213" s="184">
        <f>ROUND(E213*F213,2)</f>
        <v>0</v>
      </c>
      <c r="H213" s="183"/>
      <c r="I213" s="202" t="s">
        <v>228</v>
      </c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 t="s">
        <v>229</v>
      </c>
      <c r="AF213" s="162" t="s">
        <v>240</v>
      </c>
      <c r="AG213" s="162"/>
      <c r="AH213" s="162"/>
      <c r="AI213" s="162"/>
      <c r="AJ213" s="162"/>
      <c r="AK213" s="162"/>
      <c r="AL213" s="162"/>
      <c r="AM213" s="162">
        <v>21</v>
      </c>
      <c r="AN213" s="162"/>
      <c r="AO213" s="162"/>
      <c r="AP213" s="162"/>
      <c r="AQ213" s="162"/>
      <c r="AR213" s="162"/>
      <c r="AS213" s="162"/>
      <c r="AT213" s="162"/>
      <c r="AU213" s="162"/>
      <c r="AV213" s="162"/>
      <c r="AW213" s="162"/>
      <c r="AX213" s="162"/>
      <c r="AY213" s="162"/>
      <c r="AZ213" s="162"/>
      <c r="BA213" s="162"/>
      <c r="BB213" s="162"/>
      <c r="BC213" s="162"/>
      <c r="BD213" s="162"/>
      <c r="BE213" s="162"/>
      <c r="BF213" s="162"/>
      <c r="BG213" s="162"/>
      <c r="BH213" s="162"/>
    </row>
    <row r="214" spans="1:60" outlineLevel="1" x14ac:dyDescent="0.2">
      <c r="A214" s="200">
        <v>102</v>
      </c>
      <c r="B214" s="173" t="s">
        <v>591</v>
      </c>
      <c r="C214" s="194" t="s">
        <v>592</v>
      </c>
      <c r="D214" s="177" t="s">
        <v>245</v>
      </c>
      <c r="E214" s="180">
        <v>5</v>
      </c>
      <c r="F214" s="185"/>
      <c r="G214" s="184">
        <f>ROUND(E214*F214,2)</f>
        <v>0</v>
      </c>
      <c r="H214" s="183"/>
      <c r="I214" s="202" t="s">
        <v>228</v>
      </c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 t="s">
        <v>229</v>
      </c>
      <c r="AF214" s="162" t="s">
        <v>240</v>
      </c>
      <c r="AG214" s="162"/>
      <c r="AH214" s="162"/>
      <c r="AI214" s="162"/>
      <c r="AJ214" s="162"/>
      <c r="AK214" s="162"/>
      <c r="AL214" s="162"/>
      <c r="AM214" s="162">
        <v>21</v>
      </c>
      <c r="AN214" s="162"/>
      <c r="AO214" s="162"/>
      <c r="AP214" s="162"/>
      <c r="AQ214" s="162"/>
      <c r="AR214" s="162"/>
      <c r="AS214" s="162"/>
      <c r="AT214" s="162"/>
      <c r="AU214" s="162"/>
      <c r="AV214" s="162"/>
      <c r="AW214" s="162"/>
      <c r="AX214" s="162"/>
      <c r="AY214" s="162"/>
      <c r="AZ214" s="162"/>
      <c r="BA214" s="162"/>
      <c r="BB214" s="162"/>
      <c r="BC214" s="162"/>
      <c r="BD214" s="162"/>
      <c r="BE214" s="162"/>
      <c r="BF214" s="162"/>
      <c r="BG214" s="162"/>
      <c r="BH214" s="162"/>
    </row>
    <row r="215" spans="1:60" outlineLevel="1" x14ac:dyDescent="0.2">
      <c r="A215" s="199"/>
      <c r="B215" s="285" t="s">
        <v>599</v>
      </c>
      <c r="C215" s="286"/>
      <c r="D215" s="287"/>
      <c r="E215" s="288"/>
      <c r="F215" s="289"/>
      <c r="G215" s="290"/>
      <c r="H215" s="183"/>
      <c r="I215" s="20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>
        <v>0</v>
      </c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  <c r="AU215" s="162"/>
      <c r="AV215" s="162"/>
      <c r="AW215" s="162"/>
      <c r="AX215" s="162"/>
      <c r="AY215" s="162"/>
      <c r="AZ215" s="162"/>
      <c r="BA215" s="162"/>
      <c r="BB215" s="162"/>
      <c r="BC215" s="162"/>
      <c r="BD215" s="162"/>
      <c r="BE215" s="162"/>
      <c r="BF215" s="162"/>
      <c r="BG215" s="162"/>
      <c r="BH215" s="162"/>
    </row>
    <row r="216" spans="1:60" outlineLevel="1" x14ac:dyDescent="0.2">
      <c r="A216" s="199">
        <v>103</v>
      </c>
      <c r="B216" s="174" t="s">
        <v>600</v>
      </c>
      <c r="C216" s="194" t="s">
        <v>601</v>
      </c>
      <c r="D216" s="177" t="s">
        <v>463</v>
      </c>
      <c r="E216" s="220"/>
      <c r="F216" s="185"/>
      <c r="G216" s="184">
        <f>ROUND(E216*F216,2)</f>
        <v>0</v>
      </c>
      <c r="H216" s="183" t="s">
        <v>474</v>
      </c>
      <c r="I216" s="202" t="s">
        <v>174</v>
      </c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 t="s">
        <v>166</v>
      </c>
      <c r="AF216" s="162"/>
      <c r="AG216" s="162"/>
      <c r="AH216" s="162"/>
      <c r="AI216" s="162"/>
      <c r="AJ216" s="162"/>
      <c r="AK216" s="162"/>
      <c r="AL216" s="162"/>
      <c r="AM216" s="162">
        <v>21</v>
      </c>
      <c r="AN216" s="162"/>
      <c r="AO216" s="162"/>
      <c r="AP216" s="162"/>
      <c r="AQ216" s="162"/>
      <c r="AR216" s="162"/>
      <c r="AS216" s="162"/>
      <c r="AT216" s="162"/>
      <c r="AU216" s="162"/>
      <c r="AV216" s="162"/>
      <c r="AW216" s="162"/>
      <c r="AX216" s="162"/>
      <c r="AY216" s="162"/>
      <c r="AZ216" s="162"/>
      <c r="BA216" s="162"/>
      <c r="BB216" s="162"/>
      <c r="BC216" s="162"/>
      <c r="BD216" s="162"/>
      <c r="BE216" s="162"/>
      <c r="BF216" s="162"/>
      <c r="BG216" s="162"/>
      <c r="BH216" s="162"/>
    </row>
    <row r="217" spans="1:60" outlineLevel="1" x14ac:dyDescent="0.2">
      <c r="A217" s="199"/>
      <c r="B217" s="285" t="s">
        <v>602</v>
      </c>
      <c r="C217" s="286"/>
      <c r="D217" s="287"/>
      <c r="E217" s="288"/>
      <c r="F217" s="289"/>
      <c r="G217" s="290"/>
      <c r="H217" s="183"/>
      <c r="I217" s="20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>
        <v>1</v>
      </c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  <c r="AU217" s="162"/>
      <c r="AV217" s="162"/>
      <c r="AW217" s="162"/>
      <c r="AX217" s="162"/>
      <c r="AY217" s="162"/>
      <c r="AZ217" s="162"/>
      <c r="BA217" s="162"/>
      <c r="BB217" s="162"/>
      <c r="BC217" s="162"/>
      <c r="BD217" s="162"/>
      <c r="BE217" s="162"/>
      <c r="BF217" s="162"/>
      <c r="BG217" s="162"/>
      <c r="BH217" s="162"/>
    </row>
    <row r="218" spans="1:60" outlineLevel="1" x14ac:dyDescent="0.2">
      <c r="A218" s="199">
        <v>104</v>
      </c>
      <c r="B218" s="174" t="s">
        <v>603</v>
      </c>
      <c r="C218" s="194" t="s">
        <v>477</v>
      </c>
      <c r="D218" s="177" t="s">
        <v>463</v>
      </c>
      <c r="E218" s="220"/>
      <c r="F218" s="185"/>
      <c r="G218" s="184">
        <f>ROUND(E218*F218,2)</f>
        <v>0</v>
      </c>
      <c r="H218" s="183" t="s">
        <v>474</v>
      </c>
      <c r="I218" s="202" t="s">
        <v>174</v>
      </c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 t="s">
        <v>166</v>
      </c>
      <c r="AF218" s="162"/>
      <c r="AG218" s="162"/>
      <c r="AH218" s="162"/>
      <c r="AI218" s="162"/>
      <c r="AJ218" s="162"/>
      <c r="AK218" s="162"/>
      <c r="AL218" s="162"/>
      <c r="AM218" s="162">
        <v>21</v>
      </c>
      <c r="AN218" s="162"/>
      <c r="AO218" s="162"/>
      <c r="AP218" s="162"/>
      <c r="AQ218" s="162"/>
      <c r="AR218" s="162"/>
      <c r="AS218" s="162"/>
      <c r="AT218" s="162"/>
      <c r="AU218" s="162"/>
      <c r="AV218" s="162"/>
      <c r="AW218" s="162"/>
      <c r="AX218" s="162"/>
      <c r="AY218" s="162"/>
      <c r="AZ218" s="162"/>
      <c r="BA218" s="162"/>
      <c r="BB218" s="162"/>
      <c r="BC218" s="162"/>
      <c r="BD218" s="162"/>
      <c r="BE218" s="162"/>
      <c r="BF218" s="162"/>
      <c r="BG218" s="162"/>
      <c r="BH218" s="162"/>
    </row>
    <row r="219" spans="1:60" x14ac:dyDescent="0.2">
      <c r="A219" s="198" t="s">
        <v>158</v>
      </c>
      <c r="B219" s="172" t="s">
        <v>128</v>
      </c>
      <c r="C219" s="193" t="s">
        <v>129</v>
      </c>
      <c r="D219" s="176"/>
      <c r="E219" s="179"/>
      <c r="F219" s="291">
        <f>SUM(G220:G230)</f>
        <v>0</v>
      </c>
      <c r="G219" s="292"/>
      <c r="H219" s="182"/>
      <c r="I219" s="201"/>
      <c r="AE219" t="s">
        <v>159</v>
      </c>
    </row>
    <row r="220" spans="1:60" outlineLevel="1" x14ac:dyDescent="0.2">
      <c r="A220" s="199"/>
      <c r="B220" s="293" t="s">
        <v>938</v>
      </c>
      <c r="C220" s="294"/>
      <c r="D220" s="295"/>
      <c r="E220" s="296"/>
      <c r="F220" s="297"/>
      <c r="G220" s="298"/>
      <c r="H220" s="183"/>
      <c r="I220" s="20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>
        <v>0</v>
      </c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  <c r="AU220" s="162"/>
      <c r="AV220" s="162"/>
      <c r="AW220" s="162"/>
      <c r="AX220" s="162"/>
      <c r="AY220" s="162"/>
      <c r="AZ220" s="162"/>
      <c r="BA220" s="162"/>
      <c r="BB220" s="162"/>
      <c r="BC220" s="162"/>
      <c r="BD220" s="162"/>
      <c r="BE220" s="162"/>
      <c r="BF220" s="162"/>
      <c r="BG220" s="162"/>
      <c r="BH220" s="162"/>
    </row>
    <row r="221" spans="1:60" ht="33.75" outlineLevel="1" x14ac:dyDescent="0.2">
      <c r="A221" s="200">
        <v>105</v>
      </c>
      <c r="B221" s="173" t="s">
        <v>1132</v>
      </c>
      <c r="C221" s="194" t="s">
        <v>1133</v>
      </c>
      <c r="D221" s="177" t="s">
        <v>245</v>
      </c>
      <c r="E221" s="180">
        <v>1</v>
      </c>
      <c r="F221" s="185"/>
      <c r="G221" s="184">
        <f>ROUND(E221*F221,2)</f>
        <v>0</v>
      </c>
      <c r="H221" s="183" t="s">
        <v>474</v>
      </c>
      <c r="I221" s="202" t="s">
        <v>174</v>
      </c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 t="s">
        <v>166</v>
      </c>
      <c r="AF221" s="162"/>
      <c r="AG221" s="162"/>
      <c r="AH221" s="162"/>
      <c r="AI221" s="162"/>
      <c r="AJ221" s="162"/>
      <c r="AK221" s="162"/>
      <c r="AL221" s="162"/>
      <c r="AM221" s="162">
        <v>21</v>
      </c>
      <c r="AN221" s="162"/>
      <c r="AO221" s="162"/>
      <c r="AP221" s="162"/>
      <c r="AQ221" s="162"/>
      <c r="AR221" s="162"/>
      <c r="AS221" s="162"/>
      <c r="AT221" s="162"/>
      <c r="AU221" s="162"/>
      <c r="AV221" s="162"/>
      <c r="AW221" s="162"/>
      <c r="AX221" s="162"/>
      <c r="AY221" s="162"/>
      <c r="AZ221" s="162"/>
      <c r="BA221" s="162"/>
      <c r="BB221" s="162"/>
      <c r="BC221" s="162"/>
      <c r="BD221" s="162"/>
      <c r="BE221" s="162"/>
      <c r="BF221" s="162"/>
      <c r="BG221" s="162"/>
      <c r="BH221" s="162"/>
    </row>
    <row r="222" spans="1:60" outlineLevel="1" x14ac:dyDescent="0.2">
      <c r="A222" s="200">
        <v>106</v>
      </c>
      <c r="B222" s="173" t="s">
        <v>943</v>
      </c>
      <c r="C222" s="194" t="s">
        <v>944</v>
      </c>
      <c r="D222" s="177" t="s">
        <v>245</v>
      </c>
      <c r="E222" s="180">
        <v>1</v>
      </c>
      <c r="F222" s="185"/>
      <c r="G222" s="184">
        <f>ROUND(E222*F222,2)</f>
        <v>0</v>
      </c>
      <c r="H222" s="183"/>
      <c r="I222" s="202" t="s">
        <v>228</v>
      </c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 t="s">
        <v>229</v>
      </c>
      <c r="AF222" s="162" t="s">
        <v>240</v>
      </c>
      <c r="AG222" s="162"/>
      <c r="AH222" s="162"/>
      <c r="AI222" s="162"/>
      <c r="AJ222" s="162"/>
      <c r="AK222" s="162"/>
      <c r="AL222" s="162"/>
      <c r="AM222" s="162">
        <v>21</v>
      </c>
      <c r="AN222" s="162"/>
      <c r="AO222" s="162"/>
      <c r="AP222" s="162"/>
      <c r="AQ222" s="162"/>
      <c r="AR222" s="162"/>
      <c r="AS222" s="162"/>
      <c r="AT222" s="162"/>
      <c r="AU222" s="162"/>
      <c r="AV222" s="162"/>
      <c r="AW222" s="162"/>
      <c r="AX222" s="162"/>
      <c r="AY222" s="162"/>
      <c r="AZ222" s="162"/>
      <c r="BA222" s="162"/>
      <c r="BB222" s="162"/>
      <c r="BC222" s="162"/>
      <c r="BD222" s="162"/>
      <c r="BE222" s="162"/>
      <c r="BF222" s="162"/>
      <c r="BG222" s="162"/>
      <c r="BH222" s="162"/>
    </row>
    <row r="223" spans="1:60" outlineLevel="1" x14ac:dyDescent="0.2">
      <c r="A223" s="200">
        <v>107</v>
      </c>
      <c r="B223" s="173" t="s">
        <v>945</v>
      </c>
      <c r="C223" s="194" t="s">
        <v>946</v>
      </c>
      <c r="D223" s="177" t="s">
        <v>245</v>
      </c>
      <c r="E223" s="180">
        <v>1</v>
      </c>
      <c r="F223" s="185"/>
      <c r="G223" s="184">
        <f>ROUND(E223*F223,2)</f>
        <v>0</v>
      </c>
      <c r="H223" s="183"/>
      <c r="I223" s="202" t="s">
        <v>228</v>
      </c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 t="s">
        <v>229</v>
      </c>
      <c r="AF223" s="162" t="s">
        <v>240</v>
      </c>
      <c r="AG223" s="162"/>
      <c r="AH223" s="162"/>
      <c r="AI223" s="162"/>
      <c r="AJ223" s="162"/>
      <c r="AK223" s="162"/>
      <c r="AL223" s="162"/>
      <c r="AM223" s="162">
        <v>21</v>
      </c>
      <c r="AN223" s="162"/>
      <c r="AO223" s="162"/>
      <c r="AP223" s="162"/>
      <c r="AQ223" s="162"/>
      <c r="AR223" s="162"/>
      <c r="AS223" s="162"/>
      <c r="AT223" s="162"/>
      <c r="AU223" s="162"/>
      <c r="AV223" s="162"/>
      <c r="AW223" s="162"/>
      <c r="AX223" s="162"/>
      <c r="AY223" s="162"/>
      <c r="AZ223" s="162"/>
      <c r="BA223" s="162"/>
      <c r="BB223" s="162"/>
      <c r="BC223" s="162"/>
      <c r="BD223" s="162"/>
      <c r="BE223" s="162"/>
      <c r="BF223" s="162"/>
      <c r="BG223" s="162"/>
      <c r="BH223" s="162"/>
    </row>
    <row r="224" spans="1:60" outlineLevel="1" x14ac:dyDescent="0.2">
      <c r="A224" s="200">
        <v>108</v>
      </c>
      <c r="B224" s="173" t="s">
        <v>947</v>
      </c>
      <c r="C224" s="194" t="s">
        <v>948</v>
      </c>
      <c r="D224" s="177" t="s">
        <v>245</v>
      </c>
      <c r="E224" s="180">
        <v>1</v>
      </c>
      <c r="F224" s="185"/>
      <c r="G224" s="184">
        <f>ROUND(E224*F224,2)</f>
        <v>0</v>
      </c>
      <c r="H224" s="183"/>
      <c r="I224" s="202" t="s">
        <v>228</v>
      </c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 t="s">
        <v>229</v>
      </c>
      <c r="AF224" s="162" t="s">
        <v>240</v>
      </c>
      <c r="AG224" s="162"/>
      <c r="AH224" s="162"/>
      <c r="AI224" s="162"/>
      <c r="AJ224" s="162"/>
      <c r="AK224" s="162"/>
      <c r="AL224" s="162"/>
      <c r="AM224" s="162">
        <v>21</v>
      </c>
      <c r="AN224" s="162"/>
      <c r="AO224" s="162"/>
      <c r="AP224" s="162"/>
      <c r="AQ224" s="162"/>
      <c r="AR224" s="162"/>
      <c r="AS224" s="162"/>
      <c r="AT224" s="162"/>
      <c r="AU224" s="162"/>
      <c r="AV224" s="162"/>
      <c r="AW224" s="162"/>
      <c r="AX224" s="162"/>
      <c r="AY224" s="162"/>
      <c r="AZ224" s="162"/>
      <c r="BA224" s="162"/>
      <c r="BB224" s="162"/>
      <c r="BC224" s="162"/>
      <c r="BD224" s="162"/>
      <c r="BE224" s="162"/>
      <c r="BF224" s="162"/>
      <c r="BG224" s="162"/>
      <c r="BH224" s="162"/>
    </row>
    <row r="225" spans="1:60" outlineLevel="1" x14ac:dyDescent="0.2">
      <c r="A225" s="200">
        <v>109</v>
      </c>
      <c r="B225" s="173" t="s">
        <v>949</v>
      </c>
      <c r="C225" s="194" t="s">
        <v>469</v>
      </c>
      <c r="D225" s="177" t="s">
        <v>237</v>
      </c>
      <c r="E225" s="180">
        <v>1</v>
      </c>
      <c r="F225" s="185"/>
      <c r="G225" s="184">
        <f>ROUND(E225*F225,2)</f>
        <v>0</v>
      </c>
      <c r="H225" s="183"/>
      <c r="I225" s="202" t="s">
        <v>228</v>
      </c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 t="s">
        <v>229</v>
      </c>
      <c r="AF225" s="162" t="s">
        <v>240</v>
      </c>
      <c r="AG225" s="162"/>
      <c r="AH225" s="162"/>
      <c r="AI225" s="162"/>
      <c r="AJ225" s="162"/>
      <c r="AK225" s="162"/>
      <c r="AL225" s="162"/>
      <c r="AM225" s="162">
        <v>21</v>
      </c>
      <c r="AN225" s="162"/>
      <c r="AO225" s="162"/>
      <c r="AP225" s="162"/>
      <c r="AQ225" s="162"/>
      <c r="AR225" s="162"/>
      <c r="AS225" s="162"/>
      <c r="AT225" s="162"/>
      <c r="AU225" s="162"/>
      <c r="AV225" s="162"/>
      <c r="AW225" s="162"/>
      <c r="AX225" s="162"/>
      <c r="AY225" s="162"/>
      <c r="AZ225" s="162"/>
      <c r="BA225" s="162"/>
      <c r="BB225" s="162"/>
      <c r="BC225" s="162"/>
      <c r="BD225" s="162"/>
      <c r="BE225" s="162"/>
      <c r="BF225" s="162"/>
      <c r="BG225" s="162"/>
      <c r="BH225" s="162"/>
    </row>
    <row r="226" spans="1:60" outlineLevel="1" x14ac:dyDescent="0.2">
      <c r="A226" s="199"/>
      <c r="B226" s="285" t="s">
        <v>950</v>
      </c>
      <c r="C226" s="286"/>
      <c r="D226" s="287"/>
      <c r="E226" s="288"/>
      <c r="F226" s="289"/>
      <c r="G226" s="290"/>
      <c r="H226" s="183"/>
      <c r="I226" s="20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>
        <v>0</v>
      </c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  <c r="AU226" s="162"/>
      <c r="AV226" s="162"/>
      <c r="AW226" s="162"/>
      <c r="AX226" s="162"/>
      <c r="AY226" s="162"/>
      <c r="AZ226" s="162"/>
      <c r="BA226" s="162"/>
      <c r="BB226" s="162"/>
      <c r="BC226" s="162"/>
      <c r="BD226" s="162"/>
      <c r="BE226" s="162"/>
      <c r="BF226" s="162"/>
      <c r="BG226" s="162"/>
      <c r="BH226" s="162"/>
    </row>
    <row r="227" spans="1:60" outlineLevel="1" x14ac:dyDescent="0.2">
      <c r="A227" s="199">
        <v>110</v>
      </c>
      <c r="B227" s="174" t="s">
        <v>951</v>
      </c>
      <c r="C227" s="194" t="s">
        <v>462</v>
      </c>
      <c r="D227" s="177" t="s">
        <v>463</v>
      </c>
      <c r="E227" s="220"/>
      <c r="F227" s="185"/>
      <c r="G227" s="184">
        <f>ROUND(E227*F227,2)</f>
        <v>0</v>
      </c>
      <c r="H227" s="183" t="s">
        <v>474</v>
      </c>
      <c r="I227" s="202" t="s">
        <v>174</v>
      </c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 t="s">
        <v>166</v>
      </c>
      <c r="AF227" s="162"/>
      <c r="AG227" s="162"/>
      <c r="AH227" s="162"/>
      <c r="AI227" s="162"/>
      <c r="AJ227" s="162"/>
      <c r="AK227" s="162"/>
      <c r="AL227" s="162"/>
      <c r="AM227" s="162">
        <v>21</v>
      </c>
      <c r="AN227" s="162"/>
      <c r="AO227" s="162"/>
      <c r="AP227" s="162"/>
      <c r="AQ227" s="162"/>
      <c r="AR227" s="162"/>
      <c r="AS227" s="162"/>
      <c r="AT227" s="162"/>
      <c r="AU227" s="162"/>
      <c r="AV227" s="162"/>
      <c r="AW227" s="162"/>
      <c r="AX227" s="162"/>
      <c r="AY227" s="162"/>
      <c r="AZ227" s="162"/>
      <c r="BA227" s="162"/>
      <c r="BB227" s="162"/>
      <c r="BC227" s="162"/>
      <c r="BD227" s="162"/>
      <c r="BE227" s="162"/>
      <c r="BF227" s="162"/>
      <c r="BG227" s="162"/>
      <c r="BH227" s="162"/>
    </row>
    <row r="228" spans="1:60" outlineLevel="1" x14ac:dyDescent="0.2">
      <c r="A228" s="199"/>
      <c r="B228" s="285" t="s">
        <v>952</v>
      </c>
      <c r="C228" s="286"/>
      <c r="D228" s="287"/>
      <c r="E228" s="288"/>
      <c r="F228" s="289"/>
      <c r="G228" s="290"/>
      <c r="H228" s="183"/>
      <c r="I228" s="20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>
        <v>1</v>
      </c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  <c r="AU228" s="162"/>
      <c r="AV228" s="162"/>
      <c r="AW228" s="162"/>
      <c r="AX228" s="162"/>
      <c r="AY228" s="162"/>
      <c r="AZ228" s="162"/>
      <c r="BA228" s="162"/>
      <c r="BB228" s="162"/>
      <c r="BC228" s="162"/>
      <c r="BD228" s="162"/>
      <c r="BE228" s="162"/>
      <c r="BF228" s="162"/>
      <c r="BG228" s="162"/>
      <c r="BH228" s="162"/>
    </row>
    <row r="229" spans="1:60" outlineLevel="1" x14ac:dyDescent="0.2">
      <c r="A229" s="199"/>
      <c r="B229" s="285" t="s">
        <v>953</v>
      </c>
      <c r="C229" s="286"/>
      <c r="D229" s="287"/>
      <c r="E229" s="288"/>
      <c r="F229" s="289"/>
      <c r="G229" s="290"/>
      <c r="H229" s="183"/>
      <c r="I229" s="20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>
        <v>2</v>
      </c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  <c r="AU229" s="162"/>
      <c r="AV229" s="162"/>
      <c r="AW229" s="162"/>
      <c r="AX229" s="162"/>
      <c r="AY229" s="162"/>
      <c r="AZ229" s="162"/>
      <c r="BA229" s="162"/>
      <c r="BB229" s="162"/>
      <c r="BC229" s="162"/>
      <c r="BD229" s="162"/>
      <c r="BE229" s="162"/>
      <c r="BF229" s="162"/>
      <c r="BG229" s="162"/>
      <c r="BH229" s="162"/>
    </row>
    <row r="230" spans="1:60" outlineLevel="1" x14ac:dyDescent="0.2">
      <c r="A230" s="199">
        <v>111</v>
      </c>
      <c r="B230" s="174" t="s">
        <v>954</v>
      </c>
      <c r="C230" s="194" t="s">
        <v>477</v>
      </c>
      <c r="D230" s="177" t="s">
        <v>463</v>
      </c>
      <c r="E230" s="220"/>
      <c r="F230" s="185"/>
      <c r="G230" s="184">
        <f>ROUND(E230*F230,2)</f>
        <v>0</v>
      </c>
      <c r="H230" s="183" t="s">
        <v>474</v>
      </c>
      <c r="I230" s="202" t="s">
        <v>174</v>
      </c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 t="s">
        <v>166</v>
      </c>
      <c r="AF230" s="162"/>
      <c r="AG230" s="162"/>
      <c r="AH230" s="162"/>
      <c r="AI230" s="162"/>
      <c r="AJ230" s="162"/>
      <c r="AK230" s="162"/>
      <c r="AL230" s="162"/>
      <c r="AM230" s="162">
        <v>21</v>
      </c>
      <c r="AN230" s="162"/>
      <c r="AO230" s="162"/>
      <c r="AP230" s="162"/>
      <c r="AQ230" s="162"/>
      <c r="AR230" s="162"/>
      <c r="AS230" s="162"/>
      <c r="AT230" s="162"/>
      <c r="AU230" s="162"/>
      <c r="AV230" s="162"/>
      <c r="AW230" s="162"/>
      <c r="AX230" s="162"/>
      <c r="AY230" s="162"/>
      <c r="AZ230" s="162"/>
      <c r="BA230" s="162"/>
      <c r="BB230" s="162"/>
      <c r="BC230" s="162"/>
      <c r="BD230" s="162"/>
      <c r="BE230" s="162"/>
      <c r="BF230" s="162"/>
      <c r="BG230" s="162"/>
      <c r="BH230" s="162"/>
    </row>
    <row r="231" spans="1:60" x14ac:dyDescent="0.2">
      <c r="A231" s="198" t="s">
        <v>158</v>
      </c>
      <c r="B231" s="172" t="s">
        <v>132</v>
      </c>
      <c r="C231" s="193" t="s">
        <v>133</v>
      </c>
      <c r="D231" s="176"/>
      <c r="E231" s="179"/>
      <c r="F231" s="291">
        <f>SUM(G232:G234)</f>
        <v>0</v>
      </c>
      <c r="G231" s="292"/>
      <c r="H231" s="182"/>
      <c r="I231" s="201"/>
      <c r="AE231" t="s">
        <v>159</v>
      </c>
    </row>
    <row r="232" spans="1:60" outlineLevel="1" x14ac:dyDescent="0.2">
      <c r="A232" s="199"/>
      <c r="B232" s="293" t="s">
        <v>604</v>
      </c>
      <c r="C232" s="294"/>
      <c r="D232" s="295"/>
      <c r="E232" s="296"/>
      <c r="F232" s="297"/>
      <c r="G232" s="298"/>
      <c r="H232" s="183"/>
      <c r="I232" s="20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>
        <v>0</v>
      </c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  <c r="AU232" s="162"/>
      <c r="AV232" s="162"/>
      <c r="AW232" s="162"/>
      <c r="AX232" s="162"/>
      <c r="AY232" s="162"/>
      <c r="AZ232" s="162"/>
      <c r="BA232" s="162"/>
      <c r="BB232" s="162"/>
      <c r="BC232" s="162"/>
      <c r="BD232" s="162"/>
      <c r="BE232" s="162"/>
      <c r="BF232" s="162"/>
      <c r="BG232" s="162"/>
      <c r="BH232" s="162"/>
    </row>
    <row r="233" spans="1:60" outlineLevel="1" x14ac:dyDescent="0.2">
      <c r="A233" s="199"/>
      <c r="B233" s="285" t="s">
        <v>605</v>
      </c>
      <c r="C233" s="286"/>
      <c r="D233" s="287"/>
      <c r="E233" s="288"/>
      <c r="F233" s="289"/>
      <c r="G233" s="290"/>
      <c r="H233" s="183"/>
      <c r="I233" s="20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 t="s">
        <v>169</v>
      </c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  <c r="AU233" s="162"/>
      <c r="AV233" s="162"/>
      <c r="AW233" s="162"/>
      <c r="AX233" s="162"/>
      <c r="AY233" s="162"/>
      <c r="AZ233" s="162"/>
      <c r="BA233" s="162"/>
      <c r="BB233" s="162"/>
      <c r="BC233" s="162"/>
      <c r="BD233" s="162"/>
      <c r="BE233" s="162"/>
      <c r="BF233" s="162"/>
      <c r="BG233" s="162"/>
      <c r="BH233" s="162"/>
    </row>
    <row r="234" spans="1:60" outlineLevel="1" x14ac:dyDescent="0.2">
      <c r="A234" s="200">
        <v>112</v>
      </c>
      <c r="B234" s="173" t="s">
        <v>606</v>
      </c>
      <c r="C234" s="194" t="s">
        <v>607</v>
      </c>
      <c r="D234" s="177" t="s">
        <v>225</v>
      </c>
      <c r="E234" s="180">
        <v>79</v>
      </c>
      <c r="F234" s="185"/>
      <c r="G234" s="184">
        <f>ROUND(E234*F234,2)</f>
        <v>0</v>
      </c>
      <c r="H234" s="183" t="s">
        <v>608</v>
      </c>
      <c r="I234" s="202" t="s">
        <v>174</v>
      </c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 t="s">
        <v>166</v>
      </c>
      <c r="AF234" s="162"/>
      <c r="AG234" s="162"/>
      <c r="AH234" s="162"/>
      <c r="AI234" s="162"/>
      <c r="AJ234" s="162"/>
      <c r="AK234" s="162"/>
      <c r="AL234" s="162"/>
      <c r="AM234" s="162">
        <v>21</v>
      </c>
      <c r="AN234" s="162"/>
      <c r="AO234" s="162"/>
      <c r="AP234" s="162"/>
      <c r="AQ234" s="162"/>
      <c r="AR234" s="162"/>
      <c r="AS234" s="162"/>
      <c r="AT234" s="162"/>
      <c r="AU234" s="162"/>
      <c r="AV234" s="162"/>
      <c r="AW234" s="162"/>
      <c r="AX234" s="162"/>
      <c r="AY234" s="162"/>
      <c r="AZ234" s="162"/>
      <c r="BA234" s="162"/>
      <c r="BB234" s="162"/>
      <c r="BC234" s="162"/>
      <c r="BD234" s="162"/>
      <c r="BE234" s="162"/>
      <c r="BF234" s="162"/>
      <c r="BG234" s="162"/>
      <c r="BH234" s="162"/>
    </row>
    <row r="235" spans="1:60" x14ac:dyDescent="0.2">
      <c r="A235" s="198" t="s">
        <v>158</v>
      </c>
      <c r="B235" s="172" t="s">
        <v>136</v>
      </c>
      <c r="C235" s="193" t="s">
        <v>137</v>
      </c>
      <c r="D235" s="176"/>
      <c r="E235" s="179"/>
      <c r="F235" s="291">
        <f>SUM(G236:G236)</f>
        <v>0</v>
      </c>
      <c r="G235" s="292"/>
      <c r="H235" s="182"/>
      <c r="I235" s="201"/>
      <c r="AE235" t="s">
        <v>159</v>
      </c>
    </row>
    <row r="236" spans="1:60" outlineLevel="1" x14ac:dyDescent="0.2">
      <c r="A236" s="200">
        <v>113</v>
      </c>
      <c r="B236" s="173" t="s">
        <v>955</v>
      </c>
      <c r="C236" s="194" t="s">
        <v>956</v>
      </c>
      <c r="D236" s="177" t="s">
        <v>245</v>
      </c>
      <c r="E236" s="180">
        <v>2</v>
      </c>
      <c r="F236" s="185"/>
      <c r="G236" s="184">
        <f>ROUND(E236*F236,2)</f>
        <v>0</v>
      </c>
      <c r="H236" s="183"/>
      <c r="I236" s="202" t="s">
        <v>174</v>
      </c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 t="s">
        <v>166</v>
      </c>
      <c r="AF236" s="162"/>
      <c r="AG236" s="162"/>
      <c r="AH236" s="162"/>
      <c r="AI236" s="162"/>
      <c r="AJ236" s="162"/>
      <c r="AK236" s="162"/>
      <c r="AL236" s="162"/>
      <c r="AM236" s="162">
        <v>21</v>
      </c>
      <c r="AN236" s="162"/>
      <c r="AO236" s="162"/>
      <c r="AP236" s="162"/>
      <c r="AQ236" s="162"/>
      <c r="AR236" s="162"/>
      <c r="AS236" s="162"/>
      <c r="AT236" s="162"/>
      <c r="AU236" s="162"/>
      <c r="AV236" s="162"/>
      <c r="AW236" s="162"/>
      <c r="AX236" s="162"/>
      <c r="AY236" s="162"/>
      <c r="AZ236" s="162"/>
      <c r="BA236" s="162"/>
      <c r="BB236" s="162"/>
      <c r="BC236" s="162"/>
      <c r="BD236" s="162"/>
      <c r="BE236" s="162"/>
      <c r="BF236" s="162"/>
      <c r="BG236" s="162"/>
      <c r="BH236" s="162"/>
    </row>
    <row r="237" spans="1:60" x14ac:dyDescent="0.2">
      <c r="A237" s="198" t="s">
        <v>158</v>
      </c>
      <c r="B237" s="172" t="s">
        <v>140</v>
      </c>
      <c r="C237" s="193" t="s">
        <v>141</v>
      </c>
      <c r="D237" s="176"/>
      <c r="E237" s="179"/>
      <c r="F237" s="291">
        <f>SUM(G238:G257)</f>
        <v>0</v>
      </c>
      <c r="G237" s="292"/>
      <c r="H237" s="182"/>
      <c r="I237" s="201"/>
      <c r="AE237" t="s">
        <v>159</v>
      </c>
    </row>
    <row r="238" spans="1:60" outlineLevel="1" x14ac:dyDescent="0.2">
      <c r="A238" s="200">
        <v>114</v>
      </c>
      <c r="B238" s="173" t="s">
        <v>609</v>
      </c>
      <c r="C238" s="194" t="s">
        <v>445</v>
      </c>
      <c r="D238" s="177" t="s">
        <v>237</v>
      </c>
      <c r="E238" s="180">
        <v>1</v>
      </c>
      <c r="F238" s="185"/>
      <c r="G238" s="184">
        <f t="shared" ref="G238:G257" si="4">ROUND(E238*F238,2)</f>
        <v>0</v>
      </c>
      <c r="H238" s="183"/>
      <c r="I238" s="202" t="s">
        <v>228</v>
      </c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  <c r="Y238" s="162"/>
      <c r="Z238" s="162"/>
      <c r="AA238" s="162"/>
      <c r="AB238" s="162"/>
      <c r="AC238" s="162"/>
      <c r="AD238" s="162"/>
      <c r="AE238" s="162" t="s">
        <v>229</v>
      </c>
      <c r="AF238" s="162" t="s">
        <v>330</v>
      </c>
      <c r="AG238" s="162"/>
      <c r="AH238" s="162"/>
      <c r="AI238" s="162"/>
      <c r="AJ238" s="162"/>
      <c r="AK238" s="162"/>
      <c r="AL238" s="162"/>
      <c r="AM238" s="162">
        <v>21</v>
      </c>
      <c r="AN238" s="162"/>
      <c r="AO238" s="162"/>
      <c r="AP238" s="162"/>
      <c r="AQ238" s="162"/>
      <c r="AR238" s="162"/>
      <c r="AS238" s="162"/>
      <c r="AT238" s="162"/>
      <c r="AU238" s="162"/>
      <c r="AV238" s="162"/>
      <c r="AW238" s="162"/>
      <c r="AX238" s="162"/>
      <c r="AY238" s="162"/>
      <c r="AZ238" s="162"/>
      <c r="BA238" s="162"/>
      <c r="BB238" s="162"/>
      <c r="BC238" s="162"/>
      <c r="BD238" s="162"/>
      <c r="BE238" s="162"/>
      <c r="BF238" s="162"/>
      <c r="BG238" s="162"/>
      <c r="BH238" s="162"/>
    </row>
    <row r="239" spans="1:60" outlineLevel="1" x14ac:dyDescent="0.2">
      <c r="A239" s="200">
        <v>115</v>
      </c>
      <c r="B239" s="173" t="s">
        <v>611</v>
      </c>
      <c r="C239" s="194" t="s">
        <v>957</v>
      </c>
      <c r="D239" s="177" t="s">
        <v>245</v>
      </c>
      <c r="E239" s="180">
        <v>1</v>
      </c>
      <c r="F239" s="185"/>
      <c r="G239" s="184">
        <f t="shared" si="4"/>
        <v>0</v>
      </c>
      <c r="H239" s="183"/>
      <c r="I239" s="202" t="s">
        <v>228</v>
      </c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162"/>
      <c r="Y239" s="162"/>
      <c r="Z239" s="162"/>
      <c r="AA239" s="162"/>
      <c r="AB239" s="162"/>
      <c r="AC239" s="162"/>
      <c r="AD239" s="162"/>
      <c r="AE239" s="162" t="s">
        <v>229</v>
      </c>
      <c r="AF239" s="162" t="s">
        <v>330</v>
      </c>
      <c r="AG239" s="162"/>
      <c r="AH239" s="162"/>
      <c r="AI239" s="162"/>
      <c r="AJ239" s="162"/>
      <c r="AK239" s="162"/>
      <c r="AL239" s="162"/>
      <c r="AM239" s="162">
        <v>21</v>
      </c>
      <c r="AN239" s="162"/>
      <c r="AO239" s="162"/>
      <c r="AP239" s="162"/>
      <c r="AQ239" s="162"/>
      <c r="AR239" s="162"/>
      <c r="AS239" s="162"/>
      <c r="AT239" s="162"/>
      <c r="AU239" s="162"/>
      <c r="AV239" s="162"/>
      <c r="AW239" s="162"/>
      <c r="AX239" s="162"/>
      <c r="AY239" s="162"/>
      <c r="AZ239" s="162"/>
      <c r="BA239" s="162"/>
      <c r="BB239" s="162"/>
      <c r="BC239" s="162"/>
      <c r="BD239" s="162"/>
      <c r="BE239" s="162"/>
      <c r="BF239" s="162"/>
      <c r="BG239" s="162"/>
      <c r="BH239" s="162"/>
    </row>
    <row r="240" spans="1:60" outlineLevel="1" x14ac:dyDescent="0.2">
      <c r="A240" s="200">
        <v>116</v>
      </c>
      <c r="B240" s="173" t="s">
        <v>613</v>
      </c>
      <c r="C240" s="194" t="s">
        <v>329</v>
      </c>
      <c r="D240" s="177" t="s">
        <v>245</v>
      </c>
      <c r="E240" s="180">
        <v>1</v>
      </c>
      <c r="F240" s="185"/>
      <c r="G240" s="184">
        <f t="shared" si="4"/>
        <v>0</v>
      </c>
      <c r="H240" s="183"/>
      <c r="I240" s="202" t="s">
        <v>228</v>
      </c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  <c r="Y240" s="162"/>
      <c r="Z240" s="162"/>
      <c r="AA240" s="162"/>
      <c r="AB240" s="162"/>
      <c r="AC240" s="162"/>
      <c r="AD240" s="162"/>
      <c r="AE240" s="162" t="s">
        <v>229</v>
      </c>
      <c r="AF240" s="162" t="s">
        <v>330</v>
      </c>
      <c r="AG240" s="162"/>
      <c r="AH240" s="162"/>
      <c r="AI240" s="162"/>
      <c r="AJ240" s="162"/>
      <c r="AK240" s="162"/>
      <c r="AL240" s="162"/>
      <c r="AM240" s="162">
        <v>21</v>
      </c>
      <c r="AN240" s="162"/>
      <c r="AO240" s="162"/>
      <c r="AP240" s="162"/>
      <c r="AQ240" s="162"/>
      <c r="AR240" s="162"/>
      <c r="AS240" s="162"/>
      <c r="AT240" s="162"/>
      <c r="AU240" s="162"/>
      <c r="AV240" s="162"/>
      <c r="AW240" s="162"/>
      <c r="AX240" s="162"/>
      <c r="AY240" s="162"/>
      <c r="AZ240" s="162"/>
      <c r="BA240" s="162"/>
      <c r="BB240" s="162"/>
      <c r="BC240" s="162"/>
      <c r="BD240" s="162"/>
      <c r="BE240" s="162"/>
      <c r="BF240" s="162"/>
      <c r="BG240" s="162"/>
      <c r="BH240" s="162"/>
    </row>
    <row r="241" spans="1:60" outlineLevel="1" x14ac:dyDescent="0.2">
      <c r="A241" s="200">
        <v>117</v>
      </c>
      <c r="B241" s="173" t="s">
        <v>615</v>
      </c>
      <c r="C241" s="194" t="s">
        <v>958</v>
      </c>
      <c r="D241" s="177" t="s">
        <v>245</v>
      </c>
      <c r="E241" s="180">
        <v>1</v>
      </c>
      <c r="F241" s="185"/>
      <c r="G241" s="184">
        <f t="shared" si="4"/>
        <v>0</v>
      </c>
      <c r="H241" s="183"/>
      <c r="I241" s="202" t="s">
        <v>228</v>
      </c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162"/>
      <c r="Y241" s="162"/>
      <c r="Z241" s="162"/>
      <c r="AA241" s="162"/>
      <c r="AB241" s="162"/>
      <c r="AC241" s="162"/>
      <c r="AD241" s="162"/>
      <c r="AE241" s="162" t="s">
        <v>229</v>
      </c>
      <c r="AF241" s="162" t="s">
        <v>330</v>
      </c>
      <c r="AG241" s="162"/>
      <c r="AH241" s="162"/>
      <c r="AI241" s="162"/>
      <c r="AJ241" s="162"/>
      <c r="AK241" s="162"/>
      <c r="AL241" s="162"/>
      <c r="AM241" s="162">
        <v>21</v>
      </c>
      <c r="AN241" s="162"/>
      <c r="AO241" s="162"/>
      <c r="AP241" s="162"/>
      <c r="AQ241" s="162"/>
      <c r="AR241" s="162"/>
      <c r="AS241" s="162"/>
      <c r="AT241" s="162"/>
      <c r="AU241" s="162"/>
      <c r="AV241" s="162"/>
      <c r="AW241" s="162"/>
      <c r="AX241" s="162"/>
      <c r="AY241" s="162"/>
      <c r="AZ241" s="162"/>
      <c r="BA241" s="162"/>
      <c r="BB241" s="162"/>
      <c r="BC241" s="162"/>
      <c r="BD241" s="162"/>
      <c r="BE241" s="162"/>
      <c r="BF241" s="162"/>
      <c r="BG241" s="162"/>
      <c r="BH241" s="162"/>
    </row>
    <row r="242" spans="1:60" outlineLevel="1" x14ac:dyDescent="0.2">
      <c r="A242" s="200">
        <v>118</v>
      </c>
      <c r="B242" s="173" t="s">
        <v>618</v>
      </c>
      <c r="C242" s="194" t="s">
        <v>959</v>
      </c>
      <c r="D242" s="177" t="s">
        <v>245</v>
      </c>
      <c r="E242" s="180">
        <v>1</v>
      </c>
      <c r="F242" s="185"/>
      <c r="G242" s="184">
        <f t="shared" si="4"/>
        <v>0</v>
      </c>
      <c r="H242" s="183"/>
      <c r="I242" s="202" t="s">
        <v>228</v>
      </c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  <c r="Y242" s="162"/>
      <c r="Z242" s="162"/>
      <c r="AA242" s="162"/>
      <c r="AB242" s="162"/>
      <c r="AC242" s="162"/>
      <c r="AD242" s="162"/>
      <c r="AE242" s="162" t="s">
        <v>229</v>
      </c>
      <c r="AF242" s="162" t="s">
        <v>330</v>
      </c>
      <c r="AG242" s="162"/>
      <c r="AH242" s="162"/>
      <c r="AI242" s="162"/>
      <c r="AJ242" s="162"/>
      <c r="AK242" s="162"/>
      <c r="AL242" s="162"/>
      <c r="AM242" s="162">
        <v>21</v>
      </c>
      <c r="AN242" s="162"/>
      <c r="AO242" s="162"/>
      <c r="AP242" s="162"/>
      <c r="AQ242" s="162"/>
      <c r="AR242" s="162"/>
      <c r="AS242" s="162"/>
      <c r="AT242" s="162"/>
      <c r="AU242" s="162"/>
      <c r="AV242" s="162"/>
      <c r="AW242" s="162"/>
      <c r="AX242" s="162"/>
      <c r="AY242" s="162"/>
      <c r="AZ242" s="162"/>
      <c r="BA242" s="162"/>
      <c r="BB242" s="162"/>
      <c r="BC242" s="162"/>
      <c r="BD242" s="162"/>
      <c r="BE242" s="162"/>
      <c r="BF242" s="162"/>
      <c r="BG242" s="162"/>
      <c r="BH242" s="162"/>
    </row>
    <row r="243" spans="1:60" outlineLevel="1" x14ac:dyDescent="0.2">
      <c r="A243" s="200">
        <v>119</v>
      </c>
      <c r="B243" s="173" t="s">
        <v>620</v>
      </c>
      <c r="C243" s="194" t="s">
        <v>960</v>
      </c>
      <c r="D243" s="177" t="s">
        <v>245</v>
      </c>
      <c r="E243" s="180">
        <v>1</v>
      </c>
      <c r="F243" s="185"/>
      <c r="G243" s="184">
        <f t="shared" si="4"/>
        <v>0</v>
      </c>
      <c r="H243" s="183"/>
      <c r="I243" s="202" t="s">
        <v>228</v>
      </c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62"/>
      <c r="Z243" s="162"/>
      <c r="AA243" s="162"/>
      <c r="AB243" s="162"/>
      <c r="AC243" s="162"/>
      <c r="AD243" s="162"/>
      <c r="AE243" s="162" t="s">
        <v>229</v>
      </c>
      <c r="AF243" s="162" t="s">
        <v>330</v>
      </c>
      <c r="AG243" s="162"/>
      <c r="AH243" s="162"/>
      <c r="AI243" s="162"/>
      <c r="AJ243" s="162"/>
      <c r="AK243" s="162"/>
      <c r="AL243" s="162"/>
      <c r="AM243" s="162">
        <v>21</v>
      </c>
      <c r="AN243" s="162"/>
      <c r="AO243" s="162"/>
      <c r="AP243" s="162"/>
      <c r="AQ243" s="162"/>
      <c r="AR243" s="162"/>
      <c r="AS243" s="162"/>
      <c r="AT243" s="162"/>
      <c r="AU243" s="162"/>
      <c r="AV243" s="162"/>
      <c r="AW243" s="162"/>
      <c r="AX243" s="162"/>
      <c r="AY243" s="162"/>
      <c r="AZ243" s="162"/>
      <c r="BA243" s="162"/>
      <c r="BB243" s="162"/>
      <c r="BC243" s="162"/>
      <c r="BD243" s="162"/>
      <c r="BE243" s="162"/>
      <c r="BF243" s="162"/>
      <c r="BG243" s="162"/>
      <c r="BH243" s="162"/>
    </row>
    <row r="244" spans="1:60" outlineLevel="1" x14ac:dyDescent="0.2">
      <c r="A244" s="200">
        <v>120</v>
      </c>
      <c r="B244" s="173" t="s">
        <v>622</v>
      </c>
      <c r="C244" s="194" t="s">
        <v>961</v>
      </c>
      <c r="D244" s="177" t="s">
        <v>245</v>
      </c>
      <c r="E244" s="180">
        <v>1</v>
      </c>
      <c r="F244" s="185"/>
      <c r="G244" s="184">
        <f t="shared" si="4"/>
        <v>0</v>
      </c>
      <c r="H244" s="183"/>
      <c r="I244" s="202" t="s">
        <v>228</v>
      </c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62"/>
      <c r="Z244" s="162"/>
      <c r="AA244" s="162"/>
      <c r="AB244" s="162"/>
      <c r="AC244" s="162"/>
      <c r="AD244" s="162"/>
      <c r="AE244" s="162" t="s">
        <v>229</v>
      </c>
      <c r="AF244" s="162" t="s">
        <v>330</v>
      </c>
      <c r="AG244" s="162"/>
      <c r="AH244" s="162"/>
      <c r="AI244" s="162"/>
      <c r="AJ244" s="162"/>
      <c r="AK244" s="162"/>
      <c r="AL244" s="162"/>
      <c r="AM244" s="162">
        <v>21</v>
      </c>
      <c r="AN244" s="162"/>
      <c r="AO244" s="162"/>
      <c r="AP244" s="162"/>
      <c r="AQ244" s="162"/>
      <c r="AR244" s="162"/>
      <c r="AS244" s="162"/>
      <c r="AT244" s="162"/>
      <c r="AU244" s="162"/>
      <c r="AV244" s="162"/>
      <c r="AW244" s="162"/>
      <c r="AX244" s="162"/>
      <c r="AY244" s="162"/>
      <c r="AZ244" s="162"/>
      <c r="BA244" s="162"/>
      <c r="BB244" s="162"/>
      <c r="BC244" s="162"/>
      <c r="BD244" s="162"/>
      <c r="BE244" s="162"/>
      <c r="BF244" s="162"/>
      <c r="BG244" s="162"/>
      <c r="BH244" s="162"/>
    </row>
    <row r="245" spans="1:60" outlineLevel="1" x14ac:dyDescent="0.2">
      <c r="A245" s="200">
        <v>121</v>
      </c>
      <c r="B245" s="173" t="s">
        <v>962</v>
      </c>
      <c r="C245" s="194" t="s">
        <v>963</v>
      </c>
      <c r="D245" s="177" t="s">
        <v>245</v>
      </c>
      <c r="E245" s="180">
        <v>1</v>
      </c>
      <c r="F245" s="185"/>
      <c r="G245" s="184">
        <f t="shared" si="4"/>
        <v>0</v>
      </c>
      <c r="H245" s="183"/>
      <c r="I245" s="202" t="s">
        <v>228</v>
      </c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  <c r="Y245" s="162"/>
      <c r="Z245" s="162"/>
      <c r="AA245" s="162"/>
      <c r="AB245" s="162"/>
      <c r="AC245" s="162"/>
      <c r="AD245" s="162"/>
      <c r="AE245" s="162" t="s">
        <v>229</v>
      </c>
      <c r="AF245" s="162" t="s">
        <v>330</v>
      </c>
      <c r="AG245" s="162"/>
      <c r="AH245" s="162"/>
      <c r="AI245" s="162"/>
      <c r="AJ245" s="162"/>
      <c r="AK245" s="162"/>
      <c r="AL245" s="162"/>
      <c r="AM245" s="162">
        <v>21</v>
      </c>
      <c r="AN245" s="162"/>
      <c r="AO245" s="162"/>
      <c r="AP245" s="162"/>
      <c r="AQ245" s="162"/>
      <c r="AR245" s="162"/>
      <c r="AS245" s="162"/>
      <c r="AT245" s="162"/>
      <c r="AU245" s="162"/>
      <c r="AV245" s="162"/>
      <c r="AW245" s="162"/>
      <c r="AX245" s="162"/>
      <c r="AY245" s="162"/>
      <c r="AZ245" s="162"/>
      <c r="BA245" s="162"/>
      <c r="BB245" s="162"/>
      <c r="BC245" s="162"/>
      <c r="BD245" s="162"/>
      <c r="BE245" s="162"/>
      <c r="BF245" s="162"/>
      <c r="BG245" s="162"/>
      <c r="BH245" s="162"/>
    </row>
    <row r="246" spans="1:60" outlineLevel="1" x14ac:dyDescent="0.2">
      <c r="A246" s="200">
        <v>122</v>
      </c>
      <c r="B246" s="173" t="s">
        <v>964</v>
      </c>
      <c r="C246" s="194" t="s">
        <v>965</v>
      </c>
      <c r="D246" s="177" t="s">
        <v>245</v>
      </c>
      <c r="E246" s="180">
        <v>1</v>
      </c>
      <c r="F246" s="185"/>
      <c r="G246" s="184">
        <f t="shared" si="4"/>
        <v>0</v>
      </c>
      <c r="H246" s="183"/>
      <c r="I246" s="202" t="s">
        <v>228</v>
      </c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  <c r="Y246" s="162"/>
      <c r="Z246" s="162"/>
      <c r="AA246" s="162"/>
      <c r="AB246" s="162"/>
      <c r="AC246" s="162"/>
      <c r="AD246" s="162"/>
      <c r="AE246" s="162" t="s">
        <v>229</v>
      </c>
      <c r="AF246" s="162" t="s">
        <v>330</v>
      </c>
      <c r="AG246" s="162"/>
      <c r="AH246" s="162"/>
      <c r="AI246" s="162"/>
      <c r="AJ246" s="162"/>
      <c r="AK246" s="162"/>
      <c r="AL246" s="162"/>
      <c r="AM246" s="162">
        <v>21</v>
      </c>
      <c r="AN246" s="162"/>
      <c r="AO246" s="162"/>
      <c r="AP246" s="162"/>
      <c r="AQ246" s="162"/>
      <c r="AR246" s="162"/>
      <c r="AS246" s="162"/>
      <c r="AT246" s="162"/>
      <c r="AU246" s="162"/>
      <c r="AV246" s="162"/>
      <c r="AW246" s="162"/>
      <c r="AX246" s="162"/>
      <c r="AY246" s="162"/>
      <c r="AZ246" s="162"/>
      <c r="BA246" s="162"/>
      <c r="BB246" s="162"/>
      <c r="BC246" s="162"/>
      <c r="BD246" s="162"/>
      <c r="BE246" s="162"/>
      <c r="BF246" s="162"/>
      <c r="BG246" s="162"/>
      <c r="BH246" s="162"/>
    </row>
    <row r="247" spans="1:60" outlineLevel="1" x14ac:dyDescent="0.2">
      <c r="A247" s="200">
        <v>123</v>
      </c>
      <c r="B247" s="173" t="s">
        <v>966</v>
      </c>
      <c r="C247" s="194" t="s">
        <v>967</v>
      </c>
      <c r="D247" s="177" t="s">
        <v>245</v>
      </c>
      <c r="E247" s="180">
        <v>1</v>
      </c>
      <c r="F247" s="185"/>
      <c r="G247" s="184">
        <f t="shared" si="4"/>
        <v>0</v>
      </c>
      <c r="H247" s="183"/>
      <c r="I247" s="202" t="s">
        <v>228</v>
      </c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62"/>
      <c r="Y247" s="162"/>
      <c r="Z247" s="162"/>
      <c r="AA247" s="162"/>
      <c r="AB247" s="162"/>
      <c r="AC247" s="162"/>
      <c r="AD247" s="162"/>
      <c r="AE247" s="162" t="s">
        <v>229</v>
      </c>
      <c r="AF247" s="162" t="s">
        <v>330</v>
      </c>
      <c r="AG247" s="162"/>
      <c r="AH247" s="162"/>
      <c r="AI247" s="162"/>
      <c r="AJ247" s="162"/>
      <c r="AK247" s="162"/>
      <c r="AL247" s="162"/>
      <c r="AM247" s="162">
        <v>21</v>
      </c>
      <c r="AN247" s="162"/>
      <c r="AO247" s="162"/>
      <c r="AP247" s="162"/>
      <c r="AQ247" s="162"/>
      <c r="AR247" s="162"/>
      <c r="AS247" s="162"/>
      <c r="AT247" s="162"/>
      <c r="AU247" s="162"/>
      <c r="AV247" s="162"/>
      <c r="AW247" s="162"/>
      <c r="AX247" s="162"/>
      <c r="AY247" s="162"/>
      <c r="AZ247" s="162"/>
      <c r="BA247" s="162"/>
      <c r="BB247" s="162"/>
      <c r="BC247" s="162"/>
      <c r="BD247" s="162"/>
      <c r="BE247" s="162"/>
      <c r="BF247" s="162"/>
      <c r="BG247" s="162"/>
      <c r="BH247" s="162"/>
    </row>
    <row r="248" spans="1:60" outlineLevel="1" x14ac:dyDescent="0.2">
      <c r="A248" s="200">
        <v>124</v>
      </c>
      <c r="B248" s="173" t="s">
        <v>968</v>
      </c>
      <c r="C248" s="194" t="s">
        <v>969</v>
      </c>
      <c r="D248" s="177" t="s">
        <v>245</v>
      </c>
      <c r="E248" s="180">
        <v>1</v>
      </c>
      <c r="F248" s="185"/>
      <c r="G248" s="184">
        <f t="shared" si="4"/>
        <v>0</v>
      </c>
      <c r="H248" s="183"/>
      <c r="I248" s="202" t="s">
        <v>228</v>
      </c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62"/>
      <c r="Y248" s="162"/>
      <c r="Z248" s="162"/>
      <c r="AA248" s="162"/>
      <c r="AB248" s="162"/>
      <c r="AC248" s="162"/>
      <c r="AD248" s="162"/>
      <c r="AE248" s="162" t="s">
        <v>229</v>
      </c>
      <c r="AF248" s="162" t="s">
        <v>330</v>
      </c>
      <c r="AG248" s="162"/>
      <c r="AH248" s="162"/>
      <c r="AI248" s="162"/>
      <c r="AJ248" s="162"/>
      <c r="AK248" s="162"/>
      <c r="AL248" s="162"/>
      <c r="AM248" s="162">
        <v>21</v>
      </c>
      <c r="AN248" s="162"/>
      <c r="AO248" s="162"/>
      <c r="AP248" s="162"/>
      <c r="AQ248" s="162"/>
      <c r="AR248" s="162"/>
      <c r="AS248" s="162"/>
      <c r="AT248" s="162"/>
      <c r="AU248" s="162"/>
      <c r="AV248" s="162"/>
      <c r="AW248" s="162"/>
      <c r="AX248" s="162"/>
      <c r="AY248" s="162"/>
      <c r="AZ248" s="162"/>
      <c r="BA248" s="162"/>
      <c r="BB248" s="162"/>
      <c r="BC248" s="162"/>
      <c r="BD248" s="162"/>
      <c r="BE248" s="162"/>
      <c r="BF248" s="162"/>
      <c r="BG248" s="162"/>
      <c r="BH248" s="162"/>
    </row>
    <row r="249" spans="1:60" outlineLevel="1" x14ac:dyDescent="0.2">
      <c r="A249" s="200">
        <v>125</v>
      </c>
      <c r="B249" s="173" t="s">
        <v>970</v>
      </c>
      <c r="C249" s="194" t="s">
        <v>610</v>
      </c>
      <c r="D249" s="177" t="s">
        <v>237</v>
      </c>
      <c r="E249" s="180">
        <v>1</v>
      </c>
      <c r="F249" s="185"/>
      <c r="G249" s="184">
        <f t="shared" si="4"/>
        <v>0</v>
      </c>
      <c r="H249" s="183"/>
      <c r="I249" s="202" t="s">
        <v>228</v>
      </c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  <c r="Y249" s="162"/>
      <c r="Z249" s="162"/>
      <c r="AA249" s="162"/>
      <c r="AB249" s="162"/>
      <c r="AC249" s="162"/>
      <c r="AD249" s="162"/>
      <c r="AE249" s="162" t="s">
        <v>229</v>
      </c>
      <c r="AF249" s="162" t="s">
        <v>330</v>
      </c>
      <c r="AG249" s="162"/>
      <c r="AH249" s="162"/>
      <c r="AI249" s="162"/>
      <c r="AJ249" s="162"/>
      <c r="AK249" s="162"/>
      <c r="AL249" s="162"/>
      <c r="AM249" s="162">
        <v>21</v>
      </c>
      <c r="AN249" s="162"/>
      <c r="AO249" s="162"/>
      <c r="AP249" s="162"/>
      <c r="AQ249" s="162"/>
      <c r="AR249" s="162"/>
      <c r="AS249" s="162"/>
      <c r="AT249" s="162"/>
      <c r="AU249" s="162"/>
      <c r="AV249" s="162"/>
      <c r="AW249" s="162"/>
      <c r="AX249" s="162"/>
      <c r="AY249" s="162"/>
      <c r="AZ249" s="162"/>
      <c r="BA249" s="162"/>
      <c r="BB249" s="162"/>
      <c r="BC249" s="162"/>
      <c r="BD249" s="162"/>
      <c r="BE249" s="162"/>
      <c r="BF249" s="162"/>
      <c r="BG249" s="162"/>
      <c r="BH249" s="162"/>
    </row>
    <row r="250" spans="1:60" outlineLevel="1" x14ac:dyDescent="0.2">
      <c r="A250" s="200">
        <v>126</v>
      </c>
      <c r="B250" s="173" t="s">
        <v>971</v>
      </c>
      <c r="C250" s="194" t="s">
        <v>612</v>
      </c>
      <c r="D250" s="177" t="s">
        <v>237</v>
      </c>
      <c r="E250" s="180">
        <v>1</v>
      </c>
      <c r="F250" s="185"/>
      <c r="G250" s="184">
        <f t="shared" si="4"/>
        <v>0</v>
      </c>
      <c r="H250" s="183"/>
      <c r="I250" s="202" t="s">
        <v>228</v>
      </c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62"/>
      <c r="Z250" s="162"/>
      <c r="AA250" s="162"/>
      <c r="AB250" s="162"/>
      <c r="AC250" s="162"/>
      <c r="AD250" s="162"/>
      <c r="AE250" s="162" t="s">
        <v>229</v>
      </c>
      <c r="AF250" s="162" t="s">
        <v>330</v>
      </c>
      <c r="AG250" s="162"/>
      <c r="AH250" s="162"/>
      <c r="AI250" s="162"/>
      <c r="AJ250" s="162"/>
      <c r="AK250" s="162"/>
      <c r="AL250" s="162"/>
      <c r="AM250" s="162">
        <v>21</v>
      </c>
      <c r="AN250" s="162"/>
      <c r="AO250" s="162"/>
      <c r="AP250" s="162"/>
      <c r="AQ250" s="162"/>
      <c r="AR250" s="162"/>
      <c r="AS250" s="162"/>
      <c r="AT250" s="162"/>
      <c r="AU250" s="162"/>
      <c r="AV250" s="162"/>
      <c r="AW250" s="162"/>
      <c r="AX250" s="162"/>
      <c r="AY250" s="162"/>
      <c r="AZ250" s="162"/>
      <c r="BA250" s="162"/>
      <c r="BB250" s="162"/>
      <c r="BC250" s="162"/>
      <c r="BD250" s="162"/>
      <c r="BE250" s="162"/>
      <c r="BF250" s="162"/>
      <c r="BG250" s="162"/>
      <c r="BH250" s="162"/>
    </row>
    <row r="251" spans="1:60" outlineLevel="1" x14ac:dyDescent="0.2">
      <c r="A251" s="200">
        <v>127</v>
      </c>
      <c r="B251" s="173" t="s">
        <v>972</v>
      </c>
      <c r="C251" s="194" t="s">
        <v>614</v>
      </c>
      <c r="D251" s="177" t="s">
        <v>237</v>
      </c>
      <c r="E251" s="180">
        <v>1</v>
      </c>
      <c r="F251" s="185"/>
      <c r="G251" s="184">
        <f t="shared" si="4"/>
        <v>0</v>
      </c>
      <c r="H251" s="183"/>
      <c r="I251" s="202" t="s">
        <v>228</v>
      </c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  <c r="Y251" s="162"/>
      <c r="Z251" s="162"/>
      <c r="AA251" s="162"/>
      <c r="AB251" s="162"/>
      <c r="AC251" s="162"/>
      <c r="AD251" s="162"/>
      <c r="AE251" s="162" t="s">
        <v>229</v>
      </c>
      <c r="AF251" s="162" t="s">
        <v>330</v>
      </c>
      <c r="AG251" s="162"/>
      <c r="AH251" s="162"/>
      <c r="AI251" s="162"/>
      <c r="AJ251" s="162"/>
      <c r="AK251" s="162"/>
      <c r="AL251" s="162"/>
      <c r="AM251" s="162">
        <v>21</v>
      </c>
      <c r="AN251" s="162"/>
      <c r="AO251" s="162"/>
      <c r="AP251" s="162"/>
      <c r="AQ251" s="162"/>
      <c r="AR251" s="162"/>
      <c r="AS251" s="162"/>
      <c r="AT251" s="162"/>
      <c r="AU251" s="162"/>
      <c r="AV251" s="162"/>
      <c r="AW251" s="162"/>
      <c r="AX251" s="162"/>
      <c r="AY251" s="162"/>
      <c r="AZ251" s="162"/>
      <c r="BA251" s="162"/>
      <c r="BB251" s="162"/>
      <c r="BC251" s="162"/>
      <c r="BD251" s="162"/>
      <c r="BE251" s="162"/>
      <c r="BF251" s="162"/>
      <c r="BG251" s="162"/>
      <c r="BH251" s="162"/>
    </row>
    <row r="252" spans="1:60" outlineLevel="1" x14ac:dyDescent="0.2">
      <c r="A252" s="200">
        <v>128</v>
      </c>
      <c r="B252" s="173" t="s">
        <v>973</v>
      </c>
      <c r="C252" s="194" t="s">
        <v>616</v>
      </c>
      <c r="D252" s="177" t="s">
        <v>617</v>
      </c>
      <c r="E252" s="180">
        <v>60</v>
      </c>
      <c r="F252" s="185"/>
      <c r="G252" s="184">
        <f t="shared" si="4"/>
        <v>0</v>
      </c>
      <c r="H252" s="183"/>
      <c r="I252" s="202" t="s">
        <v>228</v>
      </c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  <c r="Y252" s="162"/>
      <c r="Z252" s="162"/>
      <c r="AA252" s="162"/>
      <c r="AB252" s="162"/>
      <c r="AC252" s="162"/>
      <c r="AD252" s="162"/>
      <c r="AE252" s="162" t="s">
        <v>229</v>
      </c>
      <c r="AF252" s="162" t="s">
        <v>330</v>
      </c>
      <c r="AG252" s="162"/>
      <c r="AH252" s="162"/>
      <c r="AI252" s="162"/>
      <c r="AJ252" s="162"/>
      <c r="AK252" s="162"/>
      <c r="AL252" s="162"/>
      <c r="AM252" s="162">
        <v>21</v>
      </c>
      <c r="AN252" s="162"/>
      <c r="AO252" s="162"/>
      <c r="AP252" s="162"/>
      <c r="AQ252" s="162"/>
      <c r="AR252" s="162"/>
      <c r="AS252" s="162"/>
      <c r="AT252" s="162"/>
      <c r="AU252" s="162"/>
      <c r="AV252" s="162"/>
      <c r="AW252" s="162"/>
      <c r="AX252" s="162"/>
      <c r="AY252" s="162"/>
      <c r="AZ252" s="162"/>
      <c r="BA252" s="162"/>
      <c r="BB252" s="162"/>
      <c r="BC252" s="162"/>
      <c r="BD252" s="162"/>
      <c r="BE252" s="162"/>
      <c r="BF252" s="162"/>
      <c r="BG252" s="162"/>
      <c r="BH252" s="162"/>
    </row>
    <row r="253" spans="1:60" outlineLevel="1" x14ac:dyDescent="0.2">
      <c r="A253" s="200">
        <v>129</v>
      </c>
      <c r="B253" s="173" t="s">
        <v>974</v>
      </c>
      <c r="C253" s="194" t="s">
        <v>619</v>
      </c>
      <c r="D253" s="177" t="s">
        <v>617</v>
      </c>
      <c r="E253" s="180">
        <v>120</v>
      </c>
      <c r="F253" s="185"/>
      <c r="G253" s="184">
        <f t="shared" si="4"/>
        <v>0</v>
      </c>
      <c r="H253" s="183"/>
      <c r="I253" s="202" t="s">
        <v>228</v>
      </c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  <c r="Y253" s="162"/>
      <c r="Z253" s="162"/>
      <c r="AA253" s="162"/>
      <c r="AB253" s="162"/>
      <c r="AC253" s="162"/>
      <c r="AD253" s="162"/>
      <c r="AE253" s="162" t="s">
        <v>229</v>
      </c>
      <c r="AF253" s="162" t="s">
        <v>330</v>
      </c>
      <c r="AG253" s="162"/>
      <c r="AH253" s="162"/>
      <c r="AI253" s="162"/>
      <c r="AJ253" s="162"/>
      <c r="AK253" s="162"/>
      <c r="AL253" s="162"/>
      <c r="AM253" s="162">
        <v>21</v>
      </c>
      <c r="AN253" s="162"/>
      <c r="AO253" s="162"/>
      <c r="AP253" s="162"/>
      <c r="AQ253" s="162"/>
      <c r="AR253" s="162"/>
      <c r="AS253" s="162"/>
      <c r="AT253" s="162"/>
      <c r="AU253" s="162"/>
      <c r="AV253" s="162"/>
      <c r="AW253" s="162"/>
      <c r="AX253" s="162"/>
      <c r="AY253" s="162"/>
      <c r="AZ253" s="162"/>
      <c r="BA253" s="162"/>
      <c r="BB253" s="162"/>
      <c r="BC253" s="162"/>
      <c r="BD253" s="162"/>
      <c r="BE253" s="162"/>
      <c r="BF253" s="162"/>
      <c r="BG253" s="162"/>
      <c r="BH253" s="162"/>
    </row>
    <row r="254" spans="1:60" outlineLevel="1" x14ac:dyDescent="0.2">
      <c r="A254" s="200">
        <v>130</v>
      </c>
      <c r="B254" s="173" t="s">
        <v>975</v>
      </c>
      <c r="C254" s="194" t="s">
        <v>621</v>
      </c>
      <c r="D254" s="177" t="s">
        <v>237</v>
      </c>
      <c r="E254" s="180">
        <v>1</v>
      </c>
      <c r="F254" s="185"/>
      <c r="G254" s="184">
        <f t="shared" si="4"/>
        <v>0</v>
      </c>
      <c r="H254" s="183"/>
      <c r="I254" s="202" t="s">
        <v>228</v>
      </c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162"/>
      <c r="Y254" s="162"/>
      <c r="Z254" s="162"/>
      <c r="AA254" s="162"/>
      <c r="AB254" s="162"/>
      <c r="AC254" s="162"/>
      <c r="AD254" s="162"/>
      <c r="AE254" s="162" t="s">
        <v>229</v>
      </c>
      <c r="AF254" s="162" t="s">
        <v>330</v>
      </c>
      <c r="AG254" s="162"/>
      <c r="AH254" s="162"/>
      <c r="AI254" s="162"/>
      <c r="AJ254" s="162"/>
      <c r="AK254" s="162"/>
      <c r="AL254" s="162"/>
      <c r="AM254" s="162">
        <v>21</v>
      </c>
      <c r="AN254" s="162"/>
      <c r="AO254" s="162"/>
      <c r="AP254" s="162"/>
      <c r="AQ254" s="162"/>
      <c r="AR254" s="162"/>
      <c r="AS254" s="162"/>
      <c r="AT254" s="162"/>
      <c r="AU254" s="162"/>
      <c r="AV254" s="162"/>
      <c r="AW254" s="162"/>
      <c r="AX254" s="162"/>
      <c r="AY254" s="162"/>
      <c r="AZ254" s="162"/>
      <c r="BA254" s="162"/>
      <c r="BB254" s="162"/>
      <c r="BC254" s="162"/>
      <c r="BD254" s="162"/>
      <c r="BE254" s="162"/>
      <c r="BF254" s="162"/>
      <c r="BG254" s="162"/>
      <c r="BH254" s="162"/>
    </row>
    <row r="255" spans="1:60" outlineLevel="1" x14ac:dyDescent="0.2">
      <c r="A255" s="200">
        <v>131</v>
      </c>
      <c r="B255" s="173" t="s">
        <v>976</v>
      </c>
      <c r="C255" s="194" t="s">
        <v>623</v>
      </c>
      <c r="D255" s="177" t="s">
        <v>237</v>
      </c>
      <c r="E255" s="180">
        <v>1</v>
      </c>
      <c r="F255" s="185"/>
      <c r="G255" s="184">
        <f t="shared" si="4"/>
        <v>0</v>
      </c>
      <c r="H255" s="183"/>
      <c r="I255" s="202" t="s">
        <v>228</v>
      </c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  <c r="Z255" s="162"/>
      <c r="AA255" s="162"/>
      <c r="AB255" s="162"/>
      <c r="AC255" s="162"/>
      <c r="AD255" s="162"/>
      <c r="AE255" s="162" t="s">
        <v>229</v>
      </c>
      <c r="AF255" s="162" t="s">
        <v>330</v>
      </c>
      <c r="AG255" s="162"/>
      <c r="AH255" s="162"/>
      <c r="AI255" s="162"/>
      <c r="AJ255" s="162"/>
      <c r="AK255" s="162"/>
      <c r="AL255" s="162"/>
      <c r="AM255" s="162">
        <v>21</v>
      </c>
      <c r="AN255" s="162"/>
      <c r="AO255" s="162"/>
      <c r="AP255" s="162"/>
      <c r="AQ255" s="162"/>
      <c r="AR255" s="162"/>
      <c r="AS255" s="162"/>
      <c r="AT255" s="162"/>
      <c r="AU255" s="162"/>
      <c r="AV255" s="162"/>
      <c r="AW255" s="162"/>
      <c r="AX255" s="162"/>
      <c r="AY255" s="162"/>
      <c r="AZ255" s="162"/>
      <c r="BA255" s="162"/>
      <c r="BB255" s="162"/>
      <c r="BC255" s="162"/>
      <c r="BD255" s="162"/>
      <c r="BE255" s="162"/>
      <c r="BF255" s="162"/>
      <c r="BG255" s="162"/>
      <c r="BH255" s="162"/>
    </row>
    <row r="256" spans="1:60" ht="33.75" outlineLevel="1" x14ac:dyDescent="0.2">
      <c r="A256" s="200">
        <v>132</v>
      </c>
      <c r="B256" s="173" t="s">
        <v>977</v>
      </c>
      <c r="C256" s="194" t="s">
        <v>978</v>
      </c>
      <c r="D256" s="177" t="s">
        <v>617</v>
      </c>
      <c r="E256" s="180">
        <v>40</v>
      </c>
      <c r="F256" s="185"/>
      <c r="G256" s="184">
        <f t="shared" si="4"/>
        <v>0</v>
      </c>
      <c r="H256" s="183"/>
      <c r="I256" s="202" t="s">
        <v>228</v>
      </c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  <c r="Z256" s="162"/>
      <c r="AA256" s="162"/>
      <c r="AB256" s="162"/>
      <c r="AC256" s="162"/>
      <c r="AD256" s="162"/>
      <c r="AE256" s="162" t="s">
        <v>229</v>
      </c>
      <c r="AF256" s="162" t="s">
        <v>330</v>
      </c>
      <c r="AG256" s="162"/>
      <c r="AH256" s="162"/>
      <c r="AI256" s="162"/>
      <c r="AJ256" s="162"/>
      <c r="AK256" s="162"/>
      <c r="AL256" s="162"/>
      <c r="AM256" s="162">
        <v>21</v>
      </c>
      <c r="AN256" s="162"/>
      <c r="AO256" s="162"/>
      <c r="AP256" s="162"/>
      <c r="AQ256" s="162"/>
      <c r="AR256" s="162"/>
      <c r="AS256" s="162"/>
      <c r="AT256" s="162"/>
      <c r="AU256" s="162"/>
      <c r="AV256" s="162"/>
      <c r="AW256" s="162"/>
      <c r="AX256" s="162"/>
      <c r="AY256" s="162"/>
      <c r="AZ256" s="162"/>
      <c r="BA256" s="162"/>
      <c r="BB256" s="162"/>
      <c r="BC256" s="162"/>
      <c r="BD256" s="162"/>
      <c r="BE256" s="162"/>
      <c r="BF256" s="162"/>
      <c r="BG256" s="162"/>
      <c r="BH256" s="162"/>
    </row>
    <row r="257" spans="1:60" ht="23.25" outlineLevel="1" thickBot="1" x14ac:dyDescent="0.25">
      <c r="A257" s="208">
        <v>133</v>
      </c>
      <c r="B257" s="209" t="s">
        <v>979</v>
      </c>
      <c r="C257" s="210" t="s">
        <v>980</v>
      </c>
      <c r="D257" s="211" t="s">
        <v>617</v>
      </c>
      <c r="E257" s="212">
        <v>45</v>
      </c>
      <c r="F257" s="213"/>
      <c r="G257" s="214">
        <f t="shared" si="4"/>
        <v>0</v>
      </c>
      <c r="H257" s="215"/>
      <c r="I257" s="216" t="s">
        <v>228</v>
      </c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2"/>
      <c r="Z257" s="162"/>
      <c r="AA257" s="162"/>
      <c r="AB257" s="162"/>
      <c r="AC257" s="162"/>
      <c r="AD257" s="162"/>
      <c r="AE257" s="162" t="s">
        <v>229</v>
      </c>
      <c r="AF257" s="162" t="s">
        <v>330</v>
      </c>
      <c r="AG257" s="162"/>
      <c r="AH257" s="162"/>
      <c r="AI257" s="162"/>
      <c r="AJ257" s="162"/>
      <c r="AK257" s="162"/>
      <c r="AL257" s="162"/>
      <c r="AM257" s="162">
        <v>21</v>
      </c>
      <c r="AN257" s="162"/>
      <c r="AO257" s="162"/>
      <c r="AP257" s="162"/>
      <c r="AQ257" s="162"/>
      <c r="AR257" s="162"/>
      <c r="AS257" s="162"/>
      <c r="AT257" s="162"/>
      <c r="AU257" s="162"/>
      <c r="AV257" s="162"/>
      <c r="AW257" s="162"/>
      <c r="AX257" s="162"/>
      <c r="AY257" s="162"/>
      <c r="AZ257" s="162"/>
      <c r="BA257" s="162"/>
      <c r="BB257" s="162"/>
      <c r="BC257" s="162"/>
      <c r="BD257" s="162"/>
      <c r="BE257" s="162"/>
      <c r="BF257" s="162"/>
      <c r="BG257" s="162"/>
      <c r="BH257" s="162"/>
    </row>
    <row r="258" spans="1:60" x14ac:dyDescent="0.2">
      <c r="A258" s="163"/>
      <c r="B258" s="175" t="s">
        <v>335</v>
      </c>
      <c r="C258" s="195" t="s">
        <v>335</v>
      </c>
      <c r="D258" s="178"/>
      <c r="E258" s="181"/>
      <c r="F258" s="186"/>
      <c r="G258" s="186"/>
      <c r="H258" s="187"/>
      <c r="I258" s="186"/>
    </row>
    <row r="259" spans="1:60" hidden="1" x14ac:dyDescent="0.2">
      <c r="C259" s="196"/>
      <c r="D259" s="141"/>
    </row>
    <row r="260" spans="1:60" ht="13.5" hidden="1" thickBot="1" x14ac:dyDescent="0.25">
      <c r="A260" s="188"/>
      <c r="B260" s="189" t="s">
        <v>336</v>
      </c>
      <c r="C260" s="197"/>
      <c r="D260" s="190"/>
      <c r="E260" s="191"/>
      <c r="F260" s="191"/>
      <c r="G260" s="192">
        <f>F8+F36+F45+F77+F116+F146+F219+F231+F235+F237</f>
        <v>0</v>
      </c>
    </row>
    <row r="261" spans="1:60" x14ac:dyDescent="0.2">
      <c r="D261" s="141"/>
    </row>
    <row r="262" spans="1:60" x14ac:dyDescent="0.2">
      <c r="D262" s="141"/>
    </row>
    <row r="263" spans="1:60" x14ac:dyDescent="0.2">
      <c r="D263" s="141"/>
    </row>
    <row r="264" spans="1:60" x14ac:dyDescent="0.2">
      <c r="D264" s="141"/>
    </row>
    <row r="265" spans="1:60" x14ac:dyDescent="0.2">
      <c r="D265" s="141"/>
    </row>
    <row r="266" spans="1:60" x14ac:dyDescent="0.2">
      <c r="D266" s="141"/>
    </row>
    <row r="267" spans="1:60" x14ac:dyDescent="0.2">
      <c r="D267" s="141"/>
    </row>
    <row r="268" spans="1:60" x14ac:dyDescent="0.2">
      <c r="D268" s="141"/>
    </row>
    <row r="269" spans="1:60" x14ac:dyDescent="0.2">
      <c r="D269" s="141"/>
    </row>
    <row r="270" spans="1:60" x14ac:dyDescent="0.2">
      <c r="D270" s="141"/>
    </row>
    <row r="271" spans="1:60" x14ac:dyDescent="0.2">
      <c r="D271" s="141"/>
    </row>
    <row r="272" spans="1:60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WOYggipeiN77+gOpk5HFMnsNpu1SrNg4BJ+985bkeLrGr4cGs+3dmupt3JPvDdsFJn1tDiAbefUzsgPO8hf3jQ==" saltValue="2GpZix7YI/+qXH+WOE4thg==" spinCount="100000" sheet="1"/>
  <mergeCells count="119">
    <mergeCell ref="C13:G13"/>
    <mergeCell ref="B14:G14"/>
    <mergeCell ref="B15:G15"/>
    <mergeCell ref="C17:G17"/>
    <mergeCell ref="C19:G19"/>
    <mergeCell ref="C29:G29"/>
    <mergeCell ref="A1:G1"/>
    <mergeCell ref="C7:G7"/>
    <mergeCell ref="F8:G8"/>
    <mergeCell ref="B9:G9"/>
    <mergeCell ref="B10:G10"/>
    <mergeCell ref="B11:G11"/>
    <mergeCell ref="B40:G40"/>
    <mergeCell ref="B42:G42"/>
    <mergeCell ref="B43:G43"/>
    <mergeCell ref="F45:G45"/>
    <mergeCell ref="B46:G46"/>
    <mergeCell ref="B48:G48"/>
    <mergeCell ref="B31:G31"/>
    <mergeCell ref="B32:G32"/>
    <mergeCell ref="B34:G34"/>
    <mergeCell ref="F36:G36"/>
    <mergeCell ref="B37:G37"/>
    <mergeCell ref="B39:G39"/>
    <mergeCell ref="B75:G75"/>
    <mergeCell ref="F77:G77"/>
    <mergeCell ref="B78:G78"/>
    <mergeCell ref="B79:G79"/>
    <mergeCell ref="C81:G81"/>
    <mergeCell ref="B82:G82"/>
    <mergeCell ref="B49:G49"/>
    <mergeCell ref="C53:G53"/>
    <mergeCell ref="C59:G59"/>
    <mergeCell ref="C60:G60"/>
    <mergeCell ref="B72:G72"/>
    <mergeCell ref="B73:G73"/>
    <mergeCell ref="B93:G93"/>
    <mergeCell ref="B95:G95"/>
    <mergeCell ref="B96:G96"/>
    <mergeCell ref="B98:G98"/>
    <mergeCell ref="B99:G99"/>
    <mergeCell ref="B101:G101"/>
    <mergeCell ref="B83:G83"/>
    <mergeCell ref="B85:G85"/>
    <mergeCell ref="B86:G86"/>
    <mergeCell ref="B88:G88"/>
    <mergeCell ref="B89:G89"/>
    <mergeCell ref="B91:G91"/>
    <mergeCell ref="C123:G123"/>
    <mergeCell ref="C125:G125"/>
    <mergeCell ref="C127:G127"/>
    <mergeCell ref="B128:G128"/>
    <mergeCell ref="B130:G130"/>
    <mergeCell ref="B131:G131"/>
    <mergeCell ref="B112:G112"/>
    <mergeCell ref="B114:G114"/>
    <mergeCell ref="F116:G116"/>
    <mergeCell ref="B117:G117"/>
    <mergeCell ref="C119:G119"/>
    <mergeCell ref="C121:G121"/>
    <mergeCell ref="B150:G150"/>
    <mergeCell ref="B151:G151"/>
    <mergeCell ref="B153:G153"/>
    <mergeCell ref="B154:G154"/>
    <mergeCell ref="B156:G156"/>
    <mergeCell ref="B157:G157"/>
    <mergeCell ref="C133:G133"/>
    <mergeCell ref="B142:G142"/>
    <mergeCell ref="B144:G144"/>
    <mergeCell ref="F146:G146"/>
    <mergeCell ref="B147:G147"/>
    <mergeCell ref="B148:G148"/>
    <mergeCell ref="B168:G168"/>
    <mergeCell ref="B169:G169"/>
    <mergeCell ref="B171:G171"/>
    <mergeCell ref="B172:G172"/>
    <mergeCell ref="B174:G174"/>
    <mergeCell ref="B175:G175"/>
    <mergeCell ref="B159:G159"/>
    <mergeCell ref="B160:G160"/>
    <mergeCell ref="B162:G162"/>
    <mergeCell ref="B163:G163"/>
    <mergeCell ref="B165:G165"/>
    <mergeCell ref="B166:G166"/>
    <mergeCell ref="B185:G185"/>
    <mergeCell ref="B187:G187"/>
    <mergeCell ref="B188:G188"/>
    <mergeCell ref="B190:G190"/>
    <mergeCell ref="B191:G191"/>
    <mergeCell ref="B193:G193"/>
    <mergeCell ref="B176:G176"/>
    <mergeCell ref="B178:G178"/>
    <mergeCell ref="B179:G179"/>
    <mergeCell ref="B181:G181"/>
    <mergeCell ref="B182:G182"/>
    <mergeCell ref="B184:G184"/>
    <mergeCell ref="B204:G204"/>
    <mergeCell ref="B205:G205"/>
    <mergeCell ref="B207:G207"/>
    <mergeCell ref="B208:G208"/>
    <mergeCell ref="B210:G210"/>
    <mergeCell ref="B215:G215"/>
    <mergeCell ref="B194:G194"/>
    <mergeCell ref="B196:G196"/>
    <mergeCell ref="B197:G197"/>
    <mergeCell ref="B199:G199"/>
    <mergeCell ref="B201:G201"/>
    <mergeCell ref="B202:G202"/>
    <mergeCell ref="F231:G231"/>
    <mergeCell ref="B232:G232"/>
    <mergeCell ref="B233:G233"/>
    <mergeCell ref="F235:G235"/>
    <mergeCell ref="F237:G237"/>
    <mergeCell ref="B217:G217"/>
    <mergeCell ref="F219:G219"/>
    <mergeCell ref="B220:G220"/>
    <mergeCell ref="B226:G226"/>
    <mergeCell ref="B228:G228"/>
    <mergeCell ref="B229:G229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304" t="s">
        <v>152</v>
      </c>
      <c r="B1" s="304"/>
      <c r="C1" s="305"/>
      <c r="D1" s="304"/>
      <c r="E1" s="304"/>
      <c r="F1" s="304"/>
      <c r="G1" s="304"/>
      <c r="AC1" t="s">
        <v>155</v>
      </c>
    </row>
    <row r="2" spans="1:60" ht="13.5" thickTop="1" x14ac:dyDescent="0.2">
      <c r="A2" s="146" t="s">
        <v>29</v>
      </c>
      <c r="B2" s="150" t="s">
        <v>40</v>
      </c>
      <c r="C2" s="166" t="s">
        <v>41</v>
      </c>
      <c r="D2" s="148"/>
      <c r="E2" s="147"/>
      <c r="F2" s="147"/>
      <c r="G2" s="149"/>
    </row>
    <row r="3" spans="1:60" x14ac:dyDescent="0.2">
      <c r="A3" s="144" t="s">
        <v>30</v>
      </c>
      <c r="B3" s="151" t="s">
        <v>53</v>
      </c>
      <c r="C3" s="167" t="s">
        <v>54</v>
      </c>
      <c r="D3" s="143"/>
      <c r="E3" s="142"/>
      <c r="F3" s="142"/>
      <c r="G3" s="145"/>
      <c r="AC3" s="8" t="s">
        <v>143</v>
      </c>
    </row>
    <row r="4" spans="1:60" ht="13.5" thickBot="1" x14ac:dyDescent="0.25">
      <c r="A4" s="152" t="s">
        <v>31</v>
      </c>
      <c r="B4" s="153" t="s">
        <v>664</v>
      </c>
      <c r="C4" s="168" t="s">
        <v>665</v>
      </c>
      <c r="D4" s="154"/>
      <c r="E4" s="155"/>
      <c r="F4" s="155"/>
      <c r="G4" s="156"/>
    </row>
    <row r="5" spans="1:60" ht="14.25" thickTop="1" thickBot="1" x14ac:dyDescent="0.25">
      <c r="C5" s="169"/>
      <c r="D5" s="141"/>
      <c r="AN5">
        <v>15</v>
      </c>
      <c r="AO5">
        <v>21</v>
      </c>
    </row>
    <row r="6" spans="1:60" ht="27" thickTop="1" thickBot="1" x14ac:dyDescent="0.25">
      <c r="A6" s="157" t="s">
        <v>32</v>
      </c>
      <c r="B6" s="160" t="s">
        <v>33</v>
      </c>
      <c r="C6" s="170" t="s">
        <v>34</v>
      </c>
      <c r="D6" s="159" t="s">
        <v>35</v>
      </c>
      <c r="E6" s="158" t="s">
        <v>36</v>
      </c>
      <c r="F6" s="161" t="s">
        <v>37</v>
      </c>
      <c r="G6" s="157" t="s">
        <v>38</v>
      </c>
      <c r="H6" s="203" t="s">
        <v>153</v>
      </c>
      <c r="I6" s="171" t="s">
        <v>154</v>
      </c>
      <c r="J6" s="54"/>
      <c r="AN6">
        <f>SUMIF(AM8:AM101,AN5,G8:G101)</f>
        <v>0</v>
      </c>
      <c r="AO6">
        <f>SUMIF(AM8:AM101,AO5,G8:G101)</f>
        <v>0</v>
      </c>
    </row>
    <row r="7" spans="1:60" x14ac:dyDescent="0.2">
      <c r="A7" s="204"/>
      <c r="B7" s="205" t="s">
        <v>156</v>
      </c>
      <c r="C7" s="306" t="s">
        <v>157</v>
      </c>
      <c r="D7" s="307"/>
      <c r="E7" s="308"/>
      <c r="F7" s="309"/>
      <c r="G7" s="309"/>
      <c r="H7" s="206"/>
      <c r="I7" s="207"/>
    </row>
    <row r="8" spans="1:60" x14ac:dyDescent="0.2">
      <c r="A8" s="198" t="s">
        <v>158</v>
      </c>
      <c r="B8" s="172" t="s">
        <v>102</v>
      </c>
      <c r="C8" s="193" t="s">
        <v>103</v>
      </c>
      <c r="D8" s="176"/>
      <c r="E8" s="179"/>
      <c r="F8" s="310">
        <f>SUM(G9:G20)</f>
        <v>0</v>
      </c>
      <c r="G8" s="311"/>
      <c r="H8" s="182"/>
      <c r="I8" s="201"/>
      <c r="AE8" t="s">
        <v>159</v>
      </c>
    </row>
    <row r="9" spans="1:60" outlineLevel="1" x14ac:dyDescent="0.2">
      <c r="A9" s="199"/>
      <c r="B9" s="293" t="s">
        <v>981</v>
      </c>
      <c r="C9" s="294"/>
      <c r="D9" s="295"/>
      <c r="E9" s="296"/>
      <c r="F9" s="297"/>
      <c r="G9" s="298"/>
      <c r="H9" s="183"/>
      <c r="I9" s="20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>
        <v>0</v>
      </c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outlineLevel="1" x14ac:dyDescent="0.2">
      <c r="A10" s="200">
        <v>1</v>
      </c>
      <c r="B10" s="173" t="s">
        <v>982</v>
      </c>
      <c r="C10" s="194" t="s">
        <v>983</v>
      </c>
      <c r="D10" s="177" t="s">
        <v>225</v>
      </c>
      <c r="E10" s="180">
        <v>2</v>
      </c>
      <c r="F10" s="185"/>
      <c r="G10" s="184">
        <f>ROUND(E10*F10,2)</f>
        <v>0</v>
      </c>
      <c r="H10" s="183" t="s">
        <v>821</v>
      </c>
      <c r="I10" s="202" t="s">
        <v>174</v>
      </c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166</v>
      </c>
      <c r="AF10" s="162"/>
      <c r="AG10" s="162"/>
      <c r="AH10" s="162"/>
      <c r="AI10" s="162"/>
      <c r="AJ10" s="162"/>
      <c r="AK10" s="162"/>
      <c r="AL10" s="162"/>
      <c r="AM10" s="162">
        <v>21</v>
      </c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 x14ac:dyDescent="0.2">
      <c r="A11" s="199"/>
      <c r="B11" s="174"/>
      <c r="C11" s="299" t="s">
        <v>984</v>
      </c>
      <c r="D11" s="300"/>
      <c r="E11" s="301"/>
      <c r="F11" s="302"/>
      <c r="G11" s="303"/>
      <c r="H11" s="183"/>
      <c r="I11" s="20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5" t="str">
        <f>C11</f>
        <v>Potrubí včetně tvarovek. Bez zednických výpomocí.</v>
      </c>
      <c r="BB11" s="162"/>
      <c r="BC11" s="162"/>
      <c r="BD11" s="162"/>
      <c r="BE11" s="162"/>
      <c r="BF11" s="162"/>
      <c r="BG11" s="162"/>
      <c r="BH11" s="162"/>
    </row>
    <row r="12" spans="1:60" outlineLevel="1" x14ac:dyDescent="0.2">
      <c r="A12" s="200">
        <v>2</v>
      </c>
      <c r="B12" s="173" t="s">
        <v>985</v>
      </c>
      <c r="C12" s="194" t="s">
        <v>986</v>
      </c>
      <c r="D12" s="177" t="s">
        <v>225</v>
      </c>
      <c r="E12" s="180">
        <v>14</v>
      </c>
      <c r="F12" s="185"/>
      <c r="G12" s="184">
        <f>ROUND(E12*F12,2)</f>
        <v>0</v>
      </c>
      <c r="H12" s="183" t="s">
        <v>821</v>
      </c>
      <c r="I12" s="202" t="s">
        <v>174</v>
      </c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 t="s">
        <v>166</v>
      </c>
      <c r="AF12" s="162"/>
      <c r="AG12" s="162"/>
      <c r="AH12" s="162"/>
      <c r="AI12" s="162"/>
      <c r="AJ12" s="162"/>
      <c r="AK12" s="162"/>
      <c r="AL12" s="162"/>
      <c r="AM12" s="162">
        <v>21</v>
      </c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outlineLevel="1" x14ac:dyDescent="0.2">
      <c r="A13" s="199"/>
      <c r="B13" s="174"/>
      <c r="C13" s="299" t="s">
        <v>984</v>
      </c>
      <c r="D13" s="300"/>
      <c r="E13" s="301"/>
      <c r="F13" s="302"/>
      <c r="G13" s="303"/>
      <c r="H13" s="183"/>
      <c r="I13" s="20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5" t="str">
        <f>C13</f>
        <v>Potrubí včetně tvarovek. Bez zednických výpomocí.</v>
      </c>
      <c r="BB13" s="162"/>
      <c r="BC13" s="162"/>
      <c r="BD13" s="162"/>
      <c r="BE13" s="162"/>
      <c r="BF13" s="162"/>
      <c r="BG13" s="162"/>
      <c r="BH13" s="162"/>
    </row>
    <row r="14" spans="1:60" outlineLevel="1" x14ac:dyDescent="0.2">
      <c r="A14" s="200">
        <v>3</v>
      </c>
      <c r="B14" s="173" t="s">
        <v>987</v>
      </c>
      <c r="C14" s="194" t="s">
        <v>988</v>
      </c>
      <c r="D14" s="177" t="s">
        <v>245</v>
      </c>
      <c r="E14" s="180">
        <v>1</v>
      </c>
      <c r="F14" s="185"/>
      <c r="G14" s="184">
        <f>ROUND(E14*F14,2)</f>
        <v>0</v>
      </c>
      <c r="H14" s="183"/>
      <c r="I14" s="202" t="s">
        <v>228</v>
      </c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 t="s">
        <v>229</v>
      </c>
      <c r="AF14" s="162" t="s">
        <v>240</v>
      </c>
      <c r="AG14" s="162"/>
      <c r="AH14" s="162"/>
      <c r="AI14" s="162"/>
      <c r="AJ14" s="162"/>
      <c r="AK14" s="162"/>
      <c r="AL14" s="162"/>
      <c r="AM14" s="162">
        <v>21</v>
      </c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outlineLevel="1" x14ac:dyDescent="0.2">
      <c r="A15" s="200">
        <v>4</v>
      </c>
      <c r="B15" s="173" t="s">
        <v>989</v>
      </c>
      <c r="C15" s="194" t="s">
        <v>990</v>
      </c>
      <c r="D15" s="177" t="s">
        <v>245</v>
      </c>
      <c r="E15" s="180">
        <v>4</v>
      </c>
      <c r="F15" s="185"/>
      <c r="G15" s="184">
        <f>ROUND(E15*F15,2)</f>
        <v>0</v>
      </c>
      <c r="H15" s="183"/>
      <c r="I15" s="202" t="s">
        <v>228</v>
      </c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 t="s">
        <v>229</v>
      </c>
      <c r="AF15" s="162" t="s">
        <v>240</v>
      </c>
      <c r="AG15" s="162"/>
      <c r="AH15" s="162"/>
      <c r="AI15" s="162"/>
      <c r="AJ15" s="162"/>
      <c r="AK15" s="162"/>
      <c r="AL15" s="162"/>
      <c r="AM15" s="162">
        <v>21</v>
      </c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</row>
    <row r="16" spans="1:60" outlineLevel="1" x14ac:dyDescent="0.2">
      <c r="A16" s="199"/>
      <c r="B16" s="285" t="s">
        <v>991</v>
      </c>
      <c r="C16" s="286"/>
      <c r="D16" s="287"/>
      <c r="E16" s="288"/>
      <c r="F16" s="289"/>
      <c r="G16" s="290"/>
      <c r="H16" s="183"/>
      <c r="I16" s="20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>
        <v>0</v>
      </c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">
      <c r="A17" s="199"/>
      <c r="B17" s="285" t="s">
        <v>992</v>
      </c>
      <c r="C17" s="286"/>
      <c r="D17" s="287"/>
      <c r="E17" s="288"/>
      <c r="F17" s="289"/>
      <c r="G17" s="290"/>
      <c r="H17" s="183"/>
      <c r="I17" s="20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 t="s">
        <v>169</v>
      </c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outlineLevel="1" x14ac:dyDescent="0.2">
      <c r="A18" s="199">
        <v>5</v>
      </c>
      <c r="B18" s="174" t="s">
        <v>993</v>
      </c>
      <c r="C18" s="194" t="s">
        <v>994</v>
      </c>
      <c r="D18" s="177" t="s">
        <v>463</v>
      </c>
      <c r="E18" s="220"/>
      <c r="F18" s="185"/>
      <c r="G18" s="184">
        <f>ROUND(E18*F18,2)</f>
        <v>0</v>
      </c>
      <c r="H18" s="183" t="s">
        <v>821</v>
      </c>
      <c r="I18" s="202" t="s">
        <v>174</v>
      </c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 t="s">
        <v>166</v>
      </c>
      <c r="AF18" s="162"/>
      <c r="AG18" s="162"/>
      <c r="AH18" s="162"/>
      <c r="AI18" s="162"/>
      <c r="AJ18" s="162"/>
      <c r="AK18" s="162"/>
      <c r="AL18" s="162"/>
      <c r="AM18" s="162">
        <v>21</v>
      </c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 x14ac:dyDescent="0.2">
      <c r="A19" s="199"/>
      <c r="B19" s="285" t="s">
        <v>995</v>
      </c>
      <c r="C19" s="286"/>
      <c r="D19" s="287"/>
      <c r="E19" s="288"/>
      <c r="F19" s="289"/>
      <c r="G19" s="290"/>
      <c r="H19" s="183"/>
      <c r="I19" s="20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>
        <v>1</v>
      </c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outlineLevel="1" x14ac:dyDescent="0.2">
      <c r="A20" s="199">
        <v>6</v>
      </c>
      <c r="B20" s="174" t="s">
        <v>996</v>
      </c>
      <c r="C20" s="194" t="s">
        <v>997</v>
      </c>
      <c r="D20" s="177" t="s">
        <v>463</v>
      </c>
      <c r="E20" s="220"/>
      <c r="F20" s="185"/>
      <c r="G20" s="184">
        <f>ROUND(E20*F20,2)</f>
        <v>0</v>
      </c>
      <c r="H20" s="183" t="s">
        <v>821</v>
      </c>
      <c r="I20" s="202" t="s">
        <v>174</v>
      </c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 t="s">
        <v>166</v>
      </c>
      <c r="AF20" s="162"/>
      <c r="AG20" s="162"/>
      <c r="AH20" s="162"/>
      <c r="AI20" s="162"/>
      <c r="AJ20" s="162"/>
      <c r="AK20" s="162"/>
      <c r="AL20" s="162"/>
      <c r="AM20" s="162">
        <v>21</v>
      </c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x14ac:dyDescent="0.2">
      <c r="A21" s="198" t="s">
        <v>158</v>
      </c>
      <c r="B21" s="172" t="s">
        <v>104</v>
      </c>
      <c r="C21" s="193" t="s">
        <v>105</v>
      </c>
      <c r="D21" s="176"/>
      <c r="E21" s="179"/>
      <c r="F21" s="291">
        <f>SUM(G22:G85)</f>
        <v>0</v>
      </c>
      <c r="G21" s="292"/>
      <c r="H21" s="182"/>
      <c r="I21" s="201"/>
      <c r="AE21" t="s">
        <v>159</v>
      </c>
    </row>
    <row r="22" spans="1:60" outlineLevel="1" x14ac:dyDescent="0.2">
      <c r="A22" s="199"/>
      <c r="B22" s="293" t="s">
        <v>998</v>
      </c>
      <c r="C22" s="294"/>
      <c r="D22" s="295"/>
      <c r="E22" s="296"/>
      <c r="F22" s="297"/>
      <c r="G22" s="298"/>
      <c r="H22" s="183"/>
      <c r="I22" s="20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>
        <v>0</v>
      </c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ht="22.5" outlineLevel="1" x14ac:dyDescent="0.2">
      <c r="A23" s="200">
        <v>7</v>
      </c>
      <c r="B23" s="173" t="s">
        <v>999</v>
      </c>
      <c r="C23" s="194" t="s">
        <v>1000</v>
      </c>
      <c r="D23" s="177" t="s">
        <v>225</v>
      </c>
      <c r="E23" s="180">
        <v>31</v>
      </c>
      <c r="F23" s="185"/>
      <c r="G23" s="184">
        <f>ROUND(E23*F23,2)</f>
        <v>0</v>
      </c>
      <c r="H23" s="183" t="s">
        <v>821</v>
      </c>
      <c r="I23" s="202" t="s">
        <v>174</v>
      </c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 t="s">
        <v>166</v>
      </c>
      <c r="AF23" s="162"/>
      <c r="AG23" s="162"/>
      <c r="AH23" s="162"/>
      <c r="AI23" s="162"/>
      <c r="AJ23" s="162"/>
      <c r="AK23" s="162"/>
      <c r="AL23" s="162"/>
      <c r="AM23" s="162">
        <v>21</v>
      </c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199"/>
      <c r="B24" s="174"/>
      <c r="C24" s="299" t="s">
        <v>502</v>
      </c>
      <c r="D24" s="300"/>
      <c r="E24" s="301"/>
      <c r="F24" s="302"/>
      <c r="G24" s="303"/>
      <c r="H24" s="183"/>
      <c r="I24" s="20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5" t="str">
        <f>C24</f>
        <v>Potrubí včetně tvarovek a zednických výpomocí.</v>
      </c>
      <c r="BB24" s="162"/>
      <c r="BC24" s="162"/>
      <c r="BD24" s="162"/>
      <c r="BE24" s="162"/>
      <c r="BF24" s="162"/>
      <c r="BG24" s="162"/>
      <c r="BH24" s="162"/>
    </row>
    <row r="25" spans="1:60" outlineLevel="1" x14ac:dyDescent="0.2">
      <c r="A25" s="199"/>
      <c r="B25" s="174"/>
      <c r="C25" s="299" t="s">
        <v>799</v>
      </c>
      <c r="D25" s="300"/>
      <c r="E25" s="301"/>
      <c r="F25" s="302"/>
      <c r="G25" s="303"/>
      <c r="H25" s="183"/>
      <c r="I25" s="20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5" t="str">
        <f>C25</f>
        <v>Včetně pomocného lešení o výšce podlahy do 1900 mm a pro zatížení do 1,5 kPa.</v>
      </c>
      <c r="BB25" s="162"/>
      <c r="BC25" s="162"/>
      <c r="BD25" s="162"/>
      <c r="BE25" s="162"/>
      <c r="BF25" s="162"/>
      <c r="BG25" s="162"/>
      <c r="BH25" s="162"/>
    </row>
    <row r="26" spans="1:60" ht="22.5" outlineLevel="1" x14ac:dyDescent="0.2">
      <c r="A26" s="200">
        <v>8</v>
      </c>
      <c r="B26" s="173" t="s">
        <v>1001</v>
      </c>
      <c r="C26" s="194" t="s">
        <v>1002</v>
      </c>
      <c r="D26" s="177" t="s">
        <v>225</v>
      </c>
      <c r="E26" s="180">
        <v>5</v>
      </c>
      <c r="F26" s="185"/>
      <c r="G26" s="184">
        <f>ROUND(E26*F26,2)</f>
        <v>0</v>
      </c>
      <c r="H26" s="183" t="s">
        <v>821</v>
      </c>
      <c r="I26" s="202" t="s">
        <v>174</v>
      </c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166</v>
      </c>
      <c r="AF26" s="162"/>
      <c r="AG26" s="162"/>
      <c r="AH26" s="162"/>
      <c r="AI26" s="162"/>
      <c r="AJ26" s="162"/>
      <c r="AK26" s="162"/>
      <c r="AL26" s="162"/>
      <c r="AM26" s="162">
        <v>21</v>
      </c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">
      <c r="A27" s="199"/>
      <c r="B27" s="174"/>
      <c r="C27" s="299" t="s">
        <v>502</v>
      </c>
      <c r="D27" s="300"/>
      <c r="E27" s="301"/>
      <c r="F27" s="302"/>
      <c r="G27" s="303"/>
      <c r="H27" s="183"/>
      <c r="I27" s="20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5" t="str">
        <f>C27</f>
        <v>Potrubí včetně tvarovek a zednických výpomocí.</v>
      </c>
      <c r="BB27" s="162"/>
      <c r="BC27" s="162"/>
      <c r="BD27" s="162"/>
      <c r="BE27" s="162"/>
      <c r="BF27" s="162"/>
      <c r="BG27" s="162"/>
      <c r="BH27" s="162"/>
    </row>
    <row r="28" spans="1:60" outlineLevel="1" x14ac:dyDescent="0.2">
      <c r="A28" s="199"/>
      <c r="B28" s="174"/>
      <c r="C28" s="299" t="s">
        <v>799</v>
      </c>
      <c r="D28" s="300"/>
      <c r="E28" s="301"/>
      <c r="F28" s="302"/>
      <c r="G28" s="303"/>
      <c r="H28" s="183"/>
      <c r="I28" s="20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5" t="str">
        <f>C28</f>
        <v>Včetně pomocného lešení o výšce podlahy do 1900 mm a pro zatížení do 1,5 kPa.</v>
      </c>
      <c r="BB28" s="162"/>
      <c r="BC28" s="162"/>
      <c r="BD28" s="162"/>
      <c r="BE28" s="162"/>
      <c r="BF28" s="162"/>
      <c r="BG28" s="162"/>
      <c r="BH28" s="162"/>
    </row>
    <row r="29" spans="1:60" ht="22.5" outlineLevel="1" x14ac:dyDescent="0.2">
      <c r="A29" s="200">
        <v>9</v>
      </c>
      <c r="B29" s="173" t="s">
        <v>1003</v>
      </c>
      <c r="C29" s="194" t="s">
        <v>1004</v>
      </c>
      <c r="D29" s="177" t="s">
        <v>225</v>
      </c>
      <c r="E29" s="180">
        <v>36</v>
      </c>
      <c r="F29" s="185"/>
      <c r="G29" s="184">
        <f>ROUND(E29*F29,2)</f>
        <v>0</v>
      </c>
      <c r="H29" s="183" t="s">
        <v>821</v>
      </c>
      <c r="I29" s="202" t="s">
        <v>174</v>
      </c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 t="s">
        <v>166</v>
      </c>
      <c r="AF29" s="162"/>
      <c r="AG29" s="162"/>
      <c r="AH29" s="162"/>
      <c r="AI29" s="162"/>
      <c r="AJ29" s="162"/>
      <c r="AK29" s="162"/>
      <c r="AL29" s="162"/>
      <c r="AM29" s="162">
        <v>21</v>
      </c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</row>
    <row r="30" spans="1:60" outlineLevel="1" x14ac:dyDescent="0.2">
      <c r="A30" s="199"/>
      <c r="B30" s="174"/>
      <c r="C30" s="299" t="s">
        <v>502</v>
      </c>
      <c r="D30" s="300"/>
      <c r="E30" s="301"/>
      <c r="F30" s="302"/>
      <c r="G30" s="303"/>
      <c r="H30" s="183"/>
      <c r="I30" s="20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5" t="str">
        <f>C30</f>
        <v>Potrubí včetně tvarovek a zednických výpomocí.</v>
      </c>
      <c r="BB30" s="162"/>
      <c r="BC30" s="162"/>
      <c r="BD30" s="162"/>
      <c r="BE30" s="162"/>
      <c r="BF30" s="162"/>
      <c r="BG30" s="162"/>
      <c r="BH30" s="162"/>
    </row>
    <row r="31" spans="1:60" outlineLevel="1" x14ac:dyDescent="0.2">
      <c r="A31" s="199"/>
      <c r="B31" s="174"/>
      <c r="C31" s="299" t="s">
        <v>799</v>
      </c>
      <c r="D31" s="300"/>
      <c r="E31" s="301"/>
      <c r="F31" s="302"/>
      <c r="G31" s="303"/>
      <c r="H31" s="183"/>
      <c r="I31" s="20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5" t="str">
        <f>C31</f>
        <v>Včetně pomocného lešení o výšce podlahy do 1900 mm a pro zatížení do 1,5 kPa.</v>
      </c>
      <c r="BB31" s="162"/>
      <c r="BC31" s="162"/>
      <c r="BD31" s="162"/>
      <c r="BE31" s="162"/>
      <c r="BF31" s="162"/>
      <c r="BG31" s="162"/>
      <c r="BH31" s="162"/>
    </row>
    <row r="32" spans="1:60" outlineLevel="1" x14ac:dyDescent="0.2">
      <c r="A32" s="199"/>
      <c r="B32" s="285" t="s">
        <v>1005</v>
      </c>
      <c r="C32" s="286"/>
      <c r="D32" s="287"/>
      <c r="E32" s="288"/>
      <c r="F32" s="289"/>
      <c r="G32" s="290"/>
      <c r="H32" s="183"/>
      <c r="I32" s="20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>
        <v>0</v>
      </c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outlineLevel="1" x14ac:dyDescent="0.2">
      <c r="A33" s="199"/>
      <c r="B33" s="285" t="s">
        <v>1006</v>
      </c>
      <c r="C33" s="286"/>
      <c r="D33" s="287"/>
      <c r="E33" s="288"/>
      <c r="F33" s="289"/>
      <c r="G33" s="290"/>
      <c r="H33" s="183"/>
      <c r="I33" s="20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>
        <v>1</v>
      </c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 x14ac:dyDescent="0.2">
      <c r="A34" s="200">
        <v>10</v>
      </c>
      <c r="B34" s="173" t="s">
        <v>1007</v>
      </c>
      <c r="C34" s="194" t="s">
        <v>1008</v>
      </c>
      <c r="D34" s="177" t="s">
        <v>225</v>
      </c>
      <c r="E34" s="180">
        <v>7</v>
      </c>
      <c r="F34" s="185"/>
      <c r="G34" s="184">
        <f>ROUND(E34*F34,2)</f>
        <v>0</v>
      </c>
      <c r="H34" s="183" t="s">
        <v>821</v>
      </c>
      <c r="I34" s="202" t="s">
        <v>174</v>
      </c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 t="s">
        <v>166</v>
      </c>
      <c r="AF34" s="162"/>
      <c r="AG34" s="162"/>
      <c r="AH34" s="162"/>
      <c r="AI34" s="162"/>
      <c r="AJ34" s="162"/>
      <c r="AK34" s="162"/>
      <c r="AL34" s="162"/>
      <c r="AM34" s="162">
        <v>21</v>
      </c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outlineLevel="1" x14ac:dyDescent="0.2">
      <c r="A35" s="199"/>
      <c r="B35" s="174"/>
      <c r="C35" s="299" t="s">
        <v>1009</v>
      </c>
      <c r="D35" s="300"/>
      <c r="E35" s="301"/>
      <c r="F35" s="302"/>
      <c r="G35" s="303"/>
      <c r="H35" s="183"/>
      <c r="I35" s="20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5" t="str">
        <f>C35</f>
        <v>V položce je kalkulována dodávka izolační trubice, spon a lepicí pásky.</v>
      </c>
      <c r="BB35" s="162"/>
      <c r="BC35" s="162"/>
      <c r="BD35" s="162"/>
      <c r="BE35" s="162"/>
      <c r="BF35" s="162"/>
      <c r="BG35" s="162"/>
      <c r="BH35" s="162"/>
    </row>
    <row r="36" spans="1:60" outlineLevel="1" x14ac:dyDescent="0.2">
      <c r="A36" s="199"/>
      <c r="B36" s="285" t="s">
        <v>1005</v>
      </c>
      <c r="C36" s="286"/>
      <c r="D36" s="287"/>
      <c r="E36" s="288"/>
      <c r="F36" s="289"/>
      <c r="G36" s="290"/>
      <c r="H36" s="183"/>
      <c r="I36" s="20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>
        <v>0</v>
      </c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outlineLevel="1" x14ac:dyDescent="0.2">
      <c r="A37" s="199"/>
      <c r="B37" s="285" t="s">
        <v>1006</v>
      </c>
      <c r="C37" s="286"/>
      <c r="D37" s="287"/>
      <c r="E37" s="288"/>
      <c r="F37" s="289"/>
      <c r="G37" s="290"/>
      <c r="H37" s="183"/>
      <c r="I37" s="20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>
        <v>1</v>
      </c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outlineLevel="1" x14ac:dyDescent="0.2">
      <c r="A38" s="200">
        <v>11</v>
      </c>
      <c r="B38" s="173" t="s">
        <v>1010</v>
      </c>
      <c r="C38" s="194" t="s">
        <v>1011</v>
      </c>
      <c r="D38" s="177" t="s">
        <v>225</v>
      </c>
      <c r="E38" s="180">
        <v>10</v>
      </c>
      <c r="F38" s="185"/>
      <c r="G38" s="184">
        <f>ROUND(E38*F38,2)</f>
        <v>0</v>
      </c>
      <c r="H38" s="183" t="s">
        <v>821</v>
      </c>
      <c r="I38" s="202" t="s">
        <v>174</v>
      </c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 t="s">
        <v>166</v>
      </c>
      <c r="AF38" s="162"/>
      <c r="AG38" s="162"/>
      <c r="AH38" s="162"/>
      <c r="AI38" s="162"/>
      <c r="AJ38" s="162"/>
      <c r="AK38" s="162"/>
      <c r="AL38" s="162"/>
      <c r="AM38" s="162">
        <v>21</v>
      </c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outlineLevel="1" x14ac:dyDescent="0.2">
      <c r="A39" s="199"/>
      <c r="B39" s="174"/>
      <c r="C39" s="299" t="s">
        <v>1009</v>
      </c>
      <c r="D39" s="300"/>
      <c r="E39" s="301"/>
      <c r="F39" s="302"/>
      <c r="G39" s="303"/>
      <c r="H39" s="183"/>
      <c r="I39" s="20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5" t="str">
        <f>C39</f>
        <v>V položce je kalkulována dodávka izolační trubice, spon a lepicí pásky.</v>
      </c>
      <c r="BB39" s="162"/>
      <c r="BC39" s="162"/>
      <c r="BD39" s="162"/>
      <c r="BE39" s="162"/>
      <c r="BF39" s="162"/>
      <c r="BG39" s="162"/>
      <c r="BH39" s="162"/>
    </row>
    <row r="40" spans="1:60" outlineLevel="1" x14ac:dyDescent="0.2">
      <c r="A40" s="199"/>
      <c r="B40" s="285" t="s">
        <v>1005</v>
      </c>
      <c r="C40" s="286"/>
      <c r="D40" s="287"/>
      <c r="E40" s="288"/>
      <c r="F40" s="289"/>
      <c r="G40" s="290"/>
      <c r="H40" s="183"/>
      <c r="I40" s="20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>
        <v>0</v>
      </c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outlineLevel="1" x14ac:dyDescent="0.2">
      <c r="A41" s="199"/>
      <c r="B41" s="285" t="s">
        <v>1006</v>
      </c>
      <c r="C41" s="286"/>
      <c r="D41" s="287"/>
      <c r="E41" s="288"/>
      <c r="F41" s="289"/>
      <c r="G41" s="290"/>
      <c r="H41" s="183"/>
      <c r="I41" s="20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>
        <v>1</v>
      </c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 x14ac:dyDescent="0.2">
      <c r="A42" s="200">
        <v>12</v>
      </c>
      <c r="B42" s="173" t="s">
        <v>1012</v>
      </c>
      <c r="C42" s="194" t="s">
        <v>1013</v>
      </c>
      <c r="D42" s="177" t="s">
        <v>225</v>
      </c>
      <c r="E42" s="180">
        <v>24</v>
      </c>
      <c r="F42" s="185"/>
      <c r="G42" s="184">
        <f>ROUND(E42*F42,2)</f>
        <v>0</v>
      </c>
      <c r="H42" s="183" t="s">
        <v>821</v>
      </c>
      <c r="I42" s="202" t="s">
        <v>174</v>
      </c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 t="s">
        <v>166</v>
      </c>
      <c r="AF42" s="162"/>
      <c r="AG42" s="162"/>
      <c r="AH42" s="162"/>
      <c r="AI42" s="162"/>
      <c r="AJ42" s="162"/>
      <c r="AK42" s="162"/>
      <c r="AL42" s="162"/>
      <c r="AM42" s="162">
        <v>21</v>
      </c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outlineLevel="1" x14ac:dyDescent="0.2">
      <c r="A43" s="199"/>
      <c r="B43" s="174"/>
      <c r="C43" s="299" t="s">
        <v>1009</v>
      </c>
      <c r="D43" s="300"/>
      <c r="E43" s="301"/>
      <c r="F43" s="302"/>
      <c r="G43" s="303"/>
      <c r="H43" s="183"/>
      <c r="I43" s="20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5" t="str">
        <f>C43</f>
        <v>V položce je kalkulována dodávka izolační trubice, spon a lepicí pásky.</v>
      </c>
      <c r="BB43" s="162"/>
      <c r="BC43" s="162"/>
      <c r="BD43" s="162"/>
      <c r="BE43" s="162"/>
      <c r="BF43" s="162"/>
      <c r="BG43" s="162"/>
      <c r="BH43" s="162"/>
    </row>
    <row r="44" spans="1:60" outlineLevel="1" x14ac:dyDescent="0.2">
      <c r="A44" s="199"/>
      <c r="B44" s="285" t="s">
        <v>1005</v>
      </c>
      <c r="C44" s="286"/>
      <c r="D44" s="287"/>
      <c r="E44" s="288"/>
      <c r="F44" s="289"/>
      <c r="G44" s="290"/>
      <c r="H44" s="183"/>
      <c r="I44" s="20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>
        <v>0</v>
      </c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outlineLevel="1" x14ac:dyDescent="0.2">
      <c r="A45" s="199"/>
      <c r="B45" s="285" t="s">
        <v>1006</v>
      </c>
      <c r="C45" s="286"/>
      <c r="D45" s="287"/>
      <c r="E45" s="288"/>
      <c r="F45" s="289"/>
      <c r="G45" s="290"/>
      <c r="H45" s="183"/>
      <c r="I45" s="20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>
        <v>1</v>
      </c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 outlineLevel="1" x14ac:dyDescent="0.2">
      <c r="A46" s="200">
        <v>13</v>
      </c>
      <c r="B46" s="173" t="s">
        <v>1014</v>
      </c>
      <c r="C46" s="194" t="s">
        <v>1015</v>
      </c>
      <c r="D46" s="177" t="s">
        <v>225</v>
      </c>
      <c r="E46" s="180">
        <v>5</v>
      </c>
      <c r="F46" s="185"/>
      <c r="G46" s="184">
        <f>ROUND(E46*F46,2)</f>
        <v>0</v>
      </c>
      <c r="H46" s="183" t="s">
        <v>821</v>
      </c>
      <c r="I46" s="202" t="s">
        <v>174</v>
      </c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 t="s">
        <v>166</v>
      </c>
      <c r="AF46" s="162"/>
      <c r="AG46" s="162"/>
      <c r="AH46" s="162"/>
      <c r="AI46" s="162"/>
      <c r="AJ46" s="162"/>
      <c r="AK46" s="162"/>
      <c r="AL46" s="162"/>
      <c r="AM46" s="162">
        <v>21</v>
      </c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outlineLevel="1" x14ac:dyDescent="0.2">
      <c r="A47" s="199"/>
      <c r="B47" s="174"/>
      <c r="C47" s="299" t="s">
        <v>1009</v>
      </c>
      <c r="D47" s="300"/>
      <c r="E47" s="301"/>
      <c r="F47" s="302"/>
      <c r="G47" s="303"/>
      <c r="H47" s="183"/>
      <c r="I47" s="20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5" t="str">
        <f>C47</f>
        <v>V položce je kalkulována dodávka izolační trubice, spon a lepicí pásky.</v>
      </c>
      <c r="BB47" s="162"/>
      <c r="BC47" s="162"/>
      <c r="BD47" s="162"/>
      <c r="BE47" s="162"/>
      <c r="BF47" s="162"/>
      <c r="BG47" s="162"/>
      <c r="BH47" s="162"/>
    </row>
    <row r="48" spans="1:60" outlineLevel="1" x14ac:dyDescent="0.2">
      <c r="A48" s="199"/>
      <c r="B48" s="285" t="s">
        <v>1005</v>
      </c>
      <c r="C48" s="286"/>
      <c r="D48" s="287"/>
      <c r="E48" s="288"/>
      <c r="F48" s="289"/>
      <c r="G48" s="290"/>
      <c r="H48" s="183"/>
      <c r="I48" s="20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>
        <v>0</v>
      </c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outlineLevel="1" x14ac:dyDescent="0.2">
      <c r="A49" s="199"/>
      <c r="B49" s="285" t="s">
        <v>1006</v>
      </c>
      <c r="C49" s="286"/>
      <c r="D49" s="287"/>
      <c r="E49" s="288"/>
      <c r="F49" s="289"/>
      <c r="G49" s="290"/>
      <c r="H49" s="183"/>
      <c r="I49" s="20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>
        <v>1</v>
      </c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outlineLevel="1" x14ac:dyDescent="0.2">
      <c r="A50" s="200">
        <v>14</v>
      </c>
      <c r="B50" s="173" t="s">
        <v>1016</v>
      </c>
      <c r="C50" s="194" t="s">
        <v>1017</v>
      </c>
      <c r="D50" s="177" t="s">
        <v>225</v>
      </c>
      <c r="E50" s="180">
        <v>26</v>
      </c>
      <c r="F50" s="185"/>
      <c r="G50" s="184">
        <f>ROUND(E50*F50,2)</f>
        <v>0</v>
      </c>
      <c r="H50" s="183" t="s">
        <v>821</v>
      </c>
      <c r="I50" s="202" t="s">
        <v>174</v>
      </c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 t="s">
        <v>166</v>
      </c>
      <c r="AF50" s="162"/>
      <c r="AG50" s="162"/>
      <c r="AH50" s="162"/>
      <c r="AI50" s="162"/>
      <c r="AJ50" s="162"/>
      <c r="AK50" s="162"/>
      <c r="AL50" s="162"/>
      <c r="AM50" s="162">
        <v>21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outlineLevel="1" x14ac:dyDescent="0.2">
      <c r="A51" s="199"/>
      <c r="B51" s="174"/>
      <c r="C51" s="299" t="s">
        <v>1009</v>
      </c>
      <c r="D51" s="300"/>
      <c r="E51" s="301"/>
      <c r="F51" s="302"/>
      <c r="G51" s="303"/>
      <c r="H51" s="183"/>
      <c r="I51" s="20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5" t="str">
        <f>C51</f>
        <v>V položce je kalkulována dodávka izolační trubice, spon a lepicí pásky.</v>
      </c>
      <c r="BB51" s="162"/>
      <c r="BC51" s="162"/>
      <c r="BD51" s="162"/>
      <c r="BE51" s="162"/>
      <c r="BF51" s="162"/>
      <c r="BG51" s="162"/>
      <c r="BH51" s="162"/>
    </row>
    <row r="52" spans="1:60" outlineLevel="1" x14ac:dyDescent="0.2">
      <c r="A52" s="199"/>
      <c r="B52" s="285" t="s">
        <v>1018</v>
      </c>
      <c r="C52" s="286"/>
      <c r="D52" s="287"/>
      <c r="E52" s="288"/>
      <c r="F52" s="289"/>
      <c r="G52" s="290"/>
      <c r="H52" s="183"/>
      <c r="I52" s="20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>
        <v>0</v>
      </c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</row>
    <row r="53" spans="1:60" outlineLevel="1" x14ac:dyDescent="0.2">
      <c r="A53" s="200">
        <v>15</v>
      </c>
      <c r="B53" s="173" t="s">
        <v>1019</v>
      </c>
      <c r="C53" s="194" t="s">
        <v>1020</v>
      </c>
      <c r="D53" s="177" t="s">
        <v>245</v>
      </c>
      <c r="E53" s="180">
        <v>3</v>
      </c>
      <c r="F53" s="185"/>
      <c r="G53" s="184">
        <f>ROUND(E53*F53,2)</f>
        <v>0</v>
      </c>
      <c r="H53" s="183" t="s">
        <v>821</v>
      </c>
      <c r="I53" s="202" t="s">
        <v>174</v>
      </c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 t="s">
        <v>166</v>
      </c>
      <c r="AF53" s="162"/>
      <c r="AG53" s="162"/>
      <c r="AH53" s="162"/>
      <c r="AI53" s="162"/>
      <c r="AJ53" s="162"/>
      <c r="AK53" s="162"/>
      <c r="AL53" s="162"/>
      <c r="AM53" s="162">
        <v>21</v>
      </c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</row>
    <row r="54" spans="1:60" outlineLevel="1" x14ac:dyDescent="0.2">
      <c r="A54" s="199"/>
      <c r="B54" s="285" t="s">
        <v>1021</v>
      </c>
      <c r="C54" s="286"/>
      <c r="D54" s="287"/>
      <c r="E54" s="288"/>
      <c r="F54" s="289"/>
      <c r="G54" s="290"/>
      <c r="H54" s="183"/>
      <c r="I54" s="20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>
        <v>0</v>
      </c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</row>
    <row r="55" spans="1:60" outlineLevel="1" x14ac:dyDescent="0.2">
      <c r="A55" s="200">
        <v>16</v>
      </c>
      <c r="B55" s="173" t="s">
        <v>1022</v>
      </c>
      <c r="C55" s="194" t="s">
        <v>1023</v>
      </c>
      <c r="D55" s="177" t="s">
        <v>245</v>
      </c>
      <c r="E55" s="180">
        <v>8</v>
      </c>
      <c r="F55" s="185"/>
      <c r="G55" s="184">
        <f t="shared" ref="G55:G60" si="0">ROUND(E55*F55,2)</f>
        <v>0</v>
      </c>
      <c r="H55" s="183" t="s">
        <v>821</v>
      </c>
      <c r="I55" s="202" t="s">
        <v>174</v>
      </c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 t="s">
        <v>166</v>
      </c>
      <c r="AF55" s="162"/>
      <c r="AG55" s="162"/>
      <c r="AH55" s="162"/>
      <c r="AI55" s="162"/>
      <c r="AJ55" s="162"/>
      <c r="AK55" s="162"/>
      <c r="AL55" s="162"/>
      <c r="AM55" s="162">
        <v>21</v>
      </c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</row>
    <row r="56" spans="1:60" outlineLevel="1" x14ac:dyDescent="0.2">
      <c r="A56" s="200">
        <v>17</v>
      </c>
      <c r="B56" s="173" t="s">
        <v>1024</v>
      </c>
      <c r="C56" s="194" t="s">
        <v>1025</v>
      </c>
      <c r="D56" s="177" t="s">
        <v>245</v>
      </c>
      <c r="E56" s="180">
        <v>5</v>
      </c>
      <c r="F56" s="185"/>
      <c r="G56" s="184">
        <f t="shared" si="0"/>
        <v>0</v>
      </c>
      <c r="H56" s="183" t="s">
        <v>821</v>
      </c>
      <c r="I56" s="202" t="s">
        <v>174</v>
      </c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 t="s">
        <v>166</v>
      </c>
      <c r="AF56" s="162"/>
      <c r="AG56" s="162"/>
      <c r="AH56" s="162"/>
      <c r="AI56" s="162"/>
      <c r="AJ56" s="162"/>
      <c r="AK56" s="162"/>
      <c r="AL56" s="162"/>
      <c r="AM56" s="162">
        <v>21</v>
      </c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</row>
    <row r="57" spans="1:60" outlineLevel="1" x14ac:dyDescent="0.2">
      <c r="A57" s="200">
        <v>18</v>
      </c>
      <c r="B57" s="173" t="s">
        <v>1026</v>
      </c>
      <c r="C57" s="194" t="s">
        <v>1027</v>
      </c>
      <c r="D57" s="177" t="s">
        <v>245</v>
      </c>
      <c r="E57" s="180">
        <v>1</v>
      </c>
      <c r="F57" s="185"/>
      <c r="G57" s="184">
        <f t="shared" si="0"/>
        <v>0</v>
      </c>
      <c r="H57" s="183" t="s">
        <v>821</v>
      </c>
      <c r="I57" s="202" t="s">
        <v>174</v>
      </c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 t="s">
        <v>166</v>
      </c>
      <c r="AF57" s="162"/>
      <c r="AG57" s="162"/>
      <c r="AH57" s="162"/>
      <c r="AI57" s="162"/>
      <c r="AJ57" s="162"/>
      <c r="AK57" s="162"/>
      <c r="AL57" s="162"/>
      <c r="AM57" s="162">
        <v>21</v>
      </c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</row>
    <row r="58" spans="1:60" outlineLevel="1" x14ac:dyDescent="0.2">
      <c r="A58" s="200">
        <v>19</v>
      </c>
      <c r="B58" s="173" t="s">
        <v>1028</v>
      </c>
      <c r="C58" s="194" t="s">
        <v>1029</v>
      </c>
      <c r="D58" s="177" t="s">
        <v>245</v>
      </c>
      <c r="E58" s="180">
        <v>1</v>
      </c>
      <c r="F58" s="185"/>
      <c r="G58" s="184">
        <f t="shared" si="0"/>
        <v>0</v>
      </c>
      <c r="H58" s="183" t="s">
        <v>821</v>
      </c>
      <c r="I58" s="202" t="s">
        <v>174</v>
      </c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 t="s">
        <v>166</v>
      </c>
      <c r="AF58" s="162"/>
      <c r="AG58" s="162"/>
      <c r="AH58" s="162"/>
      <c r="AI58" s="162"/>
      <c r="AJ58" s="162"/>
      <c r="AK58" s="162"/>
      <c r="AL58" s="162"/>
      <c r="AM58" s="162">
        <v>21</v>
      </c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</row>
    <row r="59" spans="1:60" outlineLevel="1" x14ac:dyDescent="0.2">
      <c r="A59" s="200">
        <v>20</v>
      </c>
      <c r="B59" s="173" t="s">
        <v>1030</v>
      </c>
      <c r="C59" s="194" t="s">
        <v>1031</v>
      </c>
      <c r="D59" s="177" t="s">
        <v>245</v>
      </c>
      <c r="E59" s="180">
        <v>2</v>
      </c>
      <c r="F59" s="185"/>
      <c r="G59" s="184">
        <f t="shared" si="0"/>
        <v>0</v>
      </c>
      <c r="H59" s="183" t="s">
        <v>821</v>
      </c>
      <c r="I59" s="202" t="s">
        <v>174</v>
      </c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 t="s">
        <v>166</v>
      </c>
      <c r="AF59" s="162"/>
      <c r="AG59" s="162"/>
      <c r="AH59" s="162"/>
      <c r="AI59" s="162"/>
      <c r="AJ59" s="162"/>
      <c r="AK59" s="162"/>
      <c r="AL59" s="162"/>
      <c r="AM59" s="162">
        <v>21</v>
      </c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</row>
    <row r="60" spans="1:60" outlineLevel="1" x14ac:dyDescent="0.2">
      <c r="A60" s="200">
        <v>21</v>
      </c>
      <c r="B60" s="173" t="s">
        <v>1032</v>
      </c>
      <c r="C60" s="194" t="s">
        <v>1033</v>
      </c>
      <c r="D60" s="177" t="s">
        <v>245</v>
      </c>
      <c r="E60" s="180">
        <v>1</v>
      </c>
      <c r="F60" s="185"/>
      <c r="G60" s="184">
        <f t="shared" si="0"/>
        <v>0</v>
      </c>
      <c r="H60" s="183" t="s">
        <v>821</v>
      </c>
      <c r="I60" s="202" t="s">
        <v>174</v>
      </c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 t="s">
        <v>166</v>
      </c>
      <c r="AF60" s="162"/>
      <c r="AG60" s="162"/>
      <c r="AH60" s="162"/>
      <c r="AI60" s="162"/>
      <c r="AJ60" s="162"/>
      <c r="AK60" s="162"/>
      <c r="AL60" s="162"/>
      <c r="AM60" s="162">
        <v>21</v>
      </c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</row>
    <row r="61" spans="1:60" outlineLevel="1" x14ac:dyDescent="0.2">
      <c r="A61" s="199"/>
      <c r="B61" s="285" t="s">
        <v>1034</v>
      </c>
      <c r="C61" s="286"/>
      <c r="D61" s="287"/>
      <c r="E61" s="288"/>
      <c r="F61" s="289"/>
      <c r="G61" s="290"/>
      <c r="H61" s="183"/>
      <c r="I61" s="20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>
        <v>0</v>
      </c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</row>
    <row r="62" spans="1:60" outlineLevel="1" x14ac:dyDescent="0.2">
      <c r="A62" s="199"/>
      <c r="B62" s="285" t="s">
        <v>1035</v>
      </c>
      <c r="C62" s="286"/>
      <c r="D62" s="287"/>
      <c r="E62" s="288"/>
      <c r="F62" s="289"/>
      <c r="G62" s="290"/>
      <c r="H62" s="183"/>
      <c r="I62" s="20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>
        <v>1</v>
      </c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</row>
    <row r="63" spans="1:60" ht="22.5" outlineLevel="1" x14ac:dyDescent="0.2">
      <c r="A63" s="200">
        <v>22</v>
      </c>
      <c r="B63" s="173" t="s">
        <v>1036</v>
      </c>
      <c r="C63" s="194" t="s">
        <v>1037</v>
      </c>
      <c r="D63" s="177" t="s">
        <v>245</v>
      </c>
      <c r="E63" s="180">
        <v>1</v>
      </c>
      <c r="F63" s="185"/>
      <c r="G63" s="184">
        <f>ROUND(E63*F63,2)</f>
        <v>0</v>
      </c>
      <c r="H63" s="183" t="s">
        <v>821</v>
      </c>
      <c r="I63" s="202" t="s">
        <v>174</v>
      </c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 t="s">
        <v>166</v>
      </c>
      <c r="AF63" s="162"/>
      <c r="AG63" s="162"/>
      <c r="AH63" s="162"/>
      <c r="AI63" s="162"/>
      <c r="AJ63" s="162"/>
      <c r="AK63" s="162"/>
      <c r="AL63" s="162"/>
      <c r="AM63" s="162">
        <v>21</v>
      </c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</row>
    <row r="64" spans="1:60" outlineLevel="1" x14ac:dyDescent="0.2">
      <c r="A64" s="199"/>
      <c r="B64" s="285" t="s">
        <v>1034</v>
      </c>
      <c r="C64" s="286"/>
      <c r="D64" s="287"/>
      <c r="E64" s="288"/>
      <c r="F64" s="289"/>
      <c r="G64" s="290"/>
      <c r="H64" s="183"/>
      <c r="I64" s="20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>
        <v>0</v>
      </c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</row>
    <row r="65" spans="1:60" outlineLevel="1" x14ac:dyDescent="0.2">
      <c r="A65" s="199"/>
      <c r="B65" s="285" t="s">
        <v>1035</v>
      </c>
      <c r="C65" s="286"/>
      <c r="D65" s="287"/>
      <c r="E65" s="288"/>
      <c r="F65" s="289"/>
      <c r="G65" s="290"/>
      <c r="H65" s="183"/>
      <c r="I65" s="20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>
        <v>1</v>
      </c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</row>
    <row r="66" spans="1:60" ht="22.5" outlineLevel="1" x14ac:dyDescent="0.2">
      <c r="A66" s="200">
        <v>23</v>
      </c>
      <c r="B66" s="173" t="s">
        <v>1038</v>
      </c>
      <c r="C66" s="194" t="s">
        <v>1039</v>
      </c>
      <c r="D66" s="177" t="s">
        <v>245</v>
      </c>
      <c r="E66" s="180">
        <v>1</v>
      </c>
      <c r="F66" s="185"/>
      <c r="G66" s="184">
        <f>ROUND(E66*F66,2)</f>
        <v>0</v>
      </c>
      <c r="H66" s="183" t="s">
        <v>821</v>
      </c>
      <c r="I66" s="202" t="s">
        <v>174</v>
      </c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 t="s">
        <v>166</v>
      </c>
      <c r="AF66" s="162"/>
      <c r="AG66" s="162"/>
      <c r="AH66" s="162"/>
      <c r="AI66" s="162"/>
      <c r="AJ66" s="162"/>
      <c r="AK66" s="162"/>
      <c r="AL66" s="162"/>
      <c r="AM66" s="162">
        <v>21</v>
      </c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</row>
    <row r="67" spans="1:60" outlineLevel="1" x14ac:dyDescent="0.2">
      <c r="A67" s="199"/>
      <c r="B67" s="285" t="s">
        <v>1040</v>
      </c>
      <c r="C67" s="286"/>
      <c r="D67" s="287"/>
      <c r="E67" s="288"/>
      <c r="F67" s="289"/>
      <c r="G67" s="290"/>
      <c r="H67" s="183"/>
      <c r="I67" s="20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>
        <v>0</v>
      </c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</row>
    <row r="68" spans="1:60" outlineLevel="1" x14ac:dyDescent="0.2">
      <c r="A68" s="200">
        <v>24</v>
      </c>
      <c r="B68" s="173" t="s">
        <v>1041</v>
      </c>
      <c r="C68" s="194" t="s">
        <v>1042</v>
      </c>
      <c r="D68" s="177" t="s">
        <v>225</v>
      </c>
      <c r="E68" s="180">
        <v>72</v>
      </c>
      <c r="F68" s="185"/>
      <c r="G68" s="184">
        <f>ROUND(E68*F68,2)</f>
        <v>0</v>
      </c>
      <c r="H68" s="183" t="s">
        <v>821</v>
      </c>
      <c r="I68" s="202" t="s">
        <v>174</v>
      </c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 t="s">
        <v>166</v>
      </c>
      <c r="AF68" s="162"/>
      <c r="AG68" s="162"/>
      <c r="AH68" s="162"/>
      <c r="AI68" s="162"/>
      <c r="AJ68" s="162"/>
      <c r="AK68" s="162"/>
      <c r="AL68" s="162"/>
      <c r="AM68" s="162">
        <v>21</v>
      </c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</row>
    <row r="69" spans="1:60" outlineLevel="1" x14ac:dyDescent="0.2">
      <c r="A69" s="199"/>
      <c r="B69" s="174"/>
      <c r="C69" s="299" t="s">
        <v>514</v>
      </c>
      <c r="D69" s="300"/>
      <c r="E69" s="301"/>
      <c r="F69" s="302"/>
      <c r="G69" s="303"/>
      <c r="H69" s="183"/>
      <c r="I69" s="20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5" t="str">
        <f>C69</f>
        <v>Včetně dodávky vody, uzavření a zabezpečení konců potrubí.</v>
      </c>
      <c r="BB69" s="162"/>
      <c r="BC69" s="162"/>
      <c r="BD69" s="162"/>
      <c r="BE69" s="162"/>
      <c r="BF69" s="162"/>
      <c r="BG69" s="162"/>
      <c r="BH69" s="162"/>
    </row>
    <row r="70" spans="1:60" outlineLevel="1" x14ac:dyDescent="0.2">
      <c r="A70" s="199"/>
      <c r="B70" s="285" t="s">
        <v>1043</v>
      </c>
      <c r="C70" s="286"/>
      <c r="D70" s="287"/>
      <c r="E70" s="288"/>
      <c r="F70" s="289"/>
      <c r="G70" s="290"/>
      <c r="H70" s="183"/>
      <c r="I70" s="20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>
        <v>0</v>
      </c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</row>
    <row r="71" spans="1:60" outlineLevel="1" x14ac:dyDescent="0.2">
      <c r="A71" s="200">
        <v>25</v>
      </c>
      <c r="B71" s="173" t="s">
        <v>1044</v>
      </c>
      <c r="C71" s="194" t="s">
        <v>1045</v>
      </c>
      <c r="D71" s="177" t="s">
        <v>225</v>
      </c>
      <c r="E71" s="180">
        <v>72</v>
      </c>
      <c r="F71" s="185"/>
      <c r="G71" s="184">
        <f>ROUND(E71*F71,2)</f>
        <v>0</v>
      </c>
      <c r="H71" s="183" t="s">
        <v>821</v>
      </c>
      <c r="I71" s="202" t="s">
        <v>174</v>
      </c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 t="s">
        <v>166</v>
      </c>
      <c r="AF71" s="162"/>
      <c r="AG71" s="162"/>
      <c r="AH71" s="162"/>
      <c r="AI71" s="162"/>
      <c r="AJ71" s="162"/>
      <c r="AK71" s="162"/>
      <c r="AL71" s="162"/>
      <c r="AM71" s="162">
        <v>21</v>
      </c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</row>
    <row r="72" spans="1:60" outlineLevel="1" x14ac:dyDescent="0.2">
      <c r="A72" s="199"/>
      <c r="B72" s="174"/>
      <c r="C72" s="299" t="s">
        <v>1046</v>
      </c>
      <c r="D72" s="300"/>
      <c r="E72" s="301"/>
      <c r="F72" s="302"/>
      <c r="G72" s="303"/>
      <c r="H72" s="183"/>
      <c r="I72" s="20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5" t="str">
        <f>C72</f>
        <v>Včetně dodání desinfekčního prostředku.</v>
      </c>
      <c r="BB72" s="162"/>
      <c r="BC72" s="162"/>
      <c r="BD72" s="162"/>
      <c r="BE72" s="162"/>
      <c r="BF72" s="162"/>
      <c r="BG72" s="162"/>
      <c r="BH72" s="162"/>
    </row>
    <row r="73" spans="1:60" outlineLevel="1" x14ac:dyDescent="0.2">
      <c r="A73" s="200">
        <v>26</v>
      </c>
      <c r="B73" s="173" t="s">
        <v>1047</v>
      </c>
      <c r="C73" s="194" t="s">
        <v>1048</v>
      </c>
      <c r="D73" s="177" t="s">
        <v>237</v>
      </c>
      <c r="E73" s="180">
        <v>1</v>
      </c>
      <c r="F73" s="185"/>
      <c r="G73" s="184">
        <f t="shared" ref="G73:G80" si="1">ROUND(E73*F73,2)</f>
        <v>0</v>
      </c>
      <c r="H73" s="183"/>
      <c r="I73" s="202" t="s">
        <v>228</v>
      </c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 t="s">
        <v>229</v>
      </c>
      <c r="AF73" s="162" t="s">
        <v>240</v>
      </c>
      <c r="AG73" s="162"/>
      <c r="AH73" s="162"/>
      <c r="AI73" s="162"/>
      <c r="AJ73" s="162"/>
      <c r="AK73" s="162"/>
      <c r="AL73" s="162"/>
      <c r="AM73" s="162">
        <v>21</v>
      </c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</row>
    <row r="74" spans="1:60" outlineLevel="1" x14ac:dyDescent="0.2">
      <c r="A74" s="200">
        <v>27</v>
      </c>
      <c r="B74" s="173" t="s">
        <v>1049</v>
      </c>
      <c r="C74" s="194" t="s">
        <v>1050</v>
      </c>
      <c r="D74" s="177" t="s">
        <v>245</v>
      </c>
      <c r="E74" s="180">
        <v>10</v>
      </c>
      <c r="F74" s="185"/>
      <c r="G74" s="184">
        <f t="shared" si="1"/>
        <v>0</v>
      </c>
      <c r="H74" s="183"/>
      <c r="I74" s="202" t="s">
        <v>228</v>
      </c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 t="s">
        <v>229</v>
      </c>
      <c r="AF74" s="162" t="s">
        <v>240</v>
      </c>
      <c r="AG74" s="162"/>
      <c r="AH74" s="162"/>
      <c r="AI74" s="162"/>
      <c r="AJ74" s="162"/>
      <c r="AK74" s="162"/>
      <c r="AL74" s="162"/>
      <c r="AM74" s="162">
        <v>21</v>
      </c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</row>
    <row r="75" spans="1:60" outlineLevel="1" x14ac:dyDescent="0.2">
      <c r="A75" s="200">
        <v>28</v>
      </c>
      <c r="B75" s="173" t="s">
        <v>1051</v>
      </c>
      <c r="C75" s="194" t="s">
        <v>1052</v>
      </c>
      <c r="D75" s="177" t="s">
        <v>245</v>
      </c>
      <c r="E75" s="180">
        <v>10</v>
      </c>
      <c r="F75" s="185"/>
      <c r="G75" s="184">
        <f t="shared" si="1"/>
        <v>0</v>
      </c>
      <c r="H75" s="183"/>
      <c r="I75" s="202" t="s">
        <v>228</v>
      </c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 t="s">
        <v>229</v>
      </c>
      <c r="AF75" s="162" t="s">
        <v>240</v>
      </c>
      <c r="AG75" s="162"/>
      <c r="AH75" s="162"/>
      <c r="AI75" s="162"/>
      <c r="AJ75" s="162"/>
      <c r="AK75" s="162"/>
      <c r="AL75" s="162"/>
      <c r="AM75" s="162">
        <v>21</v>
      </c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</row>
    <row r="76" spans="1:60" outlineLevel="1" x14ac:dyDescent="0.2">
      <c r="A76" s="200">
        <v>29</v>
      </c>
      <c r="B76" s="173" t="s">
        <v>1053</v>
      </c>
      <c r="C76" s="194" t="s">
        <v>1054</v>
      </c>
      <c r="D76" s="177" t="s">
        <v>245</v>
      </c>
      <c r="E76" s="180">
        <v>1</v>
      </c>
      <c r="F76" s="185"/>
      <c r="G76" s="184">
        <f t="shared" si="1"/>
        <v>0</v>
      </c>
      <c r="H76" s="183"/>
      <c r="I76" s="202" t="s">
        <v>228</v>
      </c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 t="s">
        <v>229</v>
      </c>
      <c r="AF76" s="162" t="s">
        <v>240</v>
      </c>
      <c r="AG76" s="162"/>
      <c r="AH76" s="162"/>
      <c r="AI76" s="162"/>
      <c r="AJ76" s="162"/>
      <c r="AK76" s="162"/>
      <c r="AL76" s="162"/>
      <c r="AM76" s="162">
        <v>21</v>
      </c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</row>
    <row r="77" spans="1:60" outlineLevel="1" x14ac:dyDescent="0.2">
      <c r="A77" s="200">
        <v>30</v>
      </c>
      <c r="B77" s="173" t="s">
        <v>1055</v>
      </c>
      <c r="C77" s="194" t="s">
        <v>590</v>
      </c>
      <c r="D77" s="177" t="s">
        <v>245</v>
      </c>
      <c r="E77" s="180">
        <v>2</v>
      </c>
      <c r="F77" s="185"/>
      <c r="G77" s="184">
        <f t="shared" si="1"/>
        <v>0</v>
      </c>
      <c r="H77" s="183"/>
      <c r="I77" s="202" t="s">
        <v>228</v>
      </c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 t="s">
        <v>229</v>
      </c>
      <c r="AF77" s="162" t="s">
        <v>240</v>
      </c>
      <c r="AG77" s="162"/>
      <c r="AH77" s="162"/>
      <c r="AI77" s="162"/>
      <c r="AJ77" s="162"/>
      <c r="AK77" s="162"/>
      <c r="AL77" s="162"/>
      <c r="AM77" s="162">
        <v>21</v>
      </c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</row>
    <row r="78" spans="1:60" ht="22.5" outlineLevel="1" x14ac:dyDescent="0.2">
      <c r="A78" s="200">
        <v>31</v>
      </c>
      <c r="B78" s="173" t="s">
        <v>1056</v>
      </c>
      <c r="C78" s="194" t="s">
        <v>1057</v>
      </c>
      <c r="D78" s="177" t="s">
        <v>245</v>
      </c>
      <c r="E78" s="180">
        <v>3</v>
      </c>
      <c r="F78" s="185"/>
      <c r="G78" s="184">
        <f t="shared" si="1"/>
        <v>0</v>
      </c>
      <c r="H78" s="183"/>
      <c r="I78" s="202" t="s">
        <v>228</v>
      </c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 t="s">
        <v>229</v>
      </c>
      <c r="AF78" s="162" t="s">
        <v>240</v>
      </c>
      <c r="AG78" s="162"/>
      <c r="AH78" s="162"/>
      <c r="AI78" s="162"/>
      <c r="AJ78" s="162"/>
      <c r="AK78" s="162"/>
      <c r="AL78" s="162"/>
      <c r="AM78" s="162">
        <v>21</v>
      </c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</row>
    <row r="79" spans="1:60" outlineLevel="1" x14ac:dyDescent="0.2">
      <c r="A79" s="200">
        <v>32</v>
      </c>
      <c r="B79" s="173" t="s">
        <v>1058</v>
      </c>
      <c r="C79" s="194" t="s">
        <v>1059</v>
      </c>
      <c r="D79" s="177" t="s">
        <v>245</v>
      </c>
      <c r="E79" s="180">
        <v>3</v>
      </c>
      <c r="F79" s="185"/>
      <c r="G79" s="184">
        <f t="shared" si="1"/>
        <v>0</v>
      </c>
      <c r="H79" s="183"/>
      <c r="I79" s="202" t="s">
        <v>228</v>
      </c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 t="s">
        <v>229</v>
      </c>
      <c r="AF79" s="162" t="s">
        <v>240</v>
      </c>
      <c r="AG79" s="162"/>
      <c r="AH79" s="162"/>
      <c r="AI79" s="162"/>
      <c r="AJ79" s="162"/>
      <c r="AK79" s="162"/>
      <c r="AL79" s="162"/>
      <c r="AM79" s="162">
        <v>21</v>
      </c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</row>
    <row r="80" spans="1:60" outlineLevel="1" x14ac:dyDescent="0.2">
      <c r="A80" s="200">
        <v>33</v>
      </c>
      <c r="B80" s="173" t="s">
        <v>1060</v>
      </c>
      <c r="C80" s="194" t="s">
        <v>1061</v>
      </c>
      <c r="D80" s="177" t="s">
        <v>245</v>
      </c>
      <c r="E80" s="180">
        <v>6</v>
      </c>
      <c r="F80" s="185"/>
      <c r="G80" s="184">
        <f t="shared" si="1"/>
        <v>0</v>
      </c>
      <c r="H80" s="183"/>
      <c r="I80" s="202" t="s">
        <v>228</v>
      </c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 t="s">
        <v>229</v>
      </c>
      <c r="AF80" s="162" t="s">
        <v>240</v>
      </c>
      <c r="AG80" s="162"/>
      <c r="AH80" s="162"/>
      <c r="AI80" s="162"/>
      <c r="AJ80" s="162"/>
      <c r="AK80" s="162"/>
      <c r="AL80" s="162"/>
      <c r="AM80" s="162">
        <v>21</v>
      </c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</row>
    <row r="81" spans="1:60" outlineLevel="1" x14ac:dyDescent="0.2">
      <c r="A81" s="199"/>
      <c r="B81" s="285" t="s">
        <v>1062</v>
      </c>
      <c r="C81" s="286"/>
      <c r="D81" s="287"/>
      <c r="E81" s="288"/>
      <c r="F81" s="289"/>
      <c r="G81" s="290"/>
      <c r="H81" s="183"/>
      <c r="I81" s="20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>
        <v>0</v>
      </c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</row>
    <row r="82" spans="1:60" outlineLevel="1" x14ac:dyDescent="0.2">
      <c r="A82" s="199"/>
      <c r="B82" s="285" t="s">
        <v>471</v>
      </c>
      <c r="C82" s="286"/>
      <c r="D82" s="287"/>
      <c r="E82" s="288"/>
      <c r="F82" s="289"/>
      <c r="G82" s="290"/>
      <c r="H82" s="183"/>
      <c r="I82" s="20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 t="s">
        <v>169</v>
      </c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</row>
    <row r="83" spans="1:60" outlineLevel="1" x14ac:dyDescent="0.2">
      <c r="A83" s="199">
        <v>34</v>
      </c>
      <c r="B83" s="174" t="s">
        <v>1063</v>
      </c>
      <c r="C83" s="194" t="s">
        <v>994</v>
      </c>
      <c r="D83" s="177" t="s">
        <v>463</v>
      </c>
      <c r="E83" s="220"/>
      <c r="F83" s="185"/>
      <c r="G83" s="184">
        <f>ROUND(E83*F83,2)</f>
        <v>0</v>
      </c>
      <c r="H83" s="183" t="s">
        <v>821</v>
      </c>
      <c r="I83" s="202" t="s">
        <v>174</v>
      </c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 t="s">
        <v>166</v>
      </c>
      <c r="AF83" s="162"/>
      <c r="AG83" s="162"/>
      <c r="AH83" s="162"/>
      <c r="AI83" s="162"/>
      <c r="AJ83" s="162"/>
      <c r="AK83" s="162"/>
      <c r="AL83" s="162"/>
      <c r="AM83" s="162">
        <v>21</v>
      </c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</row>
    <row r="84" spans="1:60" outlineLevel="1" x14ac:dyDescent="0.2">
      <c r="A84" s="199"/>
      <c r="B84" s="285" t="s">
        <v>1064</v>
      </c>
      <c r="C84" s="286"/>
      <c r="D84" s="287"/>
      <c r="E84" s="288"/>
      <c r="F84" s="289"/>
      <c r="G84" s="290"/>
      <c r="H84" s="183"/>
      <c r="I84" s="20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>
        <v>1</v>
      </c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</row>
    <row r="85" spans="1:60" outlineLevel="1" x14ac:dyDescent="0.2">
      <c r="A85" s="199">
        <v>35</v>
      </c>
      <c r="B85" s="174" t="s">
        <v>1065</v>
      </c>
      <c r="C85" s="194" t="s">
        <v>997</v>
      </c>
      <c r="D85" s="177" t="s">
        <v>463</v>
      </c>
      <c r="E85" s="220"/>
      <c r="F85" s="185"/>
      <c r="G85" s="184">
        <f>ROUND(E85*F85,2)</f>
        <v>0</v>
      </c>
      <c r="H85" s="183" t="s">
        <v>821</v>
      </c>
      <c r="I85" s="202" t="s">
        <v>174</v>
      </c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 t="s">
        <v>166</v>
      </c>
      <c r="AF85" s="162"/>
      <c r="AG85" s="162"/>
      <c r="AH85" s="162"/>
      <c r="AI85" s="162"/>
      <c r="AJ85" s="162"/>
      <c r="AK85" s="162"/>
      <c r="AL85" s="162"/>
      <c r="AM85" s="162">
        <v>21</v>
      </c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</row>
    <row r="86" spans="1:60" x14ac:dyDescent="0.2">
      <c r="A86" s="198" t="s">
        <v>158</v>
      </c>
      <c r="B86" s="172" t="s">
        <v>122</v>
      </c>
      <c r="C86" s="193" t="s">
        <v>123</v>
      </c>
      <c r="D86" s="176"/>
      <c r="E86" s="179"/>
      <c r="F86" s="291">
        <f>SUM(G87:G98)</f>
        <v>0</v>
      </c>
      <c r="G86" s="292"/>
      <c r="H86" s="182"/>
      <c r="I86" s="201"/>
      <c r="AE86" t="s">
        <v>159</v>
      </c>
    </row>
    <row r="87" spans="1:60" ht="22.5" outlineLevel="1" x14ac:dyDescent="0.2">
      <c r="A87" s="200">
        <v>36</v>
      </c>
      <c r="B87" s="173" t="s">
        <v>490</v>
      </c>
      <c r="C87" s="194" t="s">
        <v>1066</v>
      </c>
      <c r="D87" s="177" t="s">
        <v>245</v>
      </c>
      <c r="E87" s="180">
        <v>1</v>
      </c>
      <c r="F87" s="185"/>
      <c r="G87" s="184">
        <f t="shared" ref="G87:G94" si="2">ROUND(E87*F87,2)</f>
        <v>0</v>
      </c>
      <c r="H87" s="183"/>
      <c r="I87" s="202" t="s">
        <v>228</v>
      </c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 t="s">
        <v>229</v>
      </c>
      <c r="AF87" s="162" t="s">
        <v>240</v>
      </c>
      <c r="AG87" s="162"/>
      <c r="AH87" s="162"/>
      <c r="AI87" s="162"/>
      <c r="AJ87" s="162"/>
      <c r="AK87" s="162"/>
      <c r="AL87" s="162"/>
      <c r="AM87" s="162">
        <v>21</v>
      </c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</row>
    <row r="88" spans="1:60" ht="22.5" outlineLevel="1" x14ac:dyDescent="0.2">
      <c r="A88" s="200">
        <v>37</v>
      </c>
      <c r="B88" s="173" t="s">
        <v>492</v>
      </c>
      <c r="C88" s="194" t="s">
        <v>1067</v>
      </c>
      <c r="D88" s="177" t="s">
        <v>245</v>
      </c>
      <c r="E88" s="180">
        <v>1</v>
      </c>
      <c r="F88" s="185"/>
      <c r="G88" s="184">
        <f t="shared" si="2"/>
        <v>0</v>
      </c>
      <c r="H88" s="183"/>
      <c r="I88" s="202" t="s">
        <v>228</v>
      </c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 t="s">
        <v>229</v>
      </c>
      <c r="AF88" s="162" t="s">
        <v>240</v>
      </c>
      <c r="AG88" s="162"/>
      <c r="AH88" s="162"/>
      <c r="AI88" s="162"/>
      <c r="AJ88" s="162"/>
      <c r="AK88" s="162"/>
      <c r="AL88" s="162"/>
      <c r="AM88" s="162">
        <v>21</v>
      </c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</row>
    <row r="89" spans="1:60" outlineLevel="1" x14ac:dyDescent="0.2">
      <c r="A89" s="200">
        <v>38</v>
      </c>
      <c r="B89" s="173" t="s">
        <v>888</v>
      </c>
      <c r="C89" s="194" t="s">
        <v>1068</v>
      </c>
      <c r="D89" s="177" t="s">
        <v>245</v>
      </c>
      <c r="E89" s="180">
        <v>1</v>
      </c>
      <c r="F89" s="185"/>
      <c r="G89" s="184">
        <f t="shared" si="2"/>
        <v>0</v>
      </c>
      <c r="H89" s="183"/>
      <c r="I89" s="202" t="s">
        <v>228</v>
      </c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 t="s">
        <v>229</v>
      </c>
      <c r="AF89" s="162" t="s">
        <v>240</v>
      </c>
      <c r="AG89" s="162"/>
      <c r="AH89" s="162"/>
      <c r="AI89" s="162"/>
      <c r="AJ89" s="162"/>
      <c r="AK89" s="162"/>
      <c r="AL89" s="162"/>
      <c r="AM89" s="162">
        <v>21</v>
      </c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</row>
    <row r="90" spans="1:60" ht="22.5" outlineLevel="1" x14ac:dyDescent="0.2">
      <c r="A90" s="200">
        <v>39</v>
      </c>
      <c r="B90" s="173" t="s">
        <v>890</v>
      </c>
      <c r="C90" s="194" t="s">
        <v>1069</v>
      </c>
      <c r="D90" s="177" t="s">
        <v>245</v>
      </c>
      <c r="E90" s="180">
        <v>1</v>
      </c>
      <c r="F90" s="185"/>
      <c r="G90" s="184">
        <f t="shared" si="2"/>
        <v>0</v>
      </c>
      <c r="H90" s="183"/>
      <c r="I90" s="202" t="s">
        <v>228</v>
      </c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 t="s">
        <v>229</v>
      </c>
      <c r="AF90" s="162" t="s">
        <v>240</v>
      </c>
      <c r="AG90" s="162"/>
      <c r="AH90" s="162"/>
      <c r="AI90" s="162"/>
      <c r="AJ90" s="162"/>
      <c r="AK90" s="162"/>
      <c r="AL90" s="162"/>
      <c r="AM90" s="162">
        <v>21</v>
      </c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</row>
    <row r="91" spans="1:60" outlineLevel="1" x14ac:dyDescent="0.2">
      <c r="A91" s="200">
        <v>40</v>
      </c>
      <c r="B91" s="173" t="s">
        <v>892</v>
      </c>
      <c r="C91" s="194" t="s">
        <v>1070</v>
      </c>
      <c r="D91" s="177" t="s">
        <v>245</v>
      </c>
      <c r="E91" s="180">
        <v>1</v>
      </c>
      <c r="F91" s="185"/>
      <c r="G91" s="184">
        <f t="shared" si="2"/>
        <v>0</v>
      </c>
      <c r="H91" s="183"/>
      <c r="I91" s="202" t="s">
        <v>228</v>
      </c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 t="s">
        <v>229</v>
      </c>
      <c r="AF91" s="162" t="s">
        <v>240</v>
      </c>
      <c r="AG91" s="162"/>
      <c r="AH91" s="162"/>
      <c r="AI91" s="162"/>
      <c r="AJ91" s="162"/>
      <c r="AK91" s="162"/>
      <c r="AL91" s="162"/>
      <c r="AM91" s="162">
        <v>21</v>
      </c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</row>
    <row r="92" spans="1:60" outlineLevel="1" x14ac:dyDescent="0.2">
      <c r="A92" s="200">
        <v>41</v>
      </c>
      <c r="B92" s="173" t="s">
        <v>1071</v>
      </c>
      <c r="C92" s="194" t="s">
        <v>1072</v>
      </c>
      <c r="D92" s="177" t="s">
        <v>245</v>
      </c>
      <c r="E92" s="180">
        <v>1</v>
      </c>
      <c r="F92" s="185"/>
      <c r="G92" s="184">
        <f t="shared" si="2"/>
        <v>0</v>
      </c>
      <c r="H92" s="183"/>
      <c r="I92" s="202" t="s">
        <v>228</v>
      </c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 t="s">
        <v>229</v>
      </c>
      <c r="AF92" s="162" t="s">
        <v>240</v>
      </c>
      <c r="AG92" s="162"/>
      <c r="AH92" s="162"/>
      <c r="AI92" s="162"/>
      <c r="AJ92" s="162"/>
      <c r="AK92" s="162"/>
      <c r="AL92" s="162"/>
      <c r="AM92" s="162">
        <v>21</v>
      </c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</row>
    <row r="93" spans="1:60" ht="22.5" outlineLevel="1" x14ac:dyDescent="0.2">
      <c r="A93" s="200">
        <v>42</v>
      </c>
      <c r="B93" s="173" t="s">
        <v>896</v>
      </c>
      <c r="C93" s="194" t="s">
        <v>1073</v>
      </c>
      <c r="D93" s="177" t="s">
        <v>245</v>
      </c>
      <c r="E93" s="180">
        <v>1</v>
      </c>
      <c r="F93" s="185"/>
      <c r="G93" s="184">
        <f t="shared" si="2"/>
        <v>0</v>
      </c>
      <c r="H93" s="183"/>
      <c r="I93" s="202" t="s">
        <v>228</v>
      </c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 t="s">
        <v>229</v>
      </c>
      <c r="AF93" s="162" t="s">
        <v>240</v>
      </c>
      <c r="AG93" s="162"/>
      <c r="AH93" s="162"/>
      <c r="AI93" s="162"/>
      <c r="AJ93" s="162"/>
      <c r="AK93" s="162"/>
      <c r="AL93" s="162"/>
      <c r="AM93" s="162">
        <v>21</v>
      </c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</row>
    <row r="94" spans="1:60" outlineLevel="1" x14ac:dyDescent="0.2">
      <c r="A94" s="200">
        <v>43</v>
      </c>
      <c r="B94" s="173" t="s">
        <v>1074</v>
      </c>
      <c r="C94" s="194" t="s">
        <v>1075</v>
      </c>
      <c r="D94" s="177" t="s">
        <v>237</v>
      </c>
      <c r="E94" s="180">
        <v>1</v>
      </c>
      <c r="F94" s="185"/>
      <c r="G94" s="184">
        <f t="shared" si="2"/>
        <v>0</v>
      </c>
      <c r="H94" s="183"/>
      <c r="I94" s="202" t="s">
        <v>228</v>
      </c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 t="s">
        <v>229</v>
      </c>
      <c r="AF94" s="162" t="s">
        <v>240</v>
      </c>
      <c r="AG94" s="162"/>
      <c r="AH94" s="162"/>
      <c r="AI94" s="162"/>
      <c r="AJ94" s="162"/>
      <c r="AK94" s="162"/>
      <c r="AL94" s="162"/>
      <c r="AM94" s="162">
        <v>21</v>
      </c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</row>
    <row r="95" spans="1:60" outlineLevel="1" x14ac:dyDescent="0.2">
      <c r="A95" s="199"/>
      <c r="B95" s="285" t="s">
        <v>494</v>
      </c>
      <c r="C95" s="286"/>
      <c r="D95" s="287"/>
      <c r="E95" s="288"/>
      <c r="F95" s="289"/>
      <c r="G95" s="290"/>
      <c r="H95" s="183"/>
      <c r="I95" s="20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>
        <v>0</v>
      </c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</row>
    <row r="96" spans="1:60" outlineLevel="1" x14ac:dyDescent="0.2">
      <c r="A96" s="199">
        <v>44</v>
      </c>
      <c r="B96" s="174" t="s">
        <v>1076</v>
      </c>
      <c r="C96" s="194" t="s">
        <v>994</v>
      </c>
      <c r="D96" s="177" t="s">
        <v>463</v>
      </c>
      <c r="E96" s="220"/>
      <c r="F96" s="185"/>
      <c r="G96" s="184">
        <f>ROUND(E96*F96,2)</f>
        <v>0</v>
      </c>
      <c r="H96" s="183" t="s">
        <v>474</v>
      </c>
      <c r="I96" s="202" t="s">
        <v>174</v>
      </c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 t="s">
        <v>166</v>
      </c>
      <c r="AF96" s="162"/>
      <c r="AG96" s="162"/>
      <c r="AH96" s="162"/>
      <c r="AI96" s="162"/>
      <c r="AJ96" s="162"/>
      <c r="AK96" s="162"/>
      <c r="AL96" s="162"/>
      <c r="AM96" s="162">
        <v>21</v>
      </c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</row>
    <row r="97" spans="1:60" outlineLevel="1" x14ac:dyDescent="0.2">
      <c r="A97" s="199"/>
      <c r="B97" s="285" t="s">
        <v>496</v>
      </c>
      <c r="C97" s="286"/>
      <c r="D97" s="287"/>
      <c r="E97" s="288"/>
      <c r="F97" s="289"/>
      <c r="G97" s="290"/>
      <c r="H97" s="183"/>
      <c r="I97" s="20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>
        <v>1</v>
      </c>
      <c r="AD97" s="162"/>
      <c r="AE97" s="162"/>
      <c r="AF97" s="162"/>
      <c r="AG97" s="162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</row>
    <row r="98" spans="1:60" ht="13.5" outlineLevel="1" thickBot="1" x14ac:dyDescent="0.25">
      <c r="A98" s="228">
        <v>45</v>
      </c>
      <c r="B98" s="229" t="s">
        <v>1077</v>
      </c>
      <c r="C98" s="210" t="s">
        <v>477</v>
      </c>
      <c r="D98" s="211" t="s">
        <v>463</v>
      </c>
      <c r="E98" s="230"/>
      <c r="F98" s="213"/>
      <c r="G98" s="214">
        <f>ROUND(E98*F98,2)</f>
        <v>0</v>
      </c>
      <c r="H98" s="215" t="s">
        <v>474</v>
      </c>
      <c r="I98" s="216" t="s">
        <v>174</v>
      </c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 t="s">
        <v>166</v>
      </c>
      <c r="AF98" s="162"/>
      <c r="AG98" s="162"/>
      <c r="AH98" s="162"/>
      <c r="AI98" s="162"/>
      <c r="AJ98" s="162"/>
      <c r="AK98" s="162"/>
      <c r="AL98" s="162"/>
      <c r="AM98" s="162">
        <v>21</v>
      </c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</row>
    <row r="99" spans="1:60" x14ac:dyDescent="0.2">
      <c r="A99" s="163"/>
      <c r="B99" s="175" t="s">
        <v>335</v>
      </c>
      <c r="C99" s="195" t="s">
        <v>335</v>
      </c>
      <c r="D99" s="178"/>
      <c r="E99" s="181"/>
      <c r="F99" s="186"/>
      <c r="G99" s="186"/>
      <c r="H99" s="187"/>
      <c r="I99" s="186"/>
    </row>
    <row r="100" spans="1:60" hidden="1" x14ac:dyDescent="0.2">
      <c r="C100" s="196"/>
      <c r="D100" s="141"/>
    </row>
    <row r="101" spans="1:60" ht="13.5" hidden="1" thickBot="1" x14ac:dyDescent="0.25">
      <c r="A101" s="188"/>
      <c r="B101" s="189" t="s">
        <v>336</v>
      </c>
      <c r="C101" s="197"/>
      <c r="D101" s="190"/>
      <c r="E101" s="191"/>
      <c r="F101" s="191"/>
      <c r="G101" s="192">
        <f>F8+F21+F86</f>
        <v>0</v>
      </c>
    </row>
    <row r="102" spans="1:60" x14ac:dyDescent="0.2">
      <c r="D102" s="141"/>
    </row>
    <row r="103" spans="1:60" x14ac:dyDescent="0.2">
      <c r="D103" s="141"/>
    </row>
    <row r="104" spans="1:60" x14ac:dyDescent="0.2">
      <c r="D104" s="141"/>
    </row>
    <row r="105" spans="1:60" x14ac:dyDescent="0.2">
      <c r="D105" s="141"/>
    </row>
    <row r="106" spans="1:60" x14ac:dyDescent="0.2">
      <c r="D106" s="141"/>
    </row>
    <row r="107" spans="1:60" x14ac:dyDescent="0.2">
      <c r="D107" s="141"/>
    </row>
    <row r="108" spans="1:60" x14ac:dyDescent="0.2">
      <c r="D108" s="141"/>
    </row>
    <row r="109" spans="1:60" x14ac:dyDescent="0.2">
      <c r="D109" s="141"/>
    </row>
    <row r="110" spans="1:60" x14ac:dyDescent="0.2">
      <c r="D110" s="141"/>
    </row>
    <row r="111" spans="1:60" x14ac:dyDescent="0.2">
      <c r="D111" s="141"/>
    </row>
    <row r="112" spans="1:60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tR7g6PsVL9SEkdis5o64npB6VHKdGfLjTawOqFl5L1DlEEuJ2j3HPzpY4RwoaTRFn6zk+OYN81luezWwbRwtUw==" saltValue="TsfcYrM4nwDLClofyceGQw==" spinCount="100000" sheet="1"/>
  <mergeCells count="48">
    <mergeCell ref="C24:G24"/>
    <mergeCell ref="A1:G1"/>
    <mergeCell ref="C7:G7"/>
    <mergeCell ref="F8:G8"/>
    <mergeCell ref="B9:G9"/>
    <mergeCell ref="C11:G11"/>
    <mergeCell ref="C13:G13"/>
    <mergeCell ref="B16:G16"/>
    <mergeCell ref="B17:G17"/>
    <mergeCell ref="B19:G19"/>
    <mergeCell ref="F21:G21"/>
    <mergeCell ref="B22:G22"/>
    <mergeCell ref="B40:G40"/>
    <mergeCell ref="C25:G25"/>
    <mergeCell ref="C27:G27"/>
    <mergeCell ref="C28:G28"/>
    <mergeCell ref="C30:G30"/>
    <mergeCell ref="C31:G31"/>
    <mergeCell ref="B32:G32"/>
    <mergeCell ref="B33:G33"/>
    <mergeCell ref="C35:G35"/>
    <mergeCell ref="B36:G36"/>
    <mergeCell ref="B37:G37"/>
    <mergeCell ref="C39:G39"/>
    <mergeCell ref="B62:G62"/>
    <mergeCell ref="B41:G41"/>
    <mergeCell ref="C43:G43"/>
    <mergeCell ref="B44:G44"/>
    <mergeCell ref="B45:G45"/>
    <mergeCell ref="C47:G47"/>
    <mergeCell ref="B48:G48"/>
    <mergeCell ref="B49:G49"/>
    <mergeCell ref="C51:G51"/>
    <mergeCell ref="B52:G52"/>
    <mergeCell ref="B54:G54"/>
    <mergeCell ref="B61:G61"/>
    <mergeCell ref="B97:G97"/>
    <mergeCell ref="B64:G64"/>
    <mergeCell ref="B65:G65"/>
    <mergeCell ref="B67:G67"/>
    <mergeCell ref="C69:G69"/>
    <mergeCell ref="B70:G70"/>
    <mergeCell ref="C72:G72"/>
    <mergeCell ref="B81:G81"/>
    <mergeCell ref="B82:G82"/>
    <mergeCell ref="B84:G84"/>
    <mergeCell ref="F86:G86"/>
    <mergeCell ref="B95:G95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04" t="s">
        <v>152</v>
      </c>
      <c r="B1" s="304"/>
      <c r="C1" s="305"/>
      <c r="D1" s="304"/>
      <c r="E1" s="304"/>
      <c r="F1" s="304"/>
      <c r="G1" s="304"/>
      <c r="AC1" t="s">
        <v>155</v>
      </c>
    </row>
    <row r="2" spans="1:60" ht="13.5" thickTop="1" x14ac:dyDescent="0.2">
      <c r="A2" s="146" t="s">
        <v>29</v>
      </c>
      <c r="B2" s="150" t="s">
        <v>40</v>
      </c>
      <c r="C2" s="166" t="s">
        <v>41</v>
      </c>
      <c r="D2" s="148"/>
      <c r="E2" s="147"/>
      <c r="F2" s="147"/>
      <c r="G2" s="149"/>
    </row>
    <row r="3" spans="1:60" x14ac:dyDescent="0.2">
      <c r="A3" s="144" t="s">
        <v>30</v>
      </c>
      <c r="B3" s="151" t="s">
        <v>53</v>
      </c>
      <c r="C3" s="167" t="s">
        <v>54</v>
      </c>
      <c r="D3" s="143"/>
      <c r="E3" s="142"/>
      <c r="F3" s="142"/>
      <c r="G3" s="145"/>
      <c r="AC3" s="8" t="s">
        <v>143</v>
      </c>
    </row>
    <row r="4" spans="1:60" ht="13.5" thickBot="1" x14ac:dyDescent="0.25">
      <c r="A4" s="152" t="s">
        <v>31</v>
      </c>
      <c r="B4" s="153" t="s">
        <v>666</v>
      </c>
      <c r="C4" s="168" t="s">
        <v>111</v>
      </c>
      <c r="D4" s="154"/>
      <c r="E4" s="155"/>
      <c r="F4" s="155"/>
      <c r="G4" s="156"/>
    </row>
    <row r="5" spans="1:60" ht="14.25" thickTop="1" thickBot="1" x14ac:dyDescent="0.25">
      <c r="C5" s="169"/>
      <c r="D5" s="141"/>
      <c r="AN5">
        <v>15</v>
      </c>
      <c r="AO5">
        <v>21</v>
      </c>
    </row>
    <row r="6" spans="1:60" ht="27" thickTop="1" thickBot="1" x14ac:dyDescent="0.25">
      <c r="A6" s="157" t="s">
        <v>32</v>
      </c>
      <c r="B6" s="160" t="s">
        <v>33</v>
      </c>
      <c r="C6" s="170" t="s">
        <v>34</v>
      </c>
      <c r="D6" s="159" t="s">
        <v>35</v>
      </c>
      <c r="E6" s="158" t="s">
        <v>36</v>
      </c>
      <c r="F6" s="161" t="s">
        <v>37</v>
      </c>
      <c r="G6" s="157" t="s">
        <v>38</v>
      </c>
      <c r="H6" s="203" t="s">
        <v>153</v>
      </c>
      <c r="I6" s="171" t="s">
        <v>154</v>
      </c>
      <c r="J6" s="54"/>
      <c r="AN6">
        <f>SUMIF(AM8:AM53,AN5,G8:G53)</f>
        <v>0</v>
      </c>
      <c r="AO6">
        <f>SUMIF(AM8:AM53,AO5,G8:G53)</f>
        <v>0</v>
      </c>
    </row>
    <row r="7" spans="1:60" x14ac:dyDescent="0.2">
      <c r="A7" s="204"/>
      <c r="B7" s="205" t="s">
        <v>156</v>
      </c>
      <c r="C7" s="306" t="s">
        <v>157</v>
      </c>
      <c r="D7" s="312"/>
      <c r="E7" s="308"/>
      <c r="F7" s="309"/>
      <c r="G7" s="309"/>
      <c r="H7" s="206"/>
      <c r="I7" s="207"/>
    </row>
    <row r="8" spans="1:60" x14ac:dyDescent="0.2">
      <c r="A8" s="198" t="s">
        <v>158</v>
      </c>
      <c r="B8" s="172" t="s">
        <v>112</v>
      </c>
      <c r="C8" s="193" t="s">
        <v>113</v>
      </c>
      <c r="D8" s="221"/>
      <c r="E8" s="179"/>
      <c r="F8" s="310">
        <f>SUM(G9:G28)</f>
        <v>0</v>
      </c>
      <c r="G8" s="311"/>
      <c r="H8" s="182"/>
      <c r="I8" s="201"/>
      <c r="AE8" t="s">
        <v>159</v>
      </c>
    </row>
    <row r="9" spans="1:60" ht="33.75" outlineLevel="1" x14ac:dyDescent="0.2">
      <c r="A9" s="200">
        <v>1</v>
      </c>
      <c r="B9" s="173" t="s">
        <v>421</v>
      </c>
      <c r="C9" s="194" t="s">
        <v>624</v>
      </c>
      <c r="D9" s="222" t="s">
        <v>245</v>
      </c>
      <c r="E9" s="180">
        <v>1</v>
      </c>
      <c r="F9" s="185"/>
      <c r="G9" s="184">
        <f t="shared" ref="G9:G28" si="0">ROUND(E9*F9,2)</f>
        <v>0</v>
      </c>
      <c r="H9" s="183"/>
      <c r="I9" s="202" t="s">
        <v>228</v>
      </c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 t="s">
        <v>229</v>
      </c>
      <c r="AF9" s="162" t="s">
        <v>240</v>
      </c>
      <c r="AG9" s="162"/>
      <c r="AH9" s="162"/>
      <c r="AI9" s="162"/>
      <c r="AJ9" s="162"/>
      <c r="AK9" s="162"/>
      <c r="AL9" s="162"/>
      <c r="AM9" s="162">
        <v>21</v>
      </c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ht="22.5" outlineLevel="1" x14ac:dyDescent="0.2">
      <c r="A10" s="200">
        <v>2</v>
      </c>
      <c r="B10" s="173" t="s">
        <v>424</v>
      </c>
      <c r="C10" s="194" t="s">
        <v>625</v>
      </c>
      <c r="D10" s="222" t="s">
        <v>237</v>
      </c>
      <c r="E10" s="180">
        <v>1</v>
      </c>
      <c r="F10" s="185"/>
      <c r="G10" s="184">
        <f t="shared" si="0"/>
        <v>0</v>
      </c>
      <c r="H10" s="183"/>
      <c r="I10" s="202" t="s">
        <v>228</v>
      </c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229</v>
      </c>
      <c r="AF10" s="162" t="s">
        <v>240</v>
      </c>
      <c r="AG10" s="162"/>
      <c r="AH10" s="162"/>
      <c r="AI10" s="162"/>
      <c r="AJ10" s="162"/>
      <c r="AK10" s="162"/>
      <c r="AL10" s="162"/>
      <c r="AM10" s="162">
        <v>21</v>
      </c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 x14ac:dyDescent="0.2">
      <c r="A11" s="200">
        <v>3</v>
      </c>
      <c r="B11" s="173" t="s">
        <v>426</v>
      </c>
      <c r="C11" s="194" t="s">
        <v>1078</v>
      </c>
      <c r="D11" s="222" t="s">
        <v>237</v>
      </c>
      <c r="E11" s="180">
        <v>1</v>
      </c>
      <c r="F11" s="185"/>
      <c r="G11" s="184">
        <f t="shared" si="0"/>
        <v>0</v>
      </c>
      <c r="H11" s="183"/>
      <c r="I11" s="202" t="s">
        <v>228</v>
      </c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 t="s">
        <v>229</v>
      </c>
      <c r="AF11" s="162" t="s">
        <v>240</v>
      </c>
      <c r="AG11" s="162"/>
      <c r="AH11" s="162"/>
      <c r="AI11" s="162"/>
      <c r="AJ11" s="162"/>
      <c r="AK11" s="162"/>
      <c r="AL11" s="162"/>
      <c r="AM11" s="162">
        <v>21</v>
      </c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outlineLevel="1" x14ac:dyDescent="0.2">
      <c r="A12" s="200">
        <v>4</v>
      </c>
      <c r="B12" s="173" t="s">
        <v>428</v>
      </c>
      <c r="C12" s="194" t="s">
        <v>627</v>
      </c>
      <c r="D12" s="222" t="s">
        <v>237</v>
      </c>
      <c r="E12" s="180">
        <v>1</v>
      </c>
      <c r="F12" s="185"/>
      <c r="G12" s="184">
        <f t="shared" si="0"/>
        <v>0</v>
      </c>
      <c r="H12" s="183"/>
      <c r="I12" s="202" t="s">
        <v>228</v>
      </c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 t="s">
        <v>229</v>
      </c>
      <c r="AF12" s="162" t="s">
        <v>240</v>
      </c>
      <c r="AG12" s="162"/>
      <c r="AH12" s="162"/>
      <c r="AI12" s="162"/>
      <c r="AJ12" s="162"/>
      <c r="AK12" s="162"/>
      <c r="AL12" s="162"/>
      <c r="AM12" s="162">
        <v>21</v>
      </c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outlineLevel="1" x14ac:dyDescent="0.2">
      <c r="A13" s="200">
        <v>5</v>
      </c>
      <c r="B13" s="173" t="s">
        <v>430</v>
      </c>
      <c r="C13" s="194" t="s">
        <v>628</v>
      </c>
      <c r="D13" s="222" t="s">
        <v>245</v>
      </c>
      <c r="E13" s="180">
        <v>2</v>
      </c>
      <c r="F13" s="185"/>
      <c r="G13" s="184">
        <f t="shared" si="0"/>
        <v>0</v>
      </c>
      <c r="H13" s="183"/>
      <c r="I13" s="202" t="s">
        <v>228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 t="s">
        <v>229</v>
      </c>
      <c r="AF13" s="162" t="s">
        <v>240</v>
      </c>
      <c r="AG13" s="162"/>
      <c r="AH13" s="162"/>
      <c r="AI13" s="162"/>
      <c r="AJ13" s="162"/>
      <c r="AK13" s="162"/>
      <c r="AL13" s="162"/>
      <c r="AM13" s="162">
        <v>21</v>
      </c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outlineLevel="1" x14ac:dyDescent="0.2">
      <c r="A14" s="200">
        <v>6</v>
      </c>
      <c r="B14" s="173" t="s">
        <v>433</v>
      </c>
      <c r="C14" s="194" t="s">
        <v>629</v>
      </c>
      <c r="D14" s="222" t="s">
        <v>245</v>
      </c>
      <c r="E14" s="180">
        <v>1</v>
      </c>
      <c r="F14" s="185"/>
      <c r="G14" s="184">
        <f t="shared" si="0"/>
        <v>0</v>
      </c>
      <c r="H14" s="183"/>
      <c r="I14" s="202" t="s">
        <v>228</v>
      </c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 t="s">
        <v>229</v>
      </c>
      <c r="AF14" s="162" t="s">
        <v>240</v>
      </c>
      <c r="AG14" s="162"/>
      <c r="AH14" s="162"/>
      <c r="AI14" s="162"/>
      <c r="AJ14" s="162"/>
      <c r="AK14" s="162"/>
      <c r="AL14" s="162"/>
      <c r="AM14" s="162">
        <v>21</v>
      </c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outlineLevel="1" x14ac:dyDescent="0.2">
      <c r="A15" s="200">
        <v>7</v>
      </c>
      <c r="B15" s="173" t="s">
        <v>435</v>
      </c>
      <c r="C15" s="194" t="s">
        <v>630</v>
      </c>
      <c r="D15" s="222" t="s">
        <v>245</v>
      </c>
      <c r="E15" s="180">
        <v>1</v>
      </c>
      <c r="F15" s="185"/>
      <c r="G15" s="184">
        <f t="shared" si="0"/>
        <v>0</v>
      </c>
      <c r="H15" s="183"/>
      <c r="I15" s="202" t="s">
        <v>228</v>
      </c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 t="s">
        <v>229</v>
      </c>
      <c r="AF15" s="162" t="s">
        <v>240</v>
      </c>
      <c r="AG15" s="162"/>
      <c r="AH15" s="162"/>
      <c r="AI15" s="162"/>
      <c r="AJ15" s="162"/>
      <c r="AK15" s="162"/>
      <c r="AL15" s="162"/>
      <c r="AM15" s="162">
        <v>21</v>
      </c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</row>
    <row r="16" spans="1:60" outlineLevel="1" x14ac:dyDescent="0.2">
      <c r="A16" s="200">
        <v>8</v>
      </c>
      <c r="B16" s="173" t="s">
        <v>437</v>
      </c>
      <c r="C16" s="194" t="s">
        <v>631</v>
      </c>
      <c r="D16" s="222" t="s">
        <v>245</v>
      </c>
      <c r="E16" s="180">
        <v>1</v>
      </c>
      <c r="F16" s="185"/>
      <c r="G16" s="184">
        <f t="shared" si="0"/>
        <v>0</v>
      </c>
      <c r="H16" s="183"/>
      <c r="I16" s="202" t="s">
        <v>228</v>
      </c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 t="s">
        <v>229</v>
      </c>
      <c r="AF16" s="162" t="s">
        <v>240</v>
      </c>
      <c r="AG16" s="162"/>
      <c r="AH16" s="162"/>
      <c r="AI16" s="162"/>
      <c r="AJ16" s="162"/>
      <c r="AK16" s="162"/>
      <c r="AL16" s="162"/>
      <c r="AM16" s="162">
        <v>21</v>
      </c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">
      <c r="A17" s="200">
        <v>9</v>
      </c>
      <c r="B17" s="173" t="s">
        <v>439</v>
      </c>
      <c r="C17" s="194" t="s">
        <v>632</v>
      </c>
      <c r="D17" s="222" t="s">
        <v>245</v>
      </c>
      <c r="E17" s="180">
        <v>1</v>
      </c>
      <c r="F17" s="185"/>
      <c r="G17" s="184">
        <f t="shared" si="0"/>
        <v>0</v>
      </c>
      <c r="H17" s="183"/>
      <c r="I17" s="202" t="s">
        <v>228</v>
      </c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 t="s">
        <v>229</v>
      </c>
      <c r="AF17" s="162" t="s">
        <v>240</v>
      </c>
      <c r="AG17" s="162"/>
      <c r="AH17" s="162"/>
      <c r="AI17" s="162"/>
      <c r="AJ17" s="162"/>
      <c r="AK17" s="162"/>
      <c r="AL17" s="162"/>
      <c r="AM17" s="162">
        <v>21</v>
      </c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outlineLevel="1" x14ac:dyDescent="0.2">
      <c r="A18" s="200">
        <v>10</v>
      </c>
      <c r="B18" s="173" t="s">
        <v>633</v>
      </c>
      <c r="C18" s="194" t="s">
        <v>634</v>
      </c>
      <c r="D18" s="222" t="s">
        <v>245</v>
      </c>
      <c r="E18" s="180">
        <v>2</v>
      </c>
      <c r="F18" s="185"/>
      <c r="G18" s="184">
        <f t="shared" si="0"/>
        <v>0</v>
      </c>
      <c r="H18" s="183"/>
      <c r="I18" s="202" t="s">
        <v>228</v>
      </c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 t="s">
        <v>229</v>
      </c>
      <c r="AF18" s="162" t="s">
        <v>240</v>
      </c>
      <c r="AG18" s="162"/>
      <c r="AH18" s="162"/>
      <c r="AI18" s="162"/>
      <c r="AJ18" s="162"/>
      <c r="AK18" s="162"/>
      <c r="AL18" s="162"/>
      <c r="AM18" s="162">
        <v>21</v>
      </c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 x14ac:dyDescent="0.2">
      <c r="A19" s="200">
        <v>11</v>
      </c>
      <c r="B19" s="173" t="s">
        <v>635</v>
      </c>
      <c r="C19" s="194" t="s">
        <v>636</v>
      </c>
      <c r="D19" s="222" t="s">
        <v>245</v>
      </c>
      <c r="E19" s="180">
        <v>5</v>
      </c>
      <c r="F19" s="185"/>
      <c r="G19" s="184">
        <f t="shared" si="0"/>
        <v>0</v>
      </c>
      <c r="H19" s="183"/>
      <c r="I19" s="202" t="s">
        <v>228</v>
      </c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 t="s">
        <v>229</v>
      </c>
      <c r="AF19" s="162" t="s">
        <v>240</v>
      </c>
      <c r="AG19" s="162"/>
      <c r="AH19" s="162"/>
      <c r="AI19" s="162"/>
      <c r="AJ19" s="162"/>
      <c r="AK19" s="162"/>
      <c r="AL19" s="162"/>
      <c r="AM19" s="162">
        <v>21</v>
      </c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outlineLevel="1" x14ac:dyDescent="0.2">
      <c r="A20" s="200">
        <v>12</v>
      </c>
      <c r="B20" s="173" t="s">
        <v>637</v>
      </c>
      <c r="C20" s="194" t="s">
        <v>1079</v>
      </c>
      <c r="D20" s="222" t="s">
        <v>245</v>
      </c>
      <c r="E20" s="180">
        <v>1</v>
      </c>
      <c r="F20" s="185"/>
      <c r="G20" s="184">
        <f t="shared" si="0"/>
        <v>0</v>
      </c>
      <c r="H20" s="183"/>
      <c r="I20" s="202" t="s">
        <v>228</v>
      </c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 t="s">
        <v>229</v>
      </c>
      <c r="AF20" s="162" t="s">
        <v>240</v>
      </c>
      <c r="AG20" s="162"/>
      <c r="AH20" s="162"/>
      <c r="AI20" s="162"/>
      <c r="AJ20" s="162"/>
      <c r="AK20" s="162"/>
      <c r="AL20" s="162"/>
      <c r="AM20" s="162">
        <v>21</v>
      </c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outlineLevel="1" x14ac:dyDescent="0.2">
      <c r="A21" s="200">
        <v>13</v>
      </c>
      <c r="B21" s="173" t="s">
        <v>639</v>
      </c>
      <c r="C21" s="194" t="s">
        <v>638</v>
      </c>
      <c r="D21" s="222" t="s">
        <v>245</v>
      </c>
      <c r="E21" s="180">
        <v>1</v>
      </c>
      <c r="F21" s="185"/>
      <c r="G21" s="184">
        <f t="shared" si="0"/>
        <v>0</v>
      </c>
      <c r="H21" s="183"/>
      <c r="I21" s="202" t="s">
        <v>228</v>
      </c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 t="s">
        <v>229</v>
      </c>
      <c r="AF21" s="162" t="s">
        <v>240</v>
      </c>
      <c r="AG21" s="162"/>
      <c r="AH21" s="162"/>
      <c r="AI21" s="162"/>
      <c r="AJ21" s="162"/>
      <c r="AK21" s="162"/>
      <c r="AL21" s="162"/>
      <c r="AM21" s="162">
        <v>21</v>
      </c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outlineLevel="1" x14ac:dyDescent="0.2">
      <c r="A22" s="200">
        <v>14</v>
      </c>
      <c r="B22" s="173" t="s">
        <v>641</v>
      </c>
      <c r="C22" s="194" t="s">
        <v>642</v>
      </c>
      <c r="D22" s="222" t="s">
        <v>245</v>
      </c>
      <c r="E22" s="180">
        <v>1</v>
      </c>
      <c r="F22" s="185"/>
      <c r="G22" s="184">
        <f t="shared" si="0"/>
        <v>0</v>
      </c>
      <c r="H22" s="183"/>
      <c r="I22" s="202" t="s">
        <v>228</v>
      </c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 t="s">
        <v>229</v>
      </c>
      <c r="AF22" s="162" t="s">
        <v>240</v>
      </c>
      <c r="AG22" s="162"/>
      <c r="AH22" s="162"/>
      <c r="AI22" s="162"/>
      <c r="AJ22" s="162"/>
      <c r="AK22" s="162"/>
      <c r="AL22" s="162"/>
      <c r="AM22" s="162">
        <v>21</v>
      </c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outlineLevel="1" x14ac:dyDescent="0.2">
      <c r="A23" s="200">
        <v>15</v>
      </c>
      <c r="B23" s="173" t="s">
        <v>643</v>
      </c>
      <c r="C23" s="194" t="s">
        <v>1080</v>
      </c>
      <c r="D23" s="222" t="s">
        <v>245</v>
      </c>
      <c r="E23" s="180">
        <v>2</v>
      </c>
      <c r="F23" s="185"/>
      <c r="G23" s="184">
        <f t="shared" si="0"/>
        <v>0</v>
      </c>
      <c r="H23" s="183"/>
      <c r="I23" s="202" t="s">
        <v>228</v>
      </c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 t="s">
        <v>229</v>
      </c>
      <c r="AF23" s="162" t="s">
        <v>240</v>
      </c>
      <c r="AG23" s="162"/>
      <c r="AH23" s="162"/>
      <c r="AI23" s="162"/>
      <c r="AJ23" s="162"/>
      <c r="AK23" s="162"/>
      <c r="AL23" s="162"/>
      <c r="AM23" s="162">
        <v>21</v>
      </c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200">
        <v>16</v>
      </c>
      <c r="B24" s="173" t="s">
        <v>1081</v>
      </c>
      <c r="C24" s="194" t="s">
        <v>1082</v>
      </c>
      <c r="D24" s="222" t="s">
        <v>245</v>
      </c>
      <c r="E24" s="180">
        <v>1</v>
      </c>
      <c r="F24" s="185"/>
      <c r="G24" s="184">
        <f t="shared" si="0"/>
        <v>0</v>
      </c>
      <c r="H24" s="183"/>
      <c r="I24" s="202" t="s">
        <v>228</v>
      </c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 t="s">
        <v>229</v>
      </c>
      <c r="AF24" s="162" t="s">
        <v>240</v>
      </c>
      <c r="AG24" s="162"/>
      <c r="AH24" s="162"/>
      <c r="AI24" s="162"/>
      <c r="AJ24" s="162"/>
      <c r="AK24" s="162"/>
      <c r="AL24" s="162"/>
      <c r="AM24" s="162">
        <v>21</v>
      </c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outlineLevel="1" x14ac:dyDescent="0.2">
      <c r="A25" s="200">
        <v>17</v>
      </c>
      <c r="B25" s="173" t="s">
        <v>1083</v>
      </c>
      <c r="C25" s="194" t="s">
        <v>1084</v>
      </c>
      <c r="D25" s="222" t="s">
        <v>245</v>
      </c>
      <c r="E25" s="180">
        <v>1</v>
      </c>
      <c r="F25" s="185"/>
      <c r="G25" s="184">
        <f t="shared" si="0"/>
        <v>0</v>
      </c>
      <c r="H25" s="183"/>
      <c r="I25" s="202" t="s">
        <v>228</v>
      </c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 t="s">
        <v>229</v>
      </c>
      <c r="AF25" s="162" t="s">
        <v>240</v>
      </c>
      <c r="AG25" s="162"/>
      <c r="AH25" s="162"/>
      <c r="AI25" s="162"/>
      <c r="AJ25" s="162"/>
      <c r="AK25" s="162"/>
      <c r="AL25" s="162"/>
      <c r="AM25" s="162">
        <v>21</v>
      </c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outlineLevel="1" x14ac:dyDescent="0.2">
      <c r="A26" s="200">
        <v>18</v>
      </c>
      <c r="B26" s="173" t="s">
        <v>1085</v>
      </c>
      <c r="C26" s="194" t="s">
        <v>1086</v>
      </c>
      <c r="D26" s="222" t="s">
        <v>245</v>
      </c>
      <c r="E26" s="180">
        <v>3</v>
      </c>
      <c r="F26" s="185"/>
      <c r="G26" s="184">
        <f t="shared" si="0"/>
        <v>0</v>
      </c>
      <c r="H26" s="183"/>
      <c r="I26" s="202" t="s">
        <v>228</v>
      </c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229</v>
      </c>
      <c r="AF26" s="162" t="s">
        <v>240</v>
      </c>
      <c r="AG26" s="162"/>
      <c r="AH26" s="162"/>
      <c r="AI26" s="162"/>
      <c r="AJ26" s="162"/>
      <c r="AK26" s="162"/>
      <c r="AL26" s="162"/>
      <c r="AM26" s="162">
        <v>21</v>
      </c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">
      <c r="A27" s="200">
        <v>19</v>
      </c>
      <c r="B27" s="173" t="s">
        <v>1087</v>
      </c>
      <c r="C27" s="194" t="s">
        <v>1088</v>
      </c>
      <c r="D27" s="222" t="s">
        <v>245</v>
      </c>
      <c r="E27" s="180">
        <v>1</v>
      </c>
      <c r="F27" s="185"/>
      <c r="G27" s="184">
        <f t="shared" si="0"/>
        <v>0</v>
      </c>
      <c r="H27" s="183"/>
      <c r="I27" s="202" t="s">
        <v>228</v>
      </c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 t="s">
        <v>229</v>
      </c>
      <c r="AF27" s="162" t="s">
        <v>240</v>
      </c>
      <c r="AG27" s="162"/>
      <c r="AH27" s="162"/>
      <c r="AI27" s="162"/>
      <c r="AJ27" s="162"/>
      <c r="AK27" s="162"/>
      <c r="AL27" s="162"/>
      <c r="AM27" s="162">
        <v>21</v>
      </c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outlineLevel="1" x14ac:dyDescent="0.2">
      <c r="A28" s="200">
        <v>20</v>
      </c>
      <c r="B28" s="173" t="s">
        <v>1089</v>
      </c>
      <c r="C28" s="194" t="s">
        <v>1090</v>
      </c>
      <c r="D28" s="222" t="s">
        <v>245</v>
      </c>
      <c r="E28" s="180">
        <v>1</v>
      </c>
      <c r="F28" s="185"/>
      <c r="G28" s="184">
        <f t="shared" si="0"/>
        <v>0</v>
      </c>
      <c r="H28" s="183"/>
      <c r="I28" s="202" t="s">
        <v>228</v>
      </c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 t="s">
        <v>229</v>
      </c>
      <c r="AF28" s="162" t="s">
        <v>240</v>
      </c>
      <c r="AG28" s="162"/>
      <c r="AH28" s="162"/>
      <c r="AI28" s="162"/>
      <c r="AJ28" s="162"/>
      <c r="AK28" s="162"/>
      <c r="AL28" s="162"/>
      <c r="AM28" s="162">
        <v>21</v>
      </c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x14ac:dyDescent="0.2">
      <c r="A29" s="198" t="s">
        <v>158</v>
      </c>
      <c r="B29" s="172" t="s">
        <v>114</v>
      </c>
      <c r="C29" s="193" t="s">
        <v>115</v>
      </c>
      <c r="D29" s="221"/>
      <c r="E29" s="179"/>
      <c r="F29" s="291">
        <f>SUM(G30:G39)</f>
        <v>0</v>
      </c>
      <c r="G29" s="292"/>
      <c r="H29" s="182"/>
      <c r="I29" s="201"/>
      <c r="AE29" t="s">
        <v>159</v>
      </c>
    </row>
    <row r="30" spans="1:60" outlineLevel="1" x14ac:dyDescent="0.2">
      <c r="A30" s="200">
        <v>21</v>
      </c>
      <c r="B30" s="173" t="s">
        <v>645</v>
      </c>
      <c r="C30" s="194" t="s">
        <v>1091</v>
      </c>
      <c r="D30" s="222" t="s">
        <v>225</v>
      </c>
      <c r="E30" s="180">
        <v>30</v>
      </c>
      <c r="F30" s="185"/>
      <c r="G30" s="184">
        <f t="shared" ref="G30:G39" si="1">ROUND(E30*F30,2)</f>
        <v>0</v>
      </c>
      <c r="H30" s="183"/>
      <c r="I30" s="202" t="s">
        <v>228</v>
      </c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 t="s">
        <v>229</v>
      </c>
      <c r="AF30" s="162" t="s">
        <v>240</v>
      </c>
      <c r="AG30" s="162"/>
      <c r="AH30" s="162"/>
      <c r="AI30" s="162"/>
      <c r="AJ30" s="162"/>
      <c r="AK30" s="162"/>
      <c r="AL30" s="162"/>
      <c r="AM30" s="162">
        <v>21</v>
      </c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outlineLevel="1" x14ac:dyDescent="0.2">
      <c r="A31" s="200">
        <v>22</v>
      </c>
      <c r="B31" s="173" t="s">
        <v>647</v>
      </c>
      <c r="C31" s="194" t="s">
        <v>646</v>
      </c>
      <c r="D31" s="222" t="s">
        <v>225</v>
      </c>
      <c r="E31" s="180">
        <v>15</v>
      </c>
      <c r="F31" s="185"/>
      <c r="G31" s="184">
        <f t="shared" si="1"/>
        <v>0</v>
      </c>
      <c r="H31" s="183"/>
      <c r="I31" s="202" t="s">
        <v>228</v>
      </c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 t="s">
        <v>229</v>
      </c>
      <c r="AF31" s="162" t="s">
        <v>240</v>
      </c>
      <c r="AG31" s="162"/>
      <c r="AH31" s="162"/>
      <c r="AI31" s="162"/>
      <c r="AJ31" s="162"/>
      <c r="AK31" s="162"/>
      <c r="AL31" s="162"/>
      <c r="AM31" s="162">
        <v>21</v>
      </c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outlineLevel="1" x14ac:dyDescent="0.2">
      <c r="A32" s="200">
        <v>23</v>
      </c>
      <c r="B32" s="173" t="s">
        <v>649</v>
      </c>
      <c r="C32" s="194" t="s">
        <v>1092</v>
      </c>
      <c r="D32" s="222" t="s">
        <v>225</v>
      </c>
      <c r="E32" s="180">
        <v>20</v>
      </c>
      <c r="F32" s="185"/>
      <c r="G32" s="184">
        <f t="shared" si="1"/>
        <v>0</v>
      </c>
      <c r="H32" s="183"/>
      <c r="I32" s="202" t="s">
        <v>228</v>
      </c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 t="s">
        <v>229</v>
      </c>
      <c r="AF32" s="162" t="s">
        <v>240</v>
      </c>
      <c r="AG32" s="162"/>
      <c r="AH32" s="162"/>
      <c r="AI32" s="162"/>
      <c r="AJ32" s="162"/>
      <c r="AK32" s="162"/>
      <c r="AL32" s="162"/>
      <c r="AM32" s="162">
        <v>21</v>
      </c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outlineLevel="1" x14ac:dyDescent="0.2">
      <c r="A33" s="200">
        <v>24</v>
      </c>
      <c r="B33" s="173" t="s">
        <v>651</v>
      </c>
      <c r="C33" s="194" t="s">
        <v>1093</v>
      </c>
      <c r="D33" s="222" t="s">
        <v>225</v>
      </c>
      <c r="E33" s="180">
        <v>60</v>
      </c>
      <c r="F33" s="185"/>
      <c r="G33" s="184">
        <f t="shared" si="1"/>
        <v>0</v>
      </c>
      <c r="H33" s="183"/>
      <c r="I33" s="202" t="s">
        <v>228</v>
      </c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 t="s">
        <v>229</v>
      </c>
      <c r="AF33" s="162" t="s">
        <v>240</v>
      </c>
      <c r="AG33" s="162"/>
      <c r="AH33" s="162"/>
      <c r="AI33" s="162"/>
      <c r="AJ33" s="162"/>
      <c r="AK33" s="162"/>
      <c r="AL33" s="162"/>
      <c r="AM33" s="162">
        <v>21</v>
      </c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 x14ac:dyDescent="0.2">
      <c r="A34" s="200">
        <v>25</v>
      </c>
      <c r="B34" s="173" t="s">
        <v>653</v>
      </c>
      <c r="C34" s="194" t="s">
        <v>648</v>
      </c>
      <c r="D34" s="222" t="s">
        <v>225</v>
      </c>
      <c r="E34" s="180">
        <v>100</v>
      </c>
      <c r="F34" s="185"/>
      <c r="G34" s="184">
        <f t="shared" si="1"/>
        <v>0</v>
      </c>
      <c r="H34" s="183"/>
      <c r="I34" s="202" t="s">
        <v>228</v>
      </c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 t="s">
        <v>229</v>
      </c>
      <c r="AF34" s="162" t="s">
        <v>240</v>
      </c>
      <c r="AG34" s="162"/>
      <c r="AH34" s="162"/>
      <c r="AI34" s="162"/>
      <c r="AJ34" s="162"/>
      <c r="AK34" s="162"/>
      <c r="AL34" s="162"/>
      <c r="AM34" s="162">
        <v>21</v>
      </c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outlineLevel="1" x14ac:dyDescent="0.2">
      <c r="A35" s="200">
        <v>26</v>
      </c>
      <c r="B35" s="173" t="s">
        <v>655</v>
      </c>
      <c r="C35" s="194" t="s">
        <v>650</v>
      </c>
      <c r="D35" s="222" t="s">
        <v>225</v>
      </c>
      <c r="E35" s="180">
        <v>100</v>
      </c>
      <c r="F35" s="185"/>
      <c r="G35" s="184">
        <f t="shared" si="1"/>
        <v>0</v>
      </c>
      <c r="H35" s="183"/>
      <c r="I35" s="202" t="s">
        <v>228</v>
      </c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 t="s">
        <v>229</v>
      </c>
      <c r="AF35" s="162" t="s">
        <v>240</v>
      </c>
      <c r="AG35" s="162"/>
      <c r="AH35" s="162"/>
      <c r="AI35" s="162"/>
      <c r="AJ35" s="162"/>
      <c r="AK35" s="162"/>
      <c r="AL35" s="162"/>
      <c r="AM35" s="162">
        <v>21</v>
      </c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</row>
    <row r="36" spans="1:60" outlineLevel="1" x14ac:dyDescent="0.2">
      <c r="A36" s="200">
        <v>27</v>
      </c>
      <c r="B36" s="173" t="s">
        <v>657</v>
      </c>
      <c r="C36" s="194" t="s">
        <v>652</v>
      </c>
      <c r="D36" s="222" t="s">
        <v>225</v>
      </c>
      <c r="E36" s="180">
        <v>120</v>
      </c>
      <c r="F36" s="185"/>
      <c r="G36" s="184">
        <f t="shared" si="1"/>
        <v>0</v>
      </c>
      <c r="H36" s="183"/>
      <c r="I36" s="202" t="s">
        <v>228</v>
      </c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 t="s">
        <v>229</v>
      </c>
      <c r="AF36" s="162" t="s">
        <v>240</v>
      </c>
      <c r="AG36" s="162"/>
      <c r="AH36" s="162"/>
      <c r="AI36" s="162"/>
      <c r="AJ36" s="162"/>
      <c r="AK36" s="162"/>
      <c r="AL36" s="162"/>
      <c r="AM36" s="162">
        <v>21</v>
      </c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outlineLevel="1" x14ac:dyDescent="0.2">
      <c r="A37" s="200">
        <v>28</v>
      </c>
      <c r="B37" s="173" t="s">
        <v>1094</v>
      </c>
      <c r="C37" s="194" t="s">
        <v>654</v>
      </c>
      <c r="D37" s="222" t="s">
        <v>225</v>
      </c>
      <c r="E37" s="180">
        <v>30</v>
      </c>
      <c r="F37" s="185"/>
      <c r="G37" s="184">
        <f t="shared" si="1"/>
        <v>0</v>
      </c>
      <c r="H37" s="183"/>
      <c r="I37" s="202" t="s">
        <v>228</v>
      </c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 t="s">
        <v>229</v>
      </c>
      <c r="AF37" s="162" t="s">
        <v>240</v>
      </c>
      <c r="AG37" s="162"/>
      <c r="AH37" s="162"/>
      <c r="AI37" s="162"/>
      <c r="AJ37" s="162"/>
      <c r="AK37" s="162"/>
      <c r="AL37" s="162"/>
      <c r="AM37" s="162">
        <v>21</v>
      </c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outlineLevel="1" x14ac:dyDescent="0.2">
      <c r="A38" s="200">
        <v>29</v>
      </c>
      <c r="B38" s="173" t="s">
        <v>1095</v>
      </c>
      <c r="C38" s="194" t="s">
        <v>656</v>
      </c>
      <c r="D38" s="222" t="s">
        <v>225</v>
      </c>
      <c r="E38" s="180">
        <v>15</v>
      </c>
      <c r="F38" s="185"/>
      <c r="G38" s="184">
        <f t="shared" si="1"/>
        <v>0</v>
      </c>
      <c r="H38" s="183"/>
      <c r="I38" s="202" t="s">
        <v>228</v>
      </c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 t="s">
        <v>229</v>
      </c>
      <c r="AF38" s="162" t="s">
        <v>240</v>
      </c>
      <c r="AG38" s="162"/>
      <c r="AH38" s="162"/>
      <c r="AI38" s="162"/>
      <c r="AJ38" s="162"/>
      <c r="AK38" s="162"/>
      <c r="AL38" s="162"/>
      <c r="AM38" s="162">
        <v>21</v>
      </c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outlineLevel="1" x14ac:dyDescent="0.2">
      <c r="A39" s="200">
        <v>30</v>
      </c>
      <c r="B39" s="173" t="s">
        <v>1096</v>
      </c>
      <c r="C39" s="194" t="s">
        <v>658</v>
      </c>
      <c r="D39" s="222" t="s">
        <v>225</v>
      </c>
      <c r="E39" s="180">
        <v>80</v>
      </c>
      <c r="F39" s="185"/>
      <c r="G39" s="184">
        <f t="shared" si="1"/>
        <v>0</v>
      </c>
      <c r="H39" s="183"/>
      <c r="I39" s="202" t="s">
        <v>228</v>
      </c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 t="s">
        <v>229</v>
      </c>
      <c r="AF39" s="162" t="s">
        <v>240</v>
      </c>
      <c r="AG39" s="162"/>
      <c r="AH39" s="162"/>
      <c r="AI39" s="162"/>
      <c r="AJ39" s="162"/>
      <c r="AK39" s="162"/>
      <c r="AL39" s="162"/>
      <c r="AM39" s="162">
        <v>21</v>
      </c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x14ac:dyDescent="0.2">
      <c r="A40" s="198" t="s">
        <v>158</v>
      </c>
      <c r="B40" s="172" t="s">
        <v>116</v>
      </c>
      <c r="C40" s="193" t="s">
        <v>117</v>
      </c>
      <c r="D40" s="221"/>
      <c r="E40" s="179"/>
      <c r="F40" s="291">
        <f>SUM(G41:G42)</f>
        <v>0</v>
      </c>
      <c r="G40" s="292"/>
      <c r="H40" s="182"/>
      <c r="I40" s="201"/>
      <c r="AE40" t="s">
        <v>159</v>
      </c>
    </row>
    <row r="41" spans="1:60" outlineLevel="1" x14ac:dyDescent="0.2">
      <c r="A41" s="200">
        <v>31</v>
      </c>
      <c r="B41" s="173" t="s">
        <v>441</v>
      </c>
      <c r="C41" s="194" t="s">
        <v>1097</v>
      </c>
      <c r="D41" s="222" t="s">
        <v>237</v>
      </c>
      <c r="E41" s="180">
        <v>1</v>
      </c>
      <c r="F41" s="185"/>
      <c r="G41" s="184">
        <f>ROUND(E41*F41,2)</f>
        <v>0</v>
      </c>
      <c r="H41" s="183"/>
      <c r="I41" s="202" t="s">
        <v>228</v>
      </c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 t="s">
        <v>229</v>
      </c>
      <c r="AF41" s="162" t="s">
        <v>240</v>
      </c>
      <c r="AG41" s="162"/>
      <c r="AH41" s="162"/>
      <c r="AI41" s="162"/>
      <c r="AJ41" s="162"/>
      <c r="AK41" s="162"/>
      <c r="AL41" s="162"/>
      <c r="AM41" s="162">
        <v>21</v>
      </c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 x14ac:dyDescent="0.2">
      <c r="A42" s="200">
        <v>32</v>
      </c>
      <c r="B42" s="173" t="s">
        <v>660</v>
      </c>
      <c r="C42" s="194" t="s">
        <v>661</v>
      </c>
      <c r="D42" s="222" t="s">
        <v>237</v>
      </c>
      <c r="E42" s="180">
        <v>1</v>
      </c>
      <c r="F42" s="185"/>
      <c r="G42" s="184">
        <f>ROUND(E42*F42,2)</f>
        <v>0</v>
      </c>
      <c r="H42" s="183"/>
      <c r="I42" s="202" t="s">
        <v>228</v>
      </c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 t="s">
        <v>229</v>
      </c>
      <c r="AF42" s="162" t="s">
        <v>240</v>
      </c>
      <c r="AG42" s="162"/>
      <c r="AH42" s="162"/>
      <c r="AI42" s="162"/>
      <c r="AJ42" s="162"/>
      <c r="AK42" s="162"/>
      <c r="AL42" s="162"/>
      <c r="AM42" s="162">
        <v>21</v>
      </c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x14ac:dyDescent="0.2">
      <c r="A43" s="198" t="s">
        <v>158</v>
      </c>
      <c r="B43" s="172" t="s">
        <v>118</v>
      </c>
      <c r="C43" s="193" t="s">
        <v>119</v>
      </c>
      <c r="D43" s="221"/>
      <c r="E43" s="179"/>
      <c r="F43" s="291">
        <f>SUM(G44:G50)</f>
        <v>0</v>
      </c>
      <c r="G43" s="292"/>
      <c r="H43" s="182"/>
      <c r="I43" s="201"/>
      <c r="AE43" t="s">
        <v>159</v>
      </c>
    </row>
    <row r="44" spans="1:60" outlineLevel="1" x14ac:dyDescent="0.2">
      <c r="A44" s="200">
        <v>33</v>
      </c>
      <c r="B44" s="173" t="s">
        <v>408</v>
      </c>
      <c r="C44" s="194" t="s">
        <v>662</v>
      </c>
      <c r="D44" s="222" t="s">
        <v>416</v>
      </c>
      <c r="E44" s="180">
        <v>10</v>
      </c>
      <c r="F44" s="185"/>
      <c r="G44" s="184">
        <f t="shared" ref="G44:G50" si="2">ROUND(E44*F44,2)</f>
        <v>0</v>
      </c>
      <c r="H44" s="183"/>
      <c r="I44" s="202" t="s">
        <v>228</v>
      </c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 t="s">
        <v>229</v>
      </c>
      <c r="AF44" s="162" t="s">
        <v>240</v>
      </c>
      <c r="AG44" s="162"/>
      <c r="AH44" s="162"/>
      <c r="AI44" s="162"/>
      <c r="AJ44" s="162"/>
      <c r="AK44" s="162"/>
      <c r="AL44" s="162"/>
      <c r="AM44" s="162">
        <v>21</v>
      </c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outlineLevel="1" x14ac:dyDescent="0.2">
      <c r="A45" s="200">
        <v>34</v>
      </c>
      <c r="B45" s="173" t="s">
        <v>410</v>
      </c>
      <c r="C45" s="194" t="s">
        <v>409</v>
      </c>
      <c r="D45" s="222" t="s">
        <v>245</v>
      </c>
      <c r="E45" s="180">
        <v>1</v>
      </c>
      <c r="F45" s="185"/>
      <c r="G45" s="184">
        <f t="shared" si="2"/>
        <v>0</v>
      </c>
      <c r="H45" s="183"/>
      <c r="I45" s="202" t="s">
        <v>228</v>
      </c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 t="s">
        <v>229</v>
      </c>
      <c r="AF45" s="162" t="s">
        <v>240</v>
      </c>
      <c r="AG45" s="162"/>
      <c r="AH45" s="162"/>
      <c r="AI45" s="162"/>
      <c r="AJ45" s="162"/>
      <c r="AK45" s="162"/>
      <c r="AL45" s="162"/>
      <c r="AM45" s="162">
        <v>21</v>
      </c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 outlineLevel="1" x14ac:dyDescent="0.2">
      <c r="A46" s="200">
        <v>35</v>
      </c>
      <c r="B46" s="173" t="s">
        <v>412</v>
      </c>
      <c r="C46" s="194" t="s">
        <v>411</v>
      </c>
      <c r="D46" s="222" t="s">
        <v>245</v>
      </c>
      <c r="E46" s="180">
        <v>1</v>
      </c>
      <c r="F46" s="185"/>
      <c r="G46" s="184">
        <f t="shared" si="2"/>
        <v>0</v>
      </c>
      <c r="H46" s="183"/>
      <c r="I46" s="202" t="s">
        <v>228</v>
      </c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 t="s">
        <v>229</v>
      </c>
      <c r="AF46" s="162" t="s">
        <v>240</v>
      </c>
      <c r="AG46" s="162"/>
      <c r="AH46" s="162"/>
      <c r="AI46" s="162"/>
      <c r="AJ46" s="162"/>
      <c r="AK46" s="162"/>
      <c r="AL46" s="162"/>
      <c r="AM46" s="162">
        <v>21</v>
      </c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outlineLevel="1" x14ac:dyDescent="0.2">
      <c r="A47" s="200">
        <v>36</v>
      </c>
      <c r="B47" s="173" t="s">
        <v>414</v>
      </c>
      <c r="C47" s="194" t="s">
        <v>415</v>
      </c>
      <c r="D47" s="222" t="s">
        <v>416</v>
      </c>
      <c r="E47" s="180">
        <v>10</v>
      </c>
      <c r="F47" s="185"/>
      <c r="G47" s="184">
        <f t="shared" si="2"/>
        <v>0</v>
      </c>
      <c r="H47" s="183"/>
      <c r="I47" s="202" t="s">
        <v>228</v>
      </c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 t="s">
        <v>229</v>
      </c>
      <c r="AF47" s="162" t="s">
        <v>240</v>
      </c>
      <c r="AG47" s="162"/>
      <c r="AH47" s="162"/>
      <c r="AI47" s="162"/>
      <c r="AJ47" s="162"/>
      <c r="AK47" s="162"/>
      <c r="AL47" s="162"/>
      <c r="AM47" s="162">
        <v>21</v>
      </c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</row>
    <row r="48" spans="1:60" outlineLevel="1" x14ac:dyDescent="0.2">
      <c r="A48" s="200">
        <v>37</v>
      </c>
      <c r="B48" s="173" t="s">
        <v>417</v>
      </c>
      <c r="C48" s="194" t="s">
        <v>446</v>
      </c>
      <c r="D48" s="222" t="s">
        <v>416</v>
      </c>
      <c r="E48" s="180">
        <v>10</v>
      </c>
      <c r="F48" s="185"/>
      <c r="G48" s="184">
        <f t="shared" si="2"/>
        <v>0</v>
      </c>
      <c r="H48" s="183"/>
      <c r="I48" s="202" t="s">
        <v>228</v>
      </c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 t="s">
        <v>229</v>
      </c>
      <c r="AF48" s="162" t="s">
        <v>240</v>
      </c>
      <c r="AG48" s="162"/>
      <c r="AH48" s="162"/>
      <c r="AI48" s="162"/>
      <c r="AJ48" s="162"/>
      <c r="AK48" s="162"/>
      <c r="AL48" s="162"/>
      <c r="AM48" s="162">
        <v>21</v>
      </c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outlineLevel="1" x14ac:dyDescent="0.2">
      <c r="A49" s="200">
        <v>38</v>
      </c>
      <c r="B49" s="173" t="s">
        <v>419</v>
      </c>
      <c r="C49" s="194" t="s">
        <v>447</v>
      </c>
      <c r="D49" s="222" t="s">
        <v>416</v>
      </c>
      <c r="E49" s="180">
        <v>10</v>
      </c>
      <c r="F49" s="185"/>
      <c r="G49" s="184">
        <f t="shared" si="2"/>
        <v>0</v>
      </c>
      <c r="H49" s="183"/>
      <c r="I49" s="202" t="s">
        <v>228</v>
      </c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 t="s">
        <v>229</v>
      </c>
      <c r="AF49" s="162" t="s">
        <v>240</v>
      </c>
      <c r="AG49" s="162"/>
      <c r="AH49" s="162"/>
      <c r="AI49" s="162"/>
      <c r="AJ49" s="162"/>
      <c r="AK49" s="162"/>
      <c r="AL49" s="162"/>
      <c r="AM49" s="162">
        <v>21</v>
      </c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ht="13.5" outlineLevel="1" thickBot="1" x14ac:dyDescent="0.25">
      <c r="A50" s="208">
        <v>39</v>
      </c>
      <c r="B50" s="209" t="s">
        <v>663</v>
      </c>
      <c r="C50" s="210" t="s">
        <v>420</v>
      </c>
      <c r="D50" s="224" t="s">
        <v>245</v>
      </c>
      <c r="E50" s="212">
        <v>1</v>
      </c>
      <c r="F50" s="213"/>
      <c r="G50" s="214">
        <f t="shared" si="2"/>
        <v>0</v>
      </c>
      <c r="H50" s="215"/>
      <c r="I50" s="216" t="s">
        <v>228</v>
      </c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 t="s">
        <v>229</v>
      </c>
      <c r="AF50" s="162" t="s">
        <v>240</v>
      </c>
      <c r="AG50" s="162"/>
      <c r="AH50" s="162"/>
      <c r="AI50" s="162"/>
      <c r="AJ50" s="162"/>
      <c r="AK50" s="162"/>
      <c r="AL50" s="162"/>
      <c r="AM50" s="162">
        <v>21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x14ac:dyDescent="0.2">
      <c r="A51" s="163"/>
      <c r="B51" s="175" t="s">
        <v>335</v>
      </c>
      <c r="C51" s="195" t="s">
        <v>335</v>
      </c>
      <c r="D51" s="223"/>
      <c r="E51" s="181"/>
      <c r="F51" s="186"/>
      <c r="G51" s="186"/>
      <c r="H51" s="187"/>
      <c r="I51" s="186"/>
    </row>
    <row r="52" spans="1:60" hidden="1" x14ac:dyDescent="0.2">
      <c r="C52" s="196"/>
      <c r="D52" s="141"/>
    </row>
    <row r="53" spans="1:60" ht="13.5" hidden="1" thickBot="1" x14ac:dyDescent="0.25">
      <c r="A53" s="188"/>
      <c r="B53" s="189" t="s">
        <v>336</v>
      </c>
      <c r="C53" s="197"/>
      <c r="D53" s="190"/>
      <c r="E53" s="191"/>
      <c r="F53" s="191"/>
      <c r="G53" s="192">
        <f>F8+F29+F40+F43</f>
        <v>0</v>
      </c>
    </row>
    <row r="54" spans="1:60" x14ac:dyDescent="0.2">
      <c r="D54" s="141"/>
    </row>
    <row r="55" spans="1:60" x14ac:dyDescent="0.2">
      <c r="D55" s="141"/>
    </row>
    <row r="56" spans="1:60" x14ac:dyDescent="0.2">
      <c r="D56" s="141"/>
    </row>
    <row r="57" spans="1:60" x14ac:dyDescent="0.2">
      <c r="D57" s="141"/>
    </row>
    <row r="58" spans="1:60" x14ac:dyDescent="0.2">
      <c r="D58" s="141"/>
    </row>
    <row r="59" spans="1:60" x14ac:dyDescent="0.2">
      <c r="D59" s="141"/>
    </row>
    <row r="60" spans="1:60" x14ac:dyDescent="0.2">
      <c r="D60" s="141"/>
    </row>
    <row r="61" spans="1:60" x14ac:dyDescent="0.2">
      <c r="D61" s="141"/>
    </row>
    <row r="62" spans="1:60" x14ac:dyDescent="0.2">
      <c r="D62" s="141"/>
    </row>
    <row r="63" spans="1:60" x14ac:dyDescent="0.2">
      <c r="D63" s="141"/>
    </row>
    <row r="64" spans="1:60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PzG6wlDvO2ZNPOxKCA3j7Dgn37B6RpfZvm4JBGNiyuKaqXB1eJXJxmBIXLRSjipfLjqAbKi8XfVBcFdHFwfiZQ==" saltValue="fZrW0B2mYmbjFqOXvuBGzg==" spinCount="100000" sheet="1"/>
  <mergeCells count="6">
    <mergeCell ref="F43:G43"/>
    <mergeCell ref="A1:G1"/>
    <mergeCell ref="C7:G7"/>
    <mergeCell ref="F8:G8"/>
    <mergeCell ref="F29:G29"/>
    <mergeCell ref="F40:G40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4"/>
  <sheetViews>
    <sheetView showGridLines="0" workbookViewId="0"/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216014-10</v>
      </c>
      <c r="C1" s="31" t="str">
        <f>Stavba!NazevStavby</f>
        <v>Náměšť nad Oslavou – Vícenice - rekonstrukce kotelen na pevná paliva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27</v>
      </c>
      <c r="B2" s="121" t="s">
        <v>55</v>
      </c>
      <c r="C2" s="283" t="s">
        <v>56</v>
      </c>
      <c r="D2" s="272"/>
      <c r="E2" s="272"/>
      <c r="F2" s="272"/>
      <c r="G2" s="26" t="s">
        <v>15</v>
      </c>
      <c r="H2" s="34"/>
      <c r="O2" s="8" t="s">
        <v>143</v>
      </c>
    </row>
    <row r="3" spans="1:15" ht="13.5" customHeight="1" thickTop="1" x14ac:dyDescent="0.2">
      <c r="H3" s="35"/>
    </row>
    <row r="4" spans="1:15" ht="18" customHeight="1" x14ac:dyDescent="0.25">
      <c r="A4" s="271" t="s">
        <v>16</v>
      </c>
      <c r="B4" s="271"/>
      <c r="C4" s="271"/>
      <c r="D4" s="271"/>
      <c r="E4" s="271"/>
      <c r="F4" s="271"/>
      <c r="G4" s="271"/>
      <c r="H4" s="271"/>
    </row>
    <row r="5" spans="1:15" ht="12.75" customHeight="1" x14ac:dyDescent="0.2">
      <c r="H5" s="35"/>
    </row>
    <row r="6" spans="1:15" ht="15.75" customHeight="1" x14ac:dyDescent="0.25">
      <c r="A6" s="32" t="s">
        <v>24</v>
      </c>
      <c r="B6" s="29" t="str">
        <f>B2</f>
        <v>SO05</v>
      </c>
      <c r="H6" s="35"/>
    </row>
    <row r="7" spans="1:15" ht="15.75" customHeight="1" x14ac:dyDescent="0.25">
      <c r="B7" s="273" t="str">
        <f>C2</f>
        <v>Budova rota 005 – rekonstrukce kotelny</v>
      </c>
      <c r="C7" s="274"/>
      <c r="D7" s="274"/>
      <c r="E7" s="274"/>
      <c r="F7" s="274"/>
      <c r="G7" s="274"/>
      <c r="H7" s="35"/>
    </row>
    <row r="8" spans="1:15" ht="12.75" customHeight="1" x14ac:dyDescent="0.2">
      <c r="H8" s="35"/>
    </row>
    <row r="9" spans="1:15" ht="12.75" customHeight="1" x14ac:dyDescent="0.2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144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22" t="s">
        <v>145</v>
      </c>
      <c r="B16" s="123"/>
      <c r="C16" s="123"/>
      <c r="D16" s="123"/>
      <c r="E16" s="123"/>
      <c r="F16" s="123"/>
      <c r="G16" s="123"/>
      <c r="H16" s="124"/>
      <c r="I16" s="32"/>
      <c r="J16" s="32"/>
    </row>
    <row r="17" spans="1:55" ht="12.75" customHeight="1" x14ac:dyDescent="0.2">
      <c r="A17" s="130" t="s">
        <v>146</v>
      </c>
      <c r="B17" s="131"/>
      <c r="C17" s="132"/>
      <c r="D17" s="132"/>
      <c r="E17" s="132"/>
      <c r="F17" s="132"/>
      <c r="G17" s="133"/>
      <c r="H17" s="134" t="s">
        <v>147</v>
      </c>
      <c r="I17" s="32"/>
      <c r="J17" s="32"/>
    </row>
    <row r="18" spans="1:55" ht="12.75" customHeight="1" x14ac:dyDescent="0.2">
      <c r="A18" s="128" t="s">
        <v>148</v>
      </c>
      <c r="B18" s="126" t="s">
        <v>149</v>
      </c>
      <c r="C18" s="125"/>
      <c r="D18" s="125"/>
      <c r="E18" s="125"/>
      <c r="F18" s="125"/>
      <c r="G18" s="127"/>
      <c r="H18" s="129">
        <f>'SO05 01 Pol'!G139</f>
        <v>0</v>
      </c>
      <c r="I18" s="32"/>
      <c r="J18" s="32"/>
      <c r="O18">
        <f>'SO05 01 Pol'!AN6</f>
        <v>0</v>
      </c>
      <c r="P18">
        <f>'SO05 01 Pol'!AO6</f>
        <v>0</v>
      </c>
    </row>
    <row r="19" spans="1:55" ht="12.75" customHeight="1" x14ac:dyDescent="0.2">
      <c r="A19" s="128" t="s">
        <v>150</v>
      </c>
      <c r="B19" s="126" t="s">
        <v>448</v>
      </c>
      <c r="C19" s="125"/>
      <c r="D19" s="125"/>
      <c r="E19" s="125"/>
      <c r="F19" s="125"/>
      <c r="G19" s="127"/>
      <c r="H19" s="129">
        <f>'SO05 02 Pol'!G260</f>
        <v>0</v>
      </c>
      <c r="I19" s="32"/>
      <c r="J19" s="32"/>
      <c r="O19">
        <f>'SO05 02 Pol'!AN6</f>
        <v>0</v>
      </c>
      <c r="P19">
        <f>'SO05 02 Pol'!AO6</f>
        <v>0</v>
      </c>
    </row>
    <row r="20" spans="1:55" ht="12.75" customHeight="1" x14ac:dyDescent="0.2">
      <c r="A20" s="128" t="s">
        <v>664</v>
      </c>
      <c r="B20" s="126" t="s">
        <v>665</v>
      </c>
      <c r="C20" s="125"/>
      <c r="D20" s="125"/>
      <c r="E20" s="125"/>
      <c r="F20" s="125"/>
      <c r="G20" s="127"/>
      <c r="H20" s="129">
        <f>'SO05 03 Pol'!G101</f>
        <v>0</v>
      </c>
      <c r="I20" s="32"/>
      <c r="J20" s="32"/>
      <c r="O20">
        <f>'SO05 03 Pol'!AN6</f>
        <v>0</v>
      </c>
      <c r="P20">
        <f>'SO05 03 Pol'!AO6</f>
        <v>0</v>
      </c>
    </row>
    <row r="21" spans="1:55" ht="12.75" customHeight="1" x14ac:dyDescent="0.2">
      <c r="A21" s="128" t="s">
        <v>666</v>
      </c>
      <c r="B21" s="126" t="s">
        <v>111</v>
      </c>
      <c r="C21" s="125"/>
      <c r="D21" s="125"/>
      <c r="E21" s="125"/>
      <c r="F21" s="125"/>
      <c r="G21" s="127"/>
      <c r="H21" s="129">
        <f>'SO05 04 Pol'!G53</f>
        <v>0</v>
      </c>
      <c r="I21" s="32"/>
      <c r="J21" s="32"/>
      <c r="O21">
        <f>'SO05 04 Pol'!AN6</f>
        <v>0</v>
      </c>
      <c r="P21">
        <f>'SO05 04 Pol'!AO6</f>
        <v>0</v>
      </c>
    </row>
    <row r="22" spans="1:55" ht="12.75" customHeight="1" thickBot="1" x14ac:dyDescent="0.25">
      <c r="A22" s="135"/>
      <c r="B22" s="136" t="s">
        <v>151</v>
      </c>
      <c r="C22" s="137"/>
      <c r="D22" s="138" t="str">
        <f>B2</f>
        <v>SO05</v>
      </c>
      <c r="E22" s="137"/>
      <c r="F22" s="137"/>
      <c r="G22" s="139"/>
      <c r="H22" s="140">
        <f>SUM(H18:H21)</f>
        <v>0</v>
      </c>
      <c r="I22" s="32"/>
      <c r="J22" s="32"/>
    </row>
    <row r="23" spans="1:55" ht="12.75" customHeight="1" x14ac:dyDescent="0.2">
      <c r="A23" s="32"/>
      <c r="B23" s="32"/>
      <c r="C23" s="32"/>
      <c r="D23" s="32"/>
      <c r="E23" s="32"/>
      <c r="F23" s="32"/>
      <c r="G23" s="32"/>
      <c r="H23" s="36"/>
      <c r="I23" s="32"/>
      <c r="J23" s="32"/>
    </row>
    <row r="24" spans="1:55" ht="13.5" thickBot="1" x14ac:dyDescent="0.25">
      <c r="A24" s="122" t="s">
        <v>337</v>
      </c>
      <c r="B24" s="123"/>
      <c r="C24" s="123"/>
      <c r="D24" s="164" t="s">
        <v>148</v>
      </c>
      <c r="E24" s="284" t="s">
        <v>149</v>
      </c>
      <c r="F24" s="284"/>
      <c r="G24" s="284"/>
      <c r="H24" s="284"/>
      <c r="I24" s="32"/>
      <c r="J24" s="32"/>
      <c r="BC24" s="217" t="str">
        <f>E24</f>
        <v>Architektonicko-stavební řešení</v>
      </c>
    </row>
    <row r="25" spans="1:55" ht="12.75" customHeight="1" x14ac:dyDescent="0.2">
      <c r="A25" s="130" t="s">
        <v>338</v>
      </c>
      <c r="B25" s="131"/>
      <c r="C25" s="132"/>
      <c r="D25" s="132"/>
      <c r="E25" s="132"/>
      <c r="F25" s="132"/>
      <c r="G25" s="133"/>
      <c r="H25" s="134" t="s">
        <v>147</v>
      </c>
      <c r="I25" s="32"/>
      <c r="J25" s="32"/>
    </row>
    <row r="26" spans="1:55" ht="12.75" customHeight="1" x14ac:dyDescent="0.2">
      <c r="A26" s="128" t="s">
        <v>64</v>
      </c>
      <c r="B26" s="126" t="s">
        <v>65</v>
      </c>
      <c r="C26" s="125"/>
      <c r="D26" s="125"/>
      <c r="E26" s="125"/>
      <c r="F26" s="125"/>
      <c r="G26" s="127"/>
      <c r="H26" s="218">
        <f>'SO05 01 Pol'!F8</f>
        <v>0</v>
      </c>
      <c r="I26" s="32"/>
      <c r="J26" s="32"/>
    </row>
    <row r="27" spans="1:55" ht="12.75" customHeight="1" x14ac:dyDescent="0.2">
      <c r="A27" s="128" t="s">
        <v>66</v>
      </c>
      <c r="B27" s="126" t="s">
        <v>67</v>
      </c>
      <c r="C27" s="125"/>
      <c r="D27" s="125"/>
      <c r="E27" s="125"/>
      <c r="F27" s="125"/>
      <c r="G27" s="127"/>
      <c r="H27" s="218">
        <f>'SO05 01 Pol'!F12</f>
        <v>0</v>
      </c>
      <c r="I27" s="32"/>
      <c r="J27" s="32"/>
    </row>
    <row r="28" spans="1:55" ht="12.75" customHeight="1" x14ac:dyDescent="0.2">
      <c r="A28" s="128" t="s">
        <v>68</v>
      </c>
      <c r="B28" s="126" t="s">
        <v>69</v>
      </c>
      <c r="C28" s="125"/>
      <c r="D28" s="125"/>
      <c r="E28" s="125"/>
      <c r="F28" s="125"/>
      <c r="G28" s="127"/>
      <c r="H28" s="218">
        <f>'SO05 01 Pol'!F15</f>
        <v>0</v>
      </c>
      <c r="I28" s="32"/>
      <c r="J28" s="32"/>
    </row>
    <row r="29" spans="1:55" ht="12.75" customHeight="1" x14ac:dyDescent="0.2">
      <c r="A29" s="128" t="s">
        <v>70</v>
      </c>
      <c r="B29" s="126" t="s">
        <v>71</v>
      </c>
      <c r="C29" s="125"/>
      <c r="D29" s="125"/>
      <c r="E29" s="125"/>
      <c r="F29" s="125"/>
      <c r="G29" s="127"/>
      <c r="H29" s="218">
        <f>'SO05 01 Pol'!F28</f>
        <v>0</v>
      </c>
      <c r="I29" s="32"/>
      <c r="J29" s="32"/>
    </row>
    <row r="30" spans="1:55" ht="12.75" customHeight="1" x14ac:dyDescent="0.2">
      <c r="A30" s="128" t="s">
        <v>72</v>
      </c>
      <c r="B30" s="126" t="s">
        <v>73</v>
      </c>
      <c r="C30" s="125"/>
      <c r="D30" s="125"/>
      <c r="E30" s="125"/>
      <c r="F30" s="125"/>
      <c r="G30" s="127"/>
      <c r="H30" s="218">
        <f>'SO05 01 Pol'!F35</f>
        <v>0</v>
      </c>
      <c r="I30" s="32"/>
      <c r="J30" s="32"/>
    </row>
    <row r="31" spans="1:55" ht="12.75" customHeight="1" x14ac:dyDescent="0.2">
      <c r="A31" s="128" t="s">
        <v>74</v>
      </c>
      <c r="B31" s="126" t="s">
        <v>75</v>
      </c>
      <c r="C31" s="125"/>
      <c r="D31" s="125"/>
      <c r="E31" s="125"/>
      <c r="F31" s="125"/>
      <c r="G31" s="127"/>
      <c r="H31" s="218">
        <f>'SO05 01 Pol'!F37</f>
        <v>0</v>
      </c>
      <c r="I31" s="32"/>
      <c r="J31" s="32"/>
    </row>
    <row r="32" spans="1:55" ht="12.75" customHeight="1" x14ac:dyDescent="0.2">
      <c r="A32" s="128" t="s">
        <v>76</v>
      </c>
      <c r="B32" s="126" t="s">
        <v>77</v>
      </c>
      <c r="C32" s="125"/>
      <c r="D32" s="125"/>
      <c r="E32" s="125"/>
      <c r="F32" s="125"/>
      <c r="G32" s="127"/>
      <c r="H32" s="218">
        <f>'SO05 01 Pol'!F42</f>
        <v>0</v>
      </c>
      <c r="I32" s="32"/>
      <c r="J32" s="32"/>
    </row>
    <row r="33" spans="1:55" ht="12.75" customHeight="1" x14ac:dyDescent="0.2">
      <c r="A33" s="128" t="s">
        <v>80</v>
      </c>
      <c r="B33" s="126" t="s">
        <v>81</v>
      </c>
      <c r="C33" s="125"/>
      <c r="D33" s="125"/>
      <c r="E33" s="125"/>
      <c r="F33" s="125"/>
      <c r="G33" s="127"/>
      <c r="H33" s="218">
        <f>'SO05 01 Pol'!F49</f>
        <v>0</v>
      </c>
      <c r="I33" s="32"/>
      <c r="J33" s="32"/>
    </row>
    <row r="34" spans="1:55" ht="12.75" customHeight="1" x14ac:dyDescent="0.2">
      <c r="A34" s="128" t="s">
        <v>82</v>
      </c>
      <c r="B34" s="126" t="s">
        <v>83</v>
      </c>
      <c r="C34" s="125"/>
      <c r="D34" s="125"/>
      <c r="E34" s="125"/>
      <c r="F34" s="125"/>
      <c r="G34" s="127"/>
      <c r="H34" s="218">
        <f>'SO05 01 Pol'!F55</f>
        <v>0</v>
      </c>
      <c r="I34" s="32"/>
      <c r="J34" s="32"/>
    </row>
    <row r="35" spans="1:55" ht="12.75" customHeight="1" x14ac:dyDescent="0.2">
      <c r="A35" s="128" t="s">
        <v>88</v>
      </c>
      <c r="B35" s="126" t="s">
        <v>89</v>
      </c>
      <c r="C35" s="125"/>
      <c r="D35" s="125"/>
      <c r="E35" s="125"/>
      <c r="F35" s="125"/>
      <c r="G35" s="127"/>
      <c r="H35" s="218">
        <f>'SO05 01 Pol'!F61</f>
        <v>0</v>
      </c>
      <c r="I35" s="32"/>
      <c r="J35" s="32"/>
    </row>
    <row r="36" spans="1:55" ht="12.75" customHeight="1" x14ac:dyDescent="0.2">
      <c r="A36" s="128" t="s">
        <v>90</v>
      </c>
      <c r="B36" s="126" t="s">
        <v>91</v>
      </c>
      <c r="C36" s="125"/>
      <c r="D36" s="125"/>
      <c r="E36" s="125"/>
      <c r="F36" s="125"/>
      <c r="G36" s="127"/>
      <c r="H36" s="218">
        <f>'SO05 01 Pol'!F64</f>
        <v>0</v>
      </c>
      <c r="I36" s="32"/>
      <c r="J36" s="32"/>
    </row>
    <row r="37" spans="1:55" ht="12.75" customHeight="1" x14ac:dyDescent="0.2">
      <c r="A37" s="128" t="s">
        <v>92</v>
      </c>
      <c r="B37" s="126" t="s">
        <v>93</v>
      </c>
      <c r="C37" s="125"/>
      <c r="D37" s="125"/>
      <c r="E37" s="125"/>
      <c r="F37" s="125"/>
      <c r="G37" s="127"/>
      <c r="H37" s="218">
        <f>'SO05 01 Pol'!F70</f>
        <v>0</v>
      </c>
      <c r="I37" s="32"/>
      <c r="J37" s="32"/>
    </row>
    <row r="38" spans="1:55" ht="12.75" customHeight="1" x14ac:dyDescent="0.2">
      <c r="A38" s="128" t="s">
        <v>94</v>
      </c>
      <c r="B38" s="126" t="s">
        <v>95</v>
      </c>
      <c r="C38" s="125"/>
      <c r="D38" s="125"/>
      <c r="E38" s="125"/>
      <c r="F38" s="125"/>
      <c r="G38" s="127"/>
      <c r="H38" s="218">
        <f>'SO05 01 Pol'!F83</f>
        <v>0</v>
      </c>
      <c r="I38" s="32"/>
      <c r="J38" s="32"/>
    </row>
    <row r="39" spans="1:55" ht="12.75" customHeight="1" x14ac:dyDescent="0.2">
      <c r="A39" s="128" t="s">
        <v>98</v>
      </c>
      <c r="B39" s="126" t="s">
        <v>99</v>
      </c>
      <c r="C39" s="125"/>
      <c r="D39" s="125"/>
      <c r="E39" s="125"/>
      <c r="F39" s="125"/>
      <c r="G39" s="127"/>
      <c r="H39" s="218">
        <f>'SO05 01 Pol'!F93</f>
        <v>0</v>
      </c>
      <c r="I39" s="32"/>
      <c r="J39" s="32"/>
    </row>
    <row r="40" spans="1:55" ht="12.75" customHeight="1" x14ac:dyDescent="0.2">
      <c r="A40" s="128" t="s">
        <v>108</v>
      </c>
      <c r="B40" s="126" t="s">
        <v>109</v>
      </c>
      <c r="C40" s="125"/>
      <c r="D40" s="125"/>
      <c r="E40" s="125"/>
      <c r="F40" s="125"/>
      <c r="G40" s="127"/>
      <c r="H40" s="218">
        <f>'SO05 01 Pol'!F103</f>
        <v>0</v>
      </c>
      <c r="I40" s="32"/>
      <c r="J40" s="32"/>
    </row>
    <row r="41" spans="1:55" ht="12.75" customHeight="1" x14ac:dyDescent="0.2">
      <c r="A41" s="128" t="s">
        <v>130</v>
      </c>
      <c r="B41" s="126" t="s">
        <v>131</v>
      </c>
      <c r="C41" s="125"/>
      <c r="D41" s="125"/>
      <c r="E41" s="125"/>
      <c r="F41" s="125"/>
      <c r="G41" s="127"/>
      <c r="H41" s="218">
        <f>'SO05 01 Pol'!F107</f>
        <v>0</v>
      </c>
      <c r="I41" s="32"/>
      <c r="J41" s="32"/>
    </row>
    <row r="42" spans="1:55" ht="12.75" customHeight="1" x14ac:dyDescent="0.2">
      <c r="A42" s="128" t="s">
        <v>132</v>
      </c>
      <c r="B42" s="126" t="s">
        <v>133</v>
      </c>
      <c r="C42" s="125"/>
      <c r="D42" s="125"/>
      <c r="E42" s="125"/>
      <c r="F42" s="125"/>
      <c r="G42" s="127"/>
      <c r="H42" s="218">
        <f>'SO05 01 Pol'!F110</f>
        <v>0</v>
      </c>
      <c r="I42" s="32"/>
      <c r="J42" s="32"/>
    </row>
    <row r="43" spans="1:55" ht="12.75" customHeight="1" x14ac:dyDescent="0.2">
      <c r="A43" s="128" t="s">
        <v>134</v>
      </c>
      <c r="B43" s="126" t="s">
        <v>135</v>
      </c>
      <c r="C43" s="125"/>
      <c r="D43" s="125"/>
      <c r="E43" s="125"/>
      <c r="F43" s="125"/>
      <c r="G43" s="127"/>
      <c r="H43" s="218">
        <f>'SO05 01 Pol'!F114</f>
        <v>0</v>
      </c>
      <c r="I43" s="32"/>
      <c r="J43" s="32"/>
    </row>
    <row r="44" spans="1:55" ht="12.75" customHeight="1" x14ac:dyDescent="0.2">
      <c r="A44" s="128" t="s">
        <v>138</v>
      </c>
      <c r="B44" s="126" t="s">
        <v>139</v>
      </c>
      <c r="C44" s="125"/>
      <c r="D44" s="125"/>
      <c r="E44" s="125"/>
      <c r="F44" s="125"/>
      <c r="G44" s="127"/>
      <c r="H44" s="218">
        <f>'SO05 01 Pol'!F126</f>
        <v>0</v>
      </c>
      <c r="I44" s="32"/>
      <c r="J44" s="32"/>
    </row>
    <row r="45" spans="1:55" ht="12.75" customHeight="1" thickBot="1" x14ac:dyDescent="0.25">
      <c r="A45" s="135"/>
      <c r="B45" s="136" t="s">
        <v>339</v>
      </c>
      <c r="C45" s="137"/>
      <c r="D45" s="138" t="str">
        <f>D24</f>
        <v>01</v>
      </c>
      <c r="E45" s="137"/>
      <c r="F45" s="137"/>
      <c r="G45" s="139"/>
      <c r="H45" s="219">
        <f>SUM(H26:H44)</f>
        <v>0</v>
      </c>
      <c r="I45" s="32"/>
      <c r="J45" s="32"/>
    </row>
    <row r="46" spans="1:55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55" ht="13.5" thickBot="1" x14ac:dyDescent="0.25">
      <c r="A47" s="122" t="s">
        <v>337</v>
      </c>
      <c r="B47" s="123"/>
      <c r="C47" s="123"/>
      <c r="D47" s="164" t="s">
        <v>150</v>
      </c>
      <c r="E47" s="284" t="s">
        <v>448</v>
      </c>
      <c r="F47" s="284"/>
      <c r="G47" s="284"/>
      <c r="H47" s="284"/>
      <c r="I47" s="32"/>
      <c r="J47" s="32"/>
      <c r="BC47" s="217" t="str">
        <f>E47</f>
        <v>Technologie</v>
      </c>
    </row>
    <row r="48" spans="1:55" ht="12.75" customHeight="1" x14ac:dyDescent="0.2">
      <c r="A48" s="130" t="s">
        <v>338</v>
      </c>
      <c r="B48" s="131"/>
      <c r="C48" s="132"/>
      <c r="D48" s="132"/>
      <c r="E48" s="132"/>
      <c r="F48" s="132"/>
      <c r="G48" s="133"/>
      <c r="H48" s="134" t="s">
        <v>147</v>
      </c>
      <c r="I48" s="32"/>
      <c r="J48" s="32"/>
    </row>
    <row r="49" spans="1:55" ht="12.75" customHeight="1" x14ac:dyDescent="0.2">
      <c r="A49" s="128" t="s">
        <v>100</v>
      </c>
      <c r="B49" s="126" t="s">
        <v>101</v>
      </c>
      <c r="C49" s="125"/>
      <c r="D49" s="125"/>
      <c r="E49" s="125"/>
      <c r="F49" s="125"/>
      <c r="G49" s="127"/>
      <c r="H49" s="218">
        <f>'SO05 02 Pol'!F8</f>
        <v>0</v>
      </c>
      <c r="I49" s="32"/>
      <c r="J49" s="32"/>
    </row>
    <row r="50" spans="1:55" ht="12.75" customHeight="1" x14ac:dyDescent="0.2">
      <c r="A50" s="128" t="s">
        <v>106</v>
      </c>
      <c r="B50" s="126" t="s">
        <v>107</v>
      </c>
      <c r="C50" s="125"/>
      <c r="D50" s="125"/>
      <c r="E50" s="125"/>
      <c r="F50" s="125"/>
      <c r="G50" s="127"/>
      <c r="H50" s="218">
        <f>'SO05 02 Pol'!F36</f>
        <v>0</v>
      </c>
      <c r="I50" s="32"/>
      <c r="J50" s="32"/>
    </row>
    <row r="51" spans="1:55" x14ac:dyDescent="0.2">
      <c r="A51" s="128" t="s">
        <v>120</v>
      </c>
      <c r="B51" s="126" t="s">
        <v>121</v>
      </c>
      <c r="C51" s="125"/>
      <c r="D51" s="125"/>
      <c r="E51" s="125"/>
      <c r="F51" s="125"/>
      <c r="G51" s="127"/>
      <c r="H51" s="218">
        <f>'SO05 02 Pol'!F45</f>
        <v>0</v>
      </c>
    </row>
    <row r="52" spans="1:55" x14ac:dyDescent="0.2">
      <c r="A52" s="128" t="s">
        <v>122</v>
      </c>
      <c r="B52" s="126" t="s">
        <v>123</v>
      </c>
      <c r="C52" s="125"/>
      <c r="D52" s="125"/>
      <c r="E52" s="125"/>
      <c r="F52" s="125"/>
      <c r="G52" s="127"/>
      <c r="H52" s="218">
        <f>'SO05 02 Pol'!F77</f>
        <v>0</v>
      </c>
    </row>
    <row r="53" spans="1:55" x14ac:dyDescent="0.2">
      <c r="A53" s="128" t="s">
        <v>124</v>
      </c>
      <c r="B53" s="126" t="s">
        <v>125</v>
      </c>
      <c r="C53" s="125"/>
      <c r="D53" s="125"/>
      <c r="E53" s="125"/>
      <c r="F53" s="125"/>
      <c r="G53" s="127"/>
      <c r="H53" s="218">
        <f>'SO05 02 Pol'!F116</f>
        <v>0</v>
      </c>
    </row>
    <row r="54" spans="1:55" x14ac:dyDescent="0.2">
      <c r="A54" s="128" t="s">
        <v>126</v>
      </c>
      <c r="B54" s="126" t="s">
        <v>127</v>
      </c>
      <c r="C54" s="125"/>
      <c r="D54" s="125"/>
      <c r="E54" s="125"/>
      <c r="F54" s="125"/>
      <c r="G54" s="127"/>
      <c r="H54" s="218">
        <f>'SO05 02 Pol'!F146</f>
        <v>0</v>
      </c>
    </row>
    <row r="55" spans="1:55" x14ac:dyDescent="0.2">
      <c r="A55" s="128" t="s">
        <v>128</v>
      </c>
      <c r="B55" s="126" t="s">
        <v>129</v>
      </c>
      <c r="C55" s="125"/>
      <c r="D55" s="125"/>
      <c r="E55" s="125"/>
      <c r="F55" s="125"/>
      <c r="G55" s="127"/>
      <c r="H55" s="218">
        <f>'SO05 02 Pol'!F219</f>
        <v>0</v>
      </c>
    </row>
    <row r="56" spans="1:55" x14ac:dyDescent="0.2">
      <c r="A56" s="128" t="s">
        <v>132</v>
      </c>
      <c r="B56" s="126" t="s">
        <v>133</v>
      </c>
      <c r="C56" s="125"/>
      <c r="D56" s="125"/>
      <c r="E56" s="125"/>
      <c r="F56" s="125"/>
      <c r="G56" s="127"/>
      <c r="H56" s="218">
        <f>'SO05 02 Pol'!F231</f>
        <v>0</v>
      </c>
    </row>
    <row r="57" spans="1:55" x14ac:dyDescent="0.2">
      <c r="A57" s="128" t="s">
        <v>136</v>
      </c>
      <c r="B57" s="126" t="s">
        <v>137</v>
      </c>
      <c r="C57" s="125"/>
      <c r="D57" s="125"/>
      <c r="E57" s="125"/>
      <c r="F57" s="125"/>
      <c r="G57" s="127"/>
      <c r="H57" s="218">
        <f>'SO05 02 Pol'!F235</f>
        <v>0</v>
      </c>
    </row>
    <row r="58" spans="1:55" x14ac:dyDescent="0.2">
      <c r="A58" s="128" t="s">
        <v>140</v>
      </c>
      <c r="B58" s="126" t="s">
        <v>141</v>
      </c>
      <c r="C58" s="125"/>
      <c r="D58" s="125"/>
      <c r="E58" s="125"/>
      <c r="F58" s="125"/>
      <c r="G58" s="127"/>
      <c r="H58" s="218">
        <f>'SO05 02 Pol'!F237</f>
        <v>0</v>
      </c>
    </row>
    <row r="59" spans="1:55" ht="13.5" thickBot="1" x14ac:dyDescent="0.25">
      <c r="A59" s="135"/>
      <c r="B59" s="136" t="s">
        <v>339</v>
      </c>
      <c r="C59" s="137"/>
      <c r="D59" s="138" t="str">
        <f>D47</f>
        <v>02</v>
      </c>
      <c r="E59" s="137"/>
      <c r="F59" s="137"/>
      <c r="G59" s="139"/>
      <c r="H59" s="219">
        <f>SUM(H49:H58)</f>
        <v>0</v>
      </c>
    </row>
    <row r="61" spans="1:55" ht="13.5" thickBot="1" x14ac:dyDescent="0.25">
      <c r="A61" s="122" t="s">
        <v>337</v>
      </c>
      <c r="B61" s="122"/>
      <c r="C61" s="122"/>
      <c r="D61" s="231" t="s">
        <v>664</v>
      </c>
      <c r="E61" s="313" t="s">
        <v>665</v>
      </c>
      <c r="F61" s="313"/>
      <c r="G61" s="313"/>
      <c r="H61" s="313"/>
      <c r="BC61" s="217" t="str">
        <f>E61</f>
        <v>Zdravotechnika</v>
      </c>
    </row>
    <row r="62" spans="1:55" x14ac:dyDescent="0.2">
      <c r="A62" s="237" t="s">
        <v>338</v>
      </c>
      <c r="B62" s="238"/>
      <c r="C62" s="239"/>
      <c r="D62" s="239"/>
      <c r="E62" s="239"/>
      <c r="F62" s="239"/>
      <c r="G62" s="240"/>
      <c r="H62" s="241" t="s">
        <v>147</v>
      </c>
    </row>
    <row r="63" spans="1:55" x14ac:dyDescent="0.2">
      <c r="A63" s="235" t="s">
        <v>102</v>
      </c>
      <c r="B63" s="233" t="s">
        <v>103</v>
      </c>
      <c r="C63" s="232"/>
      <c r="D63" s="232"/>
      <c r="E63" s="232"/>
      <c r="F63" s="232"/>
      <c r="G63" s="234"/>
      <c r="H63" s="236">
        <f>'SO05 03 Pol'!F8</f>
        <v>0</v>
      </c>
    </row>
    <row r="64" spans="1:55" x14ac:dyDescent="0.2">
      <c r="A64" s="235" t="s">
        <v>104</v>
      </c>
      <c r="B64" s="233" t="s">
        <v>105</v>
      </c>
      <c r="C64" s="232"/>
      <c r="D64" s="232"/>
      <c r="E64" s="232"/>
      <c r="F64" s="232"/>
      <c r="G64" s="234"/>
      <c r="H64" s="236">
        <f>'SO05 03 Pol'!F21</f>
        <v>0</v>
      </c>
    </row>
    <row r="65" spans="1:55" x14ac:dyDescent="0.2">
      <c r="A65" s="235" t="s">
        <v>122</v>
      </c>
      <c r="B65" s="233" t="s">
        <v>123</v>
      </c>
      <c r="C65" s="232"/>
      <c r="D65" s="232"/>
      <c r="E65" s="232"/>
      <c r="F65" s="232"/>
      <c r="G65" s="234"/>
      <c r="H65" s="236">
        <f>'SO05 03 Pol'!F86</f>
        <v>0</v>
      </c>
    </row>
    <row r="66" spans="1:55" ht="13.5" thickBot="1" x14ac:dyDescent="0.25">
      <c r="A66" s="242"/>
      <c r="B66" s="243" t="s">
        <v>339</v>
      </c>
      <c r="C66" s="244"/>
      <c r="D66" s="245" t="str">
        <f>D61</f>
        <v>03</v>
      </c>
      <c r="E66" s="244"/>
      <c r="F66" s="244"/>
      <c r="G66" s="246"/>
      <c r="H66" s="247">
        <f>SUM(H63:H65)</f>
        <v>0</v>
      </c>
    </row>
    <row r="68" spans="1:55" ht="13.5" thickBot="1" x14ac:dyDescent="0.25">
      <c r="A68" s="122" t="s">
        <v>337</v>
      </c>
      <c r="B68" s="122"/>
      <c r="C68" s="122"/>
      <c r="D68" s="231" t="s">
        <v>666</v>
      </c>
      <c r="E68" s="313" t="s">
        <v>111</v>
      </c>
      <c r="F68" s="313"/>
      <c r="G68" s="313"/>
      <c r="H68" s="313"/>
      <c r="BC68" s="217" t="str">
        <f>E68</f>
        <v>Měření a regulace</v>
      </c>
    </row>
    <row r="69" spans="1:55" x14ac:dyDescent="0.2">
      <c r="A69" s="237" t="s">
        <v>338</v>
      </c>
      <c r="B69" s="238"/>
      <c r="C69" s="239"/>
      <c r="D69" s="239"/>
      <c r="E69" s="239"/>
      <c r="F69" s="239"/>
      <c r="G69" s="240"/>
      <c r="H69" s="241" t="s">
        <v>147</v>
      </c>
    </row>
    <row r="70" spans="1:55" x14ac:dyDescent="0.2">
      <c r="A70" s="235" t="s">
        <v>112</v>
      </c>
      <c r="B70" s="233" t="s">
        <v>113</v>
      </c>
      <c r="C70" s="232"/>
      <c r="D70" s="232"/>
      <c r="E70" s="232"/>
      <c r="F70" s="232"/>
      <c r="G70" s="234"/>
      <c r="H70" s="236">
        <f>'SO05 04 Pol'!F8</f>
        <v>0</v>
      </c>
    </row>
    <row r="71" spans="1:55" x14ac:dyDescent="0.2">
      <c r="A71" s="235" t="s">
        <v>114</v>
      </c>
      <c r="B71" s="233" t="s">
        <v>115</v>
      </c>
      <c r="C71" s="232"/>
      <c r="D71" s="232"/>
      <c r="E71" s="232"/>
      <c r="F71" s="232"/>
      <c r="G71" s="234"/>
      <c r="H71" s="236">
        <f>'SO05 04 Pol'!F29</f>
        <v>0</v>
      </c>
    </row>
    <row r="72" spans="1:55" x14ac:dyDescent="0.2">
      <c r="A72" s="235" t="s">
        <v>116</v>
      </c>
      <c r="B72" s="233" t="s">
        <v>117</v>
      </c>
      <c r="C72" s="232"/>
      <c r="D72" s="232"/>
      <c r="E72" s="232"/>
      <c r="F72" s="232"/>
      <c r="G72" s="234"/>
      <c r="H72" s="236">
        <f>'SO05 04 Pol'!F40</f>
        <v>0</v>
      </c>
    </row>
    <row r="73" spans="1:55" x14ac:dyDescent="0.2">
      <c r="A73" s="235" t="s">
        <v>118</v>
      </c>
      <c r="B73" s="233" t="s">
        <v>119</v>
      </c>
      <c r="C73" s="232"/>
      <c r="D73" s="232"/>
      <c r="E73" s="232"/>
      <c r="F73" s="232"/>
      <c r="G73" s="234"/>
      <c r="H73" s="236">
        <f>'SO05 04 Pol'!F43</f>
        <v>0</v>
      </c>
    </row>
    <row r="74" spans="1:55" ht="13.5" thickBot="1" x14ac:dyDescent="0.25">
      <c r="A74" s="242"/>
      <c r="B74" s="243" t="s">
        <v>339</v>
      </c>
      <c r="C74" s="244"/>
      <c r="D74" s="245" t="str">
        <f>D68</f>
        <v>04</v>
      </c>
      <c r="E74" s="244"/>
      <c r="F74" s="244"/>
      <c r="G74" s="246"/>
      <c r="H74" s="247">
        <f>SUM(H70:H73)</f>
        <v>0</v>
      </c>
    </row>
  </sheetData>
  <sheetProtection algorithmName="SHA-512" hashValue="QVWtz6GpJnvqeCWcBNv6bM4nbbH8rz498yLnPo270bUZXffkj/GW5WvmRrD7GY9G1DE8YA1VTyLaiw4GD8rgjg==" saltValue="Zap4ham5oRjuAnPgh6KgpQ==" spinCount="100000" sheet="1"/>
  <mergeCells count="7">
    <mergeCell ref="E68:H68"/>
    <mergeCell ref="C2:F2"/>
    <mergeCell ref="A4:H4"/>
    <mergeCell ref="B7:G7"/>
    <mergeCell ref="E24:H24"/>
    <mergeCell ref="E47:H47"/>
    <mergeCell ref="E61:H61"/>
  </mergeCells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106" workbookViewId="0">
      <selection activeCell="C136" sqref="C136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3">
      <c r="A1" s="304" t="s">
        <v>152</v>
      </c>
      <c r="B1" s="304"/>
      <c r="C1" s="305"/>
      <c r="D1" s="304"/>
      <c r="E1" s="304"/>
      <c r="F1" s="304"/>
      <c r="G1" s="304"/>
      <c r="AC1" t="s">
        <v>155</v>
      </c>
    </row>
    <row r="2" spans="1:60" ht="13.5" thickTop="1" x14ac:dyDescent="0.2">
      <c r="A2" s="146" t="s">
        <v>29</v>
      </c>
      <c r="B2" s="150" t="s">
        <v>40</v>
      </c>
      <c r="C2" s="166" t="s">
        <v>41</v>
      </c>
      <c r="D2" s="148"/>
      <c r="E2" s="147"/>
      <c r="F2" s="147"/>
      <c r="G2" s="149"/>
    </row>
    <row r="3" spans="1:60" x14ac:dyDescent="0.2">
      <c r="A3" s="144" t="s">
        <v>30</v>
      </c>
      <c r="B3" s="151" t="s">
        <v>55</v>
      </c>
      <c r="C3" s="167" t="s">
        <v>56</v>
      </c>
      <c r="D3" s="143"/>
      <c r="E3" s="142"/>
      <c r="F3" s="142"/>
      <c r="G3" s="145"/>
      <c r="AC3" s="8" t="s">
        <v>143</v>
      </c>
    </row>
    <row r="4" spans="1:60" ht="13.5" thickBot="1" x14ac:dyDescent="0.25">
      <c r="A4" s="152" t="s">
        <v>31</v>
      </c>
      <c r="B4" s="153" t="s">
        <v>148</v>
      </c>
      <c r="C4" s="168" t="s">
        <v>149</v>
      </c>
      <c r="D4" s="154"/>
      <c r="E4" s="155"/>
      <c r="F4" s="155"/>
      <c r="G4" s="156"/>
    </row>
    <row r="5" spans="1:60" ht="14.25" thickTop="1" thickBot="1" x14ac:dyDescent="0.25">
      <c r="C5" s="169"/>
      <c r="D5" s="141"/>
      <c r="AN5">
        <v>15</v>
      </c>
      <c r="AO5">
        <v>21</v>
      </c>
    </row>
    <row r="6" spans="1:60" ht="27" thickTop="1" thickBot="1" x14ac:dyDescent="0.25">
      <c r="A6" s="157" t="s">
        <v>32</v>
      </c>
      <c r="B6" s="160" t="s">
        <v>33</v>
      </c>
      <c r="C6" s="170" t="s">
        <v>34</v>
      </c>
      <c r="D6" s="159" t="s">
        <v>35</v>
      </c>
      <c r="E6" s="158" t="s">
        <v>36</v>
      </c>
      <c r="F6" s="161" t="s">
        <v>37</v>
      </c>
      <c r="G6" s="157" t="s">
        <v>38</v>
      </c>
      <c r="H6" s="203" t="s">
        <v>153</v>
      </c>
      <c r="I6" s="171" t="s">
        <v>154</v>
      </c>
      <c r="J6" s="54"/>
      <c r="AN6">
        <f>SUMIF(AM8:AM139,AN5,G8:G139)</f>
        <v>0</v>
      </c>
      <c r="AO6">
        <f>SUMIF(AM8:AM139,AO5,G8:G139)</f>
        <v>0</v>
      </c>
    </row>
    <row r="7" spans="1:60" x14ac:dyDescent="0.2">
      <c r="A7" s="204"/>
      <c r="B7" s="205" t="s">
        <v>156</v>
      </c>
      <c r="C7" s="306" t="s">
        <v>157</v>
      </c>
      <c r="D7" s="307"/>
      <c r="E7" s="308"/>
      <c r="F7" s="309"/>
      <c r="G7" s="309"/>
      <c r="H7" s="206"/>
      <c r="I7" s="207"/>
    </row>
    <row r="8" spans="1:60" x14ac:dyDescent="0.2">
      <c r="A8" s="198" t="s">
        <v>158</v>
      </c>
      <c r="B8" s="172" t="s">
        <v>64</v>
      </c>
      <c r="C8" s="193" t="s">
        <v>65</v>
      </c>
      <c r="D8" s="176"/>
      <c r="E8" s="179"/>
      <c r="F8" s="310">
        <f>SUM(G9:G11)</f>
        <v>0</v>
      </c>
      <c r="G8" s="311"/>
      <c r="H8" s="182"/>
      <c r="I8" s="201"/>
      <c r="AE8" t="s">
        <v>159</v>
      </c>
    </row>
    <row r="9" spans="1:60" outlineLevel="1" x14ac:dyDescent="0.2">
      <c r="A9" s="199"/>
      <c r="B9" s="293" t="s">
        <v>167</v>
      </c>
      <c r="C9" s="294"/>
      <c r="D9" s="295"/>
      <c r="E9" s="296"/>
      <c r="F9" s="297"/>
      <c r="G9" s="298"/>
      <c r="H9" s="183"/>
      <c r="I9" s="20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>
        <v>0</v>
      </c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outlineLevel="1" x14ac:dyDescent="0.2">
      <c r="A10" s="199"/>
      <c r="B10" s="285" t="s">
        <v>168</v>
      </c>
      <c r="C10" s="286"/>
      <c r="D10" s="287"/>
      <c r="E10" s="288"/>
      <c r="F10" s="289"/>
      <c r="G10" s="290"/>
      <c r="H10" s="183"/>
      <c r="I10" s="20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169</v>
      </c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 x14ac:dyDescent="0.2">
      <c r="A11" s="200">
        <v>1</v>
      </c>
      <c r="B11" s="173" t="s">
        <v>170</v>
      </c>
      <c r="C11" s="194" t="s">
        <v>171</v>
      </c>
      <c r="D11" s="177" t="s">
        <v>172</v>
      </c>
      <c r="E11" s="180">
        <v>4</v>
      </c>
      <c r="F11" s="185"/>
      <c r="G11" s="184">
        <f>ROUND(E11*F11,2)</f>
        <v>0</v>
      </c>
      <c r="H11" s="183" t="s">
        <v>173</v>
      </c>
      <c r="I11" s="202" t="s">
        <v>174</v>
      </c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 t="s">
        <v>166</v>
      </c>
      <c r="AF11" s="162"/>
      <c r="AG11" s="162"/>
      <c r="AH11" s="162"/>
      <c r="AI11" s="162"/>
      <c r="AJ11" s="162"/>
      <c r="AK11" s="162"/>
      <c r="AL11" s="162"/>
      <c r="AM11" s="162">
        <v>21</v>
      </c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x14ac:dyDescent="0.2">
      <c r="A12" s="198" t="s">
        <v>158</v>
      </c>
      <c r="B12" s="172" t="s">
        <v>66</v>
      </c>
      <c r="C12" s="193" t="s">
        <v>67</v>
      </c>
      <c r="D12" s="176"/>
      <c r="E12" s="179"/>
      <c r="F12" s="291">
        <f>SUM(G13:G14)</f>
        <v>0</v>
      </c>
      <c r="G12" s="292"/>
      <c r="H12" s="182"/>
      <c r="I12" s="201"/>
      <c r="AE12" t="s">
        <v>159</v>
      </c>
    </row>
    <row r="13" spans="1:60" outlineLevel="1" x14ac:dyDescent="0.2">
      <c r="A13" s="200">
        <v>2</v>
      </c>
      <c r="B13" s="173" t="s">
        <v>235</v>
      </c>
      <c r="C13" s="194" t="s">
        <v>667</v>
      </c>
      <c r="D13" s="177" t="s">
        <v>237</v>
      </c>
      <c r="E13" s="180">
        <v>1</v>
      </c>
      <c r="F13" s="185"/>
      <c r="G13" s="184">
        <f>ROUND(E13*F13,2)</f>
        <v>0</v>
      </c>
      <c r="H13" s="183"/>
      <c r="I13" s="202" t="s">
        <v>228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 t="s">
        <v>229</v>
      </c>
      <c r="AF13" s="162" t="s">
        <v>240</v>
      </c>
      <c r="AG13" s="162"/>
      <c r="AH13" s="162"/>
      <c r="AI13" s="162"/>
      <c r="AJ13" s="162"/>
      <c r="AK13" s="162"/>
      <c r="AL13" s="162"/>
      <c r="AM13" s="162">
        <v>21</v>
      </c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ht="22.5" outlineLevel="1" x14ac:dyDescent="0.2">
      <c r="A14" s="200">
        <v>3</v>
      </c>
      <c r="B14" s="173" t="s">
        <v>238</v>
      </c>
      <c r="C14" s="194" t="s">
        <v>668</v>
      </c>
      <c r="D14" s="177" t="s">
        <v>237</v>
      </c>
      <c r="E14" s="180">
        <v>1</v>
      </c>
      <c r="F14" s="185"/>
      <c r="G14" s="184">
        <f>ROUND(E14*F14,2)</f>
        <v>0</v>
      </c>
      <c r="H14" s="183"/>
      <c r="I14" s="202" t="s">
        <v>228</v>
      </c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 t="s">
        <v>229</v>
      </c>
      <c r="AF14" s="162" t="s">
        <v>240</v>
      </c>
      <c r="AG14" s="162"/>
      <c r="AH14" s="162"/>
      <c r="AI14" s="162"/>
      <c r="AJ14" s="162"/>
      <c r="AK14" s="162"/>
      <c r="AL14" s="162"/>
      <c r="AM14" s="162">
        <v>21</v>
      </c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x14ac:dyDescent="0.2">
      <c r="A15" s="198" t="s">
        <v>158</v>
      </c>
      <c r="B15" s="172" t="s">
        <v>68</v>
      </c>
      <c r="C15" s="193" t="s">
        <v>69</v>
      </c>
      <c r="D15" s="176"/>
      <c r="E15" s="179"/>
      <c r="F15" s="291">
        <f>SUM(G16:G27)</f>
        <v>0</v>
      </c>
      <c r="G15" s="292"/>
      <c r="H15" s="182"/>
      <c r="I15" s="201"/>
      <c r="AE15" t="s">
        <v>159</v>
      </c>
    </row>
    <row r="16" spans="1:60" outlineLevel="1" x14ac:dyDescent="0.2">
      <c r="A16" s="199"/>
      <c r="B16" s="293" t="s">
        <v>669</v>
      </c>
      <c r="C16" s="294"/>
      <c r="D16" s="295"/>
      <c r="E16" s="296"/>
      <c r="F16" s="297"/>
      <c r="G16" s="298"/>
      <c r="H16" s="183"/>
      <c r="I16" s="20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>
        <v>0</v>
      </c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">
      <c r="A17" s="200">
        <v>4</v>
      </c>
      <c r="B17" s="173" t="s">
        <v>670</v>
      </c>
      <c r="C17" s="194" t="s">
        <v>671</v>
      </c>
      <c r="D17" s="177" t="s">
        <v>172</v>
      </c>
      <c r="E17" s="180">
        <v>4</v>
      </c>
      <c r="F17" s="185"/>
      <c r="G17" s="184">
        <f>ROUND(E17*F17,2)</f>
        <v>0</v>
      </c>
      <c r="H17" s="183" t="s">
        <v>672</v>
      </c>
      <c r="I17" s="202" t="s">
        <v>174</v>
      </c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 t="s">
        <v>166</v>
      </c>
      <c r="AF17" s="162"/>
      <c r="AG17" s="162"/>
      <c r="AH17" s="162"/>
      <c r="AI17" s="162"/>
      <c r="AJ17" s="162"/>
      <c r="AK17" s="162"/>
      <c r="AL17" s="162"/>
      <c r="AM17" s="162">
        <v>21</v>
      </c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outlineLevel="1" x14ac:dyDescent="0.2">
      <c r="A18" s="199"/>
      <c r="B18" s="285" t="s">
        <v>673</v>
      </c>
      <c r="C18" s="286"/>
      <c r="D18" s="287"/>
      <c r="E18" s="288"/>
      <c r="F18" s="289"/>
      <c r="G18" s="290"/>
      <c r="H18" s="183"/>
      <c r="I18" s="20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>
        <v>0</v>
      </c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 x14ac:dyDescent="0.2">
      <c r="A19" s="199"/>
      <c r="B19" s="285" t="s">
        <v>674</v>
      </c>
      <c r="C19" s="286"/>
      <c r="D19" s="287"/>
      <c r="E19" s="288"/>
      <c r="F19" s="289"/>
      <c r="G19" s="290"/>
      <c r="H19" s="183"/>
      <c r="I19" s="20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 t="s">
        <v>169</v>
      </c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outlineLevel="1" x14ac:dyDescent="0.2">
      <c r="A20" s="200">
        <v>5</v>
      </c>
      <c r="B20" s="173" t="s">
        <v>675</v>
      </c>
      <c r="C20" s="194" t="s">
        <v>676</v>
      </c>
      <c r="D20" s="177" t="s">
        <v>172</v>
      </c>
      <c r="E20" s="180">
        <v>0.34373999999999999</v>
      </c>
      <c r="F20" s="185"/>
      <c r="G20" s="184">
        <f>ROUND(E20*F20,2)</f>
        <v>0</v>
      </c>
      <c r="H20" s="183" t="s">
        <v>677</v>
      </c>
      <c r="I20" s="202" t="s">
        <v>174</v>
      </c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 t="s">
        <v>166</v>
      </c>
      <c r="AF20" s="162"/>
      <c r="AG20" s="162"/>
      <c r="AH20" s="162"/>
      <c r="AI20" s="162"/>
      <c r="AJ20" s="162"/>
      <c r="AK20" s="162"/>
      <c r="AL20" s="162"/>
      <c r="AM20" s="162">
        <v>21</v>
      </c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outlineLevel="1" x14ac:dyDescent="0.2">
      <c r="A21" s="199"/>
      <c r="B21" s="174"/>
      <c r="C21" s="227" t="s">
        <v>678</v>
      </c>
      <c r="D21" s="225"/>
      <c r="E21" s="226">
        <v>6.0400000000000002E-2</v>
      </c>
      <c r="F21" s="184"/>
      <c r="G21" s="184"/>
      <c r="H21" s="183"/>
      <c r="I21" s="20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outlineLevel="1" x14ac:dyDescent="0.2">
      <c r="A22" s="199"/>
      <c r="B22" s="174"/>
      <c r="C22" s="227" t="s">
        <v>679</v>
      </c>
      <c r="D22" s="225"/>
      <c r="E22" s="226">
        <v>0.28333999999999998</v>
      </c>
      <c r="F22" s="184"/>
      <c r="G22" s="184"/>
      <c r="H22" s="183"/>
      <c r="I22" s="20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outlineLevel="1" x14ac:dyDescent="0.2">
      <c r="A23" s="199"/>
      <c r="B23" s="285" t="s">
        <v>681</v>
      </c>
      <c r="C23" s="286"/>
      <c r="D23" s="287"/>
      <c r="E23" s="288"/>
      <c r="F23" s="289"/>
      <c r="G23" s="290"/>
      <c r="H23" s="183"/>
      <c r="I23" s="20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>
        <v>0</v>
      </c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200">
        <v>6</v>
      </c>
      <c r="B24" s="173" t="s">
        <v>682</v>
      </c>
      <c r="C24" s="194" t="s">
        <v>683</v>
      </c>
      <c r="D24" s="177" t="s">
        <v>163</v>
      </c>
      <c r="E24" s="180">
        <v>16</v>
      </c>
      <c r="F24" s="185"/>
      <c r="G24" s="184">
        <f>ROUND(E24*F24,2)</f>
        <v>0</v>
      </c>
      <c r="H24" s="183" t="s">
        <v>672</v>
      </c>
      <c r="I24" s="202" t="s">
        <v>174</v>
      </c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 t="s">
        <v>166</v>
      </c>
      <c r="AF24" s="162"/>
      <c r="AG24" s="162"/>
      <c r="AH24" s="162"/>
      <c r="AI24" s="162"/>
      <c r="AJ24" s="162"/>
      <c r="AK24" s="162"/>
      <c r="AL24" s="162"/>
      <c r="AM24" s="162">
        <v>21</v>
      </c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outlineLevel="1" x14ac:dyDescent="0.2">
      <c r="A25" s="200">
        <v>7</v>
      </c>
      <c r="B25" s="173" t="s">
        <v>684</v>
      </c>
      <c r="C25" s="194" t="s">
        <v>685</v>
      </c>
      <c r="D25" s="177" t="s">
        <v>245</v>
      </c>
      <c r="E25" s="180">
        <v>4</v>
      </c>
      <c r="F25" s="185"/>
      <c r="G25" s="184">
        <f>ROUND(E25*F25,2)</f>
        <v>0</v>
      </c>
      <c r="H25" s="183"/>
      <c r="I25" s="202" t="s">
        <v>228</v>
      </c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 t="s">
        <v>229</v>
      </c>
      <c r="AF25" s="162" t="s">
        <v>240</v>
      </c>
      <c r="AG25" s="162"/>
      <c r="AH25" s="162"/>
      <c r="AI25" s="162"/>
      <c r="AJ25" s="162"/>
      <c r="AK25" s="162"/>
      <c r="AL25" s="162"/>
      <c r="AM25" s="162">
        <v>21</v>
      </c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outlineLevel="1" x14ac:dyDescent="0.2">
      <c r="A26" s="200">
        <v>8</v>
      </c>
      <c r="B26" s="173" t="s">
        <v>686</v>
      </c>
      <c r="C26" s="194" t="s">
        <v>687</v>
      </c>
      <c r="D26" s="177" t="s">
        <v>245</v>
      </c>
      <c r="E26" s="180">
        <v>4</v>
      </c>
      <c r="F26" s="185"/>
      <c r="G26" s="184">
        <f>ROUND(E26*F26,2)</f>
        <v>0</v>
      </c>
      <c r="H26" s="183"/>
      <c r="I26" s="202" t="s">
        <v>228</v>
      </c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229</v>
      </c>
      <c r="AF26" s="162" t="s">
        <v>240</v>
      </c>
      <c r="AG26" s="162"/>
      <c r="AH26" s="162"/>
      <c r="AI26" s="162"/>
      <c r="AJ26" s="162"/>
      <c r="AK26" s="162"/>
      <c r="AL26" s="162"/>
      <c r="AM26" s="162">
        <v>21</v>
      </c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">
      <c r="A27" s="200">
        <v>9</v>
      </c>
      <c r="B27" s="173" t="s">
        <v>1099</v>
      </c>
      <c r="C27" s="194" t="s">
        <v>1100</v>
      </c>
      <c r="D27" s="177" t="s">
        <v>163</v>
      </c>
      <c r="E27" s="180">
        <v>11</v>
      </c>
      <c r="F27" s="185"/>
      <c r="G27" s="184">
        <f>ROUND(E27*F27,2)</f>
        <v>0</v>
      </c>
      <c r="H27" s="183"/>
      <c r="I27" s="202" t="s">
        <v>228</v>
      </c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 t="s">
        <v>229</v>
      </c>
      <c r="AF27" s="162" t="s">
        <v>240</v>
      </c>
      <c r="AG27" s="162"/>
      <c r="AH27" s="162"/>
      <c r="AI27" s="162"/>
      <c r="AJ27" s="162"/>
      <c r="AK27" s="162"/>
      <c r="AL27" s="162"/>
      <c r="AM27" s="162">
        <v>21</v>
      </c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x14ac:dyDescent="0.2">
      <c r="A28" s="198" t="s">
        <v>158</v>
      </c>
      <c r="B28" s="172" t="s">
        <v>70</v>
      </c>
      <c r="C28" s="193" t="s">
        <v>71</v>
      </c>
      <c r="D28" s="176"/>
      <c r="E28" s="179"/>
      <c r="F28" s="291">
        <f>SUM(G29:G34)</f>
        <v>0</v>
      </c>
      <c r="G28" s="292"/>
      <c r="H28" s="182"/>
      <c r="I28" s="201"/>
      <c r="AE28" t="s">
        <v>159</v>
      </c>
    </row>
    <row r="29" spans="1:60" outlineLevel="1" x14ac:dyDescent="0.2">
      <c r="A29" s="199"/>
      <c r="B29" s="293" t="s">
        <v>1134</v>
      </c>
      <c r="C29" s="294"/>
      <c r="D29" s="295"/>
      <c r="E29" s="296"/>
      <c r="F29" s="297"/>
      <c r="G29" s="298"/>
      <c r="H29" s="183"/>
      <c r="I29" s="20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>
        <v>0</v>
      </c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</row>
    <row r="30" spans="1:60" outlineLevel="1" x14ac:dyDescent="0.2">
      <c r="A30" s="199"/>
      <c r="B30" s="285" t="s">
        <v>251</v>
      </c>
      <c r="C30" s="286"/>
      <c r="D30" s="287"/>
      <c r="E30" s="288"/>
      <c r="F30" s="289"/>
      <c r="G30" s="290"/>
      <c r="H30" s="183"/>
      <c r="I30" s="20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 t="s">
        <v>169</v>
      </c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outlineLevel="1" x14ac:dyDescent="0.2">
      <c r="A31" s="200">
        <v>10</v>
      </c>
      <c r="B31" s="173" t="s">
        <v>1135</v>
      </c>
      <c r="C31" s="194" t="s">
        <v>1136</v>
      </c>
      <c r="D31" s="177" t="s">
        <v>172</v>
      </c>
      <c r="E31" s="180">
        <v>0.1</v>
      </c>
      <c r="F31" s="185"/>
      <c r="G31" s="184">
        <f>ROUND(E31*F31,2)</f>
        <v>0</v>
      </c>
      <c r="H31" s="183" t="s">
        <v>254</v>
      </c>
      <c r="I31" s="202" t="s">
        <v>174</v>
      </c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 t="s">
        <v>166</v>
      </c>
      <c r="AF31" s="162"/>
      <c r="AG31" s="162"/>
      <c r="AH31" s="162"/>
      <c r="AI31" s="162"/>
      <c r="AJ31" s="162"/>
      <c r="AK31" s="162"/>
      <c r="AL31" s="162"/>
      <c r="AM31" s="162">
        <v>21</v>
      </c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outlineLevel="1" x14ac:dyDescent="0.2">
      <c r="A32" s="199"/>
      <c r="B32" s="285" t="s">
        <v>250</v>
      </c>
      <c r="C32" s="286"/>
      <c r="D32" s="287"/>
      <c r="E32" s="288"/>
      <c r="F32" s="289"/>
      <c r="G32" s="290"/>
      <c r="H32" s="183"/>
      <c r="I32" s="20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>
        <v>0</v>
      </c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outlineLevel="1" x14ac:dyDescent="0.2">
      <c r="A33" s="199"/>
      <c r="B33" s="285" t="s">
        <v>251</v>
      </c>
      <c r="C33" s="286"/>
      <c r="D33" s="287"/>
      <c r="E33" s="288"/>
      <c r="F33" s="289"/>
      <c r="G33" s="290"/>
      <c r="H33" s="183"/>
      <c r="I33" s="20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 t="s">
        <v>169</v>
      </c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 x14ac:dyDescent="0.2">
      <c r="A34" s="200">
        <v>11</v>
      </c>
      <c r="B34" s="173" t="s">
        <v>252</v>
      </c>
      <c r="C34" s="194" t="s">
        <v>253</v>
      </c>
      <c r="D34" s="177" t="s">
        <v>245</v>
      </c>
      <c r="E34" s="180">
        <v>1</v>
      </c>
      <c r="F34" s="185"/>
      <c r="G34" s="184">
        <f>ROUND(E34*F34,2)</f>
        <v>0</v>
      </c>
      <c r="H34" s="183" t="s">
        <v>254</v>
      </c>
      <c r="I34" s="202" t="s">
        <v>174</v>
      </c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 t="s">
        <v>166</v>
      </c>
      <c r="AF34" s="162"/>
      <c r="AG34" s="162"/>
      <c r="AH34" s="162"/>
      <c r="AI34" s="162"/>
      <c r="AJ34" s="162"/>
      <c r="AK34" s="162"/>
      <c r="AL34" s="162"/>
      <c r="AM34" s="162">
        <v>21</v>
      </c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x14ac:dyDescent="0.2">
      <c r="A35" s="198" t="s">
        <v>158</v>
      </c>
      <c r="B35" s="172" t="s">
        <v>72</v>
      </c>
      <c r="C35" s="193" t="s">
        <v>73</v>
      </c>
      <c r="D35" s="176"/>
      <c r="E35" s="179"/>
      <c r="F35" s="291">
        <f>SUM(G36:G36)</f>
        <v>0</v>
      </c>
      <c r="G35" s="292"/>
      <c r="H35" s="182"/>
      <c r="I35" s="201"/>
      <c r="AE35" t="s">
        <v>159</v>
      </c>
    </row>
    <row r="36" spans="1:60" outlineLevel="1" x14ac:dyDescent="0.2">
      <c r="A36" s="200">
        <v>12</v>
      </c>
      <c r="B36" s="173" t="s">
        <v>692</v>
      </c>
      <c r="C36" s="194" t="s">
        <v>693</v>
      </c>
      <c r="D36" s="177" t="s">
        <v>245</v>
      </c>
      <c r="E36" s="180">
        <v>1</v>
      </c>
      <c r="F36" s="185"/>
      <c r="G36" s="184">
        <f>ROUND(E36*F36,2)</f>
        <v>0</v>
      </c>
      <c r="H36" s="183"/>
      <c r="I36" s="202" t="s">
        <v>228</v>
      </c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 t="s">
        <v>229</v>
      </c>
      <c r="AF36" s="162" t="s">
        <v>240</v>
      </c>
      <c r="AG36" s="162"/>
      <c r="AH36" s="162"/>
      <c r="AI36" s="162"/>
      <c r="AJ36" s="162"/>
      <c r="AK36" s="162"/>
      <c r="AL36" s="162"/>
      <c r="AM36" s="162">
        <v>21</v>
      </c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x14ac:dyDescent="0.2">
      <c r="A37" s="198" t="s">
        <v>158</v>
      </c>
      <c r="B37" s="172" t="s">
        <v>74</v>
      </c>
      <c r="C37" s="193" t="s">
        <v>75</v>
      </c>
      <c r="D37" s="176"/>
      <c r="E37" s="179"/>
      <c r="F37" s="291">
        <f>SUM(G38:G41)</f>
        <v>0</v>
      </c>
      <c r="G37" s="292"/>
      <c r="H37" s="182"/>
      <c r="I37" s="201"/>
      <c r="AE37" t="s">
        <v>159</v>
      </c>
    </row>
    <row r="38" spans="1:60" outlineLevel="1" x14ac:dyDescent="0.2">
      <c r="A38" s="199"/>
      <c r="B38" s="293" t="s">
        <v>694</v>
      </c>
      <c r="C38" s="294"/>
      <c r="D38" s="295"/>
      <c r="E38" s="296"/>
      <c r="F38" s="297"/>
      <c r="G38" s="298"/>
      <c r="H38" s="183"/>
      <c r="I38" s="20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>
        <v>0</v>
      </c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outlineLevel="1" x14ac:dyDescent="0.2">
      <c r="A39" s="199"/>
      <c r="B39" s="285" t="s">
        <v>695</v>
      </c>
      <c r="C39" s="286"/>
      <c r="D39" s="287"/>
      <c r="E39" s="288"/>
      <c r="F39" s="289"/>
      <c r="G39" s="290"/>
      <c r="H39" s="183"/>
      <c r="I39" s="20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 t="s">
        <v>169</v>
      </c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outlineLevel="1" x14ac:dyDescent="0.2">
      <c r="A40" s="200">
        <v>13</v>
      </c>
      <c r="B40" s="173" t="s">
        <v>696</v>
      </c>
      <c r="C40" s="194" t="s">
        <v>697</v>
      </c>
      <c r="D40" s="177" t="s">
        <v>163</v>
      </c>
      <c r="E40" s="180">
        <v>12</v>
      </c>
      <c r="F40" s="185"/>
      <c r="G40" s="184">
        <f>ROUND(E40*F40,2)</f>
        <v>0</v>
      </c>
      <c r="H40" s="183" t="s">
        <v>164</v>
      </c>
      <c r="I40" s="202" t="s">
        <v>174</v>
      </c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 t="s">
        <v>166</v>
      </c>
      <c r="AF40" s="162"/>
      <c r="AG40" s="162"/>
      <c r="AH40" s="162"/>
      <c r="AI40" s="162"/>
      <c r="AJ40" s="162"/>
      <c r="AK40" s="162"/>
      <c r="AL40" s="162"/>
      <c r="AM40" s="162">
        <v>21</v>
      </c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outlineLevel="1" x14ac:dyDescent="0.2">
      <c r="A41" s="200">
        <v>14</v>
      </c>
      <c r="B41" s="173" t="s">
        <v>698</v>
      </c>
      <c r="C41" s="194" t="s">
        <v>699</v>
      </c>
      <c r="D41" s="177" t="s">
        <v>245</v>
      </c>
      <c r="E41" s="180">
        <v>4</v>
      </c>
      <c r="F41" s="185"/>
      <c r="G41" s="184">
        <f>ROUND(E41*F41,2)</f>
        <v>0</v>
      </c>
      <c r="H41" s="183" t="s">
        <v>700</v>
      </c>
      <c r="I41" s="202" t="s">
        <v>174</v>
      </c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 t="s">
        <v>166</v>
      </c>
      <c r="AF41" s="162"/>
      <c r="AG41" s="162"/>
      <c r="AH41" s="162"/>
      <c r="AI41" s="162"/>
      <c r="AJ41" s="162"/>
      <c r="AK41" s="162"/>
      <c r="AL41" s="162"/>
      <c r="AM41" s="162">
        <v>21</v>
      </c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x14ac:dyDescent="0.2">
      <c r="A42" s="198" t="s">
        <v>158</v>
      </c>
      <c r="B42" s="172" t="s">
        <v>76</v>
      </c>
      <c r="C42" s="193" t="s">
        <v>77</v>
      </c>
      <c r="D42" s="176"/>
      <c r="E42" s="179"/>
      <c r="F42" s="291">
        <f>SUM(G43:G48)</f>
        <v>0</v>
      </c>
      <c r="G42" s="292"/>
      <c r="H42" s="182"/>
      <c r="I42" s="201"/>
      <c r="AE42" t="s">
        <v>159</v>
      </c>
    </row>
    <row r="43" spans="1:60" outlineLevel="1" x14ac:dyDescent="0.2">
      <c r="A43" s="199"/>
      <c r="B43" s="293" t="s">
        <v>701</v>
      </c>
      <c r="C43" s="294"/>
      <c r="D43" s="295"/>
      <c r="E43" s="296"/>
      <c r="F43" s="297"/>
      <c r="G43" s="298"/>
      <c r="H43" s="183"/>
      <c r="I43" s="20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>
        <v>0</v>
      </c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</row>
    <row r="44" spans="1:60" outlineLevel="1" x14ac:dyDescent="0.2">
      <c r="A44" s="199"/>
      <c r="B44" s="285" t="s">
        <v>702</v>
      </c>
      <c r="C44" s="286"/>
      <c r="D44" s="287"/>
      <c r="E44" s="288"/>
      <c r="F44" s="289"/>
      <c r="G44" s="290"/>
      <c r="H44" s="183"/>
      <c r="I44" s="20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 t="s">
        <v>169</v>
      </c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outlineLevel="1" x14ac:dyDescent="0.2">
      <c r="A45" s="200">
        <v>15</v>
      </c>
      <c r="B45" s="173" t="s">
        <v>703</v>
      </c>
      <c r="C45" s="194" t="s">
        <v>704</v>
      </c>
      <c r="D45" s="177" t="s">
        <v>163</v>
      </c>
      <c r="E45" s="180">
        <v>66</v>
      </c>
      <c r="F45" s="185"/>
      <c r="G45" s="184">
        <f>ROUND(E45*F45,2)</f>
        <v>0</v>
      </c>
      <c r="H45" s="183" t="s">
        <v>677</v>
      </c>
      <c r="I45" s="202" t="s">
        <v>174</v>
      </c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 t="s">
        <v>166</v>
      </c>
      <c r="AF45" s="162"/>
      <c r="AG45" s="162"/>
      <c r="AH45" s="162"/>
      <c r="AI45" s="162"/>
      <c r="AJ45" s="162"/>
      <c r="AK45" s="162"/>
      <c r="AL45" s="162"/>
      <c r="AM45" s="162">
        <v>21</v>
      </c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 outlineLevel="1" x14ac:dyDescent="0.2">
      <c r="A46" s="200">
        <v>16</v>
      </c>
      <c r="B46" s="173" t="s">
        <v>705</v>
      </c>
      <c r="C46" s="194" t="s">
        <v>706</v>
      </c>
      <c r="D46" s="177" t="s">
        <v>163</v>
      </c>
      <c r="E46" s="180">
        <v>66</v>
      </c>
      <c r="F46" s="185"/>
      <c r="G46" s="184">
        <f>ROUND(E46*F46,2)</f>
        <v>0</v>
      </c>
      <c r="H46" s="183" t="s">
        <v>677</v>
      </c>
      <c r="I46" s="202" t="s">
        <v>174</v>
      </c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 t="s">
        <v>166</v>
      </c>
      <c r="AF46" s="162"/>
      <c r="AG46" s="162"/>
      <c r="AH46" s="162"/>
      <c r="AI46" s="162"/>
      <c r="AJ46" s="162"/>
      <c r="AK46" s="162"/>
      <c r="AL46" s="162"/>
      <c r="AM46" s="162">
        <v>21</v>
      </c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outlineLevel="1" x14ac:dyDescent="0.2">
      <c r="A47" s="199"/>
      <c r="B47" s="285" t="s">
        <v>707</v>
      </c>
      <c r="C47" s="286"/>
      <c r="D47" s="287"/>
      <c r="E47" s="288"/>
      <c r="F47" s="289"/>
      <c r="G47" s="290"/>
      <c r="H47" s="183"/>
      <c r="I47" s="20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>
        <v>0</v>
      </c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</row>
    <row r="48" spans="1:60" outlineLevel="1" x14ac:dyDescent="0.2">
      <c r="A48" s="200">
        <v>17</v>
      </c>
      <c r="B48" s="173" t="s">
        <v>708</v>
      </c>
      <c r="C48" s="194" t="s">
        <v>709</v>
      </c>
      <c r="D48" s="177" t="s">
        <v>163</v>
      </c>
      <c r="E48" s="180">
        <v>66</v>
      </c>
      <c r="F48" s="185"/>
      <c r="G48" s="184">
        <f>ROUND(E48*F48,2)</f>
        <v>0</v>
      </c>
      <c r="H48" s="183" t="s">
        <v>677</v>
      </c>
      <c r="I48" s="202" t="s">
        <v>174</v>
      </c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 t="s">
        <v>166</v>
      </c>
      <c r="AF48" s="162"/>
      <c r="AG48" s="162"/>
      <c r="AH48" s="162"/>
      <c r="AI48" s="162"/>
      <c r="AJ48" s="162"/>
      <c r="AK48" s="162"/>
      <c r="AL48" s="162"/>
      <c r="AM48" s="162">
        <v>21</v>
      </c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x14ac:dyDescent="0.2">
      <c r="A49" s="198" t="s">
        <v>158</v>
      </c>
      <c r="B49" s="172" t="s">
        <v>80</v>
      </c>
      <c r="C49" s="193" t="s">
        <v>81</v>
      </c>
      <c r="D49" s="176"/>
      <c r="E49" s="179"/>
      <c r="F49" s="291">
        <f>SUM(G50:G54)</f>
        <v>0</v>
      </c>
      <c r="G49" s="292"/>
      <c r="H49" s="182"/>
      <c r="I49" s="201"/>
      <c r="AE49" t="s">
        <v>159</v>
      </c>
    </row>
    <row r="50" spans="1:60" outlineLevel="1" x14ac:dyDescent="0.2">
      <c r="A50" s="199"/>
      <c r="B50" s="293" t="s">
        <v>710</v>
      </c>
      <c r="C50" s="294"/>
      <c r="D50" s="295"/>
      <c r="E50" s="296"/>
      <c r="F50" s="297"/>
      <c r="G50" s="298"/>
      <c r="H50" s="183"/>
      <c r="I50" s="20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>
        <v>0</v>
      </c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outlineLevel="1" x14ac:dyDescent="0.2">
      <c r="A51" s="199"/>
      <c r="B51" s="285" t="s">
        <v>711</v>
      </c>
      <c r="C51" s="286"/>
      <c r="D51" s="287"/>
      <c r="E51" s="288"/>
      <c r="F51" s="289"/>
      <c r="G51" s="290"/>
      <c r="H51" s="183"/>
      <c r="I51" s="20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 t="s">
        <v>169</v>
      </c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</row>
    <row r="52" spans="1:60" outlineLevel="1" x14ac:dyDescent="0.2">
      <c r="A52" s="199"/>
      <c r="B52" s="285" t="s">
        <v>712</v>
      </c>
      <c r="C52" s="286"/>
      <c r="D52" s="287"/>
      <c r="E52" s="288"/>
      <c r="F52" s="289"/>
      <c r="G52" s="290"/>
      <c r="H52" s="183"/>
      <c r="I52" s="20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>
        <v>1</v>
      </c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</row>
    <row r="53" spans="1:60" outlineLevel="1" x14ac:dyDescent="0.2">
      <c r="A53" s="200">
        <v>18</v>
      </c>
      <c r="B53" s="173" t="s">
        <v>713</v>
      </c>
      <c r="C53" s="194" t="s">
        <v>714</v>
      </c>
      <c r="D53" s="177" t="s">
        <v>172</v>
      </c>
      <c r="E53" s="180">
        <v>1.8</v>
      </c>
      <c r="F53" s="185"/>
      <c r="G53" s="184">
        <f>ROUND(E53*F53,2)</f>
        <v>0</v>
      </c>
      <c r="H53" s="183" t="s">
        <v>677</v>
      </c>
      <c r="I53" s="202" t="s">
        <v>174</v>
      </c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 t="s">
        <v>166</v>
      </c>
      <c r="AF53" s="162"/>
      <c r="AG53" s="162"/>
      <c r="AH53" s="162"/>
      <c r="AI53" s="162"/>
      <c r="AJ53" s="162"/>
      <c r="AK53" s="162"/>
      <c r="AL53" s="162"/>
      <c r="AM53" s="162">
        <v>21</v>
      </c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</row>
    <row r="54" spans="1:60" outlineLevel="1" x14ac:dyDescent="0.2">
      <c r="A54" s="199"/>
      <c r="B54" s="174"/>
      <c r="C54" s="299" t="s">
        <v>715</v>
      </c>
      <c r="D54" s="300"/>
      <c r="E54" s="301"/>
      <c r="F54" s="302"/>
      <c r="G54" s="303"/>
      <c r="H54" s="183"/>
      <c r="I54" s="20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5" t="str">
        <f>C54</f>
        <v>Včetně vytvoření dilatačních spár, bez zaplnění.</v>
      </c>
      <c r="BB54" s="162"/>
      <c r="BC54" s="162"/>
      <c r="BD54" s="162"/>
      <c r="BE54" s="162"/>
      <c r="BF54" s="162"/>
      <c r="BG54" s="162"/>
      <c r="BH54" s="162"/>
    </row>
    <row r="55" spans="1:60" x14ac:dyDescent="0.2">
      <c r="A55" s="198" t="s">
        <v>158</v>
      </c>
      <c r="B55" s="172" t="s">
        <v>82</v>
      </c>
      <c r="C55" s="193" t="s">
        <v>83</v>
      </c>
      <c r="D55" s="176"/>
      <c r="E55" s="179"/>
      <c r="F55" s="291">
        <f>SUM(G56:G60)</f>
        <v>0</v>
      </c>
      <c r="G55" s="292"/>
      <c r="H55" s="182"/>
      <c r="I55" s="201"/>
      <c r="AE55" t="s">
        <v>159</v>
      </c>
    </row>
    <row r="56" spans="1:60" outlineLevel="1" x14ac:dyDescent="0.2">
      <c r="A56" s="199"/>
      <c r="B56" s="293" t="s">
        <v>716</v>
      </c>
      <c r="C56" s="294"/>
      <c r="D56" s="295"/>
      <c r="E56" s="296"/>
      <c r="F56" s="297"/>
      <c r="G56" s="298"/>
      <c r="H56" s="183"/>
      <c r="I56" s="20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>
        <v>0</v>
      </c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</row>
    <row r="57" spans="1:60" ht="22.5" outlineLevel="1" x14ac:dyDescent="0.2">
      <c r="A57" s="199"/>
      <c r="B57" s="285" t="s">
        <v>717</v>
      </c>
      <c r="C57" s="286"/>
      <c r="D57" s="287"/>
      <c r="E57" s="288"/>
      <c r="F57" s="289"/>
      <c r="G57" s="290"/>
      <c r="H57" s="183"/>
      <c r="I57" s="20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 t="s">
        <v>169</v>
      </c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5" t="str">
        <f>B57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A57" s="162"/>
      <c r="BB57" s="162"/>
      <c r="BC57" s="162"/>
      <c r="BD57" s="162"/>
      <c r="BE57" s="162"/>
      <c r="BF57" s="162"/>
      <c r="BG57" s="162"/>
      <c r="BH57" s="162"/>
    </row>
    <row r="58" spans="1:60" outlineLevel="1" x14ac:dyDescent="0.2">
      <c r="A58" s="200">
        <v>19</v>
      </c>
      <c r="B58" s="173" t="s">
        <v>718</v>
      </c>
      <c r="C58" s="194" t="s">
        <v>719</v>
      </c>
      <c r="D58" s="177" t="s">
        <v>245</v>
      </c>
      <c r="E58" s="180">
        <v>1</v>
      </c>
      <c r="F58" s="185"/>
      <c r="G58" s="184">
        <f>ROUND(E58*F58,2)</f>
        <v>0</v>
      </c>
      <c r="H58" s="183" t="s">
        <v>677</v>
      </c>
      <c r="I58" s="202" t="s">
        <v>174</v>
      </c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 t="s">
        <v>166</v>
      </c>
      <c r="AF58" s="162"/>
      <c r="AG58" s="162"/>
      <c r="AH58" s="162"/>
      <c r="AI58" s="162"/>
      <c r="AJ58" s="162"/>
      <c r="AK58" s="162"/>
      <c r="AL58" s="162"/>
      <c r="AM58" s="162">
        <v>21</v>
      </c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</row>
    <row r="59" spans="1:60" ht="22.5" outlineLevel="1" x14ac:dyDescent="0.2">
      <c r="A59" s="200">
        <v>20</v>
      </c>
      <c r="B59" s="173" t="s">
        <v>720</v>
      </c>
      <c r="C59" s="194" t="s">
        <v>1101</v>
      </c>
      <c r="D59" s="177" t="s">
        <v>245</v>
      </c>
      <c r="E59" s="180">
        <v>1</v>
      </c>
      <c r="F59" s="185"/>
      <c r="G59" s="184">
        <f>ROUND(E59*F59,2)</f>
        <v>0</v>
      </c>
      <c r="H59" s="183"/>
      <c r="I59" s="202" t="s">
        <v>228</v>
      </c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 t="s">
        <v>229</v>
      </c>
      <c r="AF59" s="162" t="s">
        <v>240</v>
      </c>
      <c r="AG59" s="162"/>
      <c r="AH59" s="162"/>
      <c r="AI59" s="162"/>
      <c r="AJ59" s="162"/>
      <c r="AK59" s="162"/>
      <c r="AL59" s="162"/>
      <c r="AM59" s="162">
        <v>21</v>
      </c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</row>
    <row r="60" spans="1:60" ht="22.5" outlineLevel="1" x14ac:dyDescent="0.2">
      <c r="A60" s="200">
        <v>21</v>
      </c>
      <c r="B60" s="173" t="s">
        <v>1102</v>
      </c>
      <c r="C60" s="194" t="s">
        <v>1103</v>
      </c>
      <c r="D60" s="177" t="s">
        <v>245</v>
      </c>
      <c r="E60" s="180">
        <v>1</v>
      </c>
      <c r="F60" s="185"/>
      <c r="G60" s="184">
        <f>ROUND(E60*F60,2)</f>
        <v>0</v>
      </c>
      <c r="H60" s="183"/>
      <c r="I60" s="202" t="s">
        <v>228</v>
      </c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 t="s">
        <v>229</v>
      </c>
      <c r="AF60" s="162" t="s">
        <v>240</v>
      </c>
      <c r="AG60" s="162"/>
      <c r="AH60" s="162"/>
      <c r="AI60" s="162"/>
      <c r="AJ60" s="162"/>
      <c r="AK60" s="162"/>
      <c r="AL60" s="162"/>
      <c r="AM60" s="162">
        <v>21</v>
      </c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</row>
    <row r="61" spans="1:60" x14ac:dyDescent="0.2">
      <c r="A61" s="198" t="s">
        <v>158</v>
      </c>
      <c r="B61" s="172" t="s">
        <v>88</v>
      </c>
      <c r="C61" s="193" t="s">
        <v>89</v>
      </c>
      <c r="D61" s="176"/>
      <c r="E61" s="179"/>
      <c r="F61" s="291">
        <f>SUM(G62:G63)</f>
        <v>0</v>
      </c>
      <c r="G61" s="292"/>
      <c r="H61" s="182"/>
      <c r="I61" s="201"/>
      <c r="AE61" t="s">
        <v>159</v>
      </c>
    </row>
    <row r="62" spans="1:60" outlineLevel="1" x14ac:dyDescent="0.2">
      <c r="A62" s="199"/>
      <c r="B62" s="293" t="s">
        <v>724</v>
      </c>
      <c r="C62" s="294"/>
      <c r="D62" s="295"/>
      <c r="E62" s="296"/>
      <c r="F62" s="297"/>
      <c r="G62" s="298"/>
      <c r="H62" s="183"/>
      <c r="I62" s="20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>
        <v>0</v>
      </c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</row>
    <row r="63" spans="1:60" outlineLevel="1" x14ac:dyDescent="0.2">
      <c r="A63" s="200">
        <v>22</v>
      </c>
      <c r="B63" s="173" t="s">
        <v>725</v>
      </c>
      <c r="C63" s="194" t="s">
        <v>726</v>
      </c>
      <c r="D63" s="177" t="s">
        <v>163</v>
      </c>
      <c r="E63" s="180">
        <v>18</v>
      </c>
      <c r="F63" s="185"/>
      <c r="G63" s="184">
        <f>ROUND(E63*F63,2)</f>
        <v>0</v>
      </c>
      <c r="H63" s="183" t="s">
        <v>727</v>
      </c>
      <c r="I63" s="202" t="s">
        <v>174</v>
      </c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 t="s">
        <v>166</v>
      </c>
      <c r="AF63" s="162"/>
      <c r="AG63" s="162"/>
      <c r="AH63" s="162"/>
      <c r="AI63" s="162"/>
      <c r="AJ63" s="162"/>
      <c r="AK63" s="162"/>
      <c r="AL63" s="162"/>
      <c r="AM63" s="162">
        <v>21</v>
      </c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</row>
    <row r="64" spans="1:60" x14ac:dyDescent="0.2">
      <c r="A64" s="198" t="s">
        <v>158</v>
      </c>
      <c r="B64" s="172" t="s">
        <v>90</v>
      </c>
      <c r="C64" s="193" t="s">
        <v>91</v>
      </c>
      <c r="D64" s="176"/>
      <c r="E64" s="179"/>
      <c r="F64" s="291">
        <f>SUM(G65:G69)</f>
        <v>0</v>
      </c>
      <c r="G64" s="292"/>
      <c r="H64" s="182"/>
      <c r="I64" s="201"/>
      <c r="AE64" t="s">
        <v>159</v>
      </c>
    </row>
    <row r="65" spans="1:60" outlineLevel="1" x14ac:dyDescent="0.2">
      <c r="A65" s="199"/>
      <c r="B65" s="293" t="s">
        <v>728</v>
      </c>
      <c r="C65" s="294"/>
      <c r="D65" s="295"/>
      <c r="E65" s="296"/>
      <c r="F65" s="297"/>
      <c r="G65" s="298"/>
      <c r="H65" s="183"/>
      <c r="I65" s="20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>
        <v>0</v>
      </c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</row>
    <row r="66" spans="1:60" outlineLevel="1" x14ac:dyDescent="0.2">
      <c r="A66" s="199"/>
      <c r="B66" s="285" t="s">
        <v>729</v>
      </c>
      <c r="C66" s="286"/>
      <c r="D66" s="287"/>
      <c r="E66" s="288"/>
      <c r="F66" s="289"/>
      <c r="G66" s="290"/>
      <c r="H66" s="183"/>
      <c r="I66" s="20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 t="s">
        <v>169</v>
      </c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</row>
    <row r="67" spans="1:60" outlineLevel="1" x14ac:dyDescent="0.2">
      <c r="A67" s="199"/>
      <c r="B67" s="285" t="s">
        <v>730</v>
      </c>
      <c r="C67" s="286"/>
      <c r="D67" s="287"/>
      <c r="E67" s="288"/>
      <c r="F67" s="289"/>
      <c r="G67" s="290"/>
      <c r="H67" s="183"/>
      <c r="I67" s="20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>
        <v>1</v>
      </c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</row>
    <row r="68" spans="1:60" outlineLevel="1" x14ac:dyDescent="0.2">
      <c r="A68" s="200">
        <v>23</v>
      </c>
      <c r="B68" s="173" t="s">
        <v>731</v>
      </c>
      <c r="C68" s="194" t="s">
        <v>732</v>
      </c>
      <c r="D68" s="177" t="s">
        <v>245</v>
      </c>
      <c r="E68" s="180">
        <v>1</v>
      </c>
      <c r="F68" s="185"/>
      <c r="G68" s="184">
        <f>ROUND(E68*F68,2)</f>
        <v>0</v>
      </c>
      <c r="H68" s="183" t="s">
        <v>254</v>
      </c>
      <c r="I68" s="202" t="s">
        <v>174</v>
      </c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 t="s">
        <v>166</v>
      </c>
      <c r="AF68" s="162"/>
      <c r="AG68" s="162"/>
      <c r="AH68" s="162"/>
      <c r="AI68" s="162"/>
      <c r="AJ68" s="162"/>
      <c r="AK68" s="162"/>
      <c r="AL68" s="162"/>
      <c r="AM68" s="162">
        <v>21</v>
      </c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</row>
    <row r="69" spans="1:60" ht="22.5" outlineLevel="1" x14ac:dyDescent="0.2">
      <c r="A69" s="200">
        <v>24</v>
      </c>
      <c r="B69" s="173" t="s">
        <v>733</v>
      </c>
      <c r="C69" s="194" t="s">
        <v>734</v>
      </c>
      <c r="D69" s="177" t="s">
        <v>245</v>
      </c>
      <c r="E69" s="180">
        <v>1</v>
      </c>
      <c r="F69" s="185"/>
      <c r="G69" s="184">
        <f>ROUND(E69*F69,2)</f>
        <v>0</v>
      </c>
      <c r="H69" s="183"/>
      <c r="I69" s="202" t="s">
        <v>228</v>
      </c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 t="s">
        <v>229</v>
      </c>
      <c r="AF69" s="162" t="s">
        <v>240</v>
      </c>
      <c r="AG69" s="162"/>
      <c r="AH69" s="162"/>
      <c r="AI69" s="162"/>
      <c r="AJ69" s="162"/>
      <c r="AK69" s="162"/>
      <c r="AL69" s="162"/>
      <c r="AM69" s="162">
        <v>21</v>
      </c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</row>
    <row r="70" spans="1:60" x14ac:dyDescent="0.2">
      <c r="A70" s="198" t="s">
        <v>158</v>
      </c>
      <c r="B70" s="172" t="s">
        <v>92</v>
      </c>
      <c r="C70" s="193" t="s">
        <v>93</v>
      </c>
      <c r="D70" s="176"/>
      <c r="E70" s="179"/>
      <c r="F70" s="291">
        <f>SUM(G71:G82)</f>
        <v>0</v>
      </c>
      <c r="G70" s="292"/>
      <c r="H70" s="182"/>
      <c r="I70" s="201"/>
      <c r="AE70" t="s">
        <v>159</v>
      </c>
    </row>
    <row r="71" spans="1:60" outlineLevel="1" x14ac:dyDescent="0.2">
      <c r="A71" s="199"/>
      <c r="B71" s="293" t="s">
        <v>284</v>
      </c>
      <c r="C71" s="294"/>
      <c r="D71" s="295"/>
      <c r="E71" s="296"/>
      <c r="F71" s="297"/>
      <c r="G71" s="298"/>
      <c r="H71" s="183"/>
      <c r="I71" s="20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>
        <v>0</v>
      </c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</row>
    <row r="72" spans="1:60" outlineLevel="1" x14ac:dyDescent="0.2">
      <c r="A72" s="200">
        <v>25</v>
      </c>
      <c r="B72" s="173" t="s">
        <v>1137</v>
      </c>
      <c r="C72" s="194" t="s">
        <v>1138</v>
      </c>
      <c r="D72" s="177" t="s">
        <v>172</v>
      </c>
      <c r="E72" s="180">
        <v>0.03</v>
      </c>
      <c r="F72" s="185"/>
      <c r="G72" s="184">
        <f>ROUND(E72*F72,2)</f>
        <v>0</v>
      </c>
      <c r="H72" s="183" t="s">
        <v>287</v>
      </c>
      <c r="I72" s="202" t="s">
        <v>174</v>
      </c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 t="s">
        <v>166</v>
      </c>
      <c r="AF72" s="162"/>
      <c r="AG72" s="162"/>
      <c r="AH72" s="162"/>
      <c r="AI72" s="162"/>
      <c r="AJ72" s="162"/>
      <c r="AK72" s="162"/>
      <c r="AL72" s="162"/>
      <c r="AM72" s="162">
        <v>21</v>
      </c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</row>
    <row r="73" spans="1:60" outlineLevel="1" x14ac:dyDescent="0.2">
      <c r="A73" s="199"/>
      <c r="B73" s="285" t="s">
        <v>1104</v>
      </c>
      <c r="C73" s="286"/>
      <c r="D73" s="287"/>
      <c r="E73" s="288"/>
      <c r="F73" s="289"/>
      <c r="G73" s="290"/>
      <c r="H73" s="183"/>
      <c r="I73" s="20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>
        <v>0</v>
      </c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</row>
    <row r="74" spans="1:60" outlineLevel="1" x14ac:dyDescent="0.2">
      <c r="A74" s="199"/>
      <c r="B74" s="285" t="s">
        <v>1105</v>
      </c>
      <c r="C74" s="286"/>
      <c r="D74" s="287"/>
      <c r="E74" s="288"/>
      <c r="F74" s="289"/>
      <c r="G74" s="290"/>
      <c r="H74" s="183"/>
      <c r="I74" s="20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 t="s">
        <v>169</v>
      </c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</row>
    <row r="75" spans="1:60" outlineLevel="1" x14ac:dyDescent="0.2">
      <c r="A75" s="200">
        <v>26</v>
      </c>
      <c r="B75" s="173" t="s">
        <v>1106</v>
      </c>
      <c r="C75" s="194" t="s">
        <v>1107</v>
      </c>
      <c r="D75" s="177" t="s">
        <v>245</v>
      </c>
      <c r="E75" s="180">
        <v>1</v>
      </c>
      <c r="F75" s="185"/>
      <c r="G75" s="184">
        <f>ROUND(E75*F75,2)</f>
        <v>0</v>
      </c>
      <c r="H75" s="183" t="s">
        <v>287</v>
      </c>
      <c r="I75" s="202" t="s">
        <v>174</v>
      </c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 t="s">
        <v>166</v>
      </c>
      <c r="AF75" s="162"/>
      <c r="AG75" s="162"/>
      <c r="AH75" s="162"/>
      <c r="AI75" s="162"/>
      <c r="AJ75" s="162"/>
      <c r="AK75" s="162"/>
      <c r="AL75" s="162"/>
      <c r="AM75" s="162">
        <v>21</v>
      </c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</row>
    <row r="76" spans="1:60" outlineLevel="1" x14ac:dyDescent="0.2">
      <c r="A76" s="199"/>
      <c r="B76" s="285" t="s">
        <v>1108</v>
      </c>
      <c r="C76" s="286"/>
      <c r="D76" s="287"/>
      <c r="E76" s="288"/>
      <c r="F76" s="289"/>
      <c r="G76" s="290"/>
      <c r="H76" s="183"/>
      <c r="I76" s="20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>
        <v>0</v>
      </c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</row>
    <row r="77" spans="1:60" outlineLevel="1" x14ac:dyDescent="0.2">
      <c r="A77" s="199"/>
      <c r="B77" s="285" t="s">
        <v>1109</v>
      </c>
      <c r="C77" s="286"/>
      <c r="D77" s="287"/>
      <c r="E77" s="288"/>
      <c r="F77" s="289"/>
      <c r="G77" s="290"/>
      <c r="H77" s="183"/>
      <c r="I77" s="20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 t="s">
        <v>169</v>
      </c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</row>
    <row r="78" spans="1:60" outlineLevel="1" x14ac:dyDescent="0.2">
      <c r="A78" s="200">
        <v>27</v>
      </c>
      <c r="B78" s="173" t="s">
        <v>1110</v>
      </c>
      <c r="C78" s="194" t="s">
        <v>1111</v>
      </c>
      <c r="D78" s="177" t="s">
        <v>163</v>
      </c>
      <c r="E78" s="180">
        <v>0.43</v>
      </c>
      <c r="F78" s="185"/>
      <c r="G78" s="184">
        <f>ROUND(E78*F78,2)</f>
        <v>0</v>
      </c>
      <c r="H78" s="183" t="s">
        <v>287</v>
      </c>
      <c r="I78" s="202" t="s">
        <v>174</v>
      </c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 t="s">
        <v>166</v>
      </c>
      <c r="AF78" s="162"/>
      <c r="AG78" s="162"/>
      <c r="AH78" s="162"/>
      <c r="AI78" s="162"/>
      <c r="AJ78" s="162"/>
      <c r="AK78" s="162"/>
      <c r="AL78" s="162"/>
      <c r="AM78" s="162">
        <v>21</v>
      </c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</row>
    <row r="79" spans="1:60" outlineLevel="1" x14ac:dyDescent="0.2">
      <c r="A79" s="199"/>
      <c r="B79" s="285" t="s">
        <v>735</v>
      </c>
      <c r="C79" s="286"/>
      <c r="D79" s="287"/>
      <c r="E79" s="288"/>
      <c r="F79" s="289"/>
      <c r="G79" s="290"/>
      <c r="H79" s="183"/>
      <c r="I79" s="20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>
        <v>0</v>
      </c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</row>
    <row r="80" spans="1:60" outlineLevel="1" x14ac:dyDescent="0.2">
      <c r="A80" s="199"/>
      <c r="B80" s="285" t="s">
        <v>736</v>
      </c>
      <c r="C80" s="286"/>
      <c r="D80" s="287"/>
      <c r="E80" s="288"/>
      <c r="F80" s="289"/>
      <c r="G80" s="290"/>
      <c r="H80" s="183"/>
      <c r="I80" s="20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>
        <v>1</v>
      </c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</row>
    <row r="81" spans="1:60" outlineLevel="1" x14ac:dyDescent="0.2">
      <c r="A81" s="200">
        <v>28</v>
      </c>
      <c r="B81" s="173" t="s">
        <v>737</v>
      </c>
      <c r="C81" s="194" t="s">
        <v>738</v>
      </c>
      <c r="D81" s="177" t="s">
        <v>163</v>
      </c>
      <c r="E81" s="180">
        <v>1.6</v>
      </c>
      <c r="F81" s="185"/>
      <c r="G81" s="184">
        <f>ROUND(E81*F81,2)</f>
        <v>0</v>
      </c>
      <c r="H81" s="183" t="s">
        <v>287</v>
      </c>
      <c r="I81" s="202" t="s">
        <v>174</v>
      </c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 t="s">
        <v>166</v>
      </c>
      <c r="AF81" s="162"/>
      <c r="AG81" s="162"/>
      <c r="AH81" s="162"/>
      <c r="AI81" s="162"/>
      <c r="AJ81" s="162"/>
      <c r="AK81" s="162"/>
      <c r="AL81" s="162"/>
      <c r="AM81" s="162">
        <v>21</v>
      </c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</row>
    <row r="82" spans="1:60" outlineLevel="1" x14ac:dyDescent="0.2">
      <c r="A82" s="200">
        <v>29</v>
      </c>
      <c r="B82" s="173" t="s">
        <v>739</v>
      </c>
      <c r="C82" s="194" t="s">
        <v>740</v>
      </c>
      <c r="D82" s="177" t="s">
        <v>237</v>
      </c>
      <c r="E82" s="180">
        <v>1</v>
      </c>
      <c r="F82" s="185"/>
      <c r="G82" s="184">
        <f>ROUND(E82*F82,2)</f>
        <v>0</v>
      </c>
      <c r="H82" s="183"/>
      <c r="I82" s="202" t="s">
        <v>228</v>
      </c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 t="s">
        <v>229</v>
      </c>
      <c r="AF82" s="162" t="s">
        <v>240</v>
      </c>
      <c r="AG82" s="162"/>
      <c r="AH82" s="162"/>
      <c r="AI82" s="162"/>
      <c r="AJ82" s="162"/>
      <c r="AK82" s="162"/>
      <c r="AL82" s="162"/>
      <c r="AM82" s="162">
        <v>21</v>
      </c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</row>
    <row r="83" spans="1:60" x14ac:dyDescent="0.2">
      <c r="A83" s="198" t="s">
        <v>158</v>
      </c>
      <c r="B83" s="172" t="s">
        <v>94</v>
      </c>
      <c r="C83" s="193" t="s">
        <v>95</v>
      </c>
      <c r="D83" s="176"/>
      <c r="E83" s="179"/>
      <c r="F83" s="291">
        <f>SUM(G84:G92)</f>
        <v>0</v>
      </c>
      <c r="G83" s="292"/>
      <c r="H83" s="182"/>
      <c r="I83" s="201"/>
      <c r="AE83" t="s">
        <v>159</v>
      </c>
    </row>
    <row r="84" spans="1:60" outlineLevel="1" x14ac:dyDescent="0.2">
      <c r="A84" s="199"/>
      <c r="B84" s="293" t="s">
        <v>294</v>
      </c>
      <c r="C84" s="294"/>
      <c r="D84" s="295"/>
      <c r="E84" s="296"/>
      <c r="F84" s="297"/>
      <c r="G84" s="298"/>
      <c r="H84" s="183"/>
      <c r="I84" s="20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>
        <v>0</v>
      </c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</row>
    <row r="85" spans="1:60" outlineLevel="1" x14ac:dyDescent="0.2">
      <c r="A85" s="199"/>
      <c r="B85" s="285" t="s">
        <v>295</v>
      </c>
      <c r="C85" s="286"/>
      <c r="D85" s="287"/>
      <c r="E85" s="288"/>
      <c r="F85" s="289"/>
      <c r="G85" s="290"/>
      <c r="H85" s="183"/>
      <c r="I85" s="20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>
        <v>1</v>
      </c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</row>
    <row r="86" spans="1:60" outlineLevel="1" x14ac:dyDescent="0.2">
      <c r="A86" s="200">
        <v>30</v>
      </c>
      <c r="B86" s="173" t="s">
        <v>296</v>
      </c>
      <c r="C86" s="194" t="s">
        <v>297</v>
      </c>
      <c r="D86" s="177" t="s">
        <v>225</v>
      </c>
      <c r="E86" s="180">
        <v>2</v>
      </c>
      <c r="F86" s="185"/>
      <c r="G86" s="184">
        <f>ROUND(E86*F86,2)</f>
        <v>0</v>
      </c>
      <c r="H86" s="183" t="s">
        <v>287</v>
      </c>
      <c r="I86" s="202" t="s">
        <v>174</v>
      </c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 t="s">
        <v>166</v>
      </c>
      <c r="AF86" s="162"/>
      <c r="AG86" s="162"/>
      <c r="AH86" s="162"/>
      <c r="AI86" s="162"/>
      <c r="AJ86" s="162"/>
      <c r="AK86" s="162"/>
      <c r="AL86" s="162"/>
      <c r="AM86" s="162">
        <v>21</v>
      </c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</row>
    <row r="87" spans="1:60" outlineLevel="1" x14ac:dyDescent="0.2">
      <c r="A87" s="199"/>
      <c r="B87" s="285" t="s">
        <v>294</v>
      </c>
      <c r="C87" s="286"/>
      <c r="D87" s="287"/>
      <c r="E87" s="288"/>
      <c r="F87" s="289"/>
      <c r="G87" s="290"/>
      <c r="H87" s="183"/>
      <c r="I87" s="20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>
        <v>0</v>
      </c>
      <c r="AD87" s="162"/>
      <c r="AE87" s="162"/>
      <c r="AF87" s="162"/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</row>
    <row r="88" spans="1:60" outlineLevel="1" x14ac:dyDescent="0.2">
      <c r="A88" s="199"/>
      <c r="B88" s="285" t="s">
        <v>295</v>
      </c>
      <c r="C88" s="286"/>
      <c r="D88" s="287"/>
      <c r="E88" s="288"/>
      <c r="F88" s="289"/>
      <c r="G88" s="290"/>
      <c r="H88" s="183"/>
      <c r="I88" s="20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>
        <v>1</v>
      </c>
      <c r="AD88" s="162"/>
      <c r="AE88" s="162"/>
      <c r="AF88" s="162"/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</row>
    <row r="89" spans="1:60" outlineLevel="1" x14ac:dyDescent="0.2">
      <c r="A89" s="200">
        <v>31</v>
      </c>
      <c r="B89" s="173" t="s">
        <v>741</v>
      </c>
      <c r="C89" s="194" t="s">
        <v>742</v>
      </c>
      <c r="D89" s="177" t="s">
        <v>225</v>
      </c>
      <c r="E89" s="180">
        <v>1</v>
      </c>
      <c r="F89" s="185"/>
      <c r="G89" s="184">
        <f>ROUND(E89*F89,2)</f>
        <v>0</v>
      </c>
      <c r="H89" s="183" t="s">
        <v>287</v>
      </c>
      <c r="I89" s="202" t="s">
        <v>174</v>
      </c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 t="s">
        <v>166</v>
      </c>
      <c r="AF89" s="162"/>
      <c r="AG89" s="162"/>
      <c r="AH89" s="162"/>
      <c r="AI89" s="162"/>
      <c r="AJ89" s="162"/>
      <c r="AK89" s="162"/>
      <c r="AL89" s="162"/>
      <c r="AM89" s="162">
        <v>21</v>
      </c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</row>
    <row r="90" spans="1:60" outlineLevel="1" x14ac:dyDescent="0.2">
      <c r="A90" s="199"/>
      <c r="B90" s="285" t="s">
        <v>745</v>
      </c>
      <c r="C90" s="286"/>
      <c r="D90" s="287"/>
      <c r="E90" s="288"/>
      <c r="F90" s="289"/>
      <c r="G90" s="290"/>
      <c r="H90" s="183"/>
      <c r="I90" s="20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>
        <v>0</v>
      </c>
      <c r="AD90" s="162"/>
      <c r="AE90" s="162"/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</row>
    <row r="91" spans="1:60" outlineLevel="1" x14ac:dyDescent="0.2">
      <c r="A91" s="199"/>
      <c r="B91" s="285" t="s">
        <v>746</v>
      </c>
      <c r="C91" s="286"/>
      <c r="D91" s="287"/>
      <c r="E91" s="288"/>
      <c r="F91" s="289"/>
      <c r="G91" s="290"/>
      <c r="H91" s="183"/>
      <c r="I91" s="20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>
        <v>1</v>
      </c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</row>
    <row r="92" spans="1:60" outlineLevel="1" x14ac:dyDescent="0.2">
      <c r="A92" s="200">
        <v>32</v>
      </c>
      <c r="B92" s="173" t="s">
        <v>747</v>
      </c>
      <c r="C92" s="194" t="s">
        <v>748</v>
      </c>
      <c r="D92" s="177" t="s">
        <v>163</v>
      </c>
      <c r="E92" s="180">
        <v>66</v>
      </c>
      <c r="F92" s="185"/>
      <c r="G92" s="184">
        <f>ROUND(E92*F92,2)</f>
        <v>0</v>
      </c>
      <c r="H92" s="183" t="s">
        <v>287</v>
      </c>
      <c r="I92" s="202" t="s">
        <v>174</v>
      </c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 t="s">
        <v>166</v>
      </c>
      <c r="AF92" s="162"/>
      <c r="AG92" s="162"/>
      <c r="AH92" s="162"/>
      <c r="AI92" s="162"/>
      <c r="AJ92" s="162"/>
      <c r="AK92" s="162"/>
      <c r="AL92" s="162"/>
      <c r="AM92" s="162">
        <v>21</v>
      </c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</row>
    <row r="93" spans="1:60" x14ac:dyDescent="0.2">
      <c r="A93" s="198" t="s">
        <v>158</v>
      </c>
      <c r="B93" s="172" t="s">
        <v>98</v>
      </c>
      <c r="C93" s="193" t="s">
        <v>99</v>
      </c>
      <c r="D93" s="176"/>
      <c r="E93" s="179"/>
      <c r="F93" s="291">
        <f>SUM(G94:G102)</f>
        <v>0</v>
      </c>
      <c r="G93" s="292"/>
      <c r="H93" s="182"/>
      <c r="I93" s="201"/>
      <c r="AE93" t="s">
        <v>159</v>
      </c>
    </row>
    <row r="94" spans="1:60" outlineLevel="1" x14ac:dyDescent="0.2">
      <c r="A94" s="199"/>
      <c r="B94" s="293" t="s">
        <v>1118</v>
      </c>
      <c r="C94" s="294"/>
      <c r="D94" s="295"/>
      <c r="E94" s="296"/>
      <c r="F94" s="297"/>
      <c r="G94" s="298"/>
      <c r="H94" s="183"/>
      <c r="I94" s="20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>
        <v>0</v>
      </c>
      <c r="AD94" s="162"/>
      <c r="AE94" s="162"/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</row>
    <row r="95" spans="1:60" ht="22.5" outlineLevel="1" x14ac:dyDescent="0.2">
      <c r="A95" s="200">
        <v>33</v>
      </c>
      <c r="B95" s="173" t="s">
        <v>1119</v>
      </c>
      <c r="C95" s="194" t="s">
        <v>1120</v>
      </c>
      <c r="D95" s="177" t="s">
        <v>163</v>
      </c>
      <c r="E95" s="180">
        <v>44</v>
      </c>
      <c r="F95" s="185"/>
      <c r="G95" s="184">
        <f>ROUND(E95*F95,2)</f>
        <v>0</v>
      </c>
      <c r="H95" s="183" t="s">
        <v>753</v>
      </c>
      <c r="I95" s="202" t="s">
        <v>174</v>
      </c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 t="s">
        <v>166</v>
      </c>
      <c r="AF95" s="162"/>
      <c r="AG95" s="162"/>
      <c r="AH95" s="162"/>
      <c r="AI95" s="162"/>
      <c r="AJ95" s="162"/>
      <c r="AK95" s="162"/>
      <c r="AL95" s="162"/>
      <c r="AM95" s="162">
        <v>21</v>
      </c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</row>
    <row r="96" spans="1:60" outlineLevel="1" x14ac:dyDescent="0.2">
      <c r="A96" s="199"/>
      <c r="B96" s="174"/>
      <c r="C96" s="299" t="s">
        <v>1121</v>
      </c>
      <c r="D96" s="300"/>
      <c r="E96" s="301"/>
      <c r="F96" s="302"/>
      <c r="G96" s="303"/>
      <c r="H96" s="183"/>
      <c r="I96" s="20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5" t="str">
        <f>C96</f>
        <v>Provedení očištění povrchu a natavení jedné vrstvy modifikovaného asfaltového pásu včetně dodávky materiálů.</v>
      </c>
      <c r="BB96" s="162"/>
      <c r="BC96" s="162"/>
      <c r="BD96" s="162"/>
      <c r="BE96" s="162"/>
      <c r="BF96" s="162"/>
      <c r="BG96" s="162"/>
      <c r="BH96" s="162"/>
    </row>
    <row r="97" spans="1:60" outlineLevel="1" x14ac:dyDescent="0.2">
      <c r="A97" s="199"/>
      <c r="B97" s="285" t="s">
        <v>749</v>
      </c>
      <c r="C97" s="286"/>
      <c r="D97" s="287"/>
      <c r="E97" s="288"/>
      <c r="F97" s="289"/>
      <c r="G97" s="290"/>
      <c r="H97" s="183"/>
      <c r="I97" s="20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>
        <v>0</v>
      </c>
      <c r="AD97" s="162"/>
      <c r="AE97" s="162"/>
      <c r="AF97" s="162"/>
      <c r="AG97" s="162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</row>
    <row r="98" spans="1:60" outlineLevel="1" x14ac:dyDescent="0.2">
      <c r="A98" s="199"/>
      <c r="B98" s="285" t="s">
        <v>750</v>
      </c>
      <c r="C98" s="286"/>
      <c r="D98" s="287"/>
      <c r="E98" s="288"/>
      <c r="F98" s="289"/>
      <c r="G98" s="290"/>
      <c r="H98" s="183"/>
      <c r="I98" s="20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>
        <v>1</v>
      </c>
      <c r="AD98" s="162"/>
      <c r="AE98" s="162"/>
      <c r="AF98" s="162"/>
      <c r="AG98" s="162"/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</row>
    <row r="99" spans="1:60" outlineLevel="1" x14ac:dyDescent="0.2">
      <c r="A99" s="200">
        <v>34</v>
      </c>
      <c r="B99" s="173" t="s">
        <v>751</v>
      </c>
      <c r="C99" s="194" t="s">
        <v>752</v>
      </c>
      <c r="D99" s="177" t="s">
        <v>163</v>
      </c>
      <c r="E99" s="180">
        <v>16</v>
      </c>
      <c r="F99" s="185"/>
      <c r="G99" s="184">
        <f>ROUND(E99*F99,2)</f>
        <v>0</v>
      </c>
      <c r="H99" s="183" t="s">
        <v>753</v>
      </c>
      <c r="I99" s="202" t="s">
        <v>174</v>
      </c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2" t="s">
        <v>166</v>
      </c>
      <c r="AF99" s="162"/>
      <c r="AG99" s="162"/>
      <c r="AH99" s="162"/>
      <c r="AI99" s="162"/>
      <c r="AJ99" s="162"/>
      <c r="AK99" s="162"/>
      <c r="AL99" s="162"/>
      <c r="AM99" s="162">
        <v>21</v>
      </c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</row>
    <row r="100" spans="1:60" outlineLevel="1" x14ac:dyDescent="0.2">
      <c r="A100" s="199"/>
      <c r="B100" s="285" t="s">
        <v>749</v>
      </c>
      <c r="C100" s="286"/>
      <c r="D100" s="287"/>
      <c r="E100" s="288"/>
      <c r="F100" s="289"/>
      <c r="G100" s="290"/>
      <c r="H100" s="183"/>
      <c r="I100" s="20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>
        <v>0</v>
      </c>
      <c r="AD100" s="162"/>
      <c r="AE100" s="162"/>
      <c r="AF100" s="162"/>
      <c r="AG100" s="162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</row>
    <row r="101" spans="1:60" outlineLevel="1" x14ac:dyDescent="0.2">
      <c r="A101" s="199"/>
      <c r="B101" s="285" t="s">
        <v>754</v>
      </c>
      <c r="C101" s="286"/>
      <c r="D101" s="287"/>
      <c r="E101" s="288"/>
      <c r="F101" s="289"/>
      <c r="G101" s="290"/>
      <c r="H101" s="183"/>
      <c r="I101" s="20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>
        <v>1</v>
      </c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</row>
    <row r="102" spans="1:60" outlineLevel="1" x14ac:dyDescent="0.2">
      <c r="A102" s="200">
        <v>35</v>
      </c>
      <c r="B102" s="173" t="s">
        <v>755</v>
      </c>
      <c r="C102" s="194" t="s">
        <v>756</v>
      </c>
      <c r="D102" s="177" t="s">
        <v>163</v>
      </c>
      <c r="E102" s="180">
        <v>20</v>
      </c>
      <c r="F102" s="185"/>
      <c r="G102" s="184">
        <f>ROUND(E102*F102,2)</f>
        <v>0</v>
      </c>
      <c r="H102" s="183" t="s">
        <v>753</v>
      </c>
      <c r="I102" s="202" t="s">
        <v>174</v>
      </c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 t="s">
        <v>166</v>
      </c>
      <c r="AF102" s="162"/>
      <c r="AG102" s="162"/>
      <c r="AH102" s="162"/>
      <c r="AI102" s="162"/>
      <c r="AJ102" s="162"/>
      <c r="AK102" s="162"/>
      <c r="AL102" s="162"/>
      <c r="AM102" s="162">
        <v>21</v>
      </c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</row>
    <row r="103" spans="1:60" x14ac:dyDescent="0.2">
      <c r="A103" s="198" t="s">
        <v>158</v>
      </c>
      <c r="B103" s="172" t="s">
        <v>108</v>
      </c>
      <c r="C103" s="193" t="s">
        <v>109</v>
      </c>
      <c r="D103" s="176"/>
      <c r="E103" s="179"/>
      <c r="F103" s="291">
        <f>SUM(G104:G106)</f>
        <v>0</v>
      </c>
      <c r="G103" s="292"/>
      <c r="H103" s="182"/>
      <c r="I103" s="201"/>
      <c r="AE103" t="s">
        <v>159</v>
      </c>
    </row>
    <row r="104" spans="1:60" outlineLevel="1" x14ac:dyDescent="0.2">
      <c r="A104" s="199"/>
      <c r="B104" s="293" t="s">
        <v>757</v>
      </c>
      <c r="C104" s="294"/>
      <c r="D104" s="295"/>
      <c r="E104" s="296"/>
      <c r="F104" s="297"/>
      <c r="G104" s="298"/>
      <c r="H104" s="183"/>
      <c r="I104" s="20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>
        <v>0</v>
      </c>
      <c r="AD104" s="162"/>
      <c r="AE104" s="162"/>
      <c r="AF104" s="162"/>
      <c r="AG104" s="162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  <c r="BC104" s="162"/>
      <c r="BD104" s="162"/>
      <c r="BE104" s="162"/>
      <c r="BF104" s="162"/>
      <c r="BG104" s="162"/>
      <c r="BH104" s="162"/>
    </row>
    <row r="105" spans="1:60" outlineLevel="1" x14ac:dyDescent="0.2">
      <c r="A105" s="200">
        <v>36</v>
      </c>
      <c r="B105" s="173" t="s">
        <v>758</v>
      </c>
      <c r="C105" s="194" t="s">
        <v>759</v>
      </c>
      <c r="D105" s="177" t="s">
        <v>245</v>
      </c>
      <c r="E105" s="180">
        <v>2</v>
      </c>
      <c r="F105" s="185"/>
      <c r="G105" s="184">
        <f>ROUND(E105*F105,2)</f>
        <v>0</v>
      </c>
      <c r="H105" s="183" t="s">
        <v>760</v>
      </c>
      <c r="I105" s="202" t="s">
        <v>174</v>
      </c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 t="s">
        <v>166</v>
      </c>
      <c r="AF105" s="162"/>
      <c r="AG105" s="162"/>
      <c r="AH105" s="162"/>
      <c r="AI105" s="162"/>
      <c r="AJ105" s="162"/>
      <c r="AK105" s="162"/>
      <c r="AL105" s="162"/>
      <c r="AM105" s="162">
        <v>21</v>
      </c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2"/>
      <c r="AZ105" s="162"/>
      <c r="BA105" s="162"/>
      <c r="BB105" s="162"/>
      <c r="BC105" s="162"/>
      <c r="BD105" s="162"/>
      <c r="BE105" s="162"/>
      <c r="BF105" s="162"/>
      <c r="BG105" s="162"/>
      <c r="BH105" s="162"/>
    </row>
    <row r="106" spans="1:60" ht="22.5" outlineLevel="1" x14ac:dyDescent="0.2">
      <c r="A106" s="200">
        <v>37</v>
      </c>
      <c r="B106" s="173" t="s">
        <v>761</v>
      </c>
      <c r="C106" s="194" t="s">
        <v>762</v>
      </c>
      <c r="D106" s="177" t="s">
        <v>245</v>
      </c>
      <c r="E106" s="180">
        <v>2</v>
      </c>
      <c r="F106" s="185"/>
      <c r="G106" s="184">
        <f>ROUND(E106*F106,2)</f>
        <v>0</v>
      </c>
      <c r="H106" s="183"/>
      <c r="I106" s="202" t="s">
        <v>228</v>
      </c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 t="s">
        <v>229</v>
      </c>
      <c r="AF106" s="162" t="s">
        <v>240</v>
      </c>
      <c r="AG106" s="162"/>
      <c r="AH106" s="162"/>
      <c r="AI106" s="162"/>
      <c r="AJ106" s="162"/>
      <c r="AK106" s="162"/>
      <c r="AL106" s="162"/>
      <c r="AM106" s="162">
        <v>21</v>
      </c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2"/>
      <c r="AZ106" s="162"/>
      <c r="BA106" s="162"/>
      <c r="BB106" s="162"/>
      <c r="BC106" s="162"/>
      <c r="BD106" s="162"/>
      <c r="BE106" s="162"/>
      <c r="BF106" s="162"/>
      <c r="BG106" s="162"/>
      <c r="BH106" s="162"/>
    </row>
    <row r="107" spans="1:60" x14ac:dyDescent="0.2">
      <c r="A107" s="198" t="s">
        <v>158</v>
      </c>
      <c r="B107" s="172" t="s">
        <v>130</v>
      </c>
      <c r="C107" s="193" t="s">
        <v>131</v>
      </c>
      <c r="D107" s="176"/>
      <c r="E107" s="179"/>
      <c r="F107" s="291">
        <f>SUM(G108:G109)</f>
        <v>0</v>
      </c>
      <c r="G107" s="292"/>
      <c r="H107" s="182"/>
      <c r="I107" s="201"/>
      <c r="AE107" t="s">
        <v>159</v>
      </c>
    </row>
    <row r="108" spans="1:60" outlineLevel="1" x14ac:dyDescent="0.2">
      <c r="A108" s="199"/>
      <c r="B108" s="293" t="s">
        <v>763</v>
      </c>
      <c r="C108" s="294"/>
      <c r="D108" s="295"/>
      <c r="E108" s="296"/>
      <c r="F108" s="297"/>
      <c r="G108" s="298"/>
      <c r="H108" s="183"/>
      <c r="I108" s="20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>
        <v>0</v>
      </c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2"/>
      <c r="AZ108" s="162"/>
      <c r="BA108" s="162"/>
      <c r="BB108" s="162"/>
      <c r="BC108" s="162"/>
      <c r="BD108" s="162"/>
      <c r="BE108" s="162"/>
      <c r="BF108" s="162"/>
      <c r="BG108" s="162"/>
      <c r="BH108" s="162"/>
    </row>
    <row r="109" spans="1:60" outlineLevel="1" x14ac:dyDescent="0.2">
      <c r="A109" s="200">
        <v>38</v>
      </c>
      <c r="B109" s="173" t="s">
        <v>764</v>
      </c>
      <c r="C109" s="194" t="s">
        <v>765</v>
      </c>
      <c r="D109" s="177" t="s">
        <v>245</v>
      </c>
      <c r="E109" s="180">
        <v>1</v>
      </c>
      <c r="F109" s="185"/>
      <c r="G109" s="184">
        <f>ROUND(E109*F109,2)</f>
        <v>0</v>
      </c>
      <c r="H109" s="183" t="s">
        <v>766</v>
      </c>
      <c r="I109" s="202" t="s">
        <v>174</v>
      </c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 t="s">
        <v>166</v>
      </c>
      <c r="AF109" s="162"/>
      <c r="AG109" s="162"/>
      <c r="AH109" s="162"/>
      <c r="AI109" s="162"/>
      <c r="AJ109" s="162"/>
      <c r="AK109" s="162"/>
      <c r="AL109" s="162"/>
      <c r="AM109" s="162">
        <v>21</v>
      </c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</row>
    <row r="110" spans="1:60" x14ac:dyDescent="0.2">
      <c r="A110" s="198" t="s">
        <v>158</v>
      </c>
      <c r="B110" s="172" t="s">
        <v>132</v>
      </c>
      <c r="C110" s="193" t="s">
        <v>133</v>
      </c>
      <c r="D110" s="176"/>
      <c r="E110" s="179"/>
      <c r="F110" s="291">
        <f>SUM(G111:G113)</f>
        <v>0</v>
      </c>
      <c r="G110" s="292"/>
      <c r="H110" s="182"/>
      <c r="I110" s="201"/>
      <c r="AE110" t="s">
        <v>159</v>
      </c>
    </row>
    <row r="111" spans="1:60" outlineLevel="1" x14ac:dyDescent="0.2">
      <c r="A111" s="199"/>
      <c r="B111" s="293" t="s">
        <v>767</v>
      </c>
      <c r="C111" s="294"/>
      <c r="D111" s="295"/>
      <c r="E111" s="296"/>
      <c r="F111" s="297"/>
      <c r="G111" s="298"/>
      <c r="H111" s="183"/>
      <c r="I111" s="20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>
        <v>0</v>
      </c>
      <c r="AD111" s="162"/>
      <c r="AE111" s="162"/>
      <c r="AF111" s="162"/>
      <c r="AG111" s="162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</row>
    <row r="112" spans="1:60" outlineLevel="1" x14ac:dyDescent="0.2">
      <c r="A112" s="199"/>
      <c r="B112" s="285" t="s">
        <v>768</v>
      </c>
      <c r="C112" s="286"/>
      <c r="D112" s="287"/>
      <c r="E112" s="288"/>
      <c r="F112" s="289"/>
      <c r="G112" s="290"/>
      <c r="H112" s="183"/>
      <c r="I112" s="20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>
        <v>1</v>
      </c>
      <c r="AD112" s="162"/>
      <c r="AE112" s="162"/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2"/>
      <c r="AZ112" s="162"/>
      <c r="BA112" s="162"/>
      <c r="BB112" s="162"/>
      <c r="BC112" s="162"/>
      <c r="BD112" s="162"/>
      <c r="BE112" s="162"/>
      <c r="BF112" s="162"/>
      <c r="BG112" s="162"/>
      <c r="BH112" s="162"/>
    </row>
    <row r="113" spans="1:60" outlineLevel="1" x14ac:dyDescent="0.2">
      <c r="A113" s="200">
        <v>39</v>
      </c>
      <c r="B113" s="173" t="s">
        <v>769</v>
      </c>
      <c r="C113" s="194" t="s">
        <v>770</v>
      </c>
      <c r="D113" s="177" t="s">
        <v>163</v>
      </c>
      <c r="E113" s="180">
        <v>2.2999999999999998</v>
      </c>
      <c r="F113" s="185"/>
      <c r="G113" s="184">
        <f>ROUND(E113*F113,2)</f>
        <v>0</v>
      </c>
      <c r="H113" s="183" t="s">
        <v>608</v>
      </c>
      <c r="I113" s="202" t="s">
        <v>174</v>
      </c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 t="s">
        <v>166</v>
      </c>
      <c r="AF113" s="162"/>
      <c r="AG113" s="162"/>
      <c r="AH113" s="162"/>
      <c r="AI113" s="162"/>
      <c r="AJ113" s="162"/>
      <c r="AK113" s="162"/>
      <c r="AL113" s="162"/>
      <c r="AM113" s="162">
        <v>21</v>
      </c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2"/>
      <c r="AZ113" s="162"/>
      <c r="BA113" s="162"/>
      <c r="BB113" s="162"/>
      <c r="BC113" s="162"/>
      <c r="BD113" s="162"/>
      <c r="BE113" s="162"/>
      <c r="BF113" s="162"/>
      <c r="BG113" s="162"/>
      <c r="BH113" s="162"/>
    </row>
    <row r="114" spans="1:60" x14ac:dyDescent="0.2">
      <c r="A114" s="198" t="s">
        <v>158</v>
      </c>
      <c r="B114" s="172" t="s">
        <v>134</v>
      </c>
      <c r="C114" s="193" t="s">
        <v>135</v>
      </c>
      <c r="D114" s="176"/>
      <c r="E114" s="179"/>
      <c r="F114" s="291">
        <f>SUM(G115:G125)</f>
        <v>0</v>
      </c>
      <c r="G114" s="292"/>
      <c r="H114" s="182"/>
      <c r="I114" s="201"/>
      <c r="AE114" t="s">
        <v>159</v>
      </c>
    </row>
    <row r="115" spans="1:60" outlineLevel="1" x14ac:dyDescent="0.2">
      <c r="A115" s="199"/>
      <c r="B115" s="293" t="s">
        <v>771</v>
      </c>
      <c r="C115" s="294"/>
      <c r="D115" s="295"/>
      <c r="E115" s="296"/>
      <c r="F115" s="297"/>
      <c r="G115" s="298"/>
      <c r="H115" s="183"/>
      <c r="I115" s="20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>
        <v>0</v>
      </c>
      <c r="AD115" s="162"/>
      <c r="AE115" s="162"/>
      <c r="AF115" s="162"/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2"/>
      <c r="AZ115" s="162"/>
      <c r="BA115" s="162"/>
      <c r="BB115" s="162"/>
      <c r="BC115" s="162"/>
      <c r="BD115" s="162"/>
      <c r="BE115" s="162"/>
      <c r="BF115" s="162"/>
      <c r="BG115" s="162"/>
      <c r="BH115" s="162"/>
    </row>
    <row r="116" spans="1:60" outlineLevel="1" x14ac:dyDescent="0.2">
      <c r="A116" s="200">
        <v>40</v>
      </c>
      <c r="B116" s="173" t="s">
        <v>772</v>
      </c>
      <c r="C116" s="194" t="s">
        <v>773</v>
      </c>
      <c r="D116" s="177" t="s">
        <v>163</v>
      </c>
      <c r="E116" s="180">
        <v>66</v>
      </c>
      <c r="F116" s="185"/>
      <c r="G116" s="184">
        <f>ROUND(E116*F116,2)</f>
        <v>0</v>
      </c>
      <c r="H116" s="183" t="s">
        <v>774</v>
      </c>
      <c r="I116" s="202" t="s">
        <v>174</v>
      </c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 t="s">
        <v>166</v>
      </c>
      <c r="AF116" s="162"/>
      <c r="AG116" s="162"/>
      <c r="AH116" s="162"/>
      <c r="AI116" s="162"/>
      <c r="AJ116" s="162"/>
      <c r="AK116" s="162"/>
      <c r="AL116" s="162"/>
      <c r="AM116" s="162">
        <v>21</v>
      </c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2"/>
      <c r="AZ116" s="162"/>
      <c r="BA116" s="162"/>
      <c r="BB116" s="162"/>
      <c r="BC116" s="162"/>
      <c r="BD116" s="162"/>
      <c r="BE116" s="162"/>
      <c r="BF116" s="162"/>
      <c r="BG116" s="162"/>
      <c r="BH116" s="162"/>
    </row>
    <row r="117" spans="1:60" outlineLevel="1" x14ac:dyDescent="0.2">
      <c r="A117" s="199"/>
      <c r="B117" s="285" t="s">
        <v>775</v>
      </c>
      <c r="C117" s="286"/>
      <c r="D117" s="287"/>
      <c r="E117" s="288"/>
      <c r="F117" s="289"/>
      <c r="G117" s="290"/>
      <c r="H117" s="183"/>
      <c r="I117" s="20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>
        <v>0</v>
      </c>
      <c r="AD117" s="162"/>
      <c r="AE117" s="162"/>
      <c r="AF117" s="162"/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2"/>
      <c r="AZ117" s="162"/>
      <c r="BA117" s="162"/>
      <c r="BB117" s="162"/>
      <c r="BC117" s="162"/>
      <c r="BD117" s="162"/>
      <c r="BE117" s="162"/>
      <c r="BF117" s="162"/>
      <c r="BG117" s="162"/>
      <c r="BH117" s="162"/>
    </row>
    <row r="118" spans="1:60" outlineLevel="1" x14ac:dyDescent="0.2">
      <c r="A118" s="199"/>
      <c r="B118" s="285" t="s">
        <v>776</v>
      </c>
      <c r="C118" s="286"/>
      <c r="D118" s="287"/>
      <c r="E118" s="288"/>
      <c r="F118" s="289"/>
      <c r="G118" s="290"/>
      <c r="H118" s="183"/>
      <c r="I118" s="20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>
        <v>1</v>
      </c>
      <c r="AD118" s="162"/>
      <c r="AE118" s="162"/>
      <c r="AF118" s="162"/>
      <c r="AG118" s="162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2"/>
      <c r="AZ118" s="162"/>
      <c r="BA118" s="162"/>
      <c r="BB118" s="162"/>
      <c r="BC118" s="162"/>
      <c r="BD118" s="162"/>
      <c r="BE118" s="162"/>
      <c r="BF118" s="162"/>
      <c r="BG118" s="162"/>
      <c r="BH118" s="162"/>
    </row>
    <row r="119" spans="1:60" outlineLevel="1" x14ac:dyDescent="0.2">
      <c r="A119" s="200">
        <v>41</v>
      </c>
      <c r="B119" s="173" t="s">
        <v>777</v>
      </c>
      <c r="C119" s="194" t="s">
        <v>778</v>
      </c>
      <c r="D119" s="177" t="s">
        <v>163</v>
      </c>
      <c r="E119" s="180">
        <v>66</v>
      </c>
      <c r="F119" s="185"/>
      <c r="G119" s="184">
        <f>ROUND(E119*F119,2)</f>
        <v>0</v>
      </c>
      <c r="H119" s="183" t="s">
        <v>774</v>
      </c>
      <c r="I119" s="202" t="s">
        <v>174</v>
      </c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 t="s">
        <v>166</v>
      </c>
      <c r="AF119" s="162"/>
      <c r="AG119" s="162"/>
      <c r="AH119" s="162"/>
      <c r="AI119" s="162"/>
      <c r="AJ119" s="162"/>
      <c r="AK119" s="162"/>
      <c r="AL119" s="162"/>
      <c r="AM119" s="162">
        <v>21</v>
      </c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</row>
    <row r="120" spans="1:60" outlineLevel="1" x14ac:dyDescent="0.2">
      <c r="A120" s="199"/>
      <c r="B120" s="285" t="s">
        <v>775</v>
      </c>
      <c r="C120" s="286"/>
      <c r="D120" s="287"/>
      <c r="E120" s="288"/>
      <c r="F120" s="289"/>
      <c r="G120" s="290"/>
      <c r="H120" s="183"/>
      <c r="I120" s="20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>
        <v>0</v>
      </c>
      <c r="AD120" s="162"/>
      <c r="AE120" s="162"/>
      <c r="AF120" s="162"/>
      <c r="AG120" s="162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</row>
    <row r="121" spans="1:60" outlineLevel="1" x14ac:dyDescent="0.2">
      <c r="A121" s="199"/>
      <c r="B121" s="285" t="s">
        <v>776</v>
      </c>
      <c r="C121" s="286"/>
      <c r="D121" s="287"/>
      <c r="E121" s="288"/>
      <c r="F121" s="289"/>
      <c r="G121" s="290"/>
      <c r="H121" s="183"/>
      <c r="I121" s="20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>
        <v>1</v>
      </c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2"/>
      <c r="AZ121" s="162"/>
      <c r="BA121" s="162"/>
      <c r="BB121" s="162"/>
      <c r="BC121" s="162"/>
      <c r="BD121" s="162"/>
      <c r="BE121" s="162"/>
      <c r="BF121" s="162"/>
      <c r="BG121" s="162"/>
      <c r="BH121" s="162"/>
    </row>
    <row r="122" spans="1:60" outlineLevel="1" x14ac:dyDescent="0.2">
      <c r="A122" s="200">
        <v>42</v>
      </c>
      <c r="B122" s="173" t="s">
        <v>779</v>
      </c>
      <c r="C122" s="194" t="s">
        <v>778</v>
      </c>
      <c r="D122" s="177" t="s">
        <v>163</v>
      </c>
      <c r="E122" s="180">
        <v>66</v>
      </c>
      <c r="F122" s="185"/>
      <c r="G122" s="184">
        <f>ROUND(E122*F122,2)</f>
        <v>0</v>
      </c>
      <c r="H122" s="183" t="s">
        <v>774</v>
      </c>
      <c r="I122" s="202" t="s">
        <v>174</v>
      </c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 t="s">
        <v>166</v>
      </c>
      <c r="AF122" s="162"/>
      <c r="AG122" s="162"/>
      <c r="AH122" s="162"/>
      <c r="AI122" s="162"/>
      <c r="AJ122" s="162"/>
      <c r="AK122" s="162"/>
      <c r="AL122" s="162"/>
      <c r="AM122" s="162">
        <v>21</v>
      </c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162"/>
      <c r="AZ122" s="162"/>
      <c r="BA122" s="162"/>
      <c r="BB122" s="162"/>
      <c r="BC122" s="162"/>
      <c r="BD122" s="162"/>
      <c r="BE122" s="162"/>
      <c r="BF122" s="162"/>
      <c r="BG122" s="162"/>
      <c r="BH122" s="162"/>
    </row>
    <row r="123" spans="1:60" outlineLevel="1" x14ac:dyDescent="0.2">
      <c r="A123" s="199"/>
      <c r="B123" s="285" t="s">
        <v>780</v>
      </c>
      <c r="C123" s="286"/>
      <c r="D123" s="287"/>
      <c r="E123" s="288"/>
      <c r="F123" s="289"/>
      <c r="G123" s="290"/>
      <c r="H123" s="183"/>
      <c r="I123" s="20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>
        <v>0</v>
      </c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  <c r="AU123" s="162"/>
      <c r="AV123" s="162"/>
      <c r="AW123" s="162"/>
      <c r="AX123" s="162"/>
      <c r="AY123" s="162"/>
      <c r="AZ123" s="162"/>
      <c r="BA123" s="162"/>
      <c r="BB123" s="162"/>
      <c r="BC123" s="162"/>
      <c r="BD123" s="162"/>
      <c r="BE123" s="162"/>
      <c r="BF123" s="162"/>
      <c r="BG123" s="162"/>
      <c r="BH123" s="162"/>
    </row>
    <row r="124" spans="1:60" outlineLevel="1" x14ac:dyDescent="0.2">
      <c r="A124" s="200">
        <v>43</v>
      </c>
      <c r="B124" s="173" t="s">
        <v>781</v>
      </c>
      <c r="C124" s="194" t="s">
        <v>782</v>
      </c>
      <c r="D124" s="177" t="s">
        <v>163</v>
      </c>
      <c r="E124" s="180">
        <v>29</v>
      </c>
      <c r="F124" s="185"/>
      <c r="G124" s="184">
        <f>ROUND(E124*F124,2)</f>
        <v>0</v>
      </c>
      <c r="H124" s="183" t="s">
        <v>774</v>
      </c>
      <c r="I124" s="202" t="s">
        <v>174</v>
      </c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 t="s">
        <v>166</v>
      </c>
      <c r="AF124" s="162"/>
      <c r="AG124" s="162"/>
      <c r="AH124" s="162"/>
      <c r="AI124" s="162"/>
      <c r="AJ124" s="162"/>
      <c r="AK124" s="162"/>
      <c r="AL124" s="162"/>
      <c r="AM124" s="162">
        <v>21</v>
      </c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2"/>
      <c r="AY124" s="162"/>
      <c r="AZ124" s="162"/>
      <c r="BA124" s="162"/>
      <c r="BB124" s="162"/>
      <c r="BC124" s="162"/>
      <c r="BD124" s="162"/>
      <c r="BE124" s="162"/>
      <c r="BF124" s="162"/>
      <c r="BG124" s="162"/>
      <c r="BH124" s="162"/>
    </row>
    <row r="125" spans="1:60" outlineLevel="1" x14ac:dyDescent="0.2">
      <c r="A125" s="200">
        <v>44</v>
      </c>
      <c r="B125" s="173" t="s">
        <v>783</v>
      </c>
      <c r="C125" s="194" t="s">
        <v>784</v>
      </c>
      <c r="D125" s="177" t="s">
        <v>163</v>
      </c>
      <c r="E125" s="180">
        <v>66</v>
      </c>
      <c r="F125" s="185"/>
      <c r="G125" s="184">
        <f>ROUND(E125*F125,2)</f>
        <v>0</v>
      </c>
      <c r="H125" s="183" t="s">
        <v>774</v>
      </c>
      <c r="I125" s="202" t="s">
        <v>174</v>
      </c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 t="s">
        <v>166</v>
      </c>
      <c r="AF125" s="162"/>
      <c r="AG125" s="162"/>
      <c r="AH125" s="162"/>
      <c r="AI125" s="162"/>
      <c r="AJ125" s="162"/>
      <c r="AK125" s="162"/>
      <c r="AL125" s="162"/>
      <c r="AM125" s="162">
        <v>21</v>
      </c>
      <c r="AN125" s="162"/>
      <c r="AO125" s="162"/>
      <c r="AP125" s="162"/>
      <c r="AQ125" s="162"/>
      <c r="AR125" s="162"/>
      <c r="AS125" s="162"/>
      <c r="AT125" s="162"/>
      <c r="AU125" s="162"/>
      <c r="AV125" s="162"/>
      <c r="AW125" s="162"/>
      <c r="AX125" s="162"/>
      <c r="AY125" s="162"/>
      <c r="AZ125" s="162"/>
      <c r="BA125" s="162"/>
      <c r="BB125" s="162"/>
      <c r="BC125" s="162"/>
      <c r="BD125" s="162"/>
      <c r="BE125" s="162"/>
      <c r="BF125" s="162"/>
      <c r="BG125" s="162"/>
      <c r="BH125" s="162"/>
    </row>
    <row r="126" spans="1:60" x14ac:dyDescent="0.2">
      <c r="A126" s="198" t="s">
        <v>158</v>
      </c>
      <c r="B126" s="172" t="s">
        <v>138</v>
      </c>
      <c r="C126" s="193" t="s">
        <v>139</v>
      </c>
      <c r="D126" s="176"/>
      <c r="E126" s="179"/>
      <c r="F126" s="291">
        <f>SUM(G127:G136)</f>
        <v>0</v>
      </c>
      <c r="G126" s="292"/>
      <c r="H126" s="182"/>
      <c r="I126" s="201"/>
      <c r="AE126" t="s">
        <v>159</v>
      </c>
    </row>
    <row r="127" spans="1:60" outlineLevel="1" x14ac:dyDescent="0.2">
      <c r="A127" s="199"/>
      <c r="B127" s="293" t="s">
        <v>288</v>
      </c>
      <c r="C127" s="294"/>
      <c r="D127" s="295"/>
      <c r="E127" s="296"/>
      <c r="F127" s="297"/>
      <c r="G127" s="298"/>
      <c r="H127" s="183"/>
      <c r="I127" s="20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>
        <v>0</v>
      </c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62"/>
      <c r="AY127" s="162"/>
      <c r="AZ127" s="162"/>
      <c r="BA127" s="162"/>
      <c r="BB127" s="162"/>
      <c r="BC127" s="162"/>
      <c r="BD127" s="162"/>
      <c r="BE127" s="162"/>
      <c r="BF127" s="162"/>
      <c r="BG127" s="162"/>
      <c r="BH127" s="162"/>
    </row>
    <row r="128" spans="1:60" outlineLevel="1" x14ac:dyDescent="0.2">
      <c r="A128" s="200">
        <v>45</v>
      </c>
      <c r="B128" s="173" t="s">
        <v>785</v>
      </c>
      <c r="C128" s="194" t="s">
        <v>786</v>
      </c>
      <c r="D128" s="177" t="s">
        <v>302</v>
      </c>
      <c r="E128" s="180">
        <v>3.2476500000000001</v>
      </c>
      <c r="F128" s="185"/>
      <c r="G128" s="184">
        <f>ROUND(E128*F128,2)</f>
        <v>0</v>
      </c>
      <c r="H128" s="183" t="s">
        <v>287</v>
      </c>
      <c r="I128" s="202" t="s">
        <v>174</v>
      </c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 t="s">
        <v>166</v>
      </c>
      <c r="AF128" s="162"/>
      <c r="AG128" s="162"/>
      <c r="AH128" s="162"/>
      <c r="AI128" s="162"/>
      <c r="AJ128" s="162"/>
      <c r="AK128" s="162"/>
      <c r="AL128" s="162"/>
      <c r="AM128" s="162">
        <v>21</v>
      </c>
      <c r="AN128" s="162"/>
      <c r="AO128" s="162"/>
      <c r="AP128" s="162"/>
      <c r="AQ128" s="162"/>
      <c r="AR128" s="162"/>
      <c r="AS128" s="162"/>
      <c r="AT128" s="162"/>
      <c r="AU128" s="162"/>
      <c r="AV128" s="162"/>
      <c r="AW128" s="162"/>
      <c r="AX128" s="162"/>
      <c r="AY128" s="162"/>
      <c r="AZ128" s="162"/>
      <c r="BA128" s="162"/>
      <c r="BB128" s="162"/>
      <c r="BC128" s="162"/>
      <c r="BD128" s="162"/>
      <c r="BE128" s="162"/>
      <c r="BF128" s="162"/>
      <c r="BG128" s="162"/>
      <c r="BH128" s="162"/>
    </row>
    <row r="129" spans="1:60" outlineLevel="1" x14ac:dyDescent="0.2">
      <c r="A129" s="199"/>
      <c r="B129" s="174"/>
      <c r="C129" s="299" t="s">
        <v>787</v>
      </c>
      <c r="D129" s="300"/>
      <c r="E129" s="301"/>
      <c r="F129" s="302"/>
      <c r="G129" s="303"/>
      <c r="H129" s="183"/>
      <c r="I129" s="20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  <c r="AU129" s="162"/>
      <c r="AV129" s="162"/>
      <c r="AW129" s="162"/>
      <c r="AX129" s="162"/>
      <c r="AY129" s="162"/>
      <c r="AZ129" s="162"/>
      <c r="BA129" s="165" t="str">
        <f>C129</f>
        <v>Včetně naložení na dopravní prostředek a složení na skládku, bez poplatku za skládku.</v>
      </c>
      <c r="BB129" s="162"/>
      <c r="BC129" s="162"/>
      <c r="BD129" s="162"/>
      <c r="BE129" s="162"/>
      <c r="BF129" s="162"/>
      <c r="BG129" s="162"/>
      <c r="BH129" s="162"/>
    </row>
    <row r="130" spans="1:60" outlineLevel="1" x14ac:dyDescent="0.2">
      <c r="A130" s="200">
        <v>46</v>
      </c>
      <c r="B130" s="173" t="s">
        <v>788</v>
      </c>
      <c r="C130" s="194" t="s">
        <v>789</v>
      </c>
      <c r="D130" s="177" t="s">
        <v>302</v>
      </c>
      <c r="E130" s="180">
        <v>3.2476500000000001</v>
      </c>
      <c r="F130" s="185"/>
      <c r="G130" s="184">
        <f>ROUND(E130*F130,2)</f>
        <v>0</v>
      </c>
      <c r="H130" s="183" t="s">
        <v>287</v>
      </c>
      <c r="I130" s="202" t="s">
        <v>174</v>
      </c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 t="s">
        <v>166</v>
      </c>
      <c r="AF130" s="162"/>
      <c r="AG130" s="162"/>
      <c r="AH130" s="162"/>
      <c r="AI130" s="162"/>
      <c r="AJ130" s="162"/>
      <c r="AK130" s="162"/>
      <c r="AL130" s="162"/>
      <c r="AM130" s="162">
        <v>21</v>
      </c>
      <c r="AN130" s="162"/>
      <c r="AO130" s="162"/>
      <c r="AP130" s="162"/>
      <c r="AQ130" s="162"/>
      <c r="AR130" s="162"/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</row>
    <row r="131" spans="1:60" outlineLevel="1" x14ac:dyDescent="0.2">
      <c r="A131" s="199"/>
      <c r="B131" s="285" t="s">
        <v>310</v>
      </c>
      <c r="C131" s="286"/>
      <c r="D131" s="287"/>
      <c r="E131" s="288"/>
      <c r="F131" s="289"/>
      <c r="G131" s="290"/>
      <c r="H131" s="183"/>
      <c r="I131" s="20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>
        <v>0</v>
      </c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  <c r="AU131" s="162"/>
      <c r="AV131" s="162"/>
      <c r="AW131" s="162"/>
      <c r="AX131" s="162"/>
      <c r="AY131" s="162"/>
      <c r="AZ131" s="162"/>
      <c r="BA131" s="162"/>
      <c r="BB131" s="162"/>
      <c r="BC131" s="162"/>
      <c r="BD131" s="162"/>
      <c r="BE131" s="162"/>
      <c r="BF131" s="162"/>
      <c r="BG131" s="162"/>
      <c r="BH131" s="162"/>
    </row>
    <row r="132" spans="1:60" outlineLevel="1" x14ac:dyDescent="0.2">
      <c r="A132" s="200">
        <v>47</v>
      </c>
      <c r="B132" s="173" t="s">
        <v>311</v>
      </c>
      <c r="C132" s="194" t="s">
        <v>312</v>
      </c>
      <c r="D132" s="177" t="s">
        <v>302</v>
      </c>
      <c r="E132" s="180">
        <v>3.2476500000000001</v>
      </c>
      <c r="F132" s="185"/>
      <c r="G132" s="184">
        <f>ROUND(E132*F132,2)</f>
        <v>0</v>
      </c>
      <c r="H132" s="183" t="s">
        <v>287</v>
      </c>
      <c r="I132" s="202" t="s">
        <v>174</v>
      </c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 t="s">
        <v>166</v>
      </c>
      <c r="AF132" s="162"/>
      <c r="AG132" s="162"/>
      <c r="AH132" s="162"/>
      <c r="AI132" s="162"/>
      <c r="AJ132" s="162"/>
      <c r="AK132" s="162"/>
      <c r="AL132" s="162"/>
      <c r="AM132" s="162">
        <v>21</v>
      </c>
      <c r="AN132" s="162"/>
      <c r="AO132" s="162"/>
      <c r="AP132" s="162"/>
      <c r="AQ132" s="162"/>
      <c r="AR132" s="162"/>
      <c r="AS132" s="162"/>
      <c r="AT132" s="162"/>
      <c r="AU132" s="162"/>
      <c r="AV132" s="162"/>
      <c r="AW132" s="162"/>
      <c r="AX132" s="162"/>
      <c r="AY132" s="162"/>
      <c r="AZ132" s="162"/>
      <c r="BA132" s="162"/>
      <c r="BB132" s="162"/>
      <c r="BC132" s="162"/>
      <c r="BD132" s="162"/>
      <c r="BE132" s="162"/>
      <c r="BF132" s="162"/>
      <c r="BG132" s="162"/>
      <c r="BH132" s="162"/>
    </row>
    <row r="133" spans="1:60" outlineLevel="1" x14ac:dyDescent="0.2">
      <c r="A133" s="199"/>
      <c r="B133" s="174"/>
      <c r="C133" s="299" t="s">
        <v>790</v>
      </c>
      <c r="D133" s="300"/>
      <c r="E133" s="301"/>
      <c r="F133" s="302"/>
      <c r="G133" s="303"/>
      <c r="H133" s="183"/>
      <c r="I133" s="20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  <c r="AU133" s="162"/>
      <c r="AV133" s="162"/>
      <c r="AW133" s="162"/>
      <c r="AX133" s="162"/>
      <c r="AY133" s="162"/>
      <c r="AZ133" s="162"/>
      <c r="BA133" s="165" t="str">
        <f>C133</f>
        <v>Včetně případného složení na staveništní deponii.</v>
      </c>
      <c r="BB133" s="162"/>
      <c r="BC133" s="162"/>
      <c r="BD133" s="162"/>
      <c r="BE133" s="162"/>
      <c r="BF133" s="162"/>
      <c r="BG133" s="162"/>
      <c r="BH133" s="162"/>
    </row>
    <row r="134" spans="1:60" outlineLevel="1" x14ac:dyDescent="0.2">
      <c r="A134" s="200">
        <v>48</v>
      </c>
      <c r="B134" s="173" t="s">
        <v>791</v>
      </c>
      <c r="C134" s="194" t="s">
        <v>792</v>
      </c>
      <c r="D134" s="177" t="s">
        <v>302</v>
      </c>
      <c r="E134" s="180">
        <v>3.2476500000000001</v>
      </c>
      <c r="F134" s="185"/>
      <c r="G134" s="184">
        <f>ROUND(E134*F134,2)</f>
        <v>0</v>
      </c>
      <c r="H134" s="183" t="s">
        <v>287</v>
      </c>
      <c r="I134" s="202" t="s">
        <v>174</v>
      </c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 t="s">
        <v>166</v>
      </c>
      <c r="AF134" s="162"/>
      <c r="AG134" s="162"/>
      <c r="AH134" s="162"/>
      <c r="AI134" s="162"/>
      <c r="AJ134" s="162"/>
      <c r="AK134" s="162"/>
      <c r="AL134" s="162"/>
      <c r="AM134" s="162">
        <v>21</v>
      </c>
      <c r="AN134" s="162"/>
      <c r="AO134" s="162"/>
      <c r="AP134" s="162"/>
      <c r="AQ134" s="162"/>
      <c r="AR134" s="162"/>
      <c r="AS134" s="162"/>
      <c r="AT134" s="162"/>
      <c r="AU134" s="162"/>
      <c r="AV134" s="162"/>
      <c r="AW134" s="162"/>
      <c r="AX134" s="162"/>
      <c r="AY134" s="162"/>
      <c r="AZ134" s="162"/>
      <c r="BA134" s="162"/>
      <c r="BB134" s="162"/>
      <c r="BC134" s="162"/>
      <c r="BD134" s="162"/>
      <c r="BE134" s="162"/>
      <c r="BF134" s="162"/>
      <c r="BG134" s="162"/>
      <c r="BH134" s="162"/>
    </row>
    <row r="135" spans="1:60" outlineLevel="1" x14ac:dyDescent="0.2">
      <c r="A135" s="199"/>
      <c r="B135" s="285" t="s">
        <v>320</v>
      </c>
      <c r="C135" s="286"/>
      <c r="D135" s="287"/>
      <c r="E135" s="288"/>
      <c r="F135" s="289"/>
      <c r="G135" s="290"/>
      <c r="H135" s="183"/>
      <c r="I135" s="20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>
        <v>0</v>
      </c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  <c r="AU135" s="162"/>
      <c r="AV135" s="162"/>
      <c r="AW135" s="162"/>
      <c r="AX135" s="162"/>
      <c r="AY135" s="162"/>
      <c r="AZ135" s="162"/>
      <c r="BA135" s="162"/>
      <c r="BB135" s="162"/>
      <c r="BC135" s="162"/>
      <c r="BD135" s="162"/>
      <c r="BE135" s="162"/>
      <c r="BF135" s="162"/>
      <c r="BG135" s="162"/>
      <c r="BH135" s="162"/>
    </row>
    <row r="136" spans="1:60" ht="13.5" outlineLevel="1" thickBot="1" x14ac:dyDescent="0.25">
      <c r="A136" s="208">
        <v>49</v>
      </c>
      <c r="B136" s="209" t="s">
        <v>793</v>
      </c>
      <c r="C136" s="210" t="s">
        <v>1163</v>
      </c>
      <c r="D136" s="211" t="s">
        <v>302</v>
      </c>
      <c r="E136" s="212">
        <v>3.2476500000000001</v>
      </c>
      <c r="F136" s="213"/>
      <c r="G136" s="214">
        <f>ROUND(E136*F136,2)</f>
        <v>0</v>
      </c>
      <c r="H136" s="215" t="s">
        <v>287</v>
      </c>
      <c r="I136" s="216" t="s">
        <v>174</v>
      </c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 t="s">
        <v>166</v>
      </c>
      <c r="AF136" s="162"/>
      <c r="AG136" s="162"/>
      <c r="AH136" s="162"/>
      <c r="AI136" s="162"/>
      <c r="AJ136" s="162"/>
      <c r="AK136" s="162"/>
      <c r="AL136" s="162"/>
      <c r="AM136" s="162">
        <v>21</v>
      </c>
      <c r="AN136" s="162"/>
      <c r="AO136" s="162"/>
      <c r="AP136" s="162"/>
      <c r="AQ136" s="162"/>
      <c r="AR136" s="162"/>
      <c r="AS136" s="162"/>
      <c r="AT136" s="162"/>
      <c r="AU136" s="162"/>
      <c r="AV136" s="162"/>
      <c r="AW136" s="162"/>
      <c r="AX136" s="162"/>
      <c r="AY136" s="162"/>
      <c r="AZ136" s="162"/>
      <c r="BA136" s="162"/>
      <c r="BB136" s="162"/>
      <c r="BC136" s="162"/>
      <c r="BD136" s="162"/>
      <c r="BE136" s="162"/>
      <c r="BF136" s="162"/>
      <c r="BG136" s="162"/>
      <c r="BH136" s="162"/>
    </row>
    <row r="137" spans="1:60" x14ac:dyDescent="0.2">
      <c r="A137" s="163"/>
      <c r="B137" s="175" t="s">
        <v>335</v>
      </c>
      <c r="C137" s="195" t="s">
        <v>335</v>
      </c>
      <c r="D137" s="178"/>
      <c r="E137" s="181"/>
      <c r="F137" s="186"/>
      <c r="G137" s="186"/>
      <c r="H137" s="187"/>
      <c r="I137" s="186"/>
    </row>
    <row r="138" spans="1:60" hidden="1" x14ac:dyDescent="0.2">
      <c r="C138" s="196"/>
      <c r="D138" s="141"/>
    </row>
    <row r="139" spans="1:60" ht="13.5" hidden="1" thickBot="1" x14ac:dyDescent="0.25">
      <c r="A139" s="188"/>
      <c r="B139" s="189" t="s">
        <v>336</v>
      </c>
      <c r="C139" s="197"/>
      <c r="D139" s="190"/>
      <c r="E139" s="191"/>
      <c r="F139" s="191"/>
      <c r="G139" s="192">
        <f>F8+F12+F15+F28+F35+F37+F42+F49+F55+F61+F64+F70+F83+F93+F103+F107+F110+F114+F126</f>
        <v>0</v>
      </c>
    </row>
    <row r="140" spans="1:60" x14ac:dyDescent="0.2">
      <c r="D140" s="141"/>
    </row>
    <row r="141" spans="1:60" x14ac:dyDescent="0.2">
      <c r="D141" s="141"/>
    </row>
    <row r="142" spans="1:60" x14ac:dyDescent="0.2">
      <c r="D142" s="141"/>
    </row>
    <row r="143" spans="1:60" x14ac:dyDescent="0.2">
      <c r="D143" s="141"/>
    </row>
    <row r="144" spans="1:60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I8v9+mcU5xUXp6RcjKtCca/soeUtTqpHipMzjrs4Ww6ArEc3oV5IiMPcs/yVi7YydAwG1/h/k6XH8QwLkwMh1A==" saltValue="KAn8QOL6fHgQBG7WdsNv3Q==" spinCount="100000" sheet="1"/>
  <mergeCells count="80">
    <mergeCell ref="F28:G28"/>
    <mergeCell ref="A1:G1"/>
    <mergeCell ref="C7:G7"/>
    <mergeCell ref="F8:G8"/>
    <mergeCell ref="B9:G9"/>
    <mergeCell ref="B10:G10"/>
    <mergeCell ref="F12:G12"/>
    <mergeCell ref="F15:G15"/>
    <mergeCell ref="B16:G16"/>
    <mergeCell ref="B18:G18"/>
    <mergeCell ref="B19:G19"/>
    <mergeCell ref="B23:G23"/>
    <mergeCell ref="B47:G47"/>
    <mergeCell ref="B29:G29"/>
    <mergeCell ref="B30:G30"/>
    <mergeCell ref="B32:G32"/>
    <mergeCell ref="B33:G33"/>
    <mergeCell ref="F35:G35"/>
    <mergeCell ref="F37:G37"/>
    <mergeCell ref="B38:G38"/>
    <mergeCell ref="B39:G39"/>
    <mergeCell ref="F42:G42"/>
    <mergeCell ref="B43:G43"/>
    <mergeCell ref="B44:G44"/>
    <mergeCell ref="B65:G65"/>
    <mergeCell ref="F49:G49"/>
    <mergeCell ref="B50:G50"/>
    <mergeCell ref="B51:G51"/>
    <mergeCell ref="B52:G52"/>
    <mergeCell ref="C54:G54"/>
    <mergeCell ref="F55:G55"/>
    <mergeCell ref="B56:G56"/>
    <mergeCell ref="B57:G57"/>
    <mergeCell ref="F61:G61"/>
    <mergeCell ref="B62:G62"/>
    <mergeCell ref="F64:G64"/>
    <mergeCell ref="B84:G84"/>
    <mergeCell ref="B66:G66"/>
    <mergeCell ref="B67:G67"/>
    <mergeCell ref="F70:G70"/>
    <mergeCell ref="B71:G71"/>
    <mergeCell ref="B73:G73"/>
    <mergeCell ref="B74:G74"/>
    <mergeCell ref="B76:G76"/>
    <mergeCell ref="B77:G77"/>
    <mergeCell ref="B79:G79"/>
    <mergeCell ref="B80:G80"/>
    <mergeCell ref="F83:G83"/>
    <mergeCell ref="B101:G101"/>
    <mergeCell ref="B85:G85"/>
    <mergeCell ref="B87:G87"/>
    <mergeCell ref="B88:G88"/>
    <mergeCell ref="B90:G90"/>
    <mergeCell ref="B91:G91"/>
    <mergeCell ref="F93:G93"/>
    <mergeCell ref="B94:G94"/>
    <mergeCell ref="C96:G96"/>
    <mergeCell ref="B97:G97"/>
    <mergeCell ref="B98:G98"/>
    <mergeCell ref="B100:G100"/>
    <mergeCell ref="B120:G120"/>
    <mergeCell ref="F103:G103"/>
    <mergeCell ref="B104:G104"/>
    <mergeCell ref="F107:G107"/>
    <mergeCell ref="B108:G108"/>
    <mergeCell ref="F110:G110"/>
    <mergeCell ref="B111:G111"/>
    <mergeCell ref="B112:G112"/>
    <mergeCell ref="F114:G114"/>
    <mergeCell ref="B115:G115"/>
    <mergeCell ref="B117:G117"/>
    <mergeCell ref="B118:G118"/>
    <mergeCell ref="C133:G133"/>
    <mergeCell ref="B135:G135"/>
    <mergeCell ref="B121:G121"/>
    <mergeCell ref="B123:G123"/>
    <mergeCell ref="F126:G126"/>
    <mergeCell ref="B127:G127"/>
    <mergeCell ref="C129:G129"/>
    <mergeCell ref="B131:G131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304" t="s">
        <v>152</v>
      </c>
      <c r="B1" s="304"/>
      <c r="C1" s="305"/>
      <c r="D1" s="304"/>
      <c r="E1" s="304"/>
      <c r="F1" s="304"/>
      <c r="G1" s="304"/>
      <c r="AC1" t="s">
        <v>155</v>
      </c>
    </row>
    <row r="2" spans="1:60" ht="13.5" thickTop="1" x14ac:dyDescent="0.2">
      <c r="A2" s="146" t="s">
        <v>29</v>
      </c>
      <c r="B2" s="150" t="s">
        <v>40</v>
      </c>
      <c r="C2" s="166" t="s">
        <v>41</v>
      </c>
      <c r="D2" s="148"/>
      <c r="E2" s="147"/>
      <c r="F2" s="147"/>
      <c r="G2" s="149"/>
    </row>
    <row r="3" spans="1:60" x14ac:dyDescent="0.2">
      <c r="A3" s="144" t="s">
        <v>30</v>
      </c>
      <c r="B3" s="151" t="s">
        <v>55</v>
      </c>
      <c r="C3" s="167" t="s">
        <v>56</v>
      </c>
      <c r="D3" s="143"/>
      <c r="E3" s="142"/>
      <c r="F3" s="142"/>
      <c r="G3" s="145"/>
      <c r="AC3" s="8" t="s">
        <v>143</v>
      </c>
    </row>
    <row r="4" spans="1:60" ht="13.5" thickBot="1" x14ac:dyDescent="0.25">
      <c r="A4" s="152" t="s">
        <v>31</v>
      </c>
      <c r="B4" s="153" t="s">
        <v>150</v>
      </c>
      <c r="C4" s="168" t="s">
        <v>448</v>
      </c>
      <c r="D4" s="154"/>
      <c r="E4" s="155"/>
      <c r="F4" s="155"/>
      <c r="G4" s="156"/>
    </row>
    <row r="5" spans="1:60" ht="14.25" thickTop="1" thickBot="1" x14ac:dyDescent="0.25">
      <c r="C5" s="169"/>
      <c r="D5" s="141"/>
      <c r="AN5">
        <v>15</v>
      </c>
      <c r="AO5">
        <v>21</v>
      </c>
    </row>
    <row r="6" spans="1:60" ht="27" thickTop="1" thickBot="1" x14ac:dyDescent="0.25">
      <c r="A6" s="157" t="s">
        <v>32</v>
      </c>
      <c r="B6" s="160" t="s">
        <v>33</v>
      </c>
      <c r="C6" s="170" t="s">
        <v>34</v>
      </c>
      <c r="D6" s="159" t="s">
        <v>35</v>
      </c>
      <c r="E6" s="158" t="s">
        <v>36</v>
      </c>
      <c r="F6" s="161" t="s">
        <v>37</v>
      </c>
      <c r="G6" s="157" t="s">
        <v>38</v>
      </c>
      <c r="H6" s="203" t="s">
        <v>153</v>
      </c>
      <c r="I6" s="171" t="s">
        <v>154</v>
      </c>
      <c r="J6" s="54"/>
      <c r="AN6">
        <f>SUMIF(AM8:AM260,AN5,G8:G260)</f>
        <v>0</v>
      </c>
      <c r="AO6">
        <f>SUMIF(AM8:AM260,AO5,G8:G260)</f>
        <v>0</v>
      </c>
    </row>
    <row r="7" spans="1:60" x14ac:dyDescent="0.2">
      <c r="A7" s="204"/>
      <c r="B7" s="205" t="s">
        <v>156</v>
      </c>
      <c r="C7" s="306" t="s">
        <v>157</v>
      </c>
      <c r="D7" s="307"/>
      <c r="E7" s="308"/>
      <c r="F7" s="309"/>
      <c r="G7" s="309"/>
      <c r="H7" s="206"/>
      <c r="I7" s="207"/>
    </row>
    <row r="8" spans="1:60" x14ac:dyDescent="0.2">
      <c r="A8" s="198" t="s">
        <v>158</v>
      </c>
      <c r="B8" s="172" t="s">
        <v>100</v>
      </c>
      <c r="C8" s="193" t="s">
        <v>101</v>
      </c>
      <c r="D8" s="176"/>
      <c r="E8" s="179"/>
      <c r="F8" s="310">
        <f>SUM(G9:G35)</f>
        <v>0</v>
      </c>
      <c r="G8" s="311"/>
      <c r="H8" s="182"/>
      <c r="I8" s="201"/>
      <c r="AE8" t="s">
        <v>159</v>
      </c>
    </row>
    <row r="9" spans="1:60" outlineLevel="1" x14ac:dyDescent="0.2">
      <c r="A9" s="199"/>
      <c r="B9" s="293" t="s">
        <v>794</v>
      </c>
      <c r="C9" s="294"/>
      <c r="D9" s="295"/>
      <c r="E9" s="296"/>
      <c r="F9" s="297"/>
      <c r="G9" s="298"/>
      <c r="H9" s="183"/>
      <c r="I9" s="20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>
        <v>0</v>
      </c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outlineLevel="1" x14ac:dyDescent="0.2">
      <c r="A10" s="199"/>
      <c r="B10" s="285" t="s">
        <v>795</v>
      </c>
      <c r="C10" s="286"/>
      <c r="D10" s="287"/>
      <c r="E10" s="288"/>
      <c r="F10" s="289"/>
      <c r="G10" s="290"/>
      <c r="H10" s="183"/>
      <c r="I10" s="20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169</v>
      </c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 x14ac:dyDescent="0.2">
      <c r="A11" s="199"/>
      <c r="B11" s="285" t="s">
        <v>796</v>
      </c>
      <c r="C11" s="286"/>
      <c r="D11" s="287"/>
      <c r="E11" s="288"/>
      <c r="F11" s="289"/>
      <c r="G11" s="290"/>
      <c r="H11" s="183"/>
      <c r="I11" s="20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>
        <v>1</v>
      </c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outlineLevel="1" x14ac:dyDescent="0.2">
      <c r="A12" s="200">
        <v>1</v>
      </c>
      <c r="B12" s="173" t="s">
        <v>797</v>
      </c>
      <c r="C12" s="194" t="s">
        <v>798</v>
      </c>
      <c r="D12" s="177" t="s">
        <v>163</v>
      </c>
      <c r="E12" s="180">
        <v>3</v>
      </c>
      <c r="F12" s="185"/>
      <c r="G12" s="184">
        <f>ROUND(E12*F12,2)</f>
        <v>0</v>
      </c>
      <c r="H12" s="183" t="s">
        <v>464</v>
      </c>
      <c r="I12" s="202" t="s">
        <v>174</v>
      </c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 t="s">
        <v>166</v>
      </c>
      <c r="AF12" s="162"/>
      <c r="AG12" s="162"/>
      <c r="AH12" s="162"/>
      <c r="AI12" s="162"/>
      <c r="AJ12" s="162"/>
      <c r="AK12" s="162"/>
      <c r="AL12" s="162"/>
      <c r="AM12" s="162">
        <v>21</v>
      </c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outlineLevel="1" x14ac:dyDescent="0.2">
      <c r="A13" s="199"/>
      <c r="B13" s="174"/>
      <c r="C13" s="299" t="s">
        <v>799</v>
      </c>
      <c r="D13" s="300"/>
      <c r="E13" s="301"/>
      <c r="F13" s="302"/>
      <c r="G13" s="303"/>
      <c r="H13" s="183"/>
      <c r="I13" s="20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5" t="str">
        <f>C13</f>
        <v>Včetně pomocného lešení o výšce podlahy do 1900 mm a pro zatížení do 1,5 kPa.</v>
      </c>
      <c r="BB13" s="162"/>
      <c r="BC13" s="162"/>
      <c r="BD13" s="162"/>
      <c r="BE13" s="162"/>
      <c r="BF13" s="162"/>
      <c r="BG13" s="162"/>
      <c r="BH13" s="162"/>
    </row>
    <row r="14" spans="1:60" outlineLevel="1" x14ac:dyDescent="0.2">
      <c r="A14" s="199"/>
      <c r="B14" s="285" t="s">
        <v>800</v>
      </c>
      <c r="C14" s="286"/>
      <c r="D14" s="287"/>
      <c r="E14" s="288"/>
      <c r="F14" s="289"/>
      <c r="G14" s="290"/>
      <c r="H14" s="183"/>
      <c r="I14" s="20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>
        <v>0</v>
      </c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outlineLevel="1" x14ac:dyDescent="0.2">
      <c r="A15" s="199"/>
      <c r="B15" s="285" t="s">
        <v>801</v>
      </c>
      <c r="C15" s="286"/>
      <c r="D15" s="287"/>
      <c r="E15" s="288"/>
      <c r="F15" s="289"/>
      <c r="G15" s="290"/>
      <c r="H15" s="183"/>
      <c r="I15" s="20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>
        <v>1</v>
      </c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</row>
    <row r="16" spans="1:60" outlineLevel="1" x14ac:dyDescent="0.2">
      <c r="A16" s="200">
        <v>2</v>
      </c>
      <c r="B16" s="173" t="s">
        <v>802</v>
      </c>
      <c r="C16" s="194" t="s">
        <v>803</v>
      </c>
      <c r="D16" s="177" t="s">
        <v>163</v>
      </c>
      <c r="E16" s="180">
        <v>3</v>
      </c>
      <c r="F16" s="185"/>
      <c r="G16" s="184">
        <f>ROUND(E16*F16,2)</f>
        <v>0</v>
      </c>
      <c r="H16" s="183" t="s">
        <v>464</v>
      </c>
      <c r="I16" s="202" t="s">
        <v>174</v>
      </c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 t="s">
        <v>166</v>
      </c>
      <c r="AF16" s="162"/>
      <c r="AG16" s="162"/>
      <c r="AH16" s="162"/>
      <c r="AI16" s="162"/>
      <c r="AJ16" s="162"/>
      <c r="AK16" s="162"/>
      <c r="AL16" s="162"/>
      <c r="AM16" s="162">
        <v>21</v>
      </c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">
      <c r="A17" s="199"/>
      <c r="B17" s="174"/>
      <c r="C17" s="299" t="s">
        <v>799</v>
      </c>
      <c r="D17" s="300"/>
      <c r="E17" s="301"/>
      <c r="F17" s="302"/>
      <c r="G17" s="303"/>
      <c r="H17" s="183"/>
      <c r="I17" s="20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5" t="str">
        <f>C17</f>
        <v>Včetně pomocného lešení o výšce podlahy do 1900 mm a pro zatížení do 1,5 kPa.</v>
      </c>
      <c r="BB17" s="162"/>
      <c r="BC17" s="162"/>
      <c r="BD17" s="162"/>
      <c r="BE17" s="162"/>
      <c r="BF17" s="162"/>
      <c r="BG17" s="162"/>
      <c r="BH17" s="162"/>
    </row>
    <row r="18" spans="1:60" outlineLevel="1" x14ac:dyDescent="0.2">
      <c r="A18" s="200">
        <v>3</v>
      </c>
      <c r="B18" s="173" t="s">
        <v>804</v>
      </c>
      <c r="C18" s="194" t="s">
        <v>805</v>
      </c>
      <c r="D18" s="177" t="s">
        <v>163</v>
      </c>
      <c r="E18" s="180">
        <v>44</v>
      </c>
      <c r="F18" s="185"/>
      <c r="G18" s="184">
        <f>ROUND(E18*F18,2)</f>
        <v>0</v>
      </c>
      <c r="H18" s="183"/>
      <c r="I18" s="202" t="s">
        <v>228</v>
      </c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 t="s">
        <v>229</v>
      </c>
      <c r="AF18" s="162" t="s">
        <v>240</v>
      </c>
      <c r="AG18" s="162"/>
      <c r="AH18" s="162"/>
      <c r="AI18" s="162"/>
      <c r="AJ18" s="162"/>
      <c r="AK18" s="162"/>
      <c r="AL18" s="162"/>
      <c r="AM18" s="162">
        <v>21</v>
      </c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 x14ac:dyDescent="0.2">
      <c r="A19" s="199"/>
      <c r="B19" s="174"/>
      <c r="C19" s="299" t="s">
        <v>799</v>
      </c>
      <c r="D19" s="300"/>
      <c r="E19" s="301"/>
      <c r="F19" s="302"/>
      <c r="G19" s="303"/>
      <c r="H19" s="183"/>
      <c r="I19" s="20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5" t="str">
        <f>C19</f>
        <v>Včetně pomocného lešení o výšce podlahy do 1900 mm a pro zatížení do 1,5 kPa.</v>
      </c>
      <c r="BB19" s="162"/>
      <c r="BC19" s="162"/>
      <c r="BD19" s="162"/>
      <c r="BE19" s="162"/>
      <c r="BF19" s="162"/>
      <c r="BG19" s="162"/>
      <c r="BH19" s="162"/>
    </row>
    <row r="20" spans="1:60" ht="22.5" outlineLevel="1" x14ac:dyDescent="0.2">
      <c r="A20" s="200">
        <v>4</v>
      </c>
      <c r="B20" s="173" t="s">
        <v>449</v>
      </c>
      <c r="C20" s="194" t="s">
        <v>806</v>
      </c>
      <c r="D20" s="177" t="s">
        <v>225</v>
      </c>
      <c r="E20" s="180">
        <v>7</v>
      </c>
      <c r="F20" s="185"/>
      <c r="G20" s="184">
        <f t="shared" ref="G20:G28" si="0">ROUND(E20*F20,2)</f>
        <v>0</v>
      </c>
      <c r="H20" s="183"/>
      <c r="I20" s="202" t="s">
        <v>228</v>
      </c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 t="s">
        <v>229</v>
      </c>
      <c r="AF20" s="162" t="s">
        <v>240</v>
      </c>
      <c r="AG20" s="162"/>
      <c r="AH20" s="162"/>
      <c r="AI20" s="162"/>
      <c r="AJ20" s="162"/>
      <c r="AK20" s="162"/>
      <c r="AL20" s="162"/>
      <c r="AM20" s="162">
        <v>21</v>
      </c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ht="22.5" outlineLevel="1" x14ac:dyDescent="0.2">
      <c r="A21" s="200">
        <v>5</v>
      </c>
      <c r="B21" s="173" t="s">
        <v>451</v>
      </c>
      <c r="C21" s="194" t="s">
        <v>450</v>
      </c>
      <c r="D21" s="177" t="s">
        <v>225</v>
      </c>
      <c r="E21" s="180">
        <v>12</v>
      </c>
      <c r="F21" s="185"/>
      <c r="G21" s="184">
        <f t="shared" si="0"/>
        <v>0</v>
      </c>
      <c r="H21" s="183"/>
      <c r="I21" s="202" t="s">
        <v>228</v>
      </c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 t="s">
        <v>229</v>
      </c>
      <c r="AF21" s="162" t="s">
        <v>240</v>
      </c>
      <c r="AG21" s="162"/>
      <c r="AH21" s="162"/>
      <c r="AI21" s="162"/>
      <c r="AJ21" s="162"/>
      <c r="AK21" s="162"/>
      <c r="AL21" s="162"/>
      <c r="AM21" s="162">
        <v>21</v>
      </c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ht="22.5" outlineLevel="1" x14ac:dyDescent="0.2">
      <c r="A22" s="200">
        <v>6</v>
      </c>
      <c r="B22" s="173" t="s">
        <v>453</v>
      </c>
      <c r="C22" s="194" t="s">
        <v>452</v>
      </c>
      <c r="D22" s="177" t="s">
        <v>225</v>
      </c>
      <c r="E22" s="180">
        <v>22</v>
      </c>
      <c r="F22" s="185"/>
      <c r="G22" s="184">
        <f t="shared" si="0"/>
        <v>0</v>
      </c>
      <c r="H22" s="183"/>
      <c r="I22" s="202" t="s">
        <v>228</v>
      </c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 t="s">
        <v>229</v>
      </c>
      <c r="AF22" s="162" t="s">
        <v>240</v>
      </c>
      <c r="AG22" s="162"/>
      <c r="AH22" s="162"/>
      <c r="AI22" s="162"/>
      <c r="AJ22" s="162"/>
      <c r="AK22" s="162"/>
      <c r="AL22" s="162"/>
      <c r="AM22" s="162">
        <v>21</v>
      </c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ht="22.5" outlineLevel="1" x14ac:dyDescent="0.2">
      <c r="A23" s="200">
        <v>7</v>
      </c>
      <c r="B23" s="173" t="s">
        <v>455</v>
      </c>
      <c r="C23" s="194" t="s">
        <v>454</v>
      </c>
      <c r="D23" s="177" t="s">
        <v>225</v>
      </c>
      <c r="E23" s="180">
        <v>24</v>
      </c>
      <c r="F23" s="185"/>
      <c r="G23" s="184">
        <f t="shared" si="0"/>
        <v>0</v>
      </c>
      <c r="H23" s="183"/>
      <c r="I23" s="202" t="s">
        <v>228</v>
      </c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 t="s">
        <v>229</v>
      </c>
      <c r="AF23" s="162" t="s">
        <v>240</v>
      </c>
      <c r="AG23" s="162"/>
      <c r="AH23" s="162"/>
      <c r="AI23" s="162"/>
      <c r="AJ23" s="162"/>
      <c r="AK23" s="162"/>
      <c r="AL23" s="162"/>
      <c r="AM23" s="162">
        <v>21</v>
      </c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200">
        <v>8</v>
      </c>
      <c r="B24" s="173" t="s">
        <v>457</v>
      </c>
      <c r="C24" s="194" t="s">
        <v>807</v>
      </c>
      <c r="D24" s="177" t="s">
        <v>163</v>
      </c>
      <c r="E24" s="180">
        <v>3</v>
      </c>
      <c r="F24" s="185"/>
      <c r="G24" s="184">
        <f t="shared" si="0"/>
        <v>0</v>
      </c>
      <c r="H24" s="183"/>
      <c r="I24" s="202" t="s">
        <v>228</v>
      </c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 t="s">
        <v>229</v>
      </c>
      <c r="AF24" s="162" t="s">
        <v>240</v>
      </c>
      <c r="AG24" s="162"/>
      <c r="AH24" s="162"/>
      <c r="AI24" s="162"/>
      <c r="AJ24" s="162"/>
      <c r="AK24" s="162"/>
      <c r="AL24" s="162"/>
      <c r="AM24" s="162">
        <v>21</v>
      </c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outlineLevel="1" x14ac:dyDescent="0.2">
      <c r="A25" s="200">
        <v>9</v>
      </c>
      <c r="B25" s="173" t="s">
        <v>808</v>
      </c>
      <c r="C25" s="194" t="s">
        <v>456</v>
      </c>
      <c r="D25" s="177" t="s">
        <v>245</v>
      </c>
      <c r="E25" s="180">
        <v>2</v>
      </c>
      <c r="F25" s="185"/>
      <c r="G25" s="184">
        <f t="shared" si="0"/>
        <v>0</v>
      </c>
      <c r="H25" s="183"/>
      <c r="I25" s="202" t="s">
        <v>228</v>
      </c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 t="s">
        <v>229</v>
      </c>
      <c r="AF25" s="162" t="s">
        <v>240</v>
      </c>
      <c r="AG25" s="162"/>
      <c r="AH25" s="162"/>
      <c r="AI25" s="162"/>
      <c r="AJ25" s="162"/>
      <c r="AK25" s="162"/>
      <c r="AL25" s="162"/>
      <c r="AM25" s="162">
        <v>21</v>
      </c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outlineLevel="1" x14ac:dyDescent="0.2">
      <c r="A26" s="200">
        <v>10</v>
      </c>
      <c r="B26" s="173" t="s">
        <v>809</v>
      </c>
      <c r="C26" s="194" t="s">
        <v>458</v>
      </c>
      <c r="D26" s="177" t="s">
        <v>245</v>
      </c>
      <c r="E26" s="180">
        <v>2</v>
      </c>
      <c r="F26" s="185"/>
      <c r="G26" s="184">
        <f t="shared" si="0"/>
        <v>0</v>
      </c>
      <c r="H26" s="183"/>
      <c r="I26" s="202" t="s">
        <v>228</v>
      </c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229</v>
      </c>
      <c r="AF26" s="162" t="s">
        <v>240</v>
      </c>
      <c r="AG26" s="162"/>
      <c r="AH26" s="162"/>
      <c r="AI26" s="162"/>
      <c r="AJ26" s="162"/>
      <c r="AK26" s="162"/>
      <c r="AL26" s="162"/>
      <c r="AM26" s="162">
        <v>21</v>
      </c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">
      <c r="A27" s="200">
        <v>11</v>
      </c>
      <c r="B27" s="173" t="s">
        <v>810</v>
      </c>
      <c r="C27" s="194" t="s">
        <v>811</v>
      </c>
      <c r="D27" s="177" t="s">
        <v>245</v>
      </c>
      <c r="E27" s="180">
        <v>1</v>
      </c>
      <c r="F27" s="185"/>
      <c r="G27" s="184">
        <f t="shared" si="0"/>
        <v>0</v>
      </c>
      <c r="H27" s="183"/>
      <c r="I27" s="202" t="s">
        <v>228</v>
      </c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 t="s">
        <v>229</v>
      </c>
      <c r="AF27" s="162" t="s">
        <v>240</v>
      </c>
      <c r="AG27" s="162"/>
      <c r="AH27" s="162"/>
      <c r="AI27" s="162"/>
      <c r="AJ27" s="162"/>
      <c r="AK27" s="162"/>
      <c r="AL27" s="162"/>
      <c r="AM27" s="162">
        <v>21</v>
      </c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outlineLevel="1" x14ac:dyDescent="0.2">
      <c r="A28" s="200">
        <v>12</v>
      </c>
      <c r="B28" s="173" t="s">
        <v>812</v>
      </c>
      <c r="C28" s="194" t="s">
        <v>813</v>
      </c>
      <c r="D28" s="177" t="s">
        <v>163</v>
      </c>
      <c r="E28" s="180">
        <v>44</v>
      </c>
      <c r="F28" s="185"/>
      <c r="G28" s="184">
        <f t="shared" si="0"/>
        <v>0</v>
      </c>
      <c r="H28" s="183"/>
      <c r="I28" s="202" t="s">
        <v>228</v>
      </c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 t="s">
        <v>229</v>
      </c>
      <c r="AF28" s="162" t="s">
        <v>240</v>
      </c>
      <c r="AG28" s="162"/>
      <c r="AH28" s="162"/>
      <c r="AI28" s="162"/>
      <c r="AJ28" s="162"/>
      <c r="AK28" s="162"/>
      <c r="AL28" s="162"/>
      <c r="AM28" s="162">
        <v>21</v>
      </c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outlineLevel="1" x14ac:dyDescent="0.2">
      <c r="A29" s="199"/>
      <c r="B29" s="174"/>
      <c r="C29" s="299" t="s">
        <v>814</v>
      </c>
      <c r="D29" s="300"/>
      <c r="E29" s="301"/>
      <c r="F29" s="302"/>
      <c r="G29" s="303"/>
      <c r="H29" s="183"/>
      <c r="I29" s="20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5" t="str">
        <f>C29</f>
        <v>Izolace kontejneru proti zamrznutí pelet</v>
      </c>
      <c r="BB29" s="162"/>
      <c r="BC29" s="162"/>
      <c r="BD29" s="162"/>
      <c r="BE29" s="162"/>
      <c r="BF29" s="162"/>
      <c r="BG29" s="162"/>
      <c r="BH29" s="162"/>
    </row>
    <row r="30" spans="1:60" outlineLevel="1" x14ac:dyDescent="0.2">
      <c r="A30" s="200">
        <v>13</v>
      </c>
      <c r="B30" s="173" t="s">
        <v>815</v>
      </c>
      <c r="C30" s="194" t="s">
        <v>816</v>
      </c>
      <c r="D30" s="177" t="s">
        <v>817</v>
      </c>
      <c r="E30" s="180">
        <v>8.1</v>
      </c>
      <c r="F30" s="185"/>
      <c r="G30" s="184">
        <f>ROUND(E30*F30,2)</f>
        <v>0</v>
      </c>
      <c r="H30" s="183" t="s">
        <v>700</v>
      </c>
      <c r="I30" s="202" t="s">
        <v>174</v>
      </c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 t="s">
        <v>166</v>
      </c>
      <c r="AF30" s="162"/>
      <c r="AG30" s="162"/>
      <c r="AH30" s="162"/>
      <c r="AI30" s="162"/>
      <c r="AJ30" s="162"/>
      <c r="AK30" s="162"/>
      <c r="AL30" s="162"/>
      <c r="AM30" s="162">
        <v>21</v>
      </c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outlineLevel="1" x14ac:dyDescent="0.2">
      <c r="A31" s="199"/>
      <c r="B31" s="285" t="s">
        <v>459</v>
      </c>
      <c r="C31" s="286"/>
      <c r="D31" s="287"/>
      <c r="E31" s="288"/>
      <c r="F31" s="289"/>
      <c r="G31" s="290"/>
      <c r="H31" s="183"/>
      <c r="I31" s="20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>
        <v>0</v>
      </c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outlineLevel="1" x14ac:dyDescent="0.2">
      <c r="A32" s="199"/>
      <c r="B32" s="285" t="s">
        <v>460</v>
      </c>
      <c r="C32" s="286"/>
      <c r="D32" s="287"/>
      <c r="E32" s="288"/>
      <c r="F32" s="289"/>
      <c r="G32" s="290"/>
      <c r="H32" s="183"/>
      <c r="I32" s="20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 t="s">
        <v>169</v>
      </c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outlineLevel="1" x14ac:dyDescent="0.2">
      <c r="A33" s="199">
        <v>14</v>
      </c>
      <c r="B33" s="174" t="s">
        <v>461</v>
      </c>
      <c r="C33" s="194" t="s">
        <v>462</v>
      </c>
      <c r="D33" s="177" t="s">
        <v>463</v>
      </c>
      <c r="E33" s="220"/>
      <c r="F33" s="185"/>
      <c r="G33" s="184">
        <f>ROUND(E33*F33,2)</f>
        <v>0</v>
      </c>
      <c r="H33" s="183" t="s">
        <v>464</v>
      </c>
      <c r="I33" s="202" t="s">
        <v>174</v>
      </c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 t="s">
        <v>166</v>
      </c>
      <c r="AF33" s="162"/>
      <c r="AG33" s="162"/>
      <c r="AH33" s="162"/>
      <c r="AI33" s="162"/>
      <c r="AJ33" s="162"/>
      <c r="AK33" s="162"/>
      <c r="AL33" s="162"/>
      <c r="AM33" s="162">
        <v>21</v>
      </c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 x14ac:dyDescent="0.2">
      <c r="A34" s="199"/>
      <c r="B34" s="285" t="s">
        <v>465</v>
      </c>
      <c r="C34" s="286"/>
      <c r="D34" s="287"/>
      <c r="E34" s="288"/>
      <c r="F34" s="289"/>
      <c r="G34" s="290"/>
      <c r="H34" s="183"/>
      <c r="I34" s="20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>
        <v>1</v>
      </c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outlineLevel="1" x14ac:dyDescent="0.2">
      <c r="A35" s="199">
        <v>15</v>
      </c>
      <c r="B35" s="174" t="s">
        <v>466</v>
      </c>
      <c r="C35" s="194" t="s">
        <v>467</v>
      </c>
      <c r="D35" s="177" t="s">
        <v>463</v>
      </c>
      <c r="E35" s="220"/>
      <c r="F35" s="185"/>
      <c r="G35" s="184">
        <f>ROUND(E35*F35,2)</f>
        <v>0</v>
      </c>
      <c r="H35" s="183" t="s">
        <v>464</v>
      </c>
      <c r="I35" s="202" t="s">
        <v>174</v>
      </c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 t="s">
        <v>166</v>
      </c>
      <c r="AF35" s="162"/>
      <c r="AG35" s="162"/>
      <c r="AH35" s="162"/>
      <c r="AI35" s="162"/>
      <c r="AJ35" s="162"/>
      <c r="AK35" s="162"/>
      <c r="AL35" s="162"/>
      <c r="AM35" s="162">
        <v>21</v>
      </c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</row>
    <row r="36" spans="1:60" x14ac:dyDescent="0.2">
      <c r="A36" s="198" t="s">
        <v>158</v>
      </c>
      <c r="B36" s="172" t="s">
        <v>106</v>
      </c>
      <c r="C36" s="193" t="s">
        <v>107</v>
      </c>
      <c r="D36" s="176"/>
      <c r="E36" s="179"/>
      <c r="F36" s="291">
        <f>SUM(G37:G44)</f>
        <v>0</v>
      </c>
      <c r="G36" s="292"/>
      <c r="H36" s="182"/>
      <c r="I36" s="201"/>
      <c r="AE36" t="s">
        <v>159</v>
      </c>
    </row>
    <row r="37" spans="1:60" outlineLevel="1" x14ac:dyDescent="0.2">
      <c r="A37" s="199"/>
      <c r="B37" s="293" t="s">
        <v>818</v>
      </c>
      <c r="C37" s="294"/>
      <c r="D37" s="295"/>
      <c r="E37" s="296"/>
      <c r="F37" s="297"/>
      <c r="G37" s="298"/>
      <c r="H37" s="183"/>
      <c r="I37" s="20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>
        <v>0</v>
      </c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outlineLevel="1" x14ac:dyDescent="0.2">
      <c r="A38" s="200">
        <v>16</v>
      </c>
      <c r="B38" s="173" t="s">
        <v>819</v>
      </c>
      <c r="C38" s="194" t="s">
        <v>820</v>
      </c>
      <c r="D38" s="177" t="s">
        <v>237</v>
      </c>
      <c r="E38" s="180">
        <v>4</v>
      </c>
      <c r="F38" s="185"/>
      <c r="G38" s="184">
        <f>ROUND(E38*F38,2)</f>
        <v>0</v>
      </c>
      <c r="H38" s="183" t="s">
        <v>821</v>
      </c>
      <c r="I38" s="202" t="s">
        <v>174</v>
      </c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 t="s">
        <v>166</v>
      </c>
      <c r="AF38" s="162"/>
      <c r="AG38" s="162"/>
      <c r="AH38" s="162"/>
      <c r="AI38" s="162"/>
      <c r="AJ38" s="162"/>
      <c r="AK38" s="162"/>
      <c r="AL38" s="162"/>
      <c r="AM38" s="162">
        <v>21</v>
      </c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outlineLevel="1" x14ac:dyDescent="0.2">
      <c r="A39" s="199"/>
      <c r="B39" s="285" t="s">
        <v>822</v>
      </c>
      <c r="C39" s="286"/>
      <c r="D39" s="287"/>
      <c r="E39" s="288"/>
      <c r="F39" s="289"/>
      <c r="G39" s="290"/>
      <c r="H39" s="183"/>
      <c r="I39" s="20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>
        <v>0</v>
      </c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outlineLevel="1" x14ac:dyDescent="0.2">
      <c r="A40" s="199"/>
      <c r="B40" s="285" t="s">
        <v>471</v>
      </c>
      <c r="C40" s="286"/>
      <c r="D40" s="287"/>
      <c r="E40" s="288"/>
      <c r="F40" s="289"/>
      <c r="G40" s="290"/>
      <c r="H40" s="183"/>
      <c r="I40" s="20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 t="s">
        <v>169</v>
      </c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outlineLevel="1" x14ac:dyDescent="0.2">
      <c r="A41" s="199">
        <v>17</v>
      </c>
      <c r="B41" s="174" t="s">
        <v>823</v>
      </c>
      <c r="C41" s="194" t="s">
        <v>462</v>
      </c>
      <c r="D41" s="177" t="s">
        <v>463</v>
      </c>
      <c r="E41" s="220"/>
      <c r="F41" s="185"/>
      <c r="G41" s="184">
        <f>ROUND(E41*F41,2)</f>
        <v>0</v>
      </c>
      <c r="H41" s="183" t="s">
        <v>821</v>
      </c>
      <c r="I41" s="202" t="s">
        <v>174</v>
      </c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 t="s">
        <v>166</v>
      </c>
      <c r="AF41" s="162"/>
      <c r="AG41" s="162"/>
      <c r="AH41" s="162"/>
      <c r="AI41" s="162"/>
      <c r="AJ41" s="162"/>
      <c r="AK41" s="162"/>
      <c r="AL41" s="162"/>
      <c r="AM41" s="162">
        <v>21</v>
      </c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 x14ac:dyDescent="0.2">
      <c r="A42" s="199"/>
      <c r="B42" s="285" t="s">
        <v>824</v>
      </c>
      <c r="C42" s="286"/>
      <c r="D42" s="287"/>
      <c r="E42" s="288"/>
      <c r="F42" s="289"/>
      <c r="G42" s="290"/>
      <c r="H42" s="183"/>
      <c r="I42" s="20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>
        <v>1</v>
      </c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outlineLevel="1" x14ac:dyDescent="0.2">
      <c r="A43" s="199"/>
      <c r="B43" s="285" t="s">
        <v>825</v>
      </c>
      <c r="C43" s="286"/>
      <c r="D43" s="287"/>
      <c r="E43" s="288"/>
      <c r="F43" s="289"/>
      <c r="G43" s="290"/>
      <c r="H43" s="183"/>
      <c r="I43" s="20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>
        <v>2</v>
      </c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</row>
    <row r="44" spans="1:60" outlineLevel="1" x14ac:dyDescent="0.2">
      <c r="A44" s="199">
        <v>18</v>
      </c>
      <c r="B44" s="174" t="s">
        <v>826</v>
      </c>
      <c r="C44" s="194" t="s">
        <v>477</v>
      </c>
      <c r="D44" s="177" t="s">
        <v>463</v>
      </c>
      <c r="E44" s="220"/>
      <c r="F44" s="185"/>
      <c r="G44" s="184">
        <f>ROUND(E44*F44,2)</f>
        <v>0</v>
      </c>
      <c r="H44" s="183" t="s">
        <v>821</v>
      </c>
      <c r="I44" s="202" t="s">
        <v>174</v>
      </c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 t="s">
        <v>166</v>
      </c>
      <c r="AF44" s="162"/>
      <c r="AG44" s="162"/>
      <c r="AH44" s="162"/>
      <c r="AI44" s="162"/>
      <c r="AJ44" s="162"/>
      <c r="AK44" s="162"/>
      <c r="AL44" s="162"/>
      <c r="AM44" s="162">
        <v>21</v>
      </c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x14ac:dyDescent="0.2">
      <c r="A45" s="198" t="s">
        <v>158</v>
      </c>
      <c r="B45" s="172" t="s">
        <v>120</v>
      </c>
      <c r="C45" s="193" t="s">
        <v>121</v>
      </c>
      <c r="D45" s="176"/>
      <c r="E45" s="179"/>
      <c r="F45" s="291">
        <f>SUM(G46:G76)</f>
        <v>0</v>
      </c>
      <c r="G45" s="292"/>
      <c r="H45" s="182"/>
      <c r="I45" s="201"/>
      <c r="AE45" t="s">
        <v>159</v>
      </c>
    </row>
    <row r="46" spans="1:60" outlineLevel="1" x14ac:dyDescent="0.2">
      <c r="A46" s="199"/>
      <c r="B46" s="293" t="s">
        <v>827</v>
      </c>
      <c r="C46" s="294"/>
      <c r="D46" s="295"/>
      <c r="E46" s="296"/>
      <c r="F46" s="297"/>
      <c r="G46" s="298"/>
      <c r="H46" s="183"/>
      <c r="I46" s="20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>
        <v>0</v>
      </c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outlineLevel="1" x14ac:dyDescent="0.2">
      <c r="A47" s="200">
        <v>19</v>
      </c>
      <c r="B47" s="173" t="s">
        <v>828</v>
      </c>
      <c r="C47" s="194" t="s">
        <v>829</v>
      </c>
      <c r="D47" s="177" t="s">
        <v>245</v>
      </c>
      <c r="E47" s="180">
        <v>2</v>
      </c>
      <c r="F47" s="185"/>
      <c r="G47" s="184">
        <f>ROUND(E47*F47,2)</f>
        <v>0</v>
      </c>
      <c r="H47" s="183" t="s">
        <v>474</v>
      </c>
      <c r="I47" s="202" t="s">
        <v>174</v>
      </c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 t="s">
        <v>166</v>
      </c>
      <c r="AF47" s="162"/>
      <c r="AG47" s="162"/>
      <c r="AH47" s="162"/>
      <c r="AI47" s="162"/>
      <c r="AJ47" s="162"/>
      <c r="AK47" s="162"/>
      <c r="AL47" s="162"/>
      <c r="AM47" s="162">
        <v>21</v>
      </c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</row>
    <row r="48" spans="1:60" outlineLevel="1" x14ac:dyDescent="0.2">
      <c r="A48" s="199"/>
      <c r="B48" s="285" t="s">
        <v>830</v>
      </c>
      <c r="C48" s="286"/>
      <c r="D48" s="287"/>
      <c r="E48" s="288"/>
      <c r="F48" s="289"/>
      <c r="G48" s="290"/>
      <c r="H48" s="183"/>
      <c r="I48" s="20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>
        <v>0</v>
      </c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outlineLevel="1" x14ac:dyDescent="0.2">
      <c r="A49" s="199"/>
      <c r="B49" s="285" t="s">
        <v>831</v>
      </c>
      <c r="C49" s="286"/>
      <c r="D49" s="287"/>
      <c r="E49" s="288"/>
      <c r="F49" s="289"/>
      <c r="G49" s="290"/>
      <c r="H49" s="183"/>
      <c r="I49" s="20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>
        <v>1</v>
      </c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outlineLevel="1" x14ac:dyDescent="0.2">
      <c r="A50" s="200">
        <v>20</v>
      </c>
      <c r="B50" s="173" t="s">
        <v>832</v>
      </c>
      <c r="C50" s="194" t="s">
        <v>833</v>
      </c>
      <c r="D50" s="177" t="s">
        <v>237</v>
      </c>
      <c r="E50" s="180">
        <v>1</v>
      </c>
      <c r="F50" s="185"/>
      <c r="G50" s="184">
        <f>ROUND(E50*F50,2)</f>
        <v>0</v>
      </c>
      <c r="H50" s="183" t="s">
        <v>474</v>
      </c>
      <c r="I50" s="202" t="s">
        <v>174</v>
      </c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 t="s">
        <v>166</v>
      </c>
      <c r="AF50" s="162"/>
      <c r="AG50" s="162"/>
      <c r="AH50" s="162"/>
      <c r="AI50" s="162"/>
      <c r="AJ50" s="162"/>
      <c r="AK50" s="162"/>
      <c r="AL50" s="162"/>
      <c r="AM50" s="162">
        <v>21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outlineLevel="1" x14ac:dyDescent="0.2">
      <c r="A51" s="200">
        <v>21</v>
      </c>
      <c r="B51" s="173" t="s">
        <v>834</v>
      </c>
      <c r="C51" s="194" t="s">
        <v>835</v>
      </c>
      <c r="D51" s="177" t="s">
        <v>245</v>
      </c>
      <c r="E51" s="180">
        <v>2</v>
      </c>
      <c r="F51" s="185"/>
      <c r="G51" s="184">
        <f>ROUND(E51*F51,2)</f>
        <v>0</v>
      </c>
      <c r="H51" s="183"/>
      <c r="I51" s="202" t="s">
        <v>228</v>
      </c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 t="s">
        <v>229</v>
      </c>
      <c r="AF51" s="162" t="s">
        <v>240</v>
      </c>
      <c r="AG51" s="162"/>
      <c r="AH51" s="162"/>
      <c r="AI51" s="162"/>
      <c r="AJ51" s="162"/>
      <c r="AK51" s="162"/>
      <c r="AL51" s="162"/>
      <c r="AM51" s="162">
        <v>21</v>
      </c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</row>
    <row r="52" spans="1:60" ht="22.5" outlineLevel="1" x14ac:dyDescent="0.2">
      <c r="A52" s="200">
        <v>22</v>
      </c>
      <c r="B52" s="173" t="s">
        <v>468</v>
      </c>
      <c r="C52" s="194" t="s">
        <v>836</v>
      </c>
      <c r="D52" s="177" t="s">
        <v>245</v>
      </c>
      <c r="E52" s="180">
        <v>1</v>
      </c>
      <c r="F52" s="185"/>
      <c r="G52" s="184">
        <f>ROUND(E52*F52,2)</f>
        <v>0</v>
      </c>
      <c r="H52" s="183"/>
      <c r="I52" s="202" t="s">
        <v>228</v>
      </c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 t="s">
        <v>229</v>
      </c>
      <c r="AF52" s="162" t="s">
        <v>240</v>
      </c>
      <c r="AG52" s="162"/>
      <c r="AH52" s="162"/>
      <c r="AI52" s="162"/>
      <c r="AJ52" s="162"/>
      <c r="AK52" s="162"/>
      <c r="AL52" s="162"/>
      <c r="AM52" s="162">
        <v>21</v>
      </c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</row>
    <row r="53" spans="1:60" ht="22.5" outlineLevel="1" x14ac:dyDescent="0.2">
      <c r="A53" s="199"/>
      <c r="B53" s="174"/>
      <c r="C53" s="299" t="s">
        <v>837</v>
      </c>
      <c r="D53" s="300"/>
      <c r="E53" s="301"/>
      <c r="F53" s="302"/>
      <c r="G53" s="303"/>
      <c r="H53" s="183"/>
      <c r="I53" s="20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5" t="str">
        <f>C53</f>
        <v>dřevní pelety třída A1/D06, s objemovým zásobníkem a automatickým přísunem pellet, včetně příslušenství: nasávací sonda + 2x flexi hadice d50 v délce 12m</v>
      </c>
      <c r="BB53" s="162"/>
      <c r="BC53" s="162"/>
      <c r="BD53" s="162"/>
      <c r="BE53" s="162"/>
      <c r="BF53" s="162"/>
      <c r="BG53" s="162"/>
      <c r="BH53" s="162"/>
    </row>
    <row r="54" spans="1:60" ht="22.5" outlineLevel="1" x14ac:dyDescent="0.2">
      <c r="A54" s="200">
        <v>23</v>
      </c>
      <c r="B54" s="173" t="s">
        <v>838</v>
      </c>
      <c r="C54" s="194" t="s">
        <v>839</v>
      </c>
      <c r="D54" s="177" t="s">
        <v>245</v>
      </c>
      <c r="E54" s="180">
        <v>1</v>
      </c>
      <c r="F54" s="185"/>
      <c r="G54" s="184">
        <f>ROUND(E54*F54,2)</f>
        <v>0</v>
      </c>
      <c r="H54" s="183"/>
      <c r="I54" s="202" t="s">
        <v>228</v>
      </c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 t="s">
        <v>229</v>
      </c>
      <c r="AF54" s="162" t="s">
        <v>240</v>
      </c>
      <c r="AG54" s="162"/>
      <c r="AH54" s="162"/>
      <c r="AI54" s="162"/>
      <c r="AJ54" s="162"/>
      <c r="AK54" s="162"/>
      <c r="AL54" s="162"/>
      <c r="AM54" s="162">
        <v>21</v>
      </c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</row>
    <row r="55" spans="1:60" outlineLevel="1" x14ac:dyDescent="0.2">
      <c r="A55" s="200">
        <v>24</v>
      </c>
      <c r="B55" s="173" t="s">
        <v>840</v>
      </c>
      <c r="C55" s="194" t="s">
        <v>841</v>
      </c>
      <c r="D55" s="177" t="s">
        <v>245</v>
      </c>
      <c r="E55" s="180">
        <v>1</v>
      </c>
      <c r="F55" s="185"/>
      <c r="G55" s="184">
        <f>ROUND(E55*F55,2)</f>
        <v>0</v>
      </c>
      <c r="H55" s="183"/>
      <c r="I55" s="202" t="s">
        <v>228</v>
      </c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 t="s">
        <v>229</v>
      </c>
      <c r="AF55" s="162" t="s">
        <v>240</v>
      </c>
      <c r="AG55" s="162"/>
      <c r="AH55" s="162"/>
      <c r="AI55" s="162"/>
      <c r="AJ55" s="162"/>
      <c r="AK55" s="162"/>
      <c r="AL55" s="162"/>
      <c r="AM55" s="162">
        <v>21</v>
      </c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</row>
    <row r="56" spans="1:60" outlineLevel="1" x14ac:dyDescent="0.2">
      <c r="A56" s="200">
        <v>25</v>
      </c>
      <c r="B56" s="173" t="s">
        <v>842</v>
      </c>
      <c r="C56" s="194" t="s">
        <v>843</v>
      </c>
      <c r="D56" s="177" t="s">
        <v>245</v>
      </c>
      <c r="E56" s="180">
        <v>1</v>
      </c>
      <c r="F56" s="185"/>
      <c r="G56" s="184">
        <f>ROUND(E56*F56,2)</f>
        <v>0</v>
      </c>
      <c r="H56" s="183"/>
      <c r="I56" s="202" t="s">
        <v>228</v>
      </c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 t="s">
        <v>229</v>
      </c>
      <c r="AF56" s="162" t="s">
        <v>240</v>
      </c>
      <c r="AG56" s="162"/>
      <c r="AH56" s="162"/>
      <c r="AI56" s="162"/>
      <c r="AJ56" s="162"/>
      <c r="AK56" s="162"/>
      <c r="AL56" s="162"/>
      <c r="AM56" s="162">
        <v>21</v>
      </c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</row>
    <row r="57" spans="1:60" ht="22.5" outlineLevel="1" x14ac:dyDescent="0.2">
      <c r="A57" s="200">
        <v>26</v>
      </c>
      <c r="B57" s="173" t="s">
        <v>844</v>
      </c>
      <c r="C57" s="194" t="s">
        <v>845</v>
      </c>
      <c r="D57" s="177" t="s">
        <v>245</v>
      </c>
      <c r="E57" s="180">
        <v>1</v>
      </c>
      <c r="F57" s="185"/>
      <c r="G57" s="184">
        <f>ROUND(E57*F57,2)</f>
        <v>0</v>
      </c>
      <c r="H57" s="183"/>
      <c r="I57" s="202" t="s">
        <v>228</v>
      </c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 t="s">
        <v>229</v>
      </c>
      <c r="AF57" s="162" t="s">
        <v>240</v>
      </c>
      <c r="AG57" s="162"/>
      <c r="AH57" s="162"/>
      <c r="AI57" s="162"/>
      <c r="AJ57" s="162"/>
      <c r="AK57" s="162"/>
      <c r="AL57" s="162"/>
      <c r="AM57" s="162">
        <v>21</v>
      </c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</row>
    <row r="58" spans="1:60" ht="22.5" outlineLevel="1" x14ac:dyDescent="0.2">
      <c r="A58" s="200">
        <v>27</v>
      </c>
      <c r="B58" s="173" t="s">
        <v>846</v>
      </c>
      <c r="C58" s="194" t="s">
        <v>847</v>
      </c>
      <c r="D58" s="177" t="s">
        <v>237</v>
      </c>
      <c r="E58" s="180">
        <v>1</v>
      </c>
      <c r="F58" s="185"/>
      <c r="G58" s="184">
        <f>ROUND(E58*F58,2)</f>
        <v>0</v>
      </c>
      <c r="H58" s="183"/>
      <c r="I58" s="202" t="s">
        <v>228</v>
      </c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 t="s">
        <v>229</v>
      </c>
      <c r="AF58" s="162" t="s">
        <v>240</v>
      </c>
      <c r="AG58" s="162"/>
      <c r="AH58" s="162"/>
      <c r="AI58" s="162"/>
      <c r="AJ58" s="162"/>
      <c r="AK58" s="162"/>
      <c r="AL58" s="162"/>
      <c r="AM58" s="162">
        <v>21</v>
      </c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</row>
    <row r="59" spans="1:60" outlineLevel="1" x14ac:dyDescent="0.2">
      <c r="A59" s="199"/>
      <c r="B59" s="174"/>
      <c r="C59" s="299" t="s">
        <v>1124</v>
      </c>
      <c r="D59" s="300"/>
      <c r="E59" s="301"/>
      <c r="F59" s="302"/>
      <c r="G59" s="303"/>
      <c r="H59" s="183"/>
      <c r="I59" s="20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5" t="str">
        <f>C59</f>
        <v>kouřovod d 230 v délce cca 2,0m (jednosložkový nerezový systém)</v>
      </c>
      <c r="BB59" s="162"/>
      <c r="BC59" s="162"/>
      <c r="BD59" s="162"/>
      <c r="BE59" s="162"/>
      <c r="BF59" s="162"/>
      <c r="BG59" s="162"/>
      <c r="BH59" s="162"/>
    </row>
    <row r="60" spans="1:60" outlineLevel="1" x14ac:dyDescent="0.2">
      <c r="A60" s="199"/>
      <c r="B60" s="174"/>
      <c r="C60" s="299" t="s">
        <v>1125</v>
      </c>
      <c r="D60" s="300"/>
      <c r="E60" s="301"/>
      <c r="F60" s="302"/>
      <c r="G60" s="303"/>
      <c r="H60" s="183"/>
      <c r="I60" s="20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5" t="str">
        <f>C60</f>
        <v>komín d 230 v délce cca 6,0m (třísložkvý nerezový systém)</v>
      </c>
      <c r="BB60" s="162"/>
      <c r="BC60" s="162"/>
      <c r="BD60" s="162"/>
      <c r="BE60" s="162"/>
      <c r="BF60" s="162"/>
      <c r="BG60" s="162"/>
      <c r="BH60" s="162"/>
    </row>
    <row r="61" spans="1:60" outlineLevel="1" x14ac:dyDescent="0.2">
      <c r="A61" s="200">
        <v>28</v>
      </c>
      <c r="B61" s="173" t="s">
        <v>850</v>
      </c>
      <c r="C61" s="194" t="s">
        <v>469</v>
      </c>
      <c r="D61" s="177" t="s">
        <v>237</v>
      </c>
      <c r="E61" s="180">
        <v>4</v>
      </c>
      <c r="F61" s="185"/>
      <c r="G61" s="184">
        <f t="shared" ref="G61:G71" si="1">ROUND(E61*F61,2)</f>
        <v>0</v>
      </c>
      <c r="H61" s="183"/>
      <c r="I61" s="202" t="s">
        <v>228</v>
      </c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 t="s">
        <v>229</v>
      </c>
      <c r="AF61" s="162" t="s">
        <v>240</v>
      </c>
      <c r="AG61" s="162"/>
      <c r="AH61" s="162"/>
      <c r="AI61" s="162"/>
      <c r="AJ61" s="162"/>
      <c r="AK61" s="162"/>
      <c r="AL61" s="162"/>
      <c r="AM61" s="162">
        <v>21</v>
      </c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</row>
    <row r="62" spans="1:60" outlineLevel="1" x14ac:dyDescent="0.2">
      <c r="A62" s="200">
        <v>29</v>
      </c>
      <c r="B62" s="173" t="s">
        <v>851</v>
      </c>
      <c r="C62" s="194" t="s">
        <v>852</v>
      </c>
      <c r="D62" s="177" t="s">
        <v>245</v>
      </c>
      <c r="E62" s="180">
        <v>1</v>
      </c>
      <c r="F62" s="185"/>
      <c r="G62" s="184">
        <f t="shared" si="1"/>
        <v>0</v>
      </c>
      <c r="H62" s="183"/>
      <c r="I62" s="202" t="s">
        <v>228</v>
      </c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 t="s">
        <v>229</v>
      </c>
      <c r="AF62" s="162" t="s">
        <v>240</v>
      </c>
      <c r="AG62" s="162"/>
      <c r="AH62" s="162"/>
      <c r="AI62" s="162"/>
      <c r="AJ62" s="162"/>
      <c r="AK62" s="162"/>
      <c r="AL62" s="162"/>
      <c r="AM62" s="162">
        <v>21</v>
      </c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</row>
    <row r="63" spans="1:60" outlineLevel="1" x14ac:dyDescent="0.2">
      <c r="A63" s="200">
        <v>30</v>
      </c>
      <c r="B63" s="173" t="s">
        <v>853</v>
      </c>
      <c r="C63" s="194" t="s">
        <v>854</v>
      </c>
      <c r="D63" s="177" t="s">
        <v>245</v>
      </c>
      <c r="E63" s="180">
        <v>1</v>
      </c>
      <c r="F63" s="185"/>
      <c r="G63" s="184">
        <f t="shared" si="1"/>
        <v>0</v>
      </c>
      <c r="H63" s="183"/>
      <c r="I63" s="202" t="s">
        <v>228</v>
      </c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 t="s">
        <v>229</v>
      </c>
      <c r="AF63" s="162" t="s">
        <v>240</v>
      </c>
      <c r="AG63" s="162"/>
      <c r="AH63" s="162"/>
      <c r="AI63" s="162"/>
      <c r="AJ63" s="162"/>
      <c r="AK63" s="162"/>
      <c r="AL63" s="162"/>
      <c r="AM63" s="162">
        <v>21</v>
      </c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</row>
    <row r="64" spans="1:60" outlineLevel="1" x14ac:dyDescent="0.2">
      <c r="A64" s="200">
        <v>31</v>
      </c>
      <c r="B64" s="173" t="s">
        <v>855</v>
      </c>
      <c r="C64" s="194" t="s">
        <v>856</v>
      </c>
      <c r="D64" s="177" t="s">
        <v>245</v>
      </c>
      <c r="E64" s="180">
        <v>1</v>
      </c>
      <c r="F64" s="185"/>
      <c r="G64" s="184">
        <f t="shared" si="1"/>
        <v>0</v>
      </c>
      <c r="H64" s="183"/>
      <c r="I64" s="202" t="s">
        <v>228</v>
      </c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 t="s">
        <v>229</v>
      </c>
      <c r="AF64" s="162" t="s">
        <v>240</v>
      </c>
      <c r="AG64" s="162"/>
      <c r="AH64" s="162"/>
      <c r="AI64" s="162"/>
      <c r="AJ64" s="162"/>
      <c r="AK64" s="162"/>
      <c r="AL64" s="162"/>
      <c r="AM64" s="162">
        <v>21</v>
      </c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</row>
    <row r="65" spans="1:60" outlineLevel="1" x14ac:dyDescent="0.2">
      <c r="A65" s="200">
        <v>32</v>
      </c>
      <c r="B65" s="173" t="s">
        <v>857</v>
      </c>
      <c r="C65" s="194" t="s">
        <v>858</v>
      </c>
      <c r="D65" s="177" t="s">
        <v>245</v>
      </c>
      <c r="E65" s="180">
        <v>1</v>
      </c>
      <c r="F65" s="185"/>
      <c r="G65" s="184">
        <f t="shared" si="1"/>
        <v>0</v>
      </c>
      <c r="H65" s="183"/>
      <c r="I65" s="202" t="s">
        <v>228</v>
      </c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 t="s">
        <v>229</v>
      </c>
      <c r="AF65" s="162" t="s">
        <v>240</v>
      </c>
      <c r="AG65" s="162"/>
      <c r="AH65" s="162"/>
      <c r="AI65" s="162"/>
      <c r="AJ65" s="162"/>
      <c r="AK65" s="162"/>
      <c r="AL65" s="162"/>
      <c r="AM65" s="162">
        <v>21</v>
      </c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</row>
    <row r="66" spans="1:60" outlineLevel="1" x14ac:dyDescent="0.2">
      <c r="A66" s="200">
        <v>33</v>
      </c>
      <c r="B66" s="173" t="s">
        <v>859</v>
      </c>
      <c r="C66" s="194" t="s">
        <v>860</v>
      </c>
      <c r="D66" s="177" t="s">
        <v>245</v>
      </c>
      <c r="E66" s="180">
        <v>1</v>
      </c>
      <c r="F66" s="185"/>
      <c r="G66" s="184">
        <f t="shared" si="1"/>
        <v>0</v>
      </c>
      <c r="H66" s="183"/>
      <c r="I66" s="202" t="s">
        <v>228</v>
      </c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 t="s">
        <v>229</v>
      </c>
      <c r="AF66" s="162" t="s">
        <v>240</v>
      </c>
      <c r="AG66" s="162"/>
      <c r="AH66" s="162"/>
      <c r="AI66" s="162"/>
      <c r="AJ66" s="162"/>
      <c r="AK66" s="162"/>
      <c r="AL66" s="162"/>
      <c r="AM66" s="162">
        <v>21</v>
      </c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</row>
    <row r="67" spans="1:60" outlineLevel="1" x14ac:dyDescent="0.2">
      <c r="A67" s="200">
        <v>34</v>
      </c>
      <c r="B67" s="173" t="s">
        <v>861</v>
      </c>
      <c r="C67" s="194" t="s">
        <v>862</v>
      </c>
      <c r="D67" s="177" t="s">
        <v>245</v>
      </c>
      <c r="E67" s="180">
        <v>1</v>
      </c>
      <c r="F67" s="185"/>
      <c r="G67" s="184">
        <f t="shared" si="1"/>
        <v>0</v>
      </c>
      <c r="H67" s="183"/>
      <c r="I67" s="202" t="s">
        <v>228</v>
      </c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 t="s">
        <v>229</v>
      </c>
      <c r="AF67" s="162" t="s">
        <v>240</v>
      </c>
      <c r="AG67" s="162"/>
      <c r="AH67" s="162"/>
      <c r="AI67" s="162"/>
      <c r="AJ67" s="162"/>
      <c r="AK67" s="162"/>
      <c r="AL67" s="162"/>
      <c r="AM67" s="162">
        <v>21</v>
      </c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</row>
    <row r="68" spans="1:60" outlineLevel="1" x14ac:dyDescent="0.2">
      <c r="A68" s="200">
        <v>35</v>
      </c>
      <c r="B68" s="173" t="s">
        <v>863</v>
      </c>
      <c r="C68" s="194" t="s">
        <v>864</v>
      </c>
      <c r="D68" s="177" t="s">
        <v>237</v>
      </c>
      <c r="E68" s="180">
        <v>1</v>
      </c>
      <c r="F68" s="185"/>
      <c r="G68" s="184">
        <f t="shared" si="1"/>
        <v>0</v>
      </c>
      <c r="H68" s="183"/>
      <c r="I68" s="202" t="s">
        <v>228</v>
      </c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 t="s">
        <v>229</v>
      </c>
      <c r="AF68" s="162" t="s">
        <v>240</v>
      </c>
      <c r="AG68" s="162"/>
      <c r="AH68" s="162"/>
      <c r="AI68" s="162"/>
      <c r="AJ68" s="162"/>
      <c r="AK68" s="162"/>
      <c r="AL68" s="162"/>
      <c r="AM68" s="162">
        <v>21</v>
      </c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</row>
    <row r="69" spans="1:60" outlineLevel="1" x14ac:dyDescent="0.2">
      <c r="A69" s="200">
        <v>36</v>
      </c>
      <c r="B69" s="173" t="s">
        <v>865</v>
      </c>
      <c r="C69" s="194" t="s">
        <v>866</v>
      </c>
      <c r="D69" s="177" t="s">
        <v>867</v>
      </c>
      <c r="E69" s="180">
        <v>18</v>
      </c>
      <c r="F69" s="185"/>
      <c r="G69" s="184">
        <f t="shared" si="1"/>
        <v>0</v>
      </c>
      <c r="H69" s="183"/>
      <c r="I69" s="202" t="s">
        <v>228</v>
      </c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 t="s">
        <v>229</v>
      </c>
      <c r="AF69" s="162" t="s">
        <v>240</v>
      </c>
      <c r="AG69" s="162"/>
      <c r="AH69" s="162"/>
      <c r="AI69" s="162"/>
      <c r="AJ69" s="162"/>
      <c r="AK69" s="162"/>
      <c r="AL69" s="162"/>
      <c r="AM69" s="162">
        <v>21</v>
      </c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</row>
    <row r="70" spans="1:60" outlineLevel="1" x14ac:dyDescent="0.2">
      <c r="A70" s="200">
        <v>37</v>
      </c>
      <c r="B70" s="173" t="s">
        <v>868</v>
      </c>
      <c r="C70" s="194" t="s">
        <v>869</v>
      </c>
      <c r="D70" s="177" t="s">
        <v>867</v>
      </c>
      <c r="E70" s="180">
        <v>18</v>
      </c>
      <c r="F70" s="185"/>
      <c r="G70" s="184">
        <f t="shared" si="1"/>
        <v>0</v>
      </c>
      <c r="H70" s="183"/>
      <c r="I70" s="202" t="s">
        <v>228</v>
      </c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 t="s">
        <v>229</v>
      </c>
      <c r="AF70" s="162" t="s">
        <v>240</v>
      </c>
      <c r="AG70" s="162"/>
      <c r="AH70" s="162"/>
      <c r="AI70" s="162"/>
      <c r="AJ70" s="162"/>
      <c r="AK70" s="162"/>
      <c r="AL70" s="162"/>
      <c r="AM70" s="162">
        <v>21</v>
      </c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</row>
    <row r="71" spans="1:60" outlineLevel="1" x14ac:dyDescent="0.2">
      <c r="A71" s="200">
        <v>38</v>
      </c>
      <c r="B71" s="173" t="s">
        <v>870</v>
      </c>
      <c r="C71" s="194" t="s">
        <v>871</v>
      </c>
      <c r="D71" s="177" t="s">
        <v>245</v>
      </c>
      <c r="E71" s="180">
        <v>1</v>
      </c>
      <c r="F71" s="185"/>
      <c r="G71" s="184">
        <f t="shared" si="1"/>
        <v>0</v>
      </c>
      <c r="H71" s="183"/>
      <c r="I71" s="202" t="s">
        <v>228</v>
      </c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 t="s">
        <v>229</v>
      </c>
      <c r="AF71" s="162" t="s">
        <v>240</v>
      </c>
      <c r="AG71" s="162"/>
      <c r="AH71" s="162"/>
      <c r="AI71" s="162"/>
      <c r="AJ71" s="162"/>
      <c r="AK71" s="162"/>
      <c r="AL71" s="162"/>
      <c r="AM71" s="162">
        <v>21</v>
      </c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</row>
    <row r="72" spans="1:60" outlineLevel="1" x14ac:dyDescent="0.2">
      <c r="A72" s="199"/>
      <c r="B72" s="285" t="s">
        <v>470</v>
      </c>
      <c r="C72" s="286"/>
      <c r="D72" s="287"/>
      <c r="E72" s="288"/>
      <c r="F72" s="289"/>
      <c r="G72" s="290"/>
      <c r="H72" s="183"/>
      <c r="I72" s="20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>
        <v>0</v>
      </c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</row>
    <row r="73" spans="1:60" outlineLevel="1" x14ac:dyDescent="0.2">
      <c r="A73" s="199"/>
      <c r="B73" s="285" t="s">
        <v>471</v>
      </c>
      <c r="C73" s="286"/>
      <c r="D73" s="287"/>
      <c r="E73" s="288"/>
      <c r="F73" s="289"/>
      <c r="G73" s="290"/>
      <c r="H73" s="183"/>
      <c r="I73" s="20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 t="s">
        <v>169</v>
      </c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</row>
    <row r="74" spans="1:60" outlineLevel="1" x14ac:dyDescent="0.2">
      <c r="A74" s="199">
        <v>39</v>
      </c>
      <c r="B74" s="174" t="s">
        <v>472</v>
      </c>
      <c r="C74" s="194" t="s">
        <v>473</v>
      </c>
      <c r="D74" s="177" t="s">
        <v>463</v>
      </c>
      <c r="E74" s="220"/>
      <c r="F74" s="185"/>
      <c r="G74" s="184">
        <f>ROUND(E74*F74,2)</f>
        <v>0</v>
      </c>
      <c r="H74" s="183" t="s">
        <v>474</v>
      </c>
      <c r="I74" s="202" t="s">
        <v>174</v>
      </c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 t="s">
        <v>166</v>
      </c>
      <c r="AF74" s="162"/>
      <c r="AG74" s="162"/>
      <c r="AH74" s="162"/>
      <c r="AI74" s="162"/>
      <c r="AJ74" s="162"/>
      <c r="AK74" s="162"/>
      <c r="AL74" s="162"/>
      <c r="AM74" s="162">
        <v>21</v>
      </c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</row>
    <row r="75" spans="1:60" outlineLevel="1" x14ac:dyDescent="0.2">
      <c r="A75" s="199"/>
      <c r="B75" s="285" t="s">
        <v>475</v>
      </c>
      <c r="C75" s="286"/>
      <c r="D75" s="287"/>
      <c r="E75" s="288"/>
      <c r="F75" s="289"/>
      <c r="G75" s="290"/>
      <c r="H75" s="183"/>
      <c r="I75" s="20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>
        <v>1</v>
      </c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</row>
    <row r="76" spans="1:60" outlineLevel="1" x14ac:dyDescent="0.2">
      <c r="A76" s="199">
        <v>40</v>
      </c>
      <c r="B76" s="174" t="s">
        <v>476</v>
      </c>
      <c r="C76" s="194" t="s">
        <v>477</v>
      </c>
      <c r="D76" s="177" t="s">
        <v>463</v>
      </c>
      <c r="E76" s="220"/>
      <c r="F76" s="185"/>
      <c r="G76" s="184">
        <f>ROUND(E76*F76,2)</f>
        <v>0</v>
      </c>
      <c r="H76" s="183" t="s">
        <v>474</v>
      </c>
      <c r="I76" s="202" t="s">
        <v>174</v>
      </c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 t="s">
        <v>166</v>
      </c>
      <c r="AF76" s="162"/>
      <c r="AG76" s="162"/>
      <c r="AH76" s="162"/>
      <c r="AI76" s="162"/>
      <c r="AJ76" s="162"/>
      <c r="AK76" s="162"/>
      <c r="AL76" s="162"/>
      <c r="AM76" s="162">
        <v>21</v>
      </c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</row>
    <row r="77" spans="1:60" x14ac:dyDescent="0.2">
      <c r="A77" s="198" t="s">
        <v>158</v>
      </c>
      <c r="B77" s="172" t="s">
        <v>122</v>
      </c>
      <c r="C77" s="193" t="s">
        <v>123</v>
      </c>
      <c r="D77" s="176"/>
      <c r="E77" s="179"/>
      <c r="F77" s="291">
        <f>SUM(G78:G115)</f>
        <v>0</v>
      </c>
      <c r="G77" s="292"/>
      <c r="H77" s="182"/>
      <c r="I77" s="201"/>
      <c r="AE77" t="s">
        <v>159</v>
      </c>
    </row>
    <row r="78" spans="1:60" outlineLevel="1" x14ac:dyDescent="0.2">
      <c r="A78" s="199"/>
      <c r="B78" s="293" t="s">
        <v>872</v>
      </c>
      <c r="C78" s="294"/>
      <c r="D78" s="295"/>
      <c r="E78" s="296"/>
      <c r="F78" s="297"/>
      <c r="G78" s="298"/>
      <c r="H78" s="183"/>
      <c r="I78" s="20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>
        <v>0</v>
      </c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</row>
    <row r="79" spans="1:60" outlineLevel="1" x14ac:dyDescent="0.2">
      <c r="A79" s="199"/>
      <c r="B79" s="285" t="s">
        <v>873</v>
      </c>
      <c r="C79" s="286"/>
      <c r="D79" s="287"/>
      <c r="E79" s="288"/>
      <c r="F79" s="289"/>
      <c r="G79" s="290"/>
      <c r="H79" s="183"/>
      <c r="I79" s="20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>
        <v>1</v>
      </c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</row>
    <row r="80" spans="1:60" outlineLevel="1" x14ac:dyDescent="0.2">
      <c r="A80" s="200">
        <v>41</v>
      </c>
      <c r="B80" s="173" t="s">
        <v>874</v>
      </c>
      <c r="C80" s="194" t="s">
        <v>875</v>
      </c>
      <c r="D80" s="177" t="s">
        <v>245</v>
      </c>
      <c r="E80" s="180">
        <v>2</v>
      </c>
      <c r="F80" s="185"/>
      <c r="G80" s="184">
        <f>ROUND(E80*F80,2)</f>
        <v>0</v>
      </c>
      <c r="H80" s="183" t="s">
        <v>474</v>
      </c>
      <c r="I80" s="202" t="s">
        <v>174</v>
      </c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 t="s">
        <v>166</v>
      </c>
      <c r="AF80" s="162"/>
      <c r="AG80" s="162"/>
      <c r="AH80" s="162"/>
      <c r="AI80" s="162"/>
      <c r="AJ80" s="162"/>
      <c r="AK80" s="162"/>
      <c r="AL80" s="162"/>
      <c r="AM80" s="162">
        <v>21</v>
      </c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</row>
    <row r="81" spans="1:60" outlineLevel="1" x14ac:dyDescent="0.2">
      <c r="A81" s="199"/>
      <c r="B81" s="174"/>
      <c r="C81" s="299" t="s">
        <v>876</v>
      </c>
      <c r="D81" s="300"/>
      <c r="E81" s="301"/>
      <c r="F81" s="302"/>
      <c r="G81" s="303"/>
      <c r="H81" s="183"/>
      <c r="I81" s="20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5" t="str">
        <f>C81</f>
        <v>Včetně tělesa základní délky 1 m, dna a odvodňovacího hrdla.</v>
      </c>
      <c r="BB81" s="162"/>
      <c r="BC81" s="162"/>
      <c r="BD81" s="162"/>
      <c r="BE81" s="162"/>
      <c r="BF81" s="162"/>
      <c r="BG81" s="162"/>
      <c r="BH81" s="162"/>
    </row>
    <row r="82" spans="1:60" outlineLevel="1" x14ac:dyDescent="0.2">
      <c r="A82" s="199"/>
      <c r="B82" s="285" t="s">
        <v>872</v>
      </c>
      <c r="C82" s="286"/>
      <c r="D82" s="287"/>
      <c r="E82" s="288"/>
      <c r="F82" s="289"/>
      <c r="G82" s="290"/>
      <c r="H82" s="183"/>
      <c r="I82" s="20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>
        <v>0</v>
      </c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</row>
    <row r="83" spans="1:60" outlineLevel="1" x14ac:dyDescent="0.2">
      <c r="A83" s="199"/>
      <c r="B83" s="285" t="s">
        <v>873</v>
      </c>
      <c r="C83" s="286"/>
      <c r="D83" s="287"/>
      <c r="E83" s="288"/>
      <c r="F83" s="289"/>
      <c r="G83" s="290"/>
      <c r="H83" s="183"/>
      <c r="I83" s="20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>
        <v>1</v>
      </c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</row>
    <row r="84" spans="1:60" outlineLevel="1" x14ac:dyDescent="0.2">
      <c r="A84" s="200">
        <v>42</v>
      </c>
      <c r="B84" s="173" t="s">
        <v>877</v>
      </c>
      <c r="C84" s="194" t="s">
        <v>878</v>
      </c>
      <c r="D84" s="177" t="s">
        <v>245</v>
      </c>
      <c r="E84" s="180">
        <v>2</v>
      </c>
      <c r="F84" s="185"/>
      <c r="G84" s="184">
        <f>ROUND(E84*F84,2)</f>
        <v>0</v>
      </c>
      <c r="H84" s="183" t="s">
        <v>474</v>
      </c>
      <c r="I84" s="202" t="s">
        <v>174</v>
      </c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 t="s">
        <v>166</v>
      </c>
      <c r="AF84" s="162"/>
      <c r="AG84" s="162"/>
      <c r="AH84" s="162"/>
      <c r="AI84" s="162"/>
      <c r="AJ84" s="162"/>
      <c r="AK84" s="162"/>
      <c r="AL84" s="162"/>
      <c r="AM84" s="162">
        <v>21</v>
      </c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</row>
    <row r="85" spans="1:60" outlineLevel="1" x14ac:dyDescent="0.2">
      <c r="A85" s="199"/>
      <c r="B85" s="285" t="s">
        <v>872</v>
      </c>
      <c r="C85" s="286"/>
      <c r="D85" s="287"/>
      <c r="E85" s="288"/>
      <c r="F85" s="289"/>
      <c r="G85" s="290"/>
      <c r="H85" s="183"/>
      <c r="I85" s="20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>
        <v>0</v>
      </c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</row>
    <row r="86" spans="1:60" outlineLevel="1" x14ac:dyDescent="0.2">
      <c r="A86" s="199"/>
      <c r="B86" s="285" t="s">
        <v>873</v>
      </c>
      <c r="C86" s="286"/>
      <c r="D86" s="287"/>
      <c r="E86" s="288"/>
      <c r="F86" s="289"/>
      <c r="G86" s="290"/>
      <c r="H86" s="183"/>
      <c r="I86" s="20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>
        <v>1</v>
      </c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</row>
    <row r="87" spans="1:60" outlineLevel="1" x14ac:dyDescent="0.2">
      <c r="A87" s="200">
        <v>43</v>
      </c>
      <c r="B87" s="173" t="s">
        <v>1126</v>
      </c>
      <c r="C87" s="194" t="s">
        <v>1127</v>
      </c>
      <c r="D87" s="177" t="s">
        <v>245</v>
      </c>
      <c r="E87" s="180">
        <v>4</v>
      </c>
      <c r="F87" s="185"/>
      <c r="G87" s="184">
        <f>ROUND(E87*F87,2)</f>
        <v>0</v>
      </c>
      <c r="H87" s="183" t="s">
        <v>474</v>
      </c>
      <c r="I87" s="202" t="s">
        <v>174</v>
      </c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 t="s">
        <v>166</v>
      </c>
      <c r="AF87" s="162"/>
      <c r="AG87" s="162"/>
      <c r="AH87" s="162"/>
      <c r="AI87" s="162"/>
      <c r="AJ87" s="162"/>
      <c r="AK87" s="162"/>
      <c r="AL87" s="162"/>
      <c r="AM87" s="162">
        <v>21</v>
      </c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</row>
    <row r="88" spans="1:60" outlineLevel="1" x14ac:dyDescent="0.2">
      <c r="A88" s="199"/>
      <c r="B88" s="285" t="s">
        <v>872</v>
      </c>
      <c r="C88" s="286"/>
      <c r="D88" s="287"/>
      <c r="E88" s="288"/>
      <c r="F88" s="289"/>
      <c r="G88" s="290"/>
      <c r="H88" s="183"/>
      <c r="I88" s="20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>
        <v>0</v>
      </c>
      <c r="AD88" s="162"/>
      <c r="AE88" s="162"/>
      <c r="AF88" s="162"/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</row>
    <row r="89" spans="1:60" outlineLevel="1" x14ac:dyDescent="0.2">
      <c r="A89" s="199"/>
      <c r="B89" s="285" t="s">
        <v>873</v>
      </c>
      <c r="C89" s="286"/>
      <c r="D89" s="287"/>
      <c r="E89" s="288"/>
      <c r="F89" s="289"/>
      <c r="G89" s="290"/>
      <c r="H89" s="183"/>
      <c r="I89" s="20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>
        <v>1</v>
      </c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</row>
    <row r="90" spans="1:60" outlineLevel="1" x14ac:dyDescent="0.2">
      <c r="A90" s="200">
        <v>44</v>
      </c>
      <c r="B90" s="173" t="s">
        <v>881</v>
      </c>
      <c r="C90" s="194" t="s">
        <v>882</v>
      </c>
      <c r="D90" s="177" t="s">
        <v>245</v>
      </c>
      <c r="E90" s="180">
        <v>4</v>
      </c>
      <c r="F90" s="185"/>
      <c r="G90" s="184">
        <f>ROUND(E90*F90,2)</f>
        <v>0</v>
      </c>
      <c r="H90" s="183" t="s">
        <v>474</v>
      </c>
      <c r="I90" s="202" t="s">
        <v>174</v>
      </c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 t="s">
        <v>166</v>
      </c>
      <c r="AF90" s="162"/>
      <c r="AG90" s="162"/>
      <c r="AH90" s="162"/>
      <c r="AI90" s="162"/>
      <c r="AJ90" s="162"/>
      <c r="AK90" s="162"/>
      <c r="AL90" s="162"/>
      <c r="AM90" s="162">
        <v>21</v>
      </c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</row>
    <row r="91" spans="1:60" outlineLevel="1" x14ac:dyDescent="0.2">
      <c r="A91" s="199"/>
      <c r="B91" s="285" t="s">
        <v>883</v>
      </c>
      <c r="C91" s="286"/>
      <c r="D91" s="287"/>
      <c r="E91" s="288"/>
      <c r="F91" s="289"/>
      <c r="G91" s="290"/>
      <c r="H91" s="183"/>
      <c r="I91" s="20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>
        <v>0</v>
      </c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</row>
    <row r="92" spans="1:60" outlineLevel="1" x14ac:dyDescent="0.2">
      <c r="A92" s="200">
        <v>45</v>
      </c>
      <c r="B92" s="173" t="s">
        <v>884</v>
      </c>
      <c r="C92" s="194" t="s">
        <v>885</v>
      </c>
      <c r="D92" s="177" t="s">
        <v>225</v>
      </c>
      <c r="E92" s="180">
        <v>2</v>
      </c>
      <c r="F92" s="185"/>
      <c r="G92" s="184">
        <f>ROUND(E92*F92,2)</f>
        <v>0</v>
      </c>
      <c r="H92" s="183" t="s">
        <v>474</v>
      </c>
      <c r="I92" s="202" t="s">
        <v>174</v>
      </c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 t="s">
        <v>166</v>
      </c>
      <c r="AF92" s="162"/>
      <c r="AG92" s="162"/>
      <c r="AH92" s="162"/>
      <c r="AI92" s="162"/>
      <c r="AJ92" s="162"/>
      <c r="AK92" s="162"/>
      <c r="AL92" s="162"/>
      <c r="AM92" s="162">
        <v>21</v>
      </c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</row>
    <row r="93" spans="1:60" outlineLevel="1" x14ac:dyDescent="0.2">
      <c r="A93" s="199"/>
      <c r="B93" s="285" t="s">
        <v>478</v>
      </c>
      <c r="C93" s="286"/>
      <c r="D93" s="287"/>
      <c r="E93" s="288"/>
      <c r="F93" s="289"/>
      <c r="G93" s="290"/>
      <c r="H93" s="183"/>
      <c r="I93" s="20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>
        <v>0</v>
      </c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</row>
    <row r="94" spans="1:60" outlineLevel="1" x14ac:dyDescent="0.2">
      <c r="A94" s="200">
        <v>46</v>
      </c>
      <c r="B94" s="173" t="s">
        <v>479</v>
      </c>
      <c r="C94" s="194" t="s">
        <v>480</v>
      </c>
      <c r="D94" s="177" t="s">
        <v>237</v>
      </c>
      <c r="E94" s="180">
        <v>10</v>
      </c>
      <c r="F94" s="185"/>
      <c r="G94" s="184">
        <f>ROUND(E94*F94,2)</f>
        <v>0</v>
      </c>
      <c r="H94" s="183" t="s">
        <v>474</v>
      </c>
      <c r="I94" s="202" t="s">
        <v>174</v>
      </c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 t="s">
        <v>166</v>
      </c>
      <c r="AF94" s="162"/>
      <c r="AG94" s="162"/>
      <c r="AH94" s="162"/>
      <c r="AI94" s="162"/>
      <c r="AJ94" s="162"/>
      <c r="AK94" s="162"/>
      <c r="AL94" s="162"/>
      <c r="AM94" s="162">
        <v>21</v>
      </c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</row>
    <row r="95" spans="1:60" outlineLevel="1" x14ac:dyDescent="0.2">
      <c r="A95" s="199"/>
      <c r="B95" s="285" t="s">
        <v>481</v>
      </c>
      <c r="C95" s="286"/>
      <c r="D95" s="287"/>
      <c r="E95" s="288"/>
      <c r="F95" s="289"/>
      <c r="G95" s="290"/>
      <c r="H95" s="183"/>
      <c r="I95" s="20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>
        <v>0</v>
      </c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</row>
    <row r="96" spans="1:60" outlineLevel="1" x14ac:dyDescent="0.2">
      <c r="A96" s="199"/>
      <c r="B96" s="285" t="s">
        <v>482</v>
      </c>
      <c r="C96" s="286"/>
      <c r="D96" s="287"/>
      <c r="E96" s="288"/>
      <c r="F96" s="289"/>
      <c r="G96" s="290"/>
      <c r="H96" s="183"/>
      <c r="I96" s="20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>
        <v>1</v>
      </c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</row>
    <row r="97" spans="1:60" outlineLevel="1" x14ac:dyDescent="0.2">
      <c r="A97" s="200">
        <v>47</v>
      </c>
      <c r="B97" s="173" t="s">
        <v>483</v>
      </c>
      <c r="C97" s="194" t="s">
        <v>484</v>
      </c>
      <c r="D97" s="177" t="s">
        <v>237</v>
      </c>
      <c r="E97" s="180">
        <v>1</v>
      </c>
      <c r="F97" s="185"/>
      <c r="G97" s="184">
        <f>ROUND(E97*F97,2)</f>
        <v>0</v>
      </c>
      <c r="H97" s="183" t="s">
        <v>474</v>
      </c>
      <c r="I97" s="202" t="s">
        <v>174</v>
      </c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 t="s">
        <v>166</v>
      </c>
      <c r="AF97" s="162"/>
      <c r="AG97" s="162"/>
      <c r="AH97" s="162"/>
      <c r="AI97" s="162"/>
      <c r="AJ97" s="162"/>
      <c r="AK97" s="162"/>
      <c r="AL97" s="162"/>
      <c r="AM97" s="162">
        <v>21</v>
      </c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</row>
    <row r="98" spans="1:60" outlineLevel="1" x14ac:dyDescent="0.2">
      <c r="A98" s="199"/>
      <c r="B98" s="285" t="s">
        <v>481</v>
      </c>
      <c r="C98" s="286"/>
      <c r="D98" s="287"/>
      <c r="E98" s="288"/>
      <c r="F98" s="289"/>
      <c r="G98" s="290"/>
      <c r="H98" s="183"/>
      <c r="I98" s="20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>
        <v>0</v>
      </c>
      <c r="AD98" s="162"/>
      <c r="AE98" s="162"/>
      <c r="AF98" s="162"/>
      <c r="AG98" s="162"/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</row>
    <row r="99" spans="1:60" outlineLevel="1" x14ac:dyDescent="0.2">
      <c r="A99" s="199"/>
      <c r="B99" s="285" t="s">
        <v>482</v>
      </c>
      <c r="C99" s="286"/>
      <c r="D99" s="287"/>
      <c r="E99" s="288"/>
      <c r="F99" s="289"/>
      <c r="G99" s="290"/>
      <c r="H99" s="183"/>
      <c r="I99" s="20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>
        <v>1</v>
      </c>
      <c r="AD99" s="162"/>
      <c r="AE99" s="162"/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</row>
    <row r="100" spans="1:60" outlineLevel="1" x14ac:dyDescent="0.2">
      <c r="A100" s="200">
        <v>48</v>
      </c>
      <c r="B100" s="173" t="s">
        <v>485</v>
      </c>
      <c r="C100" s="194" t="s">
        <v>486</v>
      </c>
      <c r="D100" s="177" t="s">
        <v>237</v>
      </c>
      <c r="E100" s="180">
        <v>2</v>
      </c>
      <c r="F100" s="185"/>
      <c r="G100" s="184">
        <f>ROUND(E100*F100,2)</f>
        <v>0</v>
      </c>
      <c r="H100" s="183" t="s">
        <v>474</v>
      </c>
      <c r="I100" s="202" t="s">
        <v>174</v>
      </c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 t="s">
        <v>166</v>
      </c>
      <c r="AF100" s="162"/>
      <c r="AG100" s="162"/>
      <c r="AH100" s="162"/>
      <c r="AI100" s="162"/>
      <c r="AJ100" s="162"/>
      <c r="AK100" s="162"/>
      <c r="AL100" s="162"/>
      <c r="AM100" s="162">
        <v>21</v>
      </c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</row>
    <row r="101" spans="1:60" outlineLevel="1" x14ac:dyDescent="0.2">
      <c r="A101" s="199"/>
      <c r="B101" s="285" t="s">
        <v>487</v>
      </c>
      <c r="C101" s="286"/>
      <c r="D101" s="287"/>
      <c r="E101" s="288"/>
      <c r="F101" s="289"/>
      <c r="G101" s="290"/>
      <c r="H101" s="183"/>
      <c r="I101" s="20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>
        <v>0</v>
      </c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</row>
    <row r="102" spans="1:60" outlineLevel="1" x14ac:dyDescent="0.2">
      <c r="A102" s="200">
        <v>49</v>
      </c>
      <c r="B102" s="173" t="s">
        <v>488</v>
      </c>
      <c r="C102" s="194" t="s">
        <v>489</v>
      </c>
      <c r="D102" s="177" t="s">
        <v>245</v>
      </c>
      <c r="E102" s="180">
        <v>1</v>
      </c>
      <c r="F102" s="185"/>
      <c r="G102" s="184">
        <f t="shared" ref="G102:G111" si="2">ROUND(E102*F102,2)</f>
        <v>0</v>
      </c>
      <c r="H102" s="183" t="s">
        <v>474</v>
      </c>
      <c r="I102" s="202" t="s">
        <v>174</v>
      </c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 t="s">
        <v>166</v>
      </c>
      <c r="AF102" s="162"/>
      <c r="AG102" s="162"/>
      <c r="AH102" s="162"/>
      <c r="AI102" s="162"/>
      <c r="AJ102" s="162"/>
      <c r="AK102" s="162"/>
      <c r="AL102" s="162"/>
      <c r="AM102" s="162">
        <v>21</v>
      </c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</row>
    <row r="103" spans="1:60" outlineLevel="1" x14ac:dyDescent="0.2">
      <c r="A103" s="200">
        <v>50</v>
      </c>
      <c r="B103" s="173" t="s">
        <v>1128</v>
      </c>
      <c r="C103" s="194" t="s">
        <v>1129</v>
      </c>
      <c r="D103" s="177" t="s">
        <v>245</v>
      </c>
      <c r="E103" s="180">
        <v>1</v>
      </c>
      <c r="F103" s="185"/>
      <c r="G103" s="184">
        <f t="shared" si="2"/>
        <v>0</v>
      </c>
      <c r="H103" s="183"/>
      <c r="I103" s="202" t="s">
        <v>228</v>
      </c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 t="s">
        <v>229</v>
      </c>
      <c r="AF103" s="162" t="s">
        <v>240</v>
      </c>
      <c r="AG103" s="162"/>
      <c r="AH103" s="162"/>
      <c r="AI103" s="162"/>
      <c r="AJ103" s="162"/>
      <c r="AK103" s="162"/>
      <c r="AL103" s="162"/>
      <c r="AM103" s="162">
        <v>21</v>
      </c>
      <c r="AN103" s="162"/>
      <c r="AO103" s="162"/>
      <c r="AP103" s="162"/>
      <c r="AQ103" s="162"/>
      <c r="AR103" s="162"/>
      <c r="AS103" s="162"/>
      <c r="AT103" s="162"/>
      <c r="AU103" s="162"/>
      <c r="AV103" s="162"/>
      <c r="AW103" s="162"/>
      <c r="AX103" s="162"/>
      <c r="AY103" s="162"/>
      <c r="AZ103" s="162"/>
      <c r="BA103" s="162"/>
      <c r="BB103" s="162"/>
      <c r="BC103" s="162"/>
      <c r="BD103" s="162"/>
      <c r="BE103" s="162"/>
      <c r="BF103" s="162"/>
      <c r="BG103" s="162"/>
      <c r="BH103" s="162"/>
    </row>
    <row r="104" spans="1:60" ht="22.5" outlineLevel="1" x14ac:dyDescent="0.2">
      <c r="A104" s="200">
        <v>51</v>
      </c>
      <c r="B104" s="173" t="s">
        <v>490</v>
      </c>
      <c r="C104" s="194" t="s">
        <v>886</v>
      </c>
      <c r="D104" s="177" t="s">
        <v>245</v>
      </c>
      <c r="E104" s="180">
        <v>2</v>
      </c>
      <c r="F104" s="185"/>
      <c r="G104" s="184">
        <f t="shared" si="2"/>
        <v>0</v>
      </c>
      <c r="H104" s="183"/>
      <c r="I104" s="202" t="s">
        <v>228</v>
      </c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 t="s">
        <v>229</v>
      </c>
      <c r="AF104" s="162" t="s">
        <v>240</v>
      </c>
      <c r="AG104" s="162"/>
      <c r="AH104" s="162"/>
      <c r="AI104" s="162"/>
      <c r="AJ104" s="162"/>
      <c r="AK104" s="162"/>
      <c r="AL104" s="162"/>
      <c r="AM104" s="162">
        <v>21</v>
      </c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  <c r="BC104" s="162"/>
      <c r="BD104" s="162"/>
      <c r="BE104" s="162"/>
      <c r="BF104" s="162"/>
      <c r="BG104" s="162"/>
      <c r="BH104" s="162"/>
    </row>
    <row r="105" spans="1:60" ht="22.5" outlineLevel="1" x14ac:dyDescent="0.2">
      <c r="A105" s="200">
        <v>52</v>
      </c>
      <c r="B105" s="173" t="s">
        <v>492</v>
      </c>
      <c r="C105" s="194" t="s">
        <v>887</v>
      </c>
      <c r="D105" s="177" t="s">
        <v>245</v>
      </c>
      <c r="E105" s="180">
        <v>1</v>
      </c>
      <c r="F105" s="185"/>
      <c r="G105" s="184">
        <f t="shared" si="2"/>
        <v>0</v>
      </c>
      <c r="H105" s="183"/>
      <c r="I105" s="202" t="s">
        <v>228</v>
      </c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 t="s">
        <v>229</v>
      </c>
      <c r="AF105" s="162" t="s">
        <v>240</v>
      </c>
      <c r="AG105" s="162"/>
      <c r="AH105" s="162"/>
      <c r="AI105" s="162"/>
      <c r="AJ105" s="162"/>
      <c r="AK105" s="162"/>
      <c r="AL105" s="162"/>
      <c r="AM105" s="162">
        <v>21</v>
      </c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2"/>
      <c r="AZ105" s="162"/>
      <c r="BA105" s="162"/>
      <c r="BB105" s="162"/>
      <c r="BC105" s="162"/>
      <c r="BD105" s="162"/>
      <c r="BE105" s="162"/>
      <c r="BF105" s="162"/>
      <c r="BG105" s="162"/>
      <c r="BH105" s="162"/>
    </row>
    <row r="106" spans="1:60" ht="22.5" outlineLevel="1" x14ac:dyDescent="0.2">
      <c r="A106" s="200">
        <v>53</v>
      </c>
      <c r="B106" s="173" t="s">
        <v>888</v>
      </c>
      <c r="C106" s="194" t="s">
        <v>889</v>
      </c>
      <c r="D106" s="177" t="s">
        <v>245</v>
      </c>
      <c r="E106" s="180">
        <v>1</v>
      </c>
      <c r="F106" s="185"/>
      <c r="G106" s="184">
        <f t="shared" si="2"/>
        <v>0</v>
      </c>
      <c r="H106" s="183"/>
      <c r="I106" s="202" t="s">
        <v>228</v>
      </c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 t="s">
        <v>229</v>
      </c>
      <c r="AF106" s="162" t="s">
        <v>240</v>
      </c>
      <c r="AG106" s="162"/>
      <c r="AH106" s="162"/>
      <c r="AI106" s="162"/>
      <c r="AJ106" s="162"/>
      <c r="AK106" s="162"/>
      <c r="AL106" s="162"/>
      <c r="AM106" s="162">
        <v>21</v>
      </c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162"/>
      <c r="AZ106" s="162"/>
      <c r="BA106" s="162"/>
      <c r="BB106" s="162"/>
      <c r="BC106" s="162"/>
      <c r="BD106" s="162"/>
      <c r="BE106" s="162"/>
      <c r="BF106" s="162"/>
      <c r="BG106" s="162"/>
      <c r="BH106" s="162"/>
    </row>
    <row r="107" spans="1:60" ht="22.5" outlineLevel="1" x14ac:dyDescent="0.2">
      <c r="A107" s="200">
        <v>54</v>
      </c>
      <c r="B107" s="173" t="s">
        <v>890</v>
      </c>
      <c r="C107" s="194" t="s">
        <v>891</v>
      </c>
      <c r="D107" s="177" t="s">
        <v>245</v>
      </c>
      <c r="E107" s="180">
        <v>1</v>
      </c>
      <c r="F107" s="185"/>
      <c r="G107" s="184">
        <f t="shared" si="2"/>
        <v>0</v>
      </c>
      <c r="H107" s="183"/>
      <c r="I107" s="202" t="s">
        <v>228</v>
      </c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 t="s">
        <v>229</v>
      </c>
      <c r="AF107" s="162" t="s">
        <v>240</v>
      </c>
      <c r="AG107" s="162"/>
      <c r="AH107" s="162"/>
      <c r="AI107" s="162"/>
      <c r="AJ107" s="162"/>
      <c r="AK107" s="162"/>
      <c r="AL107" s="162"/>
      <c r="AM107" s="162">
        <v>21</v>
      </c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2"/>
      <c r="AZ107" s="162"/>
      <c r="BA107" s="162"/>
      <c r="BB107" s="162"/>
      <c r="BC107" s="162"/>
      <c r="BD107" s="162"/>
      <c r="BE107" s="162"/>
      <c r="BF107" s="162"/>
      <c r="BG107" s="162"/>
      <c r="BH107" s="162"/>
    </row>
    <row r="108" spans="1:60" outlineLevel="1" x14ac:dyDescent="0.2">
      <c r="A108" s="200">
        <v>55</v>
      </c>
      <c r="B108" s="173" t="s">
        <v>892</v>
      </c>
      <c r="C108" s="194" t="s">
        <v>893</v>
      </c>
      <c r="D108" s="177" t="s">
        <v>245</v>
      </c>
      <c r="E108" s="180">
        <v>1</v>
      </c>
      <c r="F108" s="185"/>
      <c r="G108" s="184">
        <f t="shared" si="2"/>
        <v>0</v>
      </c>
      <c r="H108" s="183"/>
      <c r="I108" s="202" t="s">
        <v>228</v>
      </c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 t="s">
        <v>229</v>
      </c>
      <c r="AF108" s="162" t="s">
        <v>240</v>
      </c>
      <c r="AG108" s="162"/>
      <c r="AH108" s="162"/>
      <c r="AI108" s="162"/>
      <c r="AJ108" s="162"/>
      <c r="AK108" s="162"/>
      <c r="AL108" s="162"/>
      <c r="AM108" s="162">
        <v>21</v>
      </c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2"/>
      <c r="AZ108" s="162"/>
      <c r="BA108" s="162"/>
      <c r="BB108" s="162"/>
      <c r="BC108" s="162"/>
      <c r="BD108" s="162"/>
      <c r="BE108" s="162"/>
      <c r="BF108" s="162"/>
      <c r="BG108" s="162"/>
      <c r="BH108" s="162"/>
    </row>
    <row r="109" spans="1:60" outlineLevel="1" x14ac:dyDescent="0.2">
      <c r="A109" s="200">
        <v>56</v>
      </c>
      <c r="B109" s="173" t="s">
        <v>1071</v>
      </c>
      <c r="C109" s="194" t="s">
        <v>1131</v>
      </c>
      <c r="D109" s="177" t="s">
        <v>245</v>
      </c>
      <c r="E109" s="180">
        <v>1</v>
      </c>
      <c r="F109" s="185"/>
      <c r="G109" s="184">
        <f t="shared" si="2"/>
        <v>0</v>
      </c>
      <c r="H109" s="183"/>
      <c r="I109" s="202" t="s">
        <v>228</v>
      </c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 t="s">
        <v>229</v>
      </c>
      <c r="AF109" s="162" t="s">
        <v>240</v>
      </c>
      <c r="AG109" s="162"/>
      <c r="AH109" s="162"/>
      <c r="AI109" s="162"/>
      <c r="AJ109" s="162"/>
      <c r="AK109" s="162"/>
      <c r="AL109" s="162"/>
      <c r="AM109" s="162">
        <v>21</v>
      </c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</row>
    <row r="110" spans="1:60" outlineLevel="1" x14ac:dyDescent="0.2">
      <c r="A110" s="200">
        <v>57</v>
      </c>
      <c r="B110" s="173" t="s">
        <v>896</v>
      </c>
      <c r="C110" s="194" t="s">
        <v>897</v>
      </c>
      <c r="D110" s="177" t="s">
        <v>245</v>
      </c>
      <c r="E110" s="180">
        <v>1</v>
      </c>
      <c r="F110" s="185"/>
      <c r="G110" s="184">
        <f t="shared" si="2"/>
        <v>0</v>
      </c>
      <c r="H110" s="183"/>
      <c r="I110" s="202" t="s">
        <v>228</v>
      </c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 t="s">
        <v>229</v>
      </c>
      <c r="AF110" s="162" t="s">
        <v>240</v>
      </c>
      <c r="AG110" s="162"/>
      <c r="AH110" s="162"/>
      <c r="AI110" s="162"/>
      <c r="AJ110" s="162"/>
      <c r="AK110" s="162"/>
      <c r="AL110" s="162"/>
      <c r="AM110" s="162">
        <v>21</v>
      </c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</row>
    <row r="111" spans="1:60" outlineLevel="1" x14ac:dyDescent="0.2">
      <c r="A111" s="200">
        <v>58</v>
      </c>
      <c r="B111" s="173" t="s">
        <v>898</v>
      </c>
      <c r="C111" s="194" t="s">
        <v>899</v>
      </c>
      <c r="D111" s="177" t="s">
        <v>245</v>
      </c>
      <c r="E111" s="180">
        <v>2</v>
      </c>
      <c r="F111" s="185"/>
      <c r="G111" s="184">
        <f t="shared" si="2"/>
        <v>0</v>
      </c>
      <c r="H111" s="183"/>
      <c r="I111" s="202" t="s">
        <v>228</v>
      </c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 t="s">
        <v>229</v>
      </c>
      <c r="AF111" s="162" t="s">
        <v>240</v>
      </c>
      <c r="AG111" s="162"/>
      <c r="AH111" s="162"/>
      <c r="AI111" s="162"/>
      <c r="AJ111" s="162"/>
      <c r="AK111" s="162"/>
      <c r="AL111" s="162"/>
      <c r="AM111" s="162">
        <v>21</v>
      </c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</row>
    <row r="112" spans="1:60" outlineLevel="1" x14ac:dyDescent="0.2">
      <c r="A112" s="199"/>
      <c r="B112" s="285" t="s">
        <v>494</v>
      </c>
      <c r="C112" s="286"/>
      <c r="D112" s="287"/>
      <c r="E112" s="288"/>
      <c r="F112" s="289"/>
      <c r="G112" s="290"/>
      <c r="H112" s="183"/>
      <c r="I112" s="20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>
        <v>0</v>
      </c>
      <c r="AD112" s="162"/>
      <c r="AE112" s="162"/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2"/>
      <c r="AZ112" s="162"/>
      <c r="BA112" s="162"/>
      <c r="BB112" s="162"/>
      <c r="BC112" s="162"/>
      <c r="BD112" s="162"/>
      <c r="BE112" s="162"/>
      <c r="BF112" s="162"/>
      <c r="BG112" s="162"/>
      <c r="BH112" s="162"/>
    </row>
    <row r="113" spans="1:60" outlineLevel="1" x14ac:dyDescent="0.2">
      <c r="A113" s="199">
        <v>59</v>
      </c>
      <c r="B113" s="174" t="s">
        <v>495</v>
      </c>
      <c r="C113" s="194" t="s">
        <v>462</v>
      </c>
      <c r="D113" s="177" t="s">
        <v>463</v>
      </c>
      <c r="E113" s="220"/>
      <c r="F113" s="185"/>
      <c r="G113" s="184">
        <f>ROUND(E113*F113,2)</f>
        <v>0</v>
      </c>
      <c r="H113" s="183" t="s">
        <v>474</v>
      </c>
      <c r="I113" s="202" t="s">
        <v>174</v>
      </c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 t="s">
        <v>166</v>
      </c>
      <c r="AF113" s="162"/>
      <c r="AG113" s="162"/>
      <c r="AH113" s="162"/>
      <c r="AI113" s="162"/>
      <c r="AJ113" s="162"/>
      <c r="AK113" s="162"/>
      <c r="AL113" s="162"/>
      <c r="AM113" s="162">
        <v>21</v>
      </c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2"/>
      <c r="AZ113" s="162"/>
      <c r="BA113" s="162"/>
      <c r="BB113" s="162"/>
      <c r="BC113" s="162"/>
      <c r="BD113" s="162"/>
      <c r="BE113" s="162"/>
      <c r="BF113" s="162"/>
      <c r="BG113" s="162"/>
      <c r="BH113" s="162"/>
    </row>
    <row r="114" spans="1:60" outlineLevel="1" x14ac:dyDescent="0.2">
      <c r="A114" s="199"/>
      <c r="B114" s="285" t="s">
        <v>496</v>
      </c>
      <c r="C114" s="286"/>
      <c r="D114" s="287"/>
      <c r="E114" s="288"/>
      <c r="F114" s="289"/>
      <c r="G114" s="290"/>
      <c r="H114" s="183"/>
      <c r="I114" s="20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>
        <v>1</v>
      </c>
      <c r="AD114" s="162"/>
      <c r="AE114" s="162"/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2"/>
      <c r="AZ114" s="162"/>
      <c r="BA114" s="162"/>
      <c r="BB114" s="162"/>
      <c r="BC114" s="162"/>
      <c r="BD114" s="162"/>
      <c r="BE114" s="162"/>
      <c r="BF114" s="162"/>
      <c r="BG114" s="162"/>
      <c r="BH114" s="162"/>
    </row>
    <row r="115" spans="1:60" outlineLevel="1" x14ac:dyDescent="0.2">
      <c r="A115" s="199">
        <v>60</v>
      </c>
      <c r="B115" s="174" t="s">
        <v>497</v>
      </c>
      <c r="C115" s="194" t="s">
        <v>498</v>
      </c>
      <c r="D115" s="177" t="s">
        <v>463</v>
      </c>
      <c r="E115" s="220"/>
      <c r="F115" s="185"/>
      <c r="G115" s="184">
        <f>ROUND(E115*F115,2)</f>
        <v>0</v>
      </c>
      <c r="H115" s="183" t="s">
        <v>474</v>
      </c>
      <c r="I115" s="202" t="s">
        <v>174</v>
      </c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 t="s">
        <v>166</v>
      </c>
      <c r="AF115" s="162"/>
      <c r="AG115" s="162"/>
      <c r="AH115" s="162"/>
      <c r="AI115" s="162"/>
      <c r="AJ115" s="162"/>
      <c r="AK115" s="162"/>
      <c r="AL115" s="162"/>
      <c r="AM115" s="162">
        <v>21</v>
      </c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2"/>
      <c r="AZ115" s="162"/>
      <c r="BA115" s="162"/>
      <c r="BB115" s="162"/>
      <c r="BC115" s="162"/>
      <c r="BD115" s="162"/>
      <c r="BE115" s="162"/>
      <c r="BF115" s="162"/>
      <c r="BG115" s="162"/>
      <c r="BH115" s="162"/>
    </row>
    <row r="116" spans="1:60" x14ac:dyDescent="0.2">
      <c r="A116" s="198" t="s">
        <v>158</v>
      </c>
      <c r="B116" s="172" t="s">
        <v>124</v>
      </c>
      <c r="C116" s="193" t="s">
        <v>125</v>
      </c>
      <c r="D116" s="176"/>
      <c r="E116" s="179"/>
      <c r="F116" s="291">
        <f>SUM(G117:G145)</f>
        <v>0</v>
      </c>
      <c r="G116" s="292"/>
      <c r="H116" s="182"/>
      <c r="I116" s="201"/>
      <c r="AE116" t="s">
        <v>159</v>
      </c>
    </row>
    <row r="117" spans="1:60" outlineLevel="1" x14ac:dyDescent="0.2">
      <c r="A117" s="199"/>
      <c r="B117" s="293" t="s">
        <v>499</v>
      </c>
      <c r="C117" s="294"/>
      <c r="D117" s="295"/>
      <c r="E117" s="296"/>
      <c r="F117" s="297"/>
      <c r="G117" s="298"/>
      <c r="H117" s="183"/>
      <c r="I117" s="20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>
        <v>0</v>
      </c>
      <c r="AD117" s="162"/>
      <c r="AE117" s="162"/>
      <c r="AF117" s="162"/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2"/>
      <c r="AZ117" s="162"/>
      <c r="BA117" s="162"/>
      <c r="BB117" s="162"/>
      <c r="BC117" s="162"/>
      <c r="BD117" s="162"/>
      <c r="BE117" s="162"/>
      <c r="BF117" s="162"/>
      <c r="BG117" s="162"/>
      <c r="BH117" s="162"/>
    </row>
    <row r="118" spans="1:60" outlineLevel="1" x14ac:dyDescent="0.2">
      <c r="A118" s="200">
        <v>61</v>
      </c>
      <c r="B118" s="173" t="s">
        <v>900</v>
      </c>
      <c r="C118" s="194" t="s">
        <v>901</v>
      </c>
      <c r="D118" s="177" t="s">
        <v>225</v>
      </c>
      <c r="E118" s="180">
        <v>14</v>
      </c>
      <c r="F118" s="185"/>
      <c r="G118" s="184">
        <f>ROUND(E118*F118,2)</f>
        <v>0</v>
      </c>
      <c r="H118" s="183" t="s">
        <v>474</v>
      </c>
      <c r="I118" s="202" t="s">
        <v>174</v>
      </c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 t="s">
        <v>166</v>
      </c>
      <c r="AF118" s="162"/>
      <c r="AG118" s="162"/>
      <c r="AH118" s="162"/>
      <c r="AI118" s="162"/>
      <c r="AJ118" s="162"/>
      <c r="AK118" s="162"/>
      <c r="AL118" s="162"/>
      <c r="AM118" s="162">
        <v>21</v>
      </c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2"/>
      <c r="AZ118" s="162"/>
      <c r="BA118" s="162"/>
      <c r="BB118" s="162"/>
      <c r="BC118" s="162"/>
      <c r="BD118" s="162"/>
      <c r="BE118" s="162"/>
      <c r="BF118" s="162"/>
      <c r="BG118" s="162"/>
      <c r="BH118" s="162"/>
    </row>
    <row r="119" spans="1:60" outlineLevel="1" x14ac:dyDescent="0.2">
      <c r="A119" s="199"/>
      <c r="B119" s="174"/>
      <c r="C119" s="299" t="s">
        <v>502</v>
      </c>
      <c r="D119" s="300"/>
      <c r="E119" s="301"/>
      <c r="F119" s="302"/>
      <c r="G119" s="303"/>
      <c r="H119" s="183"/>
      <c r="I119" s="20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2"/>
      <c r="AZ119" s="162"/>
      <c r="BA119" s="165" t="str">
        <f>C119</f>
        <v>Potrubí včetně tvarovek a zednických výpomocí.</v>
      </c>
      <c r="BB119" s="162"/>
      <c r="BC119" s="162"/>
      <c r="BD119" s="162"/>
      <c r="BE119" s="162"/>
      <c r="BF119" s="162"/>
      <c r="BG119" s="162"/>
      <c r="BH119" s="162"/>
    </row>
    <row r="120" spans="1:60" outlineLevel="1" x14ac:dyDescent="0.2">
      <c r="A120" s="200">
        <v>62</v>
      </c>
      <c r="B120" s="173" t="s">
        <v>902</v>
      </c>
      <c r="C120" s="194" t="s">
        <v>903</v>
      </c>
      <c r="D120" s="177" t="s">
        <v>225</v>
      </c>
      <c r="E120" s="180">
        <v>7</v>
      </c>
      <c r="F120" s="185"/>
      <c r="G120" s="184">
        <f>ROUND(E120*F120,2)</f>
        <v>0</v>
      </c>
      <c r="H120" s="183" t="s">
        <v>474</v>
      </c>
      <c r="I120" s="202" t="s">
        <v>174</v>
      </c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 t="s">
        <v>166</v>
      </c>
      <c r="AF120" s="162"/>
      <c r="AG120" s="162"/>
      <c r="AH120" s="162"/>
      <c r="AI120" s="162"/>
      <c r="AJ120" s="162"/>
      <c r="AK120" s="162"/>
      <c r="AL120" s="162"/>
      <c r="AM120" s="162">
        <v>21</v>
      </c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</row>
    <row r="121" spans="1:60" outlineLevel="1" x14ac:dyDescent="0.2">
      <c r="A121" s="199"/>
      <c r="B121" s="174"/>
      <c r="C121" s="299" t="s">
        <v>502</v>
      </c>
      <c r="D121" s="300"/>
      <c r="E121" s="301"/>
      <c r="F121" s="302"/>
      <c r="G121" s="303"/>
      <c r="H121" s="183"/>
      <c r="I121" s="20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2"/>
      <c r="AZ121" s="162"/>
      <c r="BA121" s="165" t="str">
        <f>C121</f>
        <v>Potrubí včetně tvarovek a zednických výpomocí.</v>
      </c>
      <c r="BB121" s="162"/>
      <c r="BC121" s="162"/>
      <c r="BD121" s="162"/>
      <c r="BE121" s="162"/>
      <c r="BF121" s="162"/>
      <c r="BG121" s="162"/>
      <c r="BH121" s="162"/>
    </row>
    <row r="122" spans="1:60" outlineLevel="1" x14ac:dyDescent="0.2">
      <c r="A122" s="200">
        <v>63</v>
      </c>
      <c r="B122" s="173" t="s">
        <v>500</v>
      </c>
      <c r="C122" s="194" t="s">
        <v>501</v>
      </c>
      <c r="D122" s="177" t="s">
        <v>225</v>
      </c>
      <c r="E122" s="180">
        <v>12</v>
      </c>
      <c r="F122" s="185"/>
      <c r="G122" s="184">
        <f>ROUND(E122*F122,2)</f>
        <v>0</v>
      </c>
      <c r="H122" s="183" t="s">
        <v>474</v>
      </c>
      <c r="I122" s="202" t="s">
        <v>174</v>
      </c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 t="s">
        <v>166</v>
      </c>
      <c r="AF122" s="162"/>
      <c r="AG122" s="162"/>
      <c r="AH122" s="162"/>
      <c r="AI122" s="162"/>
      <c r="AJ122" s="162"/>
      <c r="AK122" s="162"/>
      <c r="AL122" s="162"/>
      <c r="AM122" s="162">
        <v>21</v>
      </c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162"/>
      <c r="AZ122" s="162"/>
      <c r="BA122" s="162"/>
      <c r="BB122" s="162"/>
      <c r="BC122" s="162"/>
      <c r="BD122" s="162"/>
      <c r="BE122" s="162"/>
      <c r="BF122" s="162"/>
      <c r="BG122" s="162"/>
      <c r="BH122" s="162"/>
    </row>
    <row r="123" spans="1:60" outlineLevel="1" x14ac:dyDescent="0.2">
      <c r="A123" s="199"/>
      <c r="B123" s="174"/>
      <c r="C123" s="299" t="s">
        <v>502</v>
      </c>
      <c r="D123" s="300"/>
      <c r="E123" s="301"/>
      <c r="F123" s="302"/>
      <c r="G123" s="303"/>
      <c r="H123" s="183"/>
      <c r="I123" s="20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  <c r="AU123" s="162"/>
      <c r="AV123" s="162"/>
      <c r="AW123" s="162"/>
      <c r="AX123" s="162"/>
      <c r="AY123" s="162"/>
      <c r="AZ123" s="162"/>
      <c r="BA123" s="165" t="str">
        <f>C123</f>
        <v>Potrubí včetně tvarovek a zednických výpomocí.</v>
      </c>
      <c r="BB123" s="162"/>
      <c r="BC123" s="162"/>
      <c r="BD123" s="162"/>
      <c r="BE123" s="162"/>
      <c r="BF123" s="162"/>
      <c r="BG123" s="162"/>
      <c r="BH123" s="162"/>
    </row>
    <row r="124" spans="1:60" outlineLevel="1" x14ac:dyDescent="0.2">
      <c r="A124" s="200">
        <v>64</v>
      </c>
      <c r="B124" s="173" t="s">
        <v>503</v>
      </c>
      <c r="C124" s="194" t="s">
        <v>504</v>
      </c>
      <c r="D124" s="177" t="s">
        <v>225</v>
      </c>
      <c r="E124" s="180">
        <v>22</v>
      </c>
      <c r="F124" s="185"/>
      <c r="G124" s="184">
        <f>ROUND(E124*F124,2)</f>
        <v>0</v>
      </c>
      <c r="H124" s="183" t="s">
        <v>474</v>
      </c>
      <c r="I124" s="202" t="s">
        <v>174</v>
      </c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 t="s">
        <v>166</v>
      </c>
      <c r="AF124" s="162"/>
      <c r="AG124" s="162"/>
      <c r="AH124" s="162"/>
      <c r="AI124" s="162"/>
      <c r="AJ124" s="162"/>
      <c r="AK124" s="162"/>
      <c r="AL124" s="162"/>
      <c r="AM124" s="162">
        <v>21</v>
      </c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2"/>
      <c r="AY124" s="162"/>
      <c r="AZ124" s="162"/>
      <c r="BA124" s="162"/>
      <c r="BB124" s="162"/>
      <c r="BC124" s="162"/>
      <c r="BD124" s="162"/>
      <c r="BE124" s="162"/>
      <c r="BF124" s="162"/>
      <c r="BG124" s="162"/>
      <c r="BH124" s="162"/>
    </row>
    <row r="125" spans="1:60" outlineLevel="1" x14ac:dyDescent="0.2">
      <c r="A125" s="199"/>
      <c r="B125" s="174"/>
      <c r="C125" s="299" t="s">
        <v>502</v>
      </c>
      <c r="D125" s="300"/>
      <c r="E125" s="301"/>
      <c r="F125" s="302"/>
      <c r="G125" s="303"/>
      <c r="H125" s="183"/>
      <c r="I125" s="20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  <c r="AU125" s="162"/>
      <c r="AV125" s="162"/>
      <c r="AW125" s="162"/>
      <c r="AX125" s="162"/>
      <c r="AY125" s="162"/>
      <c r="AZ125" s="162"/>
      <c r="BA125" s="165" t="str">
        <f>C125</f>
        <v>Potrubí včetně tvarovek a zednických výpomocí.</v>
      </c>
      <c r="BB125" s="162"/>
      <c r="BC125" s="162"/>
      <c r="BD125" s="162"/>
      <c r="BE125" s="162"/>
      <c r="BF125" s="162"/>
      <c r="BG125" s="162"/>
      <c r="BH125" s="162"/>
    </row>
    <row r="126" spans="1:60" outlineLevel="1" x14ac:dyDescent="0.2">
      <c r="A126" s="200">
        <v>65</v>
      </c>
      <c r="B126" s="173" t="s">
        <v>505</v>
      </c>
      <c r="C126" s="194" t="s">
        <v>506</v>
      </c>
      <c r="D126" s="177" t="s">
        <v>225</v>
      </c>
      <c r="E126" s="180">
        <v>24</v>
      </c>
      <c r="F126" s="185"/>
      <c r="G126" s="184">
        <f>ROUND(E126*F126,2)</f>
        <v>0</v>
      </c>
      <c r="H126" s="183" t="s">
        <v>474</v>
      </c>
      <c r="I126" s="202" t="s">
        <v>174</v>
      </c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 t="s">
        <v>166</v>
      </c>
      <c r="AF126" s="162"/>
      <c r="AG126" s="162"/>
      <c r="AH126" s="162"/>
      <c r="AI126" s="162"/>
      <c r="AJ126" s="162"/>
      <c r="AK126" s="162"/>
      <c r="AL126" s="162"/>
      <c r="AM126" s="162">
        <v>21</v>
      </c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162"/>
      <c r="AY126" s="162"/>
      <c r="AZ126" s="162"/>
      <c r="BA126" s="162"/>
      <c r="BB126" s="162"/>
      <c r="BC126" s="162"/>
      <c r="BD126" s="162"/>
      <c r="BE126" s="162"/>
      <c r="BF126" s="162"/>
      <c r="BG126" s="162"/>
      <c r="BH126" s="162"/>
    </row>
    <row r="127" spans="1:60" outlineLevel="1" x14ac:dyDescent="0.2">
      <c r="A127" s="199"/>
      <c r="B127" s="174"/>
      <c r="C127" s="299" t="s">
        <v>502</v>
      </c>
      <c r="D127" s="300"/>
      <c r="E127" s="301"/>
      <c r="F127" s="302"/>
      <c r="G127" s="303"/>
      <c r="H127" s="183"/>
      <c r="I127" s="20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62"/>
      <c r="AY127" s="162"/>
      <c r="AZ127" s="162"/>
      <c r="BA127" s="165" t="str">
        <f>C127</f>
        <v>Potrubí včetně tvarovek a zednických výpomocí.</v>
      </c>
      <c r="BB127" s="162"/>
      <c r="BC127" s="162"/>
      <c r="BD127" s="162"/>
      <c r="BE127" s="162"/>
      <c r="BF127" s="162"/>
      <c r="BG127" s="162"/>
      <c r="BH127" s="162"/>
    </row>
    <row r="128" spans="1:60" outlineLevel="1" x14ac:dyDescent="0.2">
      <c r="A128" s="199"/>
      <c r="B128" s="285" t="s">
        <v>507</v>
      </c>
      <c r="C128" s="286"/>
      <c r="D128" s="287"/>
      <c r="E128" s="288"/>
      <c r="F128" s="289"/>
      <c r="G128" s="290"/>
      <c r="H128" s="183"/>
      <c r="I128" s="20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>
        <v>0</v>
      </c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  <c r="AU128" s="162"/>
      <c r="AV128" s="162"/>
      <c r="AW128" s="162"/>
      <c r="AX128" s="162"/>
      <c r="AY128" s="162"/>
      <c r="AZ128" s="162"/>
      <c r="BA128" s="162"/>
      <c r="BB128" s="162"/>
      <c r="BC128" s="162"/>
      <c r="BD128" s="162"/>
      <c r="BE128" s="162"/>
      <c r="BF128" s="162"/>
      <c r="BG128" s="162"/>
      <c r="BH128" s="162"/>
    </row>
    <row r="129" spans="1:60" outlineLevel="1" x14ac:dyDescent="0.2">
      <c r="A129" s="200">
        <v>66</v>
      </c>
      <c r="B129" s="173" t="s">
        <v>508</v>
      </c>
      <c r="C129" s="194" t="s">
        <v>509</v>
      </c>
      <c r="D129" s="177" t="s">
        <v>225</v>
      </c>
      <c r="E129" s="180">
        <v>25</v>
      </c>
      <c r="F129" s="185"/>
      <c r="G129" s="184">
        <f>ROUND(E129*F129,2)</f>
        <v>0</v>
      </c>
      <c r="H129" s="183" t="s">
        <v>474</v>
      </c>
      <c r="I129" s="202" t="s">
        <v>174</v>
      </c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 t="s">
        <v>166</v>
      </c>
      <c r="AF129" s="162"/>
      <c r="AG129" s="162"/>
      <c r="AH129" s="162"/>
      <c r="AI129" s="162"/>
      <c r="AJ129" s="162"/>
      <c r="AK129" s="162"/>
      <c r="AL129" s="162"/>
      <c r="AM129" s="162">
        <v>21</v>
      </c>
      <c r="AN129" s="162"/>
      <c r="AO129" s="162"/>
      <c r="AP129" s="162"/>
      <c r="AQ129" s="162"/>
      <c r="AR129" s="162"/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</row>
    <row r="130" spans="1:60" outlineLevel="1" x14ac:dyDescent="0.2">
      <c r="A130" s="199"/>
      <c r="B130" s="285" t="s">
        <v>510</v>
      </c>
      <c r="C130" s="286"/>
      <c r="D130" s="287"/>
      <c r="E130" s="288"/>
      <c r="F130" s="289"/>
      <c r="G130" s="290"/>
      <c r="H130" s="183"/>
      <c r="I130" s="20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>
        <v>0</v>
      </c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</row>
    <row r="131" spans="1:60" outlineLevel="1" x14ac:dyDescent="0.2">
      <c r="A131" s="199"/>
      <c r="B131" s="285" t="s">
        <v>511</v>
      </c>
      <c r="C131" s="286"/>
      <c r="D131" s="287"/>
      <c r="E131" s="288"/>
      <c r="F131" s="289"/>
      <c r="G131" s="290"/>
      <c r="H131" s="183"/>
      <c r="I131" s="20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>
        <v>1</v>
      </c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  <c r="AU131" s="162"/>
      <c r="AV131" s="162"/>
      <c r="AW131" s="162"/>
      <c r="AX131" s="162"/>
      <c r="AY131" s="162"/>
      <c r="AZ131" s="162"/>
      <c r="BA131" s="162"/>
      <c r="BB131" s="162"/>
      <c r="BC131" s="162"/>
      <c r="BD131" s="162"/>
      <c r="BE131" s="162"/>
      <c r="BF131" s="162"/>
      <c r="BG131" s="162"/>
      <c r="BH131" s="162"/>
    </row>
    <row r="132" spans="1:60" outlineLevel="1" x14ac:dyDescent="0.2">
      <c r="A132" s="200">
        <v>67</v>
      </c>
      <c r="B132" s="173" t="s">
        <v>512</v>
      </c>
      <c r="C132" s="194" t="s">
        <v>513</v>
      </c>
      <c r="D132" s="177" t="s">
        <v>225</v>
      </c>
      <c r="E132" s="180">
        <v>79</v>
      </c>
      <c r="F132" s="185"/>
      <c r="G132" s="184">
        <f>ROUND(E132*F132,2)</f>
        <v>0</v>
      </c>
      <c r="H132" s="183" t="s">
        <v>474</v>
      </c>
      <c r="I132" s="202" t="s">
        <v>174</v>
      </c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 t="s">
        <v>166</v>
      </c>
      <c r="AF132" s="162"/>
      <c r="AG132" s="162"/>
      <c r="AH132" s="162"/>
      <c r="AI132" s="162"/>
      <c r="AJ132" s="162"/>
      <c r="AK132" s="162"/>
      <c r="AL132" s="162"/>
      <c r="AM132" s="162">
        <v>21</v>
      </c>
      <c r="AN132" s="162"/>
      <c r="AO132" s="162"/>
      <c r="AP132" s="162"/>
      <c r="AQ132" s="162"/>
      <c r="AR132" s="162"/>
      <c r="AS132" s="162"/>
      <c r="AT132" s="162"/>
      <c r="AU132" s="162"/>
      <c r="AV132" s="162"/>
      <c r="AW132" s="162"/>
      <c r="AX132" s="162"/>
      <c r="AY132" s="162"/>
      <c r="AZ132" s="162"/>
      <c r="BA132" s="162"/>
      <c r="BB132" s="162"/>
      <c r="BC132" s="162"/>
      <c r="BD132" s="162"/>
      <c r="BE132" s="162"/>
      <c r="BF132" s="162"/>
      <c r="BG132" s="162"/>
      <c r="BH132" s="162"/>
    </row>
    <row r="133" spans="1:60" outlineLevel="1" x14ac:dyDescent="0.2">
      <c r="A133" s="199"/>
      <c r="B133" s="174"/>
      <c r="C133" s="299" t="s">
        <v>514</v>
      </c>
      <c r="D133" s="300"/>
      <c r="E133" s="301"/>
      <c r="F133" s="302"/>
      <c r="G133" s="303"/>
      <c r="H133" s="183"/>
      <c r="I133" s="20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  <c r="AU133" s="162"/>
      <c r="AV133" s="162"/>
      <c r="AW133" s="162"/>
      <c r="AX133" s="162"/>
      <c r="AY133" s="162"/>
      <c r="AZ133" s="162"/>
      <c r="BA133" s="165" t="str">
        <f>C133</f>
        <v>Včetně dodávky vody, uzavření a zabezpečení konců potrubí.</v>
      </c>
      <c r="BB133" s="162"/>
      <c r="BC133" s="162"/>
      <c r="BD133" s="162"/>
      <c r="BE133" s="162"/>
      <c r="BF133" s="162"/>
      <c r="BG133" s="162"/>
      <c r="BH133" s="162"/>
    </row>
    <row r="134" spans="1:60" outlineLevel="1" x14ac:dyDescent="0.2">
      <c r="A134" s="200">
        <v>68</v>
      </c>
      <c r="B134" s="173" t="s">
        <v>515</v>
      </c>
      <c r="C134" s="194" t="s">
        <v>516</v>
      </c>
      <c r="D134" s="177" t="s">
        <v>245</v>
      </c>
      <c r="E134" s="180">
        <v>6</v>
      </c>
      <c r="F134" s="185"/>
      <c r="G134" s="184">
        <f t="shared" ref="G134:G141" si="3">ROUND(E134*F134,2)</f>
        <v>0</v>
      </c>
      <c r="H134" s="183"/>
      <c r="I134" s="202" t="s">
        <v>228</v>
      </c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 t="s">
        <v>229</v>
      </c>
      <c r="AF134" s="162" t="s">
        <v>240</v>
      </c>
      <c r="AG134" s="162"/>
      <c r="AH134" s="162"/>
      <c r="AI134" s="162"/>
      <c r="AJ134" s="162"/>
      <c r="AK134" s="162"/>
      <c r="AL134" s="162"/>
      <c r="AM134" s="162">
        <v>21</v>
      </c>
      <c r="AN134" s="162"/>
      <c r="AO134" s="162"/>
      <c r="AP134" s="162"/>
      <c r="AQ134" s="162"/>
      <c r="AR134" s="162"/>
      <c r="AS134" s="162"/>
      <c r="AT134" s="162"/>
      <c r="AU134" s="162"/>
      <c r="AV134" s="162"/>
      <c r="AW134" s="162"/>
      <c r="AX134" s="162"/>
      <c r="AY134" s="162"/>
      <c r="AZ134" s="162"/>
      <c r="BA134" s="162"/>
      <c r="BB134" s="162"/>
      <c r="BC134" s="162"/>
      <c r="BD134" s="162"/>
      <c r="BE134" s="162"/>
      <c r="BF134" s="162"/>
      <c r="BG134" s="162"/>
      <c r="BH134" s="162"/>
    </row>
    <row r="135" spans="1:60" outlineLevel="1" x14ac:dyDescent="0.2">
      <c r="A135" s="200">
        <v>69</v>
      </c>
      <c r="B135" s="173" t="s">
        <v>517</v>
      </c>
      <c r="C135" s="194" t="s">
        <v>904</v>
      </c>
      <c r="D135" s="177" t="s">
        <v>245</v>
      </c>
      <c r="E135" s="180">
        <v>2</v>
      </c>
      <c r="F135" s="185"/>
      <c r="G135" s="184">
        <f t="shared" si="3"/>
        <v>0</v>
      </c>
      <c r="H135" s="183"/>
      <c r="I135" s="202" t="s">
        <v>228</v>
      </c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 t="s">
        <v>229</v>
      </c>
      <c r="AF135" s="162" t="s">
        <v>240</v>
      </c>
      <c r="AG135" s="162"/>
      <c r="AH135" s="162"/>
      <c r="AI135" s="162"/>
      <c r="AJ135" s="162"/>
      <c r="AK135" s="162"/>
      <c r="AL135" s="162"/>
      <c r="AM135" s="162">
        <v>21</v>
      </c>
      <c r="AN135" s="162"/>
      <c r="AO135" s="162"/>
      <c r="AP135" s="162"/>
      <c r="AQ135" s="162"/>
      <c r="AR135" s="162"/>
      <c r="AS135" s="162"/>
      <c r="AT135" s="162"/>
      <c r="AU135" s="162"/>
      <c r="AV135" s="162"/>
      <c r="AW135" s="162"/>
      <c r="AX135" s="162"/>
      <c r="AY135" s="162"/>
      <c r="AZ135" s="162"/>
      <c r="BA135" s="162"/>
      <c r="BB135" s="162"/>
      <c r="BC135" s="162"/>
      <c r="BD135" s="162"/>
      <c r="BE135" s="162"/>
      <c r="BF135" s="162"/>
      <c r="BG135" s="162"/>
      <c r="BH135" s="162"/>
    </row>
    <row r="136" spans="1:60" outlineLevel="1" x14ac:dyDescent="0.2">
      <c r="A136" s="200">
        <v>70</v>
      </c>
      <c r="B136" s="173" t="s">
        <v>519</v>
      </c>
      <c r="C136" s="194" t="s">
        <v>905</v>
      </c>
      <c r="D136" s="177" t="s">
        <v>245</v>
      </c>
      <c r="E136" s="180">
        <v>2</v>
      </c>
      <c r="F136" s="185"/>
      <c r="G136" s="184">
        <f t="shared" si="3"/>
        <v>0</v>
      </c>
      <c r="H136" s="183"/>
      <c r="I136" s="202" t="s">
        <v>228</v>
      </c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 t="s">
        <v>229</v>
      </c>
      <c r="AF136" s="162" t="s">
        <v>240</v>
      </c>
      <c r="AG136" s="162"/>
      <c r="AH136" s="162"/>
      <c r="AI136" s="162"/>
      <c r="AJ136" s="162"/>
      <c r="AK136" s="162"/>
      <c r="AL136" s="162"/>
      <c r="AM136" s="162">
        <v>21</v>
      </c>
      <c r="AN136" s="162"/>
      <c r="AO136" s="162"/>
      <c r="AP136" s="162"/>
      <c r="AQ136" s="162"/>
      <c r="AR136" s="162"/>
      <c r="AS136" s="162"/>
      <c r="AT136" s="162"/>
      <c r="AU136" s="162"/>
      <c r="AV136" s="162"/>
      <c r="AW136" s="162"/>
      <c r="AX136" s="162"/>
      <c r="AY136" s="162"/>
      <c r="AZ136" s="162"/>
      <c r="BA136" s="162"/>
      <c r="BB136" s="162"/>
      <c r="BC136" s="162"/>
      <c r="BD136" s="162"/>
      <c r="BE136" s="162"/>
      <c r="BF136" s="162"/>
      <c r="BG136" s="162"/>
      <c r="BH136" s="162"/>
    </row>
    <row r="137" spans="1:60" outlineLevel="1" x14ac:dyDescent="0.2">
      <c r="A137" s="200">
        <v>71</v>
      </c>
      <c r="B137" s="173" t="s">
        <v>523</v>
      </c>
      <c r="C137" s="194" t="s">
        <v>524</v>
      </c>
      <c r="D137" s="177" t="s">
        <v>245</v>
      </c>
      <c r="E137" s="180">
        <v>2</v>
      </c>
      <c r="F137" s="185"/>
      <c r="G137" s="184">
        <f t="shared" si="3"/>
        <v>0</v>
      </c>
      <c r="H137" s="183"/>
      <c r="I137" s="202" t="s">
        <v>228</v>
      </c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 t="s">
        <v>229</v>
      </c>
      <c r="AF137" s="162" t="s">
        <v>240</v>
      </c>
      <c r="AG137" s="162"/>
      <c r="AH137" s="162"/>
      <c r="AI137" s="162"/>
      <c r="AJ137" s="162"/>
      <c r="AK137" s="162"/>
      <c r="AL137" s="162"/>
      <c r="AM137" s="162">
        <v>21</v>
      </c>
      <c r="AN137" s="162"/>
      <c r="AO137" s="162"/>
      <c r="AP137" s="162"/>
      <c r="AQ137" s="162"/>
      <c r="AR137" s="162"/>
      <c r="AS137" s="162"/>
      <c r="AT137" s="162"/>
      <c r="AU137" s="162"/>
      <c r="AV137" s="162"/>
      <c r="AW137" s="162"/>
      <c r="AX137" s="162"/>
      <c r="AY137" s="162"/>
      <c r="AZ137" s="162"/>
      <c r="BA137" s="162"/>
      <c r="BB137" s="162"/>
      <c r="BC137" s="162"/>
      <c r="BD137" s="162"/>
      <c r="BE137" s="162"/>
      <c r="BF137" s="162"/>
      <c r="BG137" s="162"/>
      <c r="BH137" s="162"/>
    </row>
    <row r="138" spans="1:60" outlineLevel="1" x14ac:dyDescent="0.2">
      <c r="A138" s="200">
        <v>72</v>
      </c>
      <c r="B138" s="173" t="s">
        <v>906</v>
      </c>
      <c r="C138" s="194" t="s">
        <v>522</v>
      </c>
      <c r="D138" s="177" t="s">
        <v>245</v>
      </c>
      <c r="E138" s="180">
        <v>2</v>
      </c>
      <c r="F138" s="185"/>
      <c r="G138" s="184">
        <f t="shared" si="3"/>
        <v>0</v>
      </c>
      <c r="H138" s="183"/>
      <c r="I138" s="202" t="s">
        <v>228</v>
      </c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 t="s">
        <v>229</v>
      </c>
      <c r="AF138" s="162" t="s">
        <v>240</v>
      </c>
      <c r="AG138" s="162"/>
      <c r="AH138" s="162"/>
      <c r="AI138" s="162"/>
      <c r="AJ138" s="162"/>
      <c r="AK138" s="162"/>
      <c r="AL138" s="162"/>
      <c r="AM138" s="162">
        <v>21</v>
      </c>
      <c r="AN138" s="162"/>
      <c r="AO138" s="162"/>
      <c r="AP138" s="162"/>
      <c r="AQ138" s="162"/>
      <c r="AR138" s="162"/>
      <c r="AS138" s="162"/>
      <c r="AT138" s="162"/>
      <c r="AU138" s="162"/>
      <c r="AV138" s="162"/>
      <c r="AW138" s="162"/>
      <c r="AX138" s="162"/>
      <c r="AY138" s="162"/>
      <c r="AZ138" s="162"/>
      <c r="BA138" s="162"/>
      <c r="BB138" s="162"/>
      <c r="BC138" s="162"/>
      <c r="BD138" s="162"/>
      <c r="BE138" s="162"/>
      <c r="BF138" s="162"/>
      <c r="BG138" s="162"/>
      <c r="BH138" s="162"/>
    </row>
    <row r="139" spans="1:60" outlineLevel="1" x14ac:dyDescent="0.2">
      <c r="A139" s="200">
        <v>73</v>
      </c>
      <c r="B139" s="173" t="s">
        <v>907</v>
      </c>
      <c r="C139" s="194" t="s">
        <v>908</v>
      </c>
      <c r="D139" s="177" t="s">
        <v>245</v>
      </c>
      <c r="E139" s="180">
        <v>4</v>
      </c>
      <c r="F139" s="185"/>
      <c r="G139" s="184">
        <f t="shared" si="3"/>
        <v>0</v>
      </c>
      <c r="H139" s="183"/>
      <c r="I139" s="202" t="s">
        <v>228</v>
      </c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 t="s">
        <v>229</v>
      </c>
      <c r="AF139" s="162" t="s">
        <v>240</v>
      </c>
      <c r="AG139" s="162"/>
      <c r="AH139" s="162"/>
      <c r="AI139" s="162"/>
      <c r="AJ139" s="162"/>
      <c r="AK139" s="162"/>
      <c r="AL139" s="162"/>
      <c r="AM139" s="162">
        <v>21</v>
      </c>
      <c r="AN139" s="162"/>
      <c r="AO139" s="162"/>
      <c r="AP139" s="162"/>
      <c r="AQ139" s="162"/>
      <c r="AR139" s="162"/>
      <c r="AS139" s="162"/>
      <c r="AT139" s="162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</row>
    <row r="140" spans="1:60" ht="22.5" outlineLevel="1" x14ac:dyDescent="0.2">
      <c r="A140" s="200">
        <v>74</v>
      </c>
      <c r="B140" s="173" t="s">
        <v>909</v>
      </c>
      <c r="C140" s="194" t="s">
        <v>910</v>
      </c>
      <c r="D140" s="177" t="s">
        <v>245</v>
      </c>
      <c r="E140" s="180">
        <v>8</v>
      </c>
      <c r="F140" s="185"/>
      <c r="G140" s="184">
        <f t="shared" si="3"/>
        <v>0</v>
      </c>
      <c r="H140" s="183" t="s">
        <v>700</v>
      </c>
      <c r="I140" s="202" t="s">
        <v>174</v>
      </c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 t="s">
        <v>166</v>
      </c>
      <c r="AF140" s="162"/>
      <c r="AG140" s="162"/>
      <c r="AH140" s="162"/>
      <c r="AI140" s="162"/>
      <c r="AJ140" s="162"/>
      <c r="AK140" s="162"/>
      <c r="AL140" s="162"/>
      <c r="AM140" s="162">
        <v>21</v>
      </c>
      <c r="AN140" s="162"/>
      <c r="AO140" s="162"/>
      <c r="AP140" s="162"/>
      <c r="AQ140" s="162"/>
      <c r="AR140" s="162"/>
      <c r="AS140" s="162"/>
      <c r="AT140" s="162"/>
      <c r="AU140" s="162"/>
      <c r="AV140" s="162"/>
      <c r="AW140" s="162"/>
      <c r="AX140" s="162"/>
      <c r="AY140" s="162"/>
      <c r="AZ140" s="162"/>
      <c r="BA140" s="162"/>
      <c r="BB140" s="162"/>
      <c r="BC140" s="162"/>
      <c r="BD140" s="162"/>
      <c r="BE140" s="162"/>
      <c r="BF140" s="162"/>
      <c r="BG140" s="162"/>
      <c r="BH140" s="162"/>
    </row>
    <row r="141" spans="1:60" ht="22.5" outlineLevel="1" x14ac:dyDescent="0.2">
      <c r="A141" s="200">
        <v>75</v>
      </c>
      <c r="B141" s="173" t="s">
        <v>911</v>
      </c>
      <c r="C141" s="194" t="s">
        <v>912</v>
      </c>
      <c r="D141" s="177" t="s">
        <v>245</v>
      </c>
      <c r="E141" s="180">
        <v>16</v>
      </c>
      <c r="F141" s="185"/>
      <c r="G141" s="184">
        <f t="shared" si="3"/>
        <v>0</v>
      </c>
      <c r="H141" s="183" t="s">
        <v>700</v>
      </c>
      <c r="I141" s="202" t="s">
        <v>174</v>
      </c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 t="s">
        <v>166</v>
      </c>
      <c r="AF141" s="162"/>
      <c r="AG141" s="162"/>
      <c r="AH141" s="162"/>
      <c r="AI141" s="162"/>
      <c r="AJ141" s="162"/>
      <c r="AK141" s="162"/>
      <c r="AL141" s="162"/>
      <c r="AM141" s="162">
        <v>21</v>
      </c>
      <c r="AN141" s="162"/>
      <c r="AO141" s="162"/>
      <c r="AP141" s="162"/>
      <c r="AQ141" s="162"/>
      <c r="AR141" s="162"/>
      <c r="AS141" s="162"/>
      <c r="AT141" s="162"/>
      <c r="AU141" s="162"/>
      <c r="AV141" s="162"/>
      <c r="AW141" s="162"/>
      <c r="AX141" s="162"/>
      <c r="AY141" s="162"/>
      <c r="AZ141" s="162"/>
      <c r="BA141" s="162"/>
      <c r="BB141" s="162"/>
      <c r="BC141" s="162"/>
      <c r="BD141" s="162"/>
      <c r="BE141" s="162"/>
      <c r="BF141" s="162"/>
      <c r="BG141" s="162"/>
      <c r="BH141" s="162"/>
    </row>
    <row r="142" spans="1:60" outlineLevel="1" x14ac:dyDescent="0.2">
      <c r="A142" s="199"/>
      <c r="B142" s="285" t="s">
        <v>527</v>
      </c>
      <c r="C142" s="286"/>
      <c r="D142" s="287"/>
      <c r="E142" s="288"/>
      <c r="F142" s="289"/>
      <c r="G142" s="290"/>
      <c r="H142" s="183"/>
      <c r="I142" s="20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>
        <v>0</v>
      </c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  <c r="AU142" s="162"/>
      <c r="AV142" s="162"/>
      <c r="AW142" s="162"/>
      <c r="AX142" s="162"/>
      <c r="AY142" s="162"/>
      <c r="AZ142" s="162"/>
      <c r="BA142" s="162"/>
      <c r="BB142" s="162"/>
      <c r="BC142" s="162"/>
      <c r="BD142" s="162"/>
      <c r="BE142" s="162"/>
      <c r="BF142" s="162"/>
      <c r="BG142" s="162"/>
      <c r="BH142" s="162"/>
    </row>
    <row r="143" spans="1:60" outlineLevel="1" x14ac:dyDescent="0.2">
      <c r="A143" s="199">
        <v>76</v>
      </c>
      <c r="B143" s="174" t="s">
        <v>528</v>
      </c>
      <c r="C143" s="194" t="s">
        <v>529</v>
      </c>
      <c r="D143" s="177" t="s">
        <v>463</v>
      </c>
      <c r="E143" s="220"/>
      <c r="F143" s="185"/>
      <c r="G143" s="184">
        <f>ROUND(E143*F143,2)</f>
        <v>0</v>
      </c>
      <c r="H143" s="183" t="s">
        <v>474</v>
      </c>
      <c r="I143" s="202" t="s">
        <v>174</v>
      </c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 t="s">
        <v>166</v>
      </c>
      <c r="AF143" s="162"/>
      <c r="AG143" s="162"/>
      <c r="AH143" s="162"/>
      <c r="AI143" s="162"/>
      <c r="AJ143" s="162"/>
      <c r="AK143" s="162"/>
      <c r="AL143" s="162"/>
      <c r="AM143" s="162">
        <v>21</v>
      </c>
      <c r="AN143" s="162"/>
      <c r="AO143" s="162"/>
      <c r="AP143" s="162"/>
      <c r="AQ143" s="162"/>
      <c r="AR143" s="162"/>
      <c r="AS143" s="162"/>
      <c r="AT143" s="162"/>
      <c r="AU143" s="162"/>
      <c r="AV143" s="162"/>
      <c r="AW143" s="162"/>
      <c r="AX143" s="162"/>
      <c r="AY143" s="162"/>
      <c r="AZ143" s="162"/>
      <c r="BA143" s="162"/>
      <c r="BB143" s="162"/>
      <c r="BC143" s="162"/>
      <c r="BD143" s="162"/>
      <c r="BE143" s="162"/>
      <c r="BF143" s="162"/>
      <c r="BG143" s="162"/>
      <c r="BH143" s="162"/>
    </row>
    <row r="144" spans="1:60" outlineLevel="1" x14ac:dyDescent="0.2">
      <c r="A144" s="199"/>
      <c r="B144" s="285" t="s">
        <v>530</v>
      </c>
      <c r="C144" s="286"/>
      <c r="D144" s="287"/>
      <c r="E144" s="288"/>
      <c r="F144" s="289"/>
      <c r="G144" s="290"/>
      <c r="H144" s="183"/>
      <c r="I144" s="20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>
        <v>1</v>
      </c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  <c r="AU144" s="162"/>
      <c r="AV144" s="162"/>
      <c r="AW144" s="162"/>
      <c r="AX144" s="162"/>
      <c r="AY144" s="162"/>
      <c r="AZ144" s="162"/>
      <c r="BA144" s="162"/>
      <c r="BB144" s="162"/>
      <c r="BC144" s="162"/>
      <c r="BD144" s="162"/>
      <c r="BE144" s="162"/>
      <c r="BF144" s="162"/>
      <c r="BG144" s="162"/>
      <c r="BH144" s="162"/>
    </row>
    <row r="145" spans="1:60" outlineLevel="1" x14ac:dyDescent="0.2">
      <c r="A145" s="199">
        <v>77</v>
      </c>
      <c r="B145" s="174" t="s">
        <v>531</v>
      </c>
      <c r="C145" s="194" t="s">
        <v>477</v>
      </c>
      <c r="D145" s="177" t="s">
        <v>463</v>
      </c>
      <c r="E145" s="220"/>
      <c r="F145" s="185"/>
      <c r="G145" s="184">
        <f>ROUND(E145*F145,2)</f>
        <v>0</v>
      </c>
      <c r="H145" s="183" t="s">
        <v>474</v>
      </c>
      <c r="I145" s="202" t="s">
        <v>174</v>
      </c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 t="s">
        <v>166</v>
      </c>
      <c r="AF145" s="162"/>
      <c r="AG145" s="162"/>
      <c r="AH145" s="162"/>
      <c r="AI145" s="162"/>
      <c r="AJ145" s="162"/>
      <c r="AK145" s="162"/>
      <c r="AL145" s="162"/>
      <c r="AM145" s="162">
        <v>21</v>
      </c>
      <c r="AN145" s="162"/>
      <c r="AO145" s="162"/>
      <c r="AP145" s="162"/>
      <c r="AQ145" s="162"/>
      <c r="AR145" s="162"/>
      <c r="AS145" s="162"/>
      <c r="AT145" s="162"/>
      <c r="AU145" s="162"/>
      <c r="AV145" s="162"/>
      <c r="AW145" s="162"/>
      <c r="AX145" s="162"/>
      <c r="AY145" s="162"/>
      <c r="AZ145" s="162"/>
      <c r="BA145" s="162"/>
      <c r="BB145" s="162"/>
      <c r="BC145" s="162"/>
      <c r="BD145" s="162"/>
      <c r="BE145" s="162"/>
      <c r="BF145" s="162"/>
      <c r="BG145" s="162"/>
      <c r="BH145" s="162"/>
    </row>
    <row r="146" spans="1:60" x14ac:dyDescent="0.2">
      <c r="A146" s="198" t="s">
        <v>158</v>
      </c>
      <c r="B146" s="172" t="s">
        <v>126</v>
      </c>
      <c r="C146" s="193" t="s">
        <v>127</v>
      </c>
      <c r="D146" s="176"/>
      <c r="E146" s="179"/>
      <c r="F146" s="291">
        <f>SUM(G147:G218)</f>
        <v>0</v>
      </c>
      <c r="G146" s="292"/>
      <c r="H146" s="182"/>
      <c r="I146" s="201"/>
      <c r="AE146" t="s">
        <v>159</v>
      </c>
    </row>
    <row r="147" spans="1:60" outlineLevel="1" x14ac:dyDescent="0.2">
      <c r="A147" s="199"/>
      <c r="B147" s="293" t="s">
        <v>532</v>
      </c>
      <c r="C147" s="294"/>
      <c r="D147" s="295"/>
      <c r="E147" s="296"/>
      <c r="F147" s="297"/>
      <c r="G147" s="298"/>
      <c r="H147" s="183"/>
      <c r="I147" s="20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>
        <v>0</v>
      </c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  <c r="AU147" s="162"/>
      <c r="AV147" s="162"/>
      <c r="AW147" s="162"/>
      <c r="AX147" s="162"/>
      <c r="AY147" s="162"/>
      <c r="AZ147" s="162"/>
      <c r="BA147" s="162"/>
      <c r="BB147" s="162"/>
      <c r="BC147" s="162"/>
      <c r="BD147" s="162"/>
      <c r="BE147" s="162"/>
      <c r="BF147" s="162"/>
      <c r="BG147" s="162"/>
      <c r="BH147" s="162"/>
    </row>
    <row r="148" spans="1:60" outlineLevel="1" x14ac:dyDescent="0.2">
      <c r="A148" s="199"/>
      <c r="B148" s="285" t="s">
        <v>533</v>
      </c>
      <c r="C148" s="286"/>
      <c r="D148" s="287"/>
      <c r="E148" s="288"/>
      <c r="F148" s="289"/>
      <c r="G148" s="290"/>
      <c r="H148" s="183"/>
      <c r="I148" s="20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>
        <v>1</v>
      </c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2"/>
      <c r="AV148" s="162"/>
      <c r="AW148" s="162"/>
      <c r="AX148" s="162"/>
      <c r="AY148" s="162"/>
      <c r="AZ148" s="162"/>
      <c r="BA148" s="162"/>
      <c r="BB148" s="162"/>
      <c r="BC148" s="162"/>
      <c r="BD148" s="162"/>
      <c r="BE148" s="162"/>
      <c r="BF148" s="162"/>
      <c r="BG148" s="162"/>
      <c r="BH148" s="162"/>
    </row>
    <row r="149" spans="1:60" outlineLevel="1" x14ac:dyDescent="0.2">
      <c r="A149" s="200">
        <v>78</v>
      </c>
      <c r="B149" s="173" t="s">
        <v>534</v>
      </c>
      <c r="C149" s="194" t="s">
        <v>535</v>
      </c>
      <c r="D149" s="177" t="s">
        <v>237</v>
      </c>
      <c r="E149" s="180">
        <v>2</v>
      </c>
      <c r="F149" s="185"/>
      <c r="G149" s="184">
        <f>ROUND(E149*F149,2)</f>
        <v>0</v>
      </c>
      <c r="H149" s="183" t="s">
        <v>474</v>
      </c>
      <c r="I149" s="202" t="s">
        <v>174</v>
      </c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 t="s">
        <v>166</v>
      </c>
      <c r="AF149" s="162"/>
      <c r="AG149" s="162"/>
      <c r="AH149" s="162"/>
      <c r="AI149" s="162"/>
      <c r="AJ149" s="162"/>
      <c r="AK149" s="162"/>
      <c r="AL149" s="162"/>
      <c r="AM149" s="162">
        <v>21</v>
      </c>
      <c r="AN149" s="162"/>
      <c r="AO149" s="162"/>
      <c r="AP149" s="162"/>
      <c r="AQ149" s="162"/>
      <c r="AR149" s="162"/>
      <c r="AS149" s="162"/>
      <c r="AT149" s="162"/>
      <c r="AU149" s="162"/>
      <c r="AV149" s="162"/>
      <c r="AW149" s="162"/>
      <c r="AX149" s="162"/>
      <c r="AY149" s="162"/>
      <c r="AZ149" s="162"/>
      <c r="BA149" s="162"/>
      <c r="BB149" s="162"/>
      <c r="BC149" s="162"/>
      <c r="BD149" s="162"/>
      <c r="BE149" s="162"/>
      <c r="BF149" s="162"/>
      <c r="BG149" s="162"/>
      <c r="BH149" s="162"/>
    </row>
    <row r="150" spans="1:60" outlineLevel="1" x14ac:dyDescent="0.2">
      <c r="A150" s="199"/>
      <c r="B150" s="285" t="s">
        <v>536</v>
      </c>
      <c r="C150" s="286"/>
      <c r="D150" s="287"/>
      <c r="E150" s="288"/>
      <c r="F150" s="289"/>
      <c r="G150" s="290"/>
      <c r="H150" s="183"/>
      <c r="I150" s="20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>
        <v>0</v>
      </c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  <c r="AU150" s="162"/>
      <c r="AV150" s="162"/>
      <c r="AW150" s="162"/>
      <c r="AX150" s="162"/>
      <c r="AY150" s="162"/>
      <c r="AZ150" s="162"/>
      <c r="BA150" s="162"/>
      <c r="BB150" s="162"/>
      <c r="BC150" s="162"/>
      <c r="BD150" s="162"/>
      <c r="BE150" s="162"/>
      <c r="BF150" s="162"/>
      <c r="BG150" s="162"/>
      <c r="BH150" s="162"/>
    </row>
    <row r="151" spans="1:60" outlineLevel="1" x14ac:dyDescent="0.2">
      <c r="A151" s="199"/>
      <c r="B151" s="285" t="s">
        <v>537</v>
      </c>
      <c r="C151" s="286"/>
      <c r="D151" s="287"/>
      <c r="E151" s="288"/>
      <c r="F151" s="289"/>
      <c r="G151" s="290"/>
      <c r="H151" s="183"/>
      <c r="I151" s="20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>
        <v>1</v>
      </c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  <c r="AU151" s="162"/>
      <c r="AV151" s="162"/>
      <c r="AW151" s="162"/>
      <c r="AX151" s="162"/>
      <c r="AY151" s="162"/>
      <c r="AZ151" s="162"/>
      <c r="BA151" s="162"/>
      <c r="BB151" s="162"/>
      <c r="BC151" s="162"/>
      <c r="BD151" s="162"/>
      <c r="BE151" s="162"/>
      <c r="BF151" s="162"/>
      <c r="BG151" s="162"/>
      <c r="BH151" s="162"/>
    </row>
    <row r="152" spans="1:60" outlineLevel="1" x14ac:dyDescent="0.2">
      <c r="A152" s="200">
        <v>79</v>
      </c>
      <c r="B152" s="173" t="s">
        <v>538</v>
      </c>
      <c r="C152" s="194" t="s">
        <v>539</v>
      </c>
      <c r="D152" s="177" t="s">
        <v>245</v>
      </c>
      <c r="E152" s="180">
        <v>5</v>
      </c>
      <c r="F152" s="185"/>
      <c r="G152" s="184">
        <f>ROUND(E152*F152,2)</f>
        <v>0</v>
      </c>
      <c r="H152" s="183" t="s">
        <v>474</v>
      </c>
      <c r="I152" s="202" t="s">
        <v>174</v>
      </c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 t="s">
        <v>166</v>
      </c>
      <c r="AF152" s="162"/>
      <c r="AG152" s="162"/>
      <c r="AH152" s="162"/>
      <c r="AI152" s="162"/>
      <c r="AJ152" s="162"/>
      <c r="AK152" s="162"/>
      <c r="AL152" s="162"/>
      <c r="AM152" s="162">
        <v>21</v>
      </c>
      <c r="AN152" s="162"/>
      <c r="AO152" s="162"/>
      <c r="AP152" s="162"/>
      <c r="AQ152" s="162"/>
      <c r="AR152" s="162"/>
      <c r="AS152" s="162"/>
      <c r="AT152" s="162"/>
      <c r="AU152" s="162"/>
      <c r="AV152" s="162"/>
      <c r="AW152" s="162"/>
      <c r="AX152" s="162"/>
      <c r="AY152" s="162"/>
      <c r="AZ152" s="162"/>
      <c r="BA152" s="162"/>
      <c r="BB152" s="162"/>
      <c r="BC152" s="162"/>
      <c r="BD152" s="162"/>
      <c r="BE152" s="162"/>
      <c r="BF152" s="162"/>
      <c r="BG152" s="162"/>
      <c r="BH152" s="162"/>
    </row>
    <row r="153" spans="1:60" outlineLevel="1" x14ac:dyDescent="0.2">
      <c r="A153" s="199"/>
      <c r="B153" s="285" t="s">
        <v>540</v>
      </c>
      <c r="C153" s="286"/>
      <c r="D153" s="287"/>
      <c r="E153" s="288"/>
      <c r="F153" s="289"/>
      <c r="G153" s="290"/>
      <c r="H153" s="183"/>
      <c r="I153" s="20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>
        <v>0</v>
      </c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  <c r="AU153" s="162"/>
      <c r="AV153" s="162"/>
      <c r="AW153" s="162"/>
      <c r="AX153" s="162"/>
      <c r="AY153" s="162"/>
      <c r="AZ153" s="162"/>
      <c r="BA153" s="162"/>
      <c r="BB153" s="162"/>
      <c r="BC153" s="162"/>
      <c r="BD153" s="162"/>
      <c r="BE153" s="162"/>
      <c r="BF153" s="162"/>
      <c r="BG153" s="162"/>
      <c r="BH153" s="162"/>
    </row>
    <row r="154" spans="1:60" outlineLevel="1" x14ac:dyDescent="0.2">
      <c r="A154" s="199"/>
      <c r="B154" s="285" t="s">
        <v>541</v>
      </c>
      <c r="C154" s="286"/>
      <c r="D154" s="287"/>
      <c r="E154" s="288"/>
      <c r="F154" s="289"/>
      <c r="G154" s="290"/>
      <c r="H154" s="183"/>
      <c r="I154" s="20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>
        <v>1</v>
      </c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  <c r="AU154" s="162"/>
      <c r="AV154" s="162"/>
      <c r="AW154" s="162"/>
      <c r="AX154" s="162"/>
      <c r="AY154" s="162"/>
      <c r="AZ154" s="162"/>
      <c r="BA154" s="162"/>
      <c r="BB154" s="162"/>
      <c r="BC154" s="162"/>
      <c r="BD154" s="162"/>
      <c r="BE154" s="162"/>
      <c r="BF154" s="162"/>
      <c r="BG154" s="162"/>
      <c r="BH154" s="162"/>
    </row>
    <row r="155" spans="1:60" outlineLevel="1" x14ac:dyDescent="0.2">
      <c r="A155" s="200">
        <v>80</v>
      </c>
      <c r="B155" s="173" t="s">
        <v>913</v>
      </c>
      <c r="C155" s="194" t="s">
        <v>914</v>
      </c>
      <c r="D155" s="177" t="s">
        <v>245</v>
      </c>
      <c r="E155" s="180">
        <v>5</v>
      </c>
      <c r="F155" s="185"/>
      <c r="G155" s="184">
        <f>ROUND(E155*F155,2)</f>
        <v>0</v>
      </c>
      <c r="H155" s="183" t="s">
        <v>474</v>
      </c>
      <c r="I155" s="202" t="s">
        <v>174</v>
      </c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 t="s">
        <v>166</v>
      </c>
      <c r="AF155" s="162"/>
      <c r="AG155" s="162"/>
      <c r="AH155" s="162"/>
      <c r="AI155" s="162"/>
      <c r="AJ155" s="162"/>
      <c r="AK155" s="162"/>
      <c r="AL155" s="162"/>
      <c r="AM155" s="162">
        <v>21</v>
      </c>
      <c r="AN155" s="162"/>
      <c r="AO155" s="162"/>
      <c r="AP155" s="162"/>
      <c r="AQ155" s="162"/>
      <c r="AR155" s="162"/>
      <c r="AS155" s="162"/>
      <c r="AT155" s="162"/>
      <c r="AU155" s="162"/>
      <c r="AV155" s="162"/>
      <c r="AW155" s="162"/>
      <c r="AX155" s="162"/>
      <c r="AY155" s="162"/>
      <c r="AZ155" s="162"/>
      <c r="BA155" s="162"/>
      <c r="BB155" s="162"/>
      <c r="BC155" s="162"/>
      <c r="BD155" s="162"/>
      <c r="BE155" s="162"/>
      <c r="BF155" s="162"/>
      <c r="BG155" s="162"/>
      <c r="BH155" s="162"/>
    </row>
    <row r="156" spans="1:60" outlineLevel="1" x14ac:dyDescent="0.2">
      <c r="A156" s="199"/>
      <c r="B156" s="285" t="s">
        <v>540</v>
      </c>
      <c r="C156" s="286"/>
      <c r="D156" s="287"/>
      <c r="E156" s="288"/>
      <c r="F156" s="289"/>
      <c r="G156" s="290"/>
      <c r="H156" s="183"/>
      <c r="I156" s="20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>
        <v>0</v>
      </c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  <c r="AU156" s="162"/>
      <c r="AV156" s="162"/>
      <c r="AW156" s="162"/>
      <c r="AX156" s="162"/>
      <c r="AY156" s="162"/>
      <c r="AZ156" s="162"/>
      <c r="BA156" s="162"/>
      <c r="BB156" s="162"/>
      <c r="BC156" s="162"/>
      <c r="BD156" s="162"/>
      <c r="BE156" s="162"/>
      <c r="BF156" s="162"/>
      <c r="BG156" s="162"/>
      <c r="BH156" s="162"/>
    </row>
    <row r="157" spans="1:60" outlineLevel="1" x14ac:dyDescent="0.2">
      <c r="A157" s="199"/>
      <c r="B157" s="285" t="s">
        <v>541</v>
      </c>
      <c r="C157" s="286"/>
      <c r="D157" s="287"/>
      <c r="E157" s="288"/>
      <c r="F157" s="289"/>
      <c r="G157" s="290"/>
      <c r="H157" s="183"/>
      <c r="I157" s="20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>
        <v>1</v>
      </c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  <c r="AU157" s="162"/>
      <c r="AV157" s="162"/>
      <c r="AW157" s="162"/>
      <c r="AX157" s="162"/>
      <c r="AY157" s="162"/>
      <c r="AZ157" s="162"/>
      <c r="BA157" s="162"/>
      <c r="BB157" s="162"/>
      <c r="BC157" s="162"/>
      <c r="BD157" s="162"/>
      <c r="BE157" s="162"/>
      <c r="BF157" s="162"/>
      <c r="BG157" s="162"/>
      <c r="BH157" s="162"/>
    </row>
    <row r="158" spans="1:60" outlineLevel="1" x14ac:dyDescent="0.2">
      <c r="A158" s="200">
        <v>81</v>
      </c>
      <c r="B158" s="173" t="s">
        <v>915</v>
      </c>
      <c r="C158" s="194" t="s">
        <v>916</v>
      </c>
      <c r="D158" s="177" t="s">
        <v>245</v>
      </c>
      <c r="E158" s="180">
        <v>4</v>
      </c>
      <c r="F158" s="185"/>
      <c r="G158" s="184">
        <f>ROUND(E158*F158,2)</f>
        <v>0</v>
      </c>
      <c r="H158" s="183" t="s">
        <v>474</v>
      </c>
      <c r="I158" s="202" t="s">
        <v>174</v>
      </c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 t="s">
        <v>166</v>
      </c>
      <c r="AF158" s="162"/>
      <c r="AG158" s="162"/>
      <c r="AH158" s="162"/>
      <c r="AI158" s="162"/>
      <c r="AJ158" s="162"/>
      <c r="AK158" s="162"/>
      <c r="AL158" s="162"/>
      <c r="AM158" s="162">
        <v>21</v>
      </c>
      <c r="AN158" s="162"/>
      <c r="AO158" s="162"/>
      <c r="AP158" s="162"/>
      <c r="AQ158" s="162"/>
      <c r="AR158" s="162"/>
      <c r="AS158" s="162"/>
      <c r="AT158" s="162"/>
      <c r="AU158" s="162"/>
      <c r="AV158" s="162"/>
      <c r="AW158" s="162"/>
      <c r="AX158" s="162"/>
      <c r="AY158" s="162"/>
      <c r="AZ158" s="162"/>
      <c r="BA158" s="162"/>
      <c r="BB158" s="162"/>
      <c r="BC158" s="162"/>
      <c r="BD158" s="162"/>
      <c r="BE158" s="162"/>
      <c r="BF158" s="162"/>
      <c r="BG158" s="162"/>
      <c r="BH158" s="162"/>
    </row>
    <row r="159" spans="1:60" outlineLevel="1" x14ac:dyDescent="0.2">
      <c r="A159" s="199"/>
      <c r="B159" s="285" t="s">
        <v>540</v>
      </c>
      <c r="C159" s="286"/>
      <c r="D159" s="287"/>
      <c r="E159" s="288"/>
      <c r="F159" s="289"/>
      <c r="G159" s="290"/>
      <c r="H159" s="183"/>
      <c r="I159" s="20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>
        <v>0</v>
      </c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  <c r="AU159" s="162"/>
      <c r="AV159" s="162"/>
      <c r="AW159" s="162"/>
      <c r="AX159" s="162"/>
      <c r="AY159" s="162"/>
      <c r="AZ159" s="162"/>
      <c r="BA159" s="162"/>
      <c r="BB159" s="162"/>
      <c r="BC159" s="162"/>
      <c r="BD159" s="162"/>
      <c r="BE159" s="162"/>
      <c r="BF159" s="162"/>
      <c r="BG159" s="162"/>
      <c r="BH159" s="162"/>
    </row>
    <row r="160" spans="1:60" outlineLevel="1" x14ac:dyDescent="0.2">
      <c r="A160" s="199"/>
      <c r="B160" s="285" t="s">
        <v>541</v>
      </c>
      <c r="C160" s="286"/>
      <c r="D160" s="287"/>
      <c r="E160" s="288"/>
      <c r="F160" s="289"/>
      <c r="G160" s="290"/>
      <c r="H160" s="183"/>
      <c r="I160" s="20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>
        <v>1</v>
      </c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  <c r="AU160" s="162"/>
      <c r="AV160" s="162"/>
      <c r="AW160" s="162"/>
      <c r="AX160" s="162"/>
      <c r="AY160" s="162"/>
      <c r="AZ160" s="162"/>
      <c r="BA160" s="162"/>
      <c r="BB160" s="162"/>
      <c r="BC160" s="162"/>
      <c r="BD160" s="162"/>
      <c r="BE160" s="162"/>
      <c r="BF160" s="162"/>
      <c r="BG160" s="162"/>
      <c r="BH160" s="162"/>
    </row>
    <row r="161" spans="1:60" outlineLevel="1" x14ac:dyDescent="0.2">
      <c r="A161" s="200">
        <v>82</v>
      </c>
      <c r="B161" s="173" t="s">
        <v>917</v>
      </c>
      <c r="C161" s="194" t="s">
        <v>918</v>
      </c>
      <c r="D161" s="177" t="s">
        <v>245</v>
      </c>
      <c r="E161" s="180">
        <v>2</v>
      </c>
      <c r="F161" s="185"/>
      <c r="G161" s="184">
        <f>ROUND(E161*F161,2)</f>
        <v>0</v>
      </c>
      <c r="H161" s="183" t="s">
        <v>474</v>
      </c>
      <c r="I161" s="202" t="s">
        <v>174</v>
      </c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 t="s">
        <v>166</v>
      </c>
      <c r="AF161" s="162"/>
      <c r="AG161" s="162"/>
      <c r="AH161" s="162"/>
      <c r="AI161" s="162"/>
      <c r="AJ161" s="162"/>
      <c r="AK161" s="162"/>
      <c r="AL161" s="162"/>
      <c r="AM161" s="162">
        <v>21</v>
      </c>
      <c r="AN161" s="162"/>
      <c r="AO161" s="162"/>
      <c r="AP161" s="162"/>
      <c r="AQ161" s="162"/>
      <c r="AR161" s="162"/>
      <c r="AS161" s="162"/>
      <c r="AT161" s="162"/>
      <c r="AU161" s="162"/>
      <c r="AV161" s="162"/>
      <c r="AW161" s="162"/>
      <c r="AX161" s="162"/>
      <c r="AY161" s="162"/>
      <c r="AZ161" s="162"/>
      <c r="BA161" s="162"/>
      <c r="BB161" s="162"/>
      <c r="BC161" s="162"/>
      <c r="BD161" s="162"/>
      <c r="BE161" s="162"/>
      <c r="BF161" s="162"/>
      <c r="BG161" s="162"/>
      <c r="BH161" s="162"/>
    </row>
    <row r="162" spans="1:60" outlineLevel="1" x14ac:dyDescent="0.2">
      <c r="A162" s="199"/>
      <c r="B162" s="285" t="s">
        <v>540</v>
      </c>
      <c r="C162" s="286"/>
      <c r="D162" s="287"/>
      <c r="E162" s="288"/>
      <c r="F162" s="289"/>
      <c r="G162" s="290"/>
      <c r="H162" s="183"/>
      <c r="I162" s="20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>
        <v>0</v>
      </c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  <c r="AU162" s="162"/>
      <c r="AV162" s="162"/>
      <c r="AW162" s="162"/>
      <c r="AX162" s="162"/>
      <c r="AY162" s="162"/>
      <c r="AZ162" s="162"/>
      <c r="BA162" s="162"/>
      <c r="BB162" s="162"/>
      <c r="BC162" s="162"/>
      <c r="BD162" s="162"/>
      <c r="BE162" s="162"/>
      <c r="BF162" s="162"/>
      <c r="BG162" s="162"/>
      <c r="BH162" s="162"/>
    </row>
    <row r="163" spans="1:60" outlineLevel="1" x14ac:dyDescent="0.2">
      <c r="A163" s="199"/>
      <c r="B163" s="285" t="s">
        <v>541</v>
      </c>
      <c r="C163" s="286"/>
      <c r="D163" s="287"/>
      <c r="E163" s="288"/>
      <c r="F163" s="289"/>
      <c r="G163" s="290"/>
      <c r="H163" s="183"/>
      <c r="I163" s="20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>
        <v>1</v>
      </c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  <c r="AU163" s="162"/>
      <c r="AV163" s="162"/>
      <c r="AW163" s="162"/>
      <c r="AX163" s="162"/>
      <c r="AY163" s="162"/>
      <c r="AZ163" s="162"/>
      <c r="BA163" s="162"/>
      <c r="BB163" s="162"/>
      <c r="BC163" s="162"/>
      <c r="BD163" s="162"/>
      <c r="BE163" s="162"/>
      <c r="BF163" s="162"/>
      <c r="BG163" s="162"/>
      <c r="BH163" s="162"/>
    </row>
    <row r="164" spans="1:60" outlineLevel="1" x14ac:dyDescent="0.2">
      <c r="A164" s="200">
        <v>83</v>
      </c>
      <c r="B164" s="173" t="s">
        <v>542</v>
      </c>
      <c r="C164" s="194" t="s">
        <v>543</v>
      </c>
      <c r="D164" s="177" t="s">
        <v>245</v>
      </c>
      <c r="E164" s="180">
        <v>5</v>
      </c>
      <c r="F164" s="185"/>
      <c r="G164" s="184">
        <f>ROUND(E164*F164,2)</f>
        <v>0</v>
      </c>
      <c r="H164" s="183" t="s">
        <v>474</v>
      </c>
      <c r="I164" s="202" t="s">
        <v>174</v>
      </c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 t="s">
        <v>166</v>
      </c>
      <c r="AF164" s="162"/>
      <c r="AG164" s="162"/>
      <c r="AH164" s="162"/>
      <c r="AI164" s="162"/>
      <c r="AJ164" s="162"/>
      <c r="AK164" s="162"/>
      <c r="AL164" s="162"/>
      <c r="AM164" s="162">
        <v>21</v>
      </c>
      <c r="AN164" s="162"/>
      <c r="AO164" s="162"/>
      <c r="AP164" s="162"/>
      <c r="AQ164" s="162"/>
      <c r="AR164" s="162"/>
      <c r="AS164" s="162"/>
      <c r="AT164" s="162"/>
      <c r="AU164" s="162"/>
      <c r="AV164" s="162"/>
      <c r="AW164" s="162"/>
      <c r="AX164" s="162"/>
      <c r="AY164" s="162"/>
      <c r="AZ164" s="162"/>
      <c r="BA164" s="162"/>
      <c r="BB164" s="162"/>
      <c r="BC164" s="162"/>
      <c r="BD164" s="162"/>
      <c r="BE164" s="162"/>
      <c r="BF164" s="162"/>
      <c r="BG164" s="162"/>
      <c r="BH164" s="162"/>
    </row>
    <row r="165" spans="1:60" outlineLevel="1" x14ac:dyDescent="0.2">
      <c r="A165" s="199"/>
      <c r="B165" s="285" t="s">
        <v>540</v>
      </c>
      <c r="C165" s="286"/>
      <c r="D165" s="287"/>
      <c r="E165" s="288"/>
      <c r="F165" s="289"/>
      <c r="G165" s="290"/>
      <c r="H165" s="183"/>
      <c r="I165" s="20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>
        <v>0</v>
      </c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  <c r="AU165" s="162"/>
      <c r="AV165" s="162"/>
      <c r="AW165" s="162"/>
      <c r="AX165" s="162"/>
      <c r="AY165" s="162"/>
      <c r="AZ165" s="162"/>
      <c r="BA165" s="162"/>
      <c r="BB165" s="162"/>
      <c r="BC165" s="162"/>
      <c r="BD165" s="162"/>
      <c r="BE165" s="162"/>
      <c r="BF165" s="162"/>
      <c r="BG165" s="162"/>
      <c r="BH165" s="162"/>
    </row>
    <row r="166" spans="1:60" outlineLevel="1" x14ac:dyDescent="0.2">
      <c r="A166" s="199"/>
      <c r="B166" s="285" t="s">
        <v>541</v>
      </c>
      <c r="C166" s="286"/>
      <c r="D166" s="287"/>
      <c r="E166" s="288"/>
      <c r="F166" s="289"/>
      <c r="G166" s="290"/>
      <c r="H166" s="183"/>
      <c r="I166" s="20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>
        <v>1</v>
      </c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  <c r="AU166" s="162"/>
      <c r="AV166" s="162"/>
      <c r="AW166" s="162"/>
      <c r="AX166" s="162"/>
      <c r="AY166" s="162"/>
      <c r="AZ166" s="162"/>
      <c r="BA166" s="162"/>
      <c r="BB166" s="162"/>
      <c r="BC166" s="162"/>
      <c r="BD166" s="162"/>
      <c r="BE166" s="162"/>
      <c r="BF166" s="162"/>
      <c r="BG166" s="162"/>
      <c r="BH166" s="162"/>
    </row>
    <row r="167" spans="1:60" outlineLevel="1" x14ac:dyDescent="0.2">
      <c r="A167" s="200">
        <v>84</v>
      </c>
      <c r="B167" s="173" t="s">
        <v>544</v>
      </c>
      <c r="C167" s="194" t="s">
        <v>545</v>
      </c>
      <c r="D167" s="177" t="s">
        <v>245</v>
      </c>
      <c r="E167" s="180">
        <v>15</v>
      </c>
      <c r="F167" s="185"/>
      <c r="G167" s="184">
        <f>ROUND(E167*F167,2)</f>
        <v>0</v>
      </c>
      <c r="H167" s="183" t="s">
        <v>474</v>
      </c>
      <c r="I167" s="202" t="s">
        <v>174</v>
      </c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 t="s">
        <v>166</v>
      </c>
      <c r="AF167" s="162"/>
      <c r="AG167" s="162"/>
      <c r="AH167" s="162"/>
      <c r="AI167" s="162"/>
      <c r="AJ167" s="162"/>
      <c r="AK167" s="162"/>
      <c r="AL167" s="162"/>
      <c r="AM167" s="162">
        <v>21</v>
      </c>
      <c r="AN167" s="162"/>
      <c r="AO167" s="162"/>
      <c r="AP167" s="162"/>
      <c r="AQ167" s="162"/>
      <c r="AR167" s="162"/>
      <c r="AS167" s="162"/>
      <c r="AT167" s="162"/>
      <c r="AU167" s="162"/>
      <c r="AV167" s="162"/>
      <c r="AW167" s="162"/>
      <c r="AX167" s="162"/>
      <c r="AY167" s="162"/>
      <c r="AZ167" s="162"/>
      <c r="BA167" s="162"/>
      <c r="BB167" s="162"/>
      <c r="BC167" s="162"/>
      <c r="BD167" s="162"/>
      <c r="BE167" s="162"/>
      <c r="BF167" s="162"/>
      <c r="BG167" s="162"/>
      <c r="BH167" s="162"/>
    </row>
    <row r="168" spans="1:60" outlineLevel="1" x14ac:dyDescent="0.2">
      <c r="A168" s="199"/>
      <c r="B168" s="285" t="s">
        <v>546</v>
      </c>
      <c r="C168" s="286"/>
      <c r="D168" s="287"/>
      <c r="E168" s="288"/>
      <c r="F168" s="289"/>
      <c r="G168" s="290"/>
      <c r="H168" s="183"/>
      <c r="I168" s="20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>
        <v>0</v>
      </c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  <c r="AU168" s="162"/>
      <c r="AV168" s="162"/>
      <c r="AW168" s="162"/>
      <c r="AX168" s="162"/>
      <c r="AY168" s="162"/>
      <c r="AZ168" s="162"/>
      <c r="BA168" s="162"/>
      <c r="BB168" s="162"/>
      <c r="BC168" s="162"/>
      <c r="BD168" s="162"/>
      <c r="BE168" s="162"/>
      <c r="BF168" s="162"/>
      <c r="BG168" s="162"/>
      <c r="BH168" s="162"/>
    </row>
    <row r="169" spans="1:60" outlineLevel="1" x14ac:dyDescent="0.2">
      <c r="A169" s="199"/>
      <c r="B169" s="285" t="s">
        <v>547</v>
      </c>
      <c r="C169" s="286"/>
      <c r="D169" s="287"/>
      <c r="E169" s="288"/>
      <c r="F169" s="289"/>
      <c r="G169" s="290"/>
      <c r="H169" s="183"/>
      <c r="I169" s="20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>
        <v>1</v>
      </c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  <c r="AU169" s="162"/>
      <c r="AV169" s="162"/>
      <c r="AW169" s="162"/>
      <c r="AX169" s="162"/>
      <c r="AY169" s="162"/>
      <c r="AZ169" s="162"/>
      <c r="BA169" s="162"/>
      <c r="BB169" s="162"/>
      <c r="BC169" s="162"/>
      <c r="BD169" s="162"/>
      <c r="BE169" s="162"/>
      <c r="BF169" s="162"/>
      <c r="BG169" s="162"/>
      <c r="BH169" s="162"/>
    </row>
    <row r="170" spans="1:60" outlineLevel="1" x14ac:dyDescent="0.2">
      <c r="A170" s="200">
        <v>85</v>
      </c>
      <c r="B170" s="173" t="s">
        <v>548</v>
      </c>
      <c r="C170" s="194" t="s">
        <v>549</v>
      </c>
      <c r="D170" s="177" t="s">
        <v>245</v>
      </c>
      <c r="E170" s="180">
        <v>1</v>
      </c>
      <c r="F170" s="185"/>
      <c r="G170" s="184">
        <f>ROUND(E170*F170,2)</f>
        <v>0</v>
      </c>
      <c r="H170" s="183" t="s">
        <v>474</v>
      </c>
      <c r="I170" s="202" t="s">
        <v>174</v>
      </c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 t="s">
        <v>166</v>
      </c>
      <c r="AF170" s="162"/>
      <c r="AG170" s="162"/>
      <c r="AH170" s="162"/>
      <c r="AI170" s="162"/>
      <c r="AJ170" s="162"/>
      <c r="AK170" s="162"/>
      <c r="AL170" s="162"/>
      <c r="AM170" s="162">
        <v>21</v>
      </c>
      <c r="AN170" s="162"/>
      <c r="AO170" s="162"/>
      <c r="AP170" s="162"/>
      <c r="AQ170" s="162"/>
      <c r="AR170" s="162"/>
      <c r="AS170" s="162"/>
      <c r="AT170" s="162"/>
      <c r="AU170" s="162"/>
      <c r="AV170" s="162"/>
      <c r="AW170" s="162"/>
      <c r="AX170" s="162"/>
      <c r="AY170" s="162"/>
      <c r="AZ170" s="162"/>
      <c r="BA170" s="162"/>
      <c r="BB170" s="162"/>
      <c r="BC170" s="162"/>
      <c r="BD170" s="162"/>
      <c r="BE170" s="162"/>
      <c r="BF170" s="162"/>
      <c r="BG170" s="162"/>
      <c r="BH170" s="162"/>
    </row>
    <row r="171" spans="1:60" outlineLevel="1" x14ac:dyDescent="0.2">
      <c r="A171" s="199"/>
      <c r="B171" s="285" t="s">
        <v>546</v>
      </c>
      <c r="C171" s="286"/>
      <c r="D171" s="287"/>
      <c r="E171" s="288"/>
      <c r="F171" s="289"/>
      <c r="G171" s="290"/>
      <c r="H171" s="183"/>
      <c r="I171" s="20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>
        <v>0</v>
      </c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  <c r="AU171" s="162"/>
      <c r="AV171" s="162"/>
      <c r="AW171" s="162"/>
      <c r="AX171" s="162"/>
      <c r="AY171" s="162"/>
      <c r="AZ171" s="162"/>
      <c r="BA171" s="162"/>
      <c r="BB171" s="162"/>
      <c r="BC171" s="162"/>
      <c r="BD171" s="162"/>
      <c r="BE171" s="162"/>
      <c r="BF171" s="162"/>
      <c r="BG171" s="162"/>
      <c r="BH171" s="162"/>
    </row>
    <row r="172" spans="1:60" outlineLevel="1" x14ac:dyDescent="0.2">
      <c r="A172" s="199"/>
      <c r="B172" s="285" t="s">
        <v>547</v>
      </c>
      <c r="C172" s="286"/>
      <c r="D172" s="287"/>
      <c r="E172" s="288"/>
      <c r="F172" s="289"/>
      <c r="G172" s="290"/>
      <c r="H172" s="183"/>
      <c r="I172" s="20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>
        <v>1</v>
      </c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  <c r="AU172" s="162"/>
      <c r="AV172" s="162"/>
      <c r="AW172" s="162"/>
      <c r="AX172" s="162"/>
      <c r="AY172" s="162"/>
      <c r="AZ172" s="162"/>
      <c r="BA172" s="162"/>
      <c r="BB172" s="162"/>
      <c r="BC172" s="162"/>
      <c r="BD172" s="162"/>
      <c r="BE172" s="162"/>
      <c r="BF172" s="162"/>
      <c r="BG172" s="162"/>
      <c r="BH172" s="162"/>
    </row>
    <row r="173" spans="1:60" outlineLevel="1" x14ac:dyDescent="0.2">
      <c r="A173" s="200">
        <v>86</v>
      </c>
      <c r="B173" s="173" t="s">
        <v>550</v>
      </c>
      <c r="C173" s="194" t="s">
        <v>551</v>
      </c>
      <c r="D173" s="177" t="s">
        <v>245</v>
      </c>
      <c r="E173" s="180">
        <v>2</v>
      </c>
      <c r="F173" s="185"/>
      <c r="G173" s="184">
        <f>ROUND(E173*F173,2)</f>
        <v>0</v>
      </c>
      <c r="H173" s="183" t="s">
        <v>474</v>
      </c>
      <c r="I173" s="202" t="s">
        <v>174</v>
      </c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 t="s">
        <v>166</v>
      </c>
      <c r="AF173" s="162"/>
      <c r="AG173" s="162"/>
      <c r="AH173" s="162"/>
      <c r="AI173" s="162"/>
      <c r="AJ173" s="162"/>
      <c r="AK173" s="162"/>
      <c r="AL173" s="162"/>
      <c r="AM173" s="162">
        <v>21</v>
      </c>
      <c r="AN173" s="162"/>
      <c r="AO173" s="162"/>
      <c r="AP173" s="162"/>
      <c r="AQ173" s="162"/>
      <c r="AR173" s="162"/>
      <c r="AS173" s="162"/>
      <c r="AT173" s="162"/>
      <c r="AU173" s="162"/>
      <c r="AV173" s="162"/>
      <c r="AW173" s="162"/>
      <c r="AX173" s="162"/>
      <c r="AY173" s="162"/>
      <c r="AZ173" s="162"/>
      <c r="BA173" s="162"/>
      <c r="BB173" s="162"/>
      <c r="BC173" s="162"/>
      <c r="BD173" s="162"/>
      <c r="BE173" s="162"/>
      <c r="BF173" s="162"/>
      <c r="BG173" s="162"/>
      <c r="BH173" s="162"/>
    </row>
    <row r="174" spans="1:60" outlineLevel="1" x14ac:dyDescent="0.2">
      <c r="A174" s="199"/>
      <c r="B174" s="285" t="s">
        <v>919</v>
      </c>
      <c r="C174" s="286"/>
      <c r="D174" s="287"/>
      <c r="E174" s="288"/>
      <c r="F174" s="289"/>
      <c r="G174" s="290"/>
      <c r="H174" s="183"/>
      <c r="I174" s="20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>
        <v>0</v>
      </c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  <c r="AU174" s="162"/>
      <c r="AV174" s="162"/>
      <c r="AW174" s="162"/>
      <c r="AX174" s="162"/>
      <c r="AY174" s="162"/>
      <c r="AZ174" s="162"/>
      <c r="BA174" s="162"/>
      <c r="BB174" s="162"/>
      <c r="BC174" s="162"/>
      <c r="BD174" s="162"/>
      <c r="BE174" s="162"/>
      <c r="BF174" s="162"/>
      <c r="BG174" s="162"/>
      <c r="BH174" s="162"/>
    </row>
    <row r="175" spans="1:60" outlineLevel="1" x14ac:dyDescent="0.2">
      <c r="A175" s="199"/>
      <c r="B175" s="285" t="s">
        <v>920</v>
      </c>
      <c r="C175" s="286"/>
      <c r="D175" s="287"/>
      <c r="E175" s="288"/>
      <c r="F175" s="289"/>
      <c r="G175" s="290"/>
      <c r="H175" s="183"/>
      <c r="I175" s="20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 t="s">
        <v>169</v>
      </c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  <c r="AU175" s="162"/>
      <c r="AV175" s="162"/>
      <c r="AW175" s="162"/>
      <c r="AX175" s="162"/>
      <c r="AY175" s="162"/>
      <c r="AZ175" s="162"/>
      <c r="BA175" s="162"/>
      <c r="BB175" s="162"/>
      <c r="BC175" s="162"/>
      <c r="BD175" s="162"/>
      <c r="BE175" s="162"/>
      <c r="BF175" s="162"/>
      <c r="BG175" s="162"/>
      <c r="BH175" s="162"/>
    </row>
    <row r="176" spans="1:60" outlineLevel="1" x14ac:dyDescent="0.2">
      <c r="A176" s="199"/>
      <c r="B176" s="285" t="s">
        <v>921</v>
      </c>
      <c r="C176" s="286"/>
      <c r="D176" s="287"/>
      <c r="E176" s="288"/>
      <c r="F176" s="289"/>
      <c r="G176" s="290"/>
      <c r="H176" s="183"/>
      <c r="I176" s="20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>
        <v>1</v>
      </c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  <c r="AU176" s="162"/>
      <c r="AV176" s="162"/>
      <c r="AW176" s="162"/>
      <c r="AX176" s="162"/>
      <c r="AY176" s="162"/>
      <c r="AZ176" s="162"/>
      <c r="BA176" s="162"/>
      <c r="BB176" s="162"/>
      <c r="BC176" s="162"/>
      <c r="BD176" s="162"/>
      <c r="BE176" s="162"/>
      <c r="BF176" s="162"/>
      <c r="BG176" s="162"/>
      <c r="BH176" s="162"/>
    </row>
    <row r="177" spans="1:60" outlineLevel="1" x14ac:dyDescent="0.2">
      <c r="A177" s="200">
        <v>87</v>
      </c>
      <c r="B177" s="173" t="s">
        <v>922</v>
      </c>
      <c r="C177" s="194" t="s">
        <v>923</v>
      </c>
      <c r="D177" s="177" t="s">
        <v>245</v>
      </c>
      <c r="E177" s="180">
        <v>1</v>
      </c>
      <c r="F177" s="185"/>
      <c r="G177" s="184">
        <f>ROUND(E177*F177,2)</f>
        <v>0</v>
      </c>
      <c r="H177" s="183" t="s">
        <v>474</v>
      </c>
      <c r="I177" s="202" t="s">
        <v>174</v>
      </c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 t="s">
        <v>166</v>
      </c>
      <c r="AF177" s="162"/>
      <c r="AG177" s="162"/>
      <c r="AH177" s="162"/>
      <c r="AI177" s="162"/>
      <c r="AJ177" s="162"/>
      <c r="AK177" s="162"/>
      <c r="AL177" s="162"/>
      <c r="AM177" s="162">
        <v>21</v>
      </c>
      <c r="AN177" s="162"/>
      <c r="AO177" s="162"/>
      <c r="AP177" s="162"/>
      <c r="AQ177" s="162"/>
      <c r="AR177" s="162"/>
      <c r="AS177" s="162"/>
      <c r="AT177" s="162"/>
      <c r="AU177" s="162"/>
      <c r="AV177" s="162"/>
      <c r="AW177" s="162"/>
      <c r="AX177" s="162"/>
      <c r="AY177" s="162"/>
      <c r="AZ177" s="162"/>
      <c r="BA177" s="162"/>
      <c r="BB177" s="162"/>
      <c r="BC177" s="162"/>
      <c r="BD177" s="162"/>
      <c r="BE177" s="162"/>
      <c r="BF177" s="162"/>
      <c r="BG177" s="162"/>
      <c r="BH177" s="162"/>
    </row>
    <row r="178" spans="1:60" outlineLevel="1" x14ac:dyDescent="0.2">
      <c r="A178" s="199"/>
      <c r="B178" s="285" t="s">
        <v>552</v>
      </c>
      <c r="C178" s="286"/>
      <c r="D178" s="287"/>
      <c r="E178" s="288"/>
      <c r="F178" s="289"/>
      <c r="G178" s="290"/>
      <c r="H178" s="183"/>
      <c r="I178" s="20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>
        <v>0</v>
      </c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  <c r="AU178" s="162"/>
      <c r="AV178" s="162"/>
      <c r="AW178" s="162"/>
      <c r="AX178" s="162"/>
      <c r="AY178" s="162"/>
      <c r="AZ178" s="162"/>
      <c r="BA178" s="162"/>
      <c r="BB178" s="162"/>
      <c r="BC178" s="162"/>
      <c r="BD178" s="162"/>
      <c r="BE178" s="162"/>
      <c r="BF178" s="162"/>
      <c r="BG178" s="162"/>
      <c r="BH178" s="162"/>
    </row>
    <row r="179" spans="1:60" outlineLevel="1" x14ac:dyDescent="0.2">
      <c r="A179" s="199"/>
      <c r="B179" s="285" t="s">
        <v>553</v>
      </c>
      <c r="C179" s="286"/>
      <c r="D179" s="287"/>
      <c r="E179" s="288"/>
      <c r="F179" s="289"/>
      <c r="G179" s="290"/>
      <c r="H179" s="183"/>
      <c r="I179" s="20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>
        <v>1</v>
      </c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  <c r="AU179" s="162"/>
      <c r="AV179" s="162"/>
      <c r="AW179" s="162"/>
      <c r="AX179" s="162"/>
      <c r="AY179" s="162"/>
      <c r="AZ179" s="162"/>
      <c r="BA179" s="162"/>
      <c r="BB179" s="162"/>
      <c r="BC179" s="162"/>
      <c r="BD179" s="162"/>
      <c r="BE179" s="162"/>
      <c r="BF179" s="162"/>
      <c r="BG179" s="162"/>
      <c r="BH179" s="162"/>
    </row>
    <row r="180" spans="1:60" outlineLevel="1" x14ac:dyDescent="0.2">
      <c r="A180" s="200">
        <v>88</v>
      </c>
      <c r="B180" s="173" t="s">
        <v>924</v>
      </c>
      <c r="C180" s="194" t="s">
        <v>925</v>
      </c>
      <c r="D180" s="177" t="s">
        <v>245</v>
      </c>
      <c r="E180" s="180">
        <v>2</v>
      </c>
      <c r="F180" s="185"/>
      <c r="G180" s="184">
        <f>ROUND(E180*F180,2)</f>
        <v>0</v>
      </c>
      <c r="H180" s="183" t="s">
        <v>474</v>
      </c>
      <c r="I180" s="202" t="s">
        <v>174</v>
      </c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 t="s">
        <v>166</v>
      </c>
      <c r="AF180" s="162"/>
      <c r="AG180" s="162"/>
      <c r="AH180" s="162"/>
      <c r="AI180" s="162"/>
      <c r="AJ180" s="162"/>
      <c r="AK180" s="162"/>
      <c r="AL180" s="162"/>
      <c r="AM180" s="162">
        <v>21</v>
      </c>
      <c r="AN180" s="162"/>
      <c r="AO180" s="162"/>
      <c r="AP180" s="162"/>
      <c r="AQ180" s="162"/>
      <c r="AR180" s="162"/>
      <c r="AS180" s="162"/>
      <c r="AT180" s="162"/>
      <c r="AU180" s="162"/>
      <c r="AV180" s="162"/>
      <c r="AW180" s="162"/>
      <c r="AX180" s="162"/>
      <c r="AY180" s="162"/>
      <c r="AZ180" s="162"/>
      <c r="BA180" s="162"/>
      <c r="BB180" s="162"/>
      <c r="BC180" s="162"/>
      <c r="BD180" s="162"/>
      <c r="BE180" s="162"/>
      <c r="BF180" s="162"/>
      <c r="BG180" s="162"/>
      <c r="BH180" s="162"/>
    </row>
    <row r="181" spans="1:60" outlineLevel="1" x14ac:dyDescent="0.2">
      <c r="A181" s="199"/>
      <c r="B181" s="285" t="s">
        <v>552</v>
      </c>
      <c r="C181" s="286"/>
      <c r="D181" s="287"/>
      <c r="E181" s="288"/>
      <c r="F181" s="289"/>
      <c r="G181" s="290"/>
      <c r="H181" s="183"/>
      <c r="I181" s="20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>
        <v>0</v>
      </c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  <c r="AU181" s="162"/>
      <c r="AV181" s="162"/>
      <c r="AW181" s="162"/>
      <c r="AX181" s="162"/>
      <c r="AY181" s="162"/>
      <c r="AZ181" s="162"/>
      <c r="BA181" s="162"/>
      <c r="BB181" s="162"/>
      <c r="BC181" s="162"/>
      <c r="BD181" s="162"/>
      <c r="BE181" s="162"/>
      <c r="BF181" s="162"/>
      <c r="BG181" s="162"/>
      <c r="BH181" s="162"/>
    </row>
    <row r="182" spans="1:60" outlineLevel="1" x14ac:dyDescent="0.2">
      <c r="A182" s="199"/>
      <c r="B182" s="285" t="s">
        <v>553</v>
      </c>
      <c r="C182" s="286"/>
      <c r="D182" s="287"/>
      <c r="E182" s="288"/>
      <c r="F182" s="289"/>
      <c r="G182" s="290"/>
      <c r="H182" s="183"/>
      <c r="I182" s="20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>
        <v>1</v>
      </c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  <c r="AU182" s="162"/>
      <c r="AV182" s="162"/>
      <c r="AW182" s="162"/>
      <c r="AX182" s="162"/>
      <c r="AY182" s="162"/>
      <c r="AZ182" s="162"/>
      <c r="BA182" s="162"/>
      <c r="BB182" s="162"/>
      <c r="BC182" s="162"/>
      <c r="BD182" s="162"/>
      <c r="BE182" s="162"/>
      <c r="BF182" s="162"/>
      <c r="BG182" s="162"/>
      <c r="BH182" s="162"/>
    </row>
    <row r="183" spans="1:60" outlineLevel="1" x14ac:dyDescent="0.2">
      <c r="A183" s="200">
        <v>89</v>
      </c>
      <c r="B183" s="173" t="s">
        <v>554</v>
      </c>
      <c r="C183" s="194" t="s">
        <v>555</v>
      </c>
      <c r="D183" s="177" t="s">
        <v>245</v>
      </c>
      <c r="E183" s="180">
        <v>4</v>
      </c>
      <c r="F183" s="185"/>
      <c r="G183" s="184">
        <f>ROUND(E183*F183,2)</f>
        <v>0</v>
      </c>
      <c r="H183" s="183" t="s">
        <v>474</v>
      </c>
      <c r="I183" s="202" t="s">
        <v>174</v>
      </c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 t="s">
        <v>166</v>
      </c>
      <c r="AF183" s="162"/>
      <c r="AG183" s="162"/>
      <c r="AH183" s="162"/>
      <c r="AI183" s="162"/>
      <c r="AJ183" s="162"/>
      <c r="AK183" s="162"/>
      <c r="AL183" s="162"/>
      <c r="AM183" s="162">
        <v>21</v>
      </c>
      <c r="AN183" s="162"/>
      <c r="AO183" s="162"/>
      <c r="AP183" s="162"/>
      <c r="AQ183" s="162"/>
      <c r="AR183" s="162"/>
      <c r="AS183" s="162"/>
      <c r="AT183" s="162"/>
      <c r="AU183" s="162"/>
      <c r="AV183" s="162"/>
      <c r="AW183" s="162"/>
      <c r="AX183" s="162"/>
      <c r="AY183" s="162"/>
      <c r="AZ183" s="162"/>
      <c r="BA183" s="162"/>
      <c r="BB183" s="162"/>
      <c r="BC183" s="162"/>
      <c r="BD183" s="162"/>
      <c r="BE183" s="162"/>
      <c r="BF183" s="162"/>
      <c r="BG183" s="162"/>
      <c r="BH183" s="162"/>
    </row>
    <row r="184" spans="1:60" outlineLevel="1" x14ac:dyDescent="0.2">
      <c r="A184" s="199"/>
      <c r="B184" s="285" t="s">
        <v>552</v>
      </c>
      <c r="C184" s="286"/>
      <c r="D184" s="287"/>
      <c r="E184" s="288"/>
      <c r="F184" s="289"/>
      <c r="G184" s="290"/>
      <c r="H184" s="183"/>
      <c r="I184" s="20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>
        <v>0</v>
      </c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  <c r="AU184" s="162"/>
      <c r="AV184" s="162"/>
      <c r="AW184" s="162"/>
      <c r="AX184" s="162"/>
      <c r="AY184" s="162"/>
      <c r="AZ184" s="162"/>
      <c r="BA184" s="162"/>
      <c r="BB184" s="162"/>
      <c r="BC184" s="162"/>
      <c r="BD184" s="162"/>
      <c r="BE184" s="162"/>
      <c r="BF184" s="162"/>
      <c r="BG184" s="162"/>
      <c r="BH184" s="162"/>
    </row>
    <row r="185" spans="1:60" outlineLevel="1" x14ac:dyDescent="0.2">
      <c r="A185" s="199"/>
      <c r="B185" s="285" t="s">
        <v>553</v>
      </c>
      <c r="C185" s="286"/>
      <c r="D185" s="287"/>
      <c r="E185" s="288"/>
      <c r="F185" s="289"/>
      <c r="G185" s="290"/>
      <c r="H185" s="183"/>
      <c r="I185" s="20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>
        <v>1</v>
      </c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  <c r="AU185" s="162"/>
      <c r="AV185" s="162"/>
      <c r="AW185" s="162"/>
      <c r="AX185" s="162"/>
      <c r="AY185" s="162"/>
      <c r="AZ185" s="162"/>
      <c r="BA185" s="162"/>
      <c r="BB185" s="162"/>
      <c r="BC185" s="162"/>
      <c r="BD185" s="162"/>
      <c r="BE185" s="162"/>
      <c r="BF185" s="162"/>
      <c r="BG185" s="162"/>
      <c r="BH185" s="162"/>
    </row>
    <row r="186" spans="1:60" outlineLevel="1" x14ac:dyDescent="0.2">
      <c r="A186" s="200">
        <v>90</v>
      </c>
      <c r="B186" s="173" t="s">
        <v>556</v>
      </c>
      <c r="C186" s="194" t="s">
        <v>557</v>
      </c>
      <c r="D186" s="177" t="s">
        <v>245</v>
      </c>
      <c r="E186" s="180">
        <v>8</v>
      </c>
      <c r="F186" s="185"/>
      <c r="G186" s="184">
        <f>ROUND(E186*F186,2)</f>
        <v>0</v>
      </c>
      <c r="H186" s="183" t="s">
        <v>474</v>
      </c>
      <c r="I186" s="202" t="s">
        <v>174</v>
      </c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 t="s">
        <v>166</v>
      </c>
      <c r="AF186" s="162"/>
      <c r="AG186" s="162"/>
      <c r="AH186" s="162"/>
      <c r="AI186" s="162"/>
      <c r="AJ186" s="162"/>
      <c r="AK186" s="162"/>
      <c r="AL186" s="162"/>
      <c r="AM186" s="162">
        <v>21</v>
      </c>
      <c r="AN186" s="162"/>
      <c r="AO186" s="162"/>
      <c r="AP186" s="162"/>
      <c r="AQ186" s="162"/>
      <c r="AR186" s="162"/>
      <c r="AS186" s="162"/>
      <c r="AT186" s="162"/>
      <c r="AU186" s="162"/>
      <c r="AV186" s="162"/>
      <c r="AW186" s="162"/>
      <c r="AX186" s="162"/>
      <c r="AY186" s="162"/>
      <c r="AZ186" s="162"/>
      <c r="BA186" s="162"/>
      <c r="BB186" s="162"/>
      <c r="BC186" s="162"/>
      <c r="BD186" s="162"/>
      <c r="BE186" s="162"/>
      <c r="BF186" s="162"/>
      <c r="BG186" s="162"/>
      <c r="BH186" s="162"/>
    </row>
    <row r="187" spans="1:60" outlineLevel="1" x14ac:dyDescent="0.2">
      <c r="A187" s="199"/>
      <c r="B187" s="285" t="s">
        <v>558</v>
      </c>
      <c r="C187" s="286"/>
      <c r="D187" s="287"/>
      <c r="E187" s="288"/>
      <c r="F187" s="289"/>
      <c r="G187" s="290"/>
      <c r="H187" s="183"/>
      <c r="I187" s="20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>
        <v>0</v>
      </c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  <c r="AU187" s="162"/>
      <c r="AV187" s="162"/>
      <c r="AW187" s="162"/>
      <c r="AX187" s="162"/>
      <c r="AY187" s="162"/>
      <c r="AZ187" s="162"/>
      <c r="BA187" s="162"/>
      <c r="BB187" s="162"/>
      <c r="BC187" s="162"/>
      <c r="BD187" s="162"/>
      <c r="BE187" s="162"/>
      <c r="BF187" s="162"/>
      <c r="BG187" s="162"/>
      <c r="BH187" s="162"/>
    </row>
    <row r="188" spans="1:60" outlineLevel="1" x14ac:dyDescent="0.2">
      <c r="A188" s="199"/>
      <c r="B188" s="285" t="s">
        <v>559</v>
      </c>
      <c r="C188" s="286"/>
      <c r="D188" s="287"/>
      <c r="E188" s="288"/>
      <c r="F188" s="289"/>
      <c r="G188" s="290"/>
      <c r="H188" s="183"/>
      <c r="I188" s="20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>
        <v>1</v>
      </c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  <c r="AU188" s="162"/>
      <c r="AV188" s="162"/>
      <c r="AW188" s="162"/>
      <c r="AX188" s="162"/>
      <c r="AY188" s="162"/>
      <c r="AZ188" s="162"/>
      <c r="BA188" s="162"/>
      <c r="BB188" s="162"/>
      <c r="BC188" s="162"/>
      <c r="BD188" s="162"/>
      <c r="BE188" s="162"/>
      <c r="BF188" s="162"/>
      <c r="BG188" s="162"/>
      <c r="BH188" s="162"/>
    </row>
    <row r="189" spans="1:60" outlineLevel="1" x14ac:dyDescent="0.2">
      <c r="A189" s="200">
        <v>91</v>
      </c>
      <c r="B189" s="173" t="s">
        <v>926</v>
      </c>
      <c r="C189" s="194" t="s">
        <v>927</v>
      </c>
      <c r="D189" s="177" t="s">
        <v>245</v>
      </c>
      <c r="E189" s="180">
        <v>10</v>
      </c>
      <c r="F189" s="185"/>
      <c r="G189" s="184">
        <f>ROUND(E189*F189,2)</f>
        <v>0</v>
      </c>
      <c r="H189" s="183" t="s">
        <v>474</v>
      </c>
      <c r="I189" s="202" t="s">
        <v>174</v>
      </c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 t="s">
        <v>166</v>
      </c>
      <c r="AF189" s="162"/>
      <c r="AG189" s="162"/>
      <c r="AH189" s="162"/>
      <c r="AI189" s="162"/>
      <c r="AJ189" s="162"/>
      <c r="AK189" s="162"/>
      <c r="AL189" s="162"/>
      <c r="AM189" s="162">
        <v>21</v>
      </c>
      <c r="AN189" s="162"/>
      <c r="AO189" s="162"/>
      <c r="AP189" s="162"/>
      <c r="AQ189" s="162"/>
      <c r="AR189" s="162"/>
      <c r="AS189" s="162"/>
      <c r="AT189" s="162"/>
      <c r="AU189" s="162"/>
      <c r="AV189" s="162"/>
      <c r="AW189" s="162"/>
      <c r="AX189" s="162"/>
      <c r="AY189" s="162"/>
      <c r="AZ189" s="162"/>
      <c r="BA189" s="162"/>
      <c r="BB189" s="162"/>
      <c r="BC189" s="162"/>
      <c r="BD189" s="162"/>
      <c r="BE189" s="162"/>
      <c r="BF189" s="162"/>
      <c r="BG189" s="162"/>
      <c r="BH189" s="162"/>
    </row>
    <row r="190" spans="1:60" outlineLevel="1" x14ac:dyDescent="0.2">
      <c r="A190" s="199"/>
      <c r="B190" s="285" t="s">
        <v>558</v>
      </c>
      <c r="C190" s="286"/>
      <c r="D190" s="287"/>
      <c r="E190" s="288"/>
      <c r="F190" s="289"/>
      <c r="G190" s="290"/>
      <c r="H190" s="183"/>
      <c r="I190" s="20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>
        <v>0</v>
      </c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  <c r="AU190" s="162"/>
      <c r="AV190" s="162"/>
      <c r="AW190" s="162"/>
      <c r="AX190" s="162"/>
      <c r="AY190" s="162"/>
      <c r="AZ190" s="162"/>
      <c r="BA190" s="162"/>
      <c r="BB190" s="162"/>
      <c r="BC190" s="162"/>
      <c r="BD190" s="162"/>
      <c r="BE190" s="162"/>
      <c r="BF190" s="162"/>
      <c r="BG190" s="162"/>
      <c r="BH190" s="162"/>
    </row>
    <row r="191" spans="1:60" outlineLevel="1" x14ac:dyDescent="0.2">
      <c r="A191" s="199"/>
      <c r="B191" s="285" t="s">
        <v>562</v>
      </c>
      <c r="C191" s="286"/>
      <c r="D191" s="287"/>
      <c r="E191" s="288"/>
      <c r="F191" s="289"/>
      <c r="G191" s="290"/>
      <c r="H191" s="183"/>
      <c r="I191" s="20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>
        <v>1</v>
      </c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  <c r="AU191" s="162"/>
      <c r="AV191" s="162"/>
      <c r="AW191" s="162"/>
      <c r="AX191" s="162"/>
      <c r="AY191" s="162"/>
      <c r="AZ191" s="162"/>
      <c r="BA191" s="162"/>
      <c r="BB191" s="162"/>
      <c r="BC191" s="162"/>
      <c r="BD191" s="162"/>
      <c r="BE191" s="162"/>
      <c r="BF191" s="162"/>
      <c r="BG191" s="162"/>
      <c r="BH191" s="162"/>
    </row>
    <row r="192" spans="1:60" outlineLevel="1" x14ac:dyDescent="0.2">
      <c r="A192" s="200">
        <v>92</v>
      </c>
      <c r="B192" s="173" t="s">
        <v>928</v>
      </c>
      <c r="C192" s="194" t="s">
        <v>929</v>
      </c>
      <c r="D192" s="177" t="s">
        <v>245</v>
      </c>
      <c r="E192" s="180">
        <v>1</v>
      </c>
      <c r="F192" s="185"/>
      <c r="G192" s="184">
        <f>ROUND(E192*F192,2)</f>
        <v>0</v>
      </c>
      <c r="H192" s="183" t="s">
        <v>474</v>
      </c>
      <c r="I192" s="202" t="s">
        <v>174</v>
      </c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 t="s">
        <v>166</v>
      </c>
      <c r="AF192" s="162"/>
      <c r="AG192" s="162"/>
      <c r="AH192" s="162"/>
      <c r="AI192" s="162"/>
      <c r="AJ192" s="162"/>
      <c r="AK192" s="162"/>
      <c r="AL192" s="162"/>
      <c r="AM192" s="162">
        <v>21</v>
      </c>
      <c r="AN192" s="162"/>
      <c r="AO192" s="162"/>
      <c r="AP192" s="162"/>
      <c r="AQ192" s="162"/>
      <c r="AR192" s="162"/>
      <c r="AS192" s="162"/>
      <c r="AT192" s="162"/>
      <c r="AU192" s="162"/>
      <c r="AV192" s="162"/>
      <c r="AW192" s="162"/>
      <c r="AX192" s="162"/>
      <c r="AY192" s="162"/>
      <c r="AZ192" s="162"/>
      <c r="BA192" s="162"/>
      <c r="BB192" s="162"/>
      <c r="BC192" s="162"/>
      <c r="BD192" s="162"/>
      <c r="BE192" s="162"/>
      <c r="BF192" s="162"/>
      <c r="BG192" s="162"/>
      <c r="BH192" s="162"/>
    </row>
    <row r="193" spans="1:60" outlineLevel="1" x14ac:dyDescent="0.2">
      <c r="A193" s="199"/>
      <c r="B193" s="285" t="s">
        <v>558</v>
      </c>
      <c r="C193" s="286"/>
      <c r="D193" s="287"/>
      <c r="E193" s="288"/>
      <c r="F193" s="289"/>
      <c r="G193" s="290"/>
      <c r="H193" s="183"/>
      <c r="I193" s="20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>
        <v>0</v>
      </c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2"/>
      <c r="AV193" s="162"/>
      <c r="AW193" s="162"/>
      <c r="AX193" s="162"/>
      <c r="AY193" s="162"/>
      <c r="AZ193" s="162"/>
      <c r="BA193" s="162"/>
      <c r="BB193" s="162"/>
      <c r="BC193" s="162"/>
      <c r="BD193" s="162"/>
      <c r="BE193" s="162"/>
      <c r="BF193" s="162"/>
      <c r="BG193" s="162"/>
      <c r="BH193" s="162"/>
    </row>
    <row r="194" spans="1:60" outlineLevel="1" x14ac:dyDescent="0.2">
      <c r="A194" s="199"/>
      <c r="B194" s="285" t="s">
        <v>562</v>
      </c>
      <c r="C194" s="286"/>
      <c r="D194" s="287"/>
      <c r="E194" s="288"/>
      <c r="F194" s="289"/>
      <c r="G194" s="290"/>
      <c r="H194" s="183"/>
      <c r="I194" s="20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>
        <v>1</v>
      </c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  <c r="AU194" s="162"/>
      <c r="AV194" s="162"/>
      <c r="AW194" s="162"/>
      <c r="AX194" s="162"/>
      <c r="AY194" s="162"/>
      <c r="AZ194" s="162"/>
      <c r="BA194" s="162"/>
      <c r="BB194" s="162"/>
      <c r="BC194" s="162"/>
      <c r="BD194" s="162"/>
      <c r="BE194" s="162"/>
      <c r="BF194" s="162"/>
      <c r="BG194" s="162"/>
      <c r="BH194" s="162"/>
    </row>
    <row r="195" spans="1:60" outlineLevel="1" x14ac:dyDescent="0.2">
      <c r="A195" s="200">
        <v>93</v>
      </c>
      <c r="B195" s="173" t="s">
        <v>563</v>
      </c>
      <c r="C195" s="194" t="s">
        <v>564</v>
      </c>
      <c r="D195" s="177" t="s">
        <v>245</v>
      </c>
      <c r="E195" s="180">
        <v>1</v>
      </c>
      <c r="F195" s="185"/>
      <c r="G195" s="184">
        <f>ROUND(E195*F195,2)</f>
        <v>0</v>
      </c>
      <c r="H195" s="183" t="s">
        <v>474</v>
      </c>
      <c r="I195" s="202" t="s">
        <v>174</v>
      </c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 t="s">
        <v>166</v>
      </c>
      <c r="AF195" s="162"/>
      <c r="AG195" s="162"/>
      <c r="AH195" s="162"/>
      <c r="AI195" s="162"/>
      <c r="AJ195" s="162"/>
      <c r="AK195" s="162"/>
      <c r="AL195" s="162"/>
      <c r="AM195" s="162">
        <v>21</v>
      </c>
      <c r="AN195" s="162"/>
      <c r="AO195" s="162"/>
      <c r="AP195" s="162"/>
      <c r="AQ195" s="162"/>
      <c r="AR195" s="162"/>
      <c r="AS195" s="162"/>
      <c r="AT195" s="162"/>
      <c r="AU195" s="162"/>
      <c r="AV195" s="162"/>
      <c r="AW195" s="162"/>
      <c r="AX195" s="162"/>
      <c r="AY195" s="162"/>
      <c r="AZ195" s="162"/>
      <c r="BA195" s="162"/>
      <c r="BB195" s="162"/>
      <c r="BC195" s="162"/>
      <c r="BD195" s="162"/>
      <c r="BE195" s="162"/>
      <c r="BF195" s="162"/>
      <c r="BG195" s="162"/>
      <c r="BH195" s="162"/>
    </row>
    <row r="196" spans="1:60" outlineLevel="1" x14ac:dyDescent="0.2">
      <c r="A196" s="199"/>
      <c r="B196" s="285" t="s">
        <v>558</v>
      </c>
      <c r="C196" s="286"/>
      <c r="D196" s="287"/>
      <c r="E196" s="288"/>
      <c r="F196" s="289"/>
      <c r="G196" s="290"/>
      <c r="H196" s="183"/>
      <c r="I196" s="20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>
        <v>0</v>
      </c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  <c r="AU196" s="162"/>
      <c r="AV196" s="162"/>
      <c r="AW196" s="162"/>
      <c r="AX196" s="162"/>
      <c r="AY196" s="162"/>
      <c r="AZ196" s="162"/>
      <c r="BA196" s="162"/>
      <c r="BB196" s="162"/>
      <c r="BC196" s="162"/>
      <c r="BD196" s="162"/>
      <c r="BE196" s="162"/>
      <c r="BF196" s="162"/>
      <c r="BG196" s="162"/>
      <c r="BH196" s="162"/>
    </row>
    <row r="197" spans="1:60" outlineLevel="1" x14ac:dyDescent="0.2">
      <c r="A197" s="199"/>
      <c r="B197" s="285" t="s">
        <v>562</v>
      </c>
      <c r="C197" s="286"/>
      <c r="D197" s="287"/>
      <c r="E197" s="288"/>
      <c r="F197" s="289"/>
      <c r="G197" s="290"/>
      <c r="H197" s="183"/>
      <c r="I197" s="20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>
        <v>1</v>
      </c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  <c r="AU197" s="162"/>
      <c r="AV197" s="162"/>
      <c r="AW197" s="162"/>
      <c r="AX197" s="162"/>
      <c r="AY197" s="162"/>
      <c r="AZ197" s="162"/>
      <c r="BA197" s="162"/>
      <c r="BB197" s="162"/>
      <c r="BC197" s="162"/>
      <c r="BD197" s="162"/>
      <c r="BE197" s="162"/>
      <c r="BF197" s="162"/>
      <c r="BG197" s="162"/>
      <c r="BH197" s="162"/>
    </row>
    <row r="198" spans="1:60" outlineLevel="1" x14ac:dyDescent="0.2">
      <c r="A198" s="200">
        <v>94</v>
      </c>
      <c r="B198" s="173" t="s">
        <v>565</v>
      </c>
      <c r="C198" s="194" t="s">
        <v>566</v>
      </c>
      <c r="D198" s="177" t="s">
        <v>245</v>
      </c>
      <c r="E198" s="180">
        <v>2</v>
      </c>
      <c r="F198" s="185"/>
      <c r="G198" s="184">
        <f>ROUND(E198*F198,2)</f>
        <v>0</v>
      </c>
      <c r="H198" s="183" t="s">
        <v>474</v>
      </c>
      <c r="I198" s="202" t="s">
        <v>174</v>
      </c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 t="s">
        <v>166</v>
      </c>
      <c r="AF198" s="162"/>
      <c r="AG198" s="162"/>
      <c r="AH198" s="162"/>
      <c r="AI198" s="162"/>
      <c r="AJ198" s="162"/>
      <c r="AK198" s="162"/>
      <c r="AL198" s="162"/>
      <c r="AM198" s="162">
        <v>21</v>
      </c>
      <c r="AN198" s="162"/>
      <c r="AO198" s="162"/>
      <c r="AP198" s="162"/>
      <c r="AQ198" s="162"/>
      <c r="AR198" s="162"/>
      <c r="AS198" s="162"/>
      <c r="AT198" s="162"/>
      <c r="AU198" s="162"/>
      <c r="AV198" s="162"/>
      <c r="AW198" s="162"/>
      <c r="AX198" s="162"/>
      <c r="AY198" s="162"/>
      <c r="AZ198" s="162"/>
      <c r="BA198" s="162"/>
      <c r="BB198" s="162"/>
      <c r="BC198" s="162"/>
      <c r="BD198" s="162"/>
      <c r="BE198" s="162"/>
      <c r="BF198" s="162"/>
      <c r="BG198" s="162"/>
      <c r="BH198" s="162"/>
    </row>
    <row r="199" spans="1:60" outlineLevel="1" x14ac:dyDescent="0.2">
      <c r="A199" s="199"/>
      <c r="B199" s="285" t="s">
        <v>567</v>
      </c>
      <c r="C199" s="286"/>
      <c r="D199" s="287"/>
      <c r="E199" s="288"/>
      <c r="F199" s="289"/>
      <c r="G199" s="290"/>
      <c r="H199" s="183"/>
      <c r="I199" s="20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>
        <v>0</v>
      </c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  <c r="AU199" s="162"/>
      <c r="AV199" s="162"/>
      <c r="AW199" s="162"/>
      <c r="AX199" s="162"/>
      <c r="AY199" s="162"/>
      <c r="AZ199" s="162"/>
      <c r="BA199" s="162"/>
      <c r="BB199" s="162"/>
      <c r="BC199" s="162"/>
      <c r="BD199" s="162"/>
      <c r="BE199" s="162"/>
      <c r="BF199" s="162"/>
      <c r="BG199" s="162"/>
      <c r="BH199" s="162"/>
    </row>
    <row r="200" spans="1:60" outlineLevel="1" x14ac:dyDescent="0.2">
      <c r="A200" s="200">
        <v>95</v>
      </c>
      <c r="B200" s="173" t="s">
        <v>568</v>
      </c>
      <c r="C200" s="194" t="s">
        <v>569</v>
      </c>
      <c r="D200" s="177" t="s">
        <v>245</v>
      </c>
      <c r="E200" s="180">
        <v>5</v>
      </c>
      <c r="F200" s="185"/>
      <c r="G200" s="184">
        <f>ROUND(E200*F200,2)</f>
        <v>0</v>
      </c>
      <c r="H200" s="183" t="s">
        <v>474</v>
      </c>
      <c r="I200" s="202" t="s">
        <v>174</v>
      </c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 t="s">
        <v>166</v>
      </c>
      <c r="AF200" s="162"/>
      <c r="AG200" s="162"/>
      <c r="AH200" s="162"/>
      <c r="AI200" s="162"/>
      <c r="AJ200" s="162"/>
      <c r="AK200" s="162"/>
      <c r="AL200" s="162"/>
      <c r="AM200" s="162">
        <v>21</v>
      </c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2"/>
      <c r="AZ200" s="162"/>
      <c r="BA200" s="162"/>
      <c r="BB200" s="162"/>
      <c r="BC200" s="162"/>
      <c r="BD200" s="162"/>
      <c r="BE200" s="162"/>
      <c r="BF200" s="162"/>
      <c r="BG200" s="162"/>
      <c r="BH200" s="162"/>
    </row>
    <row r="201" spans="1:60" outlineLevel="1" x14ac:dyDescent="0.2">
      <c r="A201" s="199"/>
      <c r="B201" s="285" t="s">
        <v>570</v>
      </c>
      <c r="C201" s="286"/>
      <c r="D201" s="287"/>
      <c r="E201" s="288"/>
      <c r="F201" s="289"/>
      <c r="G201" s="290"/>
      <c r="H201" s="183"/>
      <c r="I201" s="20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>
        <v>0</v>
      </c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2"/>
      <c r="AZ201" s="162"/>
      <c r="BA201" s="162"/>
      <c r="BB201" s="162"/>
      <c r="BC201" s="162"/>
      <c r="BD201" s="162"/>
      <c r="BE201" s="162"/>
      <c r="BF201" s="162"/>
      <c r="BG201" s="162"/>
      <c r="BH201" s="162"/>
    </row>
    <row r="202" spans="1:60" outlineLevel="1" x14ac:dyDescent="0.2">
      <c r="A202" s="199"/>
      <c r="B202" s="285" t="s">
        <v>571</v>
      </c>
      <c r="C202" s="286"/>
      <c r="D202" s="287"/>
      <c r="E202" s="288"/>
      <c r="F202" s="289"/>
      <c r="G202" s="290"/>
      <c r="H202" s="183"/>
      <c r="I202" s="20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>
        <v>1</v>
      </c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2"/>
      <c r="AZ202" s="162"/>
      <c r="BA202" s="162"/>
      <c r="BB202" s="162"/>
      <c r="BC202" s="162"/>
      <c r="BD202" s="162"/>
      <c r="BE202" s="162"/>
      <c r="BF202" s="162"/>
      <c r="BG202" s="162"/>
      <c r="BH202" s="162"/>
    </row>
    <row r="203" spans="1:60" outlineLevel="1" x14ac:dyDescent="0.2">
      <c r="A203" s="200">
        <v>96</v>
      </c>
      <c r="B203" s="173" t="s">
        <v>572</v>
      </c>
      <c r="C203" s="194" t="s">
        <v>573</v>
      </c>
      <c r="D203" s="177" t="s">
        <v>245</v>
      </c>
      <c r="E203" s="180">
        <v>5</v>
      </c>
      <c r="F203" s="185"/>
      <c r="G203" s="184">
        <f>ROUND(E203*F203,2)</f>
        <v>0</v>
      </c>
      <c r="H203" s="183" t="s">
        <v>474</v>
      </c>
      <c r="I203" s="202" t="s">
        <v>174</v>
      </c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 t="s">
        <v>166</v>
      </c>
      <c r="AF203" s="162"/>
      <c r="AG203" s="162"/>
      <c r="AH203" s="162"/>
      <c r="AI203" s="162"/>
      <c r="AJ203" s="162"/>
      <c r="AK203" s="162"/>
      <c r="AL203" s="162"/>
      <c r="AM203" s="162">
        <v>21</v>
      </c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2"/>
      <c r="AZ203" s="162"/>
      <c r="BA203" s="162"/>
      <c r="BB203" s="162"/>
      <c r="BC203" s="162"/>
      <c r="BD203" s="162"/>
      <c r="BE203" s="162"/>
      <c r="BF203" s="162"/>
      <c r="BG203" s="162"/>
      <c r="BH203" s="162"/>
    </row>
    <row r="204" spans="1:60" outlineLevel="1" x14ac:dyDescent="0.2">
      <c r="A204" s="199"/>
      <c r="B204" s="285" t="s">
        <v>574</v>
      </c>
      <c r="C204" s="286"/>
      <c r="D204" s="287"/>
      <c r="E204" s="288"/>
      <c r="F204" s="289"/>
      <c r="G204" s="290"/>
      <c r="H204" s="183"/>
      <c r="I204" s="20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>
        <v>0</v>
      </c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  <c r="AU204" s="162"/>
      <c r="AV204" s="162"/>
      <c r="AW204" s="162"/>
      <c r="AX204" s="162"/>
      <c r="AY204" s="162"/>
      <c r="AZ204" s="162"/>
      <c r="BA204" s="162"/>
      <c r="BB204" s="162"/>
      <c r="BC204" s="162"/>
      <c r="BD204" s="162"/>
      <c r="BE204" s="162"/>
      <c r="BF204" s="162"/>
      <c r="BG204" s="162"/>
      <c r="BH204" s="162"/>
    </row>
    <row r="205" spans="1:60" outlineLevel="1" x14ac:dyDescent="0.2">
      <c r="A205" s="199"/>
      <c r="B205" s="285" t="s">
        <v>575</v>
      </c>
      <c r="C205" s="286"/>
      <c r="D205" s="287"/>
      <c r="E205" s="288"/>
      <c r="F205" s="289"/>
      <c r="G205" s="290"/>
      <c r="H205" s="183"/>
      <c r="I205" s="20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>
        <v>1</v>
      </c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  <c r="AU205" s="162"/>
      <c r="AV205" s="162"/>
      <c r="AW205" s="162"/>
      <c r="AX205" s="162"/>
      <c r="AY205" s="162"/>
      <c r="AZ205" s="162"/>
      <c r="BA205" s="162"/>
      <c r="BB205" s="162"/>
      <c r="BC205" s="162"/>
      <c r="BD205" s="162"/>
      <c r="BE205" s="162"/>
      <c r="BF205" s="162"/>
      <c r="BG205" s="162"/>
      <c r="BH205" s="162"/>
    </row>
    <row r="206" spans="1:60" outlineLevel="1" x14ac:dyDescent="0.2">
      <c r="A206" s="200">
        <v>97</v>
      </c>
      <c r="B206" s="173" t="s">
        <v>576</v>
      </c>
      <c r="C206" s="194" t="s">
        <v>577</v>
      </c>
      <c r="D206" s="177" t="s">
        <v>245</v>
      </c>
      <c r="E206" s="180">
        <v>8</v>
      </c>
      <c r="F206" s="185"/>
      <c r="G206" s="184">
        <f>ROUND(E206*F206,2)</f>
        <v>0</v>
      </c>
      <c r="H206" s="183" t="s">
        <v>474</v>
      </c>
      <c r="I206" s="202" t="s">
        <v>174</v>
      </c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 t="s">
        <v>166</v>
      </c>
      <c r="AF206" s="162"/>
      <c r="AG206" s="162"/>
      <c r="AH206" s="162"/>
      <c r="AI206" s="162"/>
      <c r="AJ206" s="162"/>
      <c r="AK206" s="162"/>
      <c r="AL206" s="162"/>
      <c r="AM206" s="162">
        <v>21</v>
      </c>
      <c r="AN206" s="162"/>
      <c r="AO206" s="162"/>
      <c r="AP206" s="162"/>
      <c r="AQ206" s="162"/>
      <c r="AR206" s="162"/>
      <c r="AS206" s="162"/>
      <c r="AT206" s="162"/>
      <c r="AU206" s="162"/>
      <c r="AV206" s="162"/>
      <c r="AW206" s="162"/>
      <c r="AX206" s="162"/>
      <c r="AY206" s="162"/>
      <c r="AZ206" s="162"/>
      <c r="BA206" s="162"/>
      <c r="BB206" s="162"/>
      <c r="BC206" s="162"/>
      <c r="BD206" s="162"/>
      <c r="BE206" s="162"/>
      <c r="BF206" s="162"/>
      <c r="BG206" s="162"/>
      <c r="BH206" s="162"/>
    </row>
    <row r="207" spans="1:60" outlineLevel="1" x14ac:dyDescent="0.2">
      <c r="A207" s="199"/>
      <c r="B207" s="285" t="s">
        <v>574</v>
      </c>
      <c r="C207" s="286"/>
      <c r="D207" s="287"/>
      <c r="E207" s="288"/>
      <c r="F207" s="289"/>
      <c r="G207" s="290"/>
      <c r="H207" s="183"/>
      <c r="I207" s="20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>
        <v>0</v>
      </c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  <c r="AU207" s="162"/>
      <c r="AV207" s="162"/>
      <c r="AW207" s="162"/>
      <c r="AX207" s="162"/>
      <c r="AY207" s="162"/>
      <c r="AZ207" s="162"/>
      <c r="BA207" s="162"/>
      <c r="BB207" s="162"/>
      <c r="BC207" s="162"/>
      <c r="BD207" s="162"/>
      <c r="BE207" s="162"/>
      <c r="BF207" s="162"/>
      <c r="BG207" s="162"/>
      <c r="BH207" s="162"/>
    </row>
    <row r="208" spans="1:60" outlineLevel="1" x14ac:dyDescent="0.2">
      <c r="A208" s="199"/>
      <c r="B208" s="285" t="s">
        <v>578</v>
      </c>
      <c r="C208" s="286"/>
      <c r="D208" s="287"/>
      <c r="E208" s="288"/>
      <c r="F208" s="289"/>
      <c r="G208" s="290"/>
      <c r="H208" s="183"/>
      <c r="I208" s="20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>
        <v>1</v>
      </c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  <c r="AU208" s="162"/>
      <c r="AV208" s="162"/>
      <c r="AW208" s="162"/>
      <c r="AX208" s="162"/>
      <c r="AY208" s="162"/>
      <c r="AZ208" s="162"/>
      <c r="BA208" s="162"/>
      <c r="BB208" s="162"/>
      <c r="BC208" s="162"/>
      <c r="BD208" s="162"/>
      <c r="BE208" s="162"/>
      <c r="BF208" s="162"/>
      <c r="BG208" s="162"/>
      <c r="BH208" s="162"/>
    </row>
    <row r="209" spans="1:60" outlineLevel="1" x14ac:dyDescent="0.2">
      <c r="A209" s="200">
        <v>98</v>
      </c>
      <c r="B209" s="173" t="s">
        <v>579</v>
      </c>
      <c r="C209" s="194" t="s">
        <v>580</v>
      </c>
      <c r="D209" s="177" t="s">
        <v>245</v>
      </c>
      <c r="E209" s="180">
        <v>9</v>
      </c>
      <c r="F209" s="185"/>
      <c r="G209" s="184">
        <f>ROUND(E209*F209,2)</f>
        <v>0</v>
      </c>
      <c r="H209" s="183" t="s">
        <v>474</v>
      </c>
      <c r="I209" s="202" t="s">
        <v>174</v>
      </c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 t="s">
        <v>166</v>
      </c>
      <c r="AF209" s="162"/>
      <c r="AG209" s="162"/>
      <c r="AH209" s="162"/>
      <c r="AI209" s="162"/>
      <c r="AJ209" s="162"/>
      <c r="AK209" s="162"/>
      <c r="AL209" s="162"/>
      <c r="AM209" s="162">
        <v>21</v>
      </c>
      <c r="AN209" s="162"/>
      <c r="AO209" s="162"/>
      <c r="AP209" s="162"/>
      <c r="AQ209" s="162"/>
      <c r="AR209" s="162"/>
      <c r="AS209" s="162"/>
      <c r="AT209" s="162"/>
      <c r="AU209" s="162"/>
      <c r="AV209" s="162"/>
      <c r="AW209" s="162"/>
      <c r="AX209" s="162"/>
      <c r="AY209" s="162"/>
      <c r="AZ209" s="162"/>
      <c r="BA209" s="162"/>
      <c r="BB209" s="162"/>
      <c r="BC209" s="162"/>
      <c r="BD209" s="162"/>
      <c r="BE209" s="162"/>
      <c r="BF209" s="162"/>
      <c r="BG209" s="162"/>
      <c r="BH209" s="162"/>
    </row>
    <row r="210" spans="1:60" outlineLevel="1" x14ac:dyDescent="0.2">
      <c r="A210" s="199"/>
      <c r="B210" s="285" t="s">
        <v>581</v>
      </c>
      <c r="C210" s="286"/>
      <c r="D210" s="287"/>
      <c r="E210" s="288"/>
      <c r="F210" s="289"/>
      <c r="G210" s="290"/>
      <c r="H210" s="183"/>
      <c r="I210" s="20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>
        <v>0</v>
      </c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  <c r="AU210" s="162"/>
      <c r="AV210" s="162"/>
      <c r="AW210" s="162"/>
      <c r="AX210" s="162"/>
      <c r="AY210" s="162"/>
      <c r="AZ210" s="162"/>
      <c r="BA210" s="162"/>
      <c r="BB210" s="162"/>
      <c r="BC210" s="162"/>
      <c r="BD210" s="162"/>
      <c r="BE210" s="162"/>
      <c r="BF210" s="162"/>
      <c r="BG210" s="162"/>
      <c r="BH210" s="162"/>
    </row>
    <row r="211" spans="1:60" outlineLevel="1" x14ac:dyDescent="0.2">
      <c r="A211" s="200">
        <v>99</v>
      </c>
      <c r="B211" s="173" t="s">
        <v>582</v>
      </c>
      <c r="C211" s="194" t="s">
        <v>583</v>
      </c>
      <c r="D211" s="177" t="s">
        <v>245</v>
      </c>
      <c r="E211" s="180">
        <v>5</v>
      </c>
      <c r="F211" s="185"/>
      <c r="G211" s="184">
        <f>ROUND(E211*F211,2)</f>
        <v>0</v>
      </c>
      <c r="H211" s="183" t="s">
        <v>584</v>
      </c>
      <c r="I211" s="202" t="s">
        <v>174</v>
      </c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 t="s">
        <v>166</v>
      </c>
      <c r="AF211" s="162"/>
      <c r="AG211" s="162"/>
      <c r="AH211" s="162"/>
      <c r="AI211" s="162"/>
      <c r="AJ211" s="162"/>
      <c r="AK211" s="162"/>
      <c r="AL211" s="162"/>
      <c r="AM211" s="162">
        <v>21</v>
      </c>
      <c r="AN211" s="162"/>
      <c r="AO211" s="162"/>
      <c r="AP211" s="162"/>
      <c r="AQ211" s="162"/>
      <c r="AR211" s="162"/>
      <c r="AS211" s="162"/>
      <c r="AT211" s="162"/>
      <c r="AU211" s="162"/>
      <c r="AV211" s="162"/>
      <c r="AW211" s="162"/>
      <c r="AX211" s="162"/>
      <c r="AY211" s="162"/>
      <c r="AZ211" s="162"/>
      <c r="BA211" s="162"/>
      <c r="BB211" s="162"/>
      <c r="BC211" s="162"/>
      <c r="BD211" s="162"/>
      <c r="BE211" s="162"/>
      <c r="BF211" s="162"/>
      <c r="BG211" s="162"/>
      <c r="BH211" s="162"/>
    </row>
    <row r="212" spans="1:60" outlineLevel="1" x14ac:dyDescent="0.2">
      <c r="A212" s="200">
        <v>100</v>
      </c>
      <c r="B212" s="173" t="s">
        <v>587</v>
      </c>
      <c r="C212" s="194" t="s">
        <v>588</v>
      </c>
      <c r="D212" s="177" t="s">
        <v>245</v>
      </c>
      <c r="E212" s="180">
        <v>2</v>
      </c>
      <c r="F212" s="185"/>
      <c r="G212" s="184">
        <f>ROUND(E212*F212,2)</f>
        <v>0</v>
      </c>
      <c r="H212" s="183"/>
      <c r="I212" s="202" t="s">
        <v>228</v>
      </c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 t="s">
        <v>229</v>
      </c>
      <c r="AF212" s="162" t="s">
        <v>240</v>
      </c>
      <c r="AG212" s="162"/>
      <c r="AH212" s="162"/>
      <c r="AI212" s="162"/>
      <c r="AJ212" s="162"/>
      <c r="AK212" s="162"/>
      <c r="AL212" s="162"/>
      <c r="AM212" s="162">
        <v>21</v>
      </c>
      <c r="AN212" s="162"/>
      <c r="AO212" s="162"/>
      <c r="AP212" s="162"/>
      <c r="AQ212" s="162"/>
      <c r="AR212" s="162"/>
      <c r="AS212" s="162"/>
      <c r="AT212" s="162"/>
      <c r="AU212" s="162"/>
      <c r="AV212" s="162"/>
      <c r="AW212" s="162"/>
      <c r="AX212" s="162"/>
      <c r="AY212" s="162"/>
      <c r="AZ212" s="162"/>
      <c r="BA212" s="162"/>
      <c r="BB212" s="162"/>
      <c r="BC212" s="162"/>
      <c r="BD212" s="162"/>
      <c r="BE212" s="162"/>
      <c r="BF212" s="162"/>
      <c r="BG212" s="162"/>
      <c r="BH212" s="162"/>
    </row>
    <row r="213" spans="1:60" outlineLevel="1" x14ac:dyDescent="0.2">
      <c r="A213" s="200">
        <v>101</v>
      </c>
      <c r="B213" s="173" t="s">
        <v>589</v>
      </c>
      <c r="C213" s="194" t="s">
        <v>590</v>
      </c>
      <c r="D213" s="177" t="s">
        <v>245</v>
      </c>
      <c r="E213" s="180">
        <v>7</v>
      </c>
      <c r="F213" s="185"/>
      <c r="G213" s="184">
        <f>ROUND(E213*F213,2)</f>
        <v>0</v>
      </c>
      <c r="H213" s="183"/>
      <c r="I213" s="202" t="s">
        <v>228</v>
      </c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 t="s">
        <v>229</v>
      </c>
      <c r="AF213" s="162" t="s">
        <v>240</v>
      </c>
      <c r="AG213" s="162"/>
      <c r="AH213" s="162"/>
      <c r="AI213" s="162"/>
      <c r="AJ213" s="162"/>
      <c r="AK213" s="162"/>
      <c r="AL213" s="162"/>
      <c r="AM213" s="162">
        <v>21</v>
      </c>
      <c r="AN213" s="162"/>
      <c r="AO213" s="162"/>
      <c r="AP213" s="162"/>
      <c r="AQ213" s="162"/>
      <c r="AR213" s="162"/>
      <c r="AS213" s="162"/>
      <c r="AT213" s="162"/>
      <c r="AU213" s="162"/>
      <c r="AV213" s="162"/>
      <c r="AW213" s="162"/>
      <c r="AX213" s="162"/>
      <c r="AY213" s="162"/>
      <c r="AZ213" s="162"/>
      <c r="BA213" s="162"/>
      <c r="BB213" s="162"/>
      <c r="BC213" s="162"/>
      <c r="BD213" s="162"/>
      <c r="BE213" s="162"/>
      <c r="BF213" s="162"/>
      <c r="BG213" s="162"/>
      <c r="BH213" s="162"/>
    </row>
    <row r="214" spans="1:60" outlineLevel="1" x14ac:dyDescent="0.2">
      <c r="A214" s="200">
        <v>102</v>
      </c>
      <c r="B214" s="173" t="s">
        <v>591</v>
      </c>
      <c r="C214" s="194" t="s">
        <v>592</v>
      </c>
      <c r="D214" s="177" t="s">
        <v>245</v>
      </c>
      <c r="E214" s="180">
        <v>5</v>
      </c>
      <c r="F214" s="185"/>
      <c r="G214" s="184">
        <f>ROUND(E214*F214,2)</f>
        <v>0</v>
      </c>
      <c r="H214" s="183"/>
      <c r="I214" s="202" t="s">
        <v>228</v>
      </c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 t="s">
        <v>229</v>
      </c>
      <c r="AF214" s="162" t="s">
        <v>240</v>
      </c>
      <c r="AG214" s="162"/>
      <c r="AH214" s="162"/>
      <c r="AI214" s="162"/>
      <c r="AJ214" s="162"/>
      <c r="AK214" s="162"/>
      <c r="AL214" s="162"/>
      <c r="AM214" s="162">
        <v>21</v>
      </c>
      <c r="AN214" s="162"/>
      <c r="AO214" s="162"/>
      <c r="AP214" s="162"/>
      <c r="AQ214" s="162"/>
      <c r="AR214" s="162"/>
      <c r="AS214" s="162"/>
      <c r="AT214" s="162"/>
      <c r="AU214" s="162"/>
      <c r="AV214" s="162"/>
      <c r="AW214" s="162"/>
      <c r="AX214" s="162"/>
      <c r="AY214" s="162"/>
      <c r="AZ214" s="162"/>
      <c r="BA214" s="162"/>
      <c r="BB214" s="162"/>
      <c r="BC214" s="162"/>
      <c r="BD214" s="162"/>
      <c r="BE214" s="162"/>
      <c r="BF214" s="162"/>
      <c r="BG214" s="162"/>
      <c r="BH214" s="162"/>
    </row>
    <row r="215" spans="1:60" outlineLevel="1" x14ac:dyDescent="0.2">
      <c r="A215" s="199"/>
      <c r="B215" s="285" t="s">
        <v>599</v>
      </c>
      <c r="C215" s="286"/>
      <c r="D215" s="287"/>
      <c r="E215" s="288"/>
      <c r="F215" s="289"/>
      <c r="G215" s="290"/>
      <c r="H215" s="183"/>
      <c r="I215" s="20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>
        <v>0</v>
      </c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  <c r="AU215" s="162"/>
      <c r="AV215" s="162"/>
      <c r="AW215" s="162"/>
      <c r="AX215" s="162"/>
      <c r="AY215" s="162"/>
      <c r="AZ215" s="162"/>
      <c r="BA215" s="162"/>
      <c r="BB215" s="162"/>
      <c r="BC215" s="162"/>
      <c r="BD215" s="162"/>
      <c r="BE215" s="162"/>
      <c r="BF215" s="162"/>
      <c r="BG215" s="162"/>
      <c r="BH215" s="162"/>
    </row>
    <row r="216" spans="1:60" outlineLevel="1" x14ac:dyDescent="0.2">
      <c r="A216" s="199">
        <v>103</v>
      </c>
      <c r="B216" s="174" t="s">
        <v>600</v>
      </c>
      <c r="C216" s="194" t="s">
        <v>601</v>
      </c>
      <c r="D216" s="177" t="s">
        <v>463</v>
      </c>
      <c r="E216" s="220"/>
      <c r="F216" s="185"/>
      <c r="G216" s="184">
        <f>ROUND(E216*F216,2)</f>
        <v>0</v>
      </c>
      <c r="H216" s="183" t="s">
        <v>474</v>
      </c>
      <c r="I216" s="202" t="s">
        <v>174</v>
      </c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 t="s">
        <v>166</v>
      </c>
      <c r="AF216" s="162"/>
      <c r="AG216" s="162"/>
      <c r="AH216" s="162"/>
      <c r="AI216" s="162"/>
      <c r="AJ216" s="162"/>
      <c r="AK216" s="162"/>
      <c r="AL216" s="162"/>
      <c r="AM216" s="162">
        <v>21</v>
      </c>
      <c r="AN216" s="162"/>
      <c r="AO216" s="162"/>
      <c r="AP216" s="162"/>
      <c r="AQ216" s="162"/>
      <c r="AR216" s="162"/>
      <c r="AS216" s="162"/>
      <c r="AT216" s="162"/>
      <c r="AU216" s="162"/>
      <c r="AV216" s="162"/>
      <c r="AW216" s="162"/>
      <c r="AX216" s="162"/>
      <c r="AY216" s="162"/>
      <c r="AZ216" s="162"/>
      <c r="BA216" s="162"/>
      <c r="BB216" s="162"/>
      <c r="BC216" s="162"/>
      <c r="BD216" s="162"/>
      <c r="BE216" s="162"/>
      <c r="BF216" s="162"/>
      <c r="BG216" s="162"/>
      <c r="BH216" s="162"/>
    </row>
    <row r="217" spans="1:60" outlineLevel="1" x14ac:dyDescent="0.2">
      <c r="A217" s="199"/>
      <c r="B217" s="285" t="s">
        <v>602</v>
      </c>
      <c r="C217" s="286"/>
      <c r="D217" s="287"/>
      <c r="E217" s="288"/>
      <c r="F217" s="289"/>
      <c r="G217" s="290"/>
      <c r="H217" s="183"/>
      <c r="I217" s="20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>
        <v>1</v>
      </c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  <c r="AU217" s="162"/>
      <c r="AV217" s="162"/>
      <c r="AW217" s="162"/>
      <c r="AX217" s="162"/>
      <c r="AY217" s="162"/>
      <c r="AZ217" s="162"/>
      <c r="BA217" s="162"/>
      <c r="BB217" s="162"/>
      <c r="BC217" s="162"/>
      <c r="BD217" s="162"/>
      <c r="BE217" s="162"/>
      <c r="BF217" s="162"/>
      <c r="BG217" s="162"/>
      <c r="BH217" s="162"/>
    </row>
    <row r="218" spans="1:60" outlineLevel="1" x14ac:dyDescent="0.2">
      <c r="A218" s="199">
        <v>104</v>
      </c>
      <c r="B218" s="174" t="s">
        <v>603</v>
      </c>
      <c r="C218" s="194" t="s">
        <v>477</v>
      </c>
      <c r="D218" s="177" t="s">
        <v>463</v>
      </c>
      <c r="E218" s="220"/>
      <c r="F218" s="185"/>
      <c r="G218" s="184">
        <f>ROUND(E218*F218,2)</f>
        <v>0</v>
      </c>
      <c r="H218" s="183" t="s">
        <v>474</v>
      </c>
      <c r="I218" s="202" t="s">
        <v>174</v>
      </c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 t="s">
        <v>166</v>
      </c>
      <c r="AF218" s="162"/>
      <c r="AG218" s="162"/>
      <c r="AH218" s="162"/>
      <c r="AI218" s="162"/>
      <c r="AJ218" s="162"/>
      <c r="AK218" s="162"/>
      <c r="AL218" s="162"/>
      <c r="AM218" s="162">
        <v>21</v>
      </c>
      <c r="AN218" s="162"/>
      <c r="AO218" s="162"/>
      <c r="AP218" s="162"/>
      <c r="AQ218" s="162"/>
      <c r="AR218" s="162"/>
      <c r="AS218" s="162"/>
      <c r="AT218" s="162"/>
      <c r="AU218" s="162"/>
      <c r="AV218" s="162"/>
      <c r="AW218" s="162"/>
      <c r="AX218" s="162"/>
      <c r="AY218" s="162"/>
      <c r="AZ218" s="162"/>
      <c r="BA218" s="162"/>
      <c r="BB218" s="162"/>
      <c r="BC218" s="162"/>
      <c r="BD218" s="162"/>
      <c r="BE218" s="162"/>
      <c r="BF218" s="162"/>
      <c r="BG218" s="162"/>
      <c r="BH218" s="162"/>
    </row>
    <row r="219" spans="1:60" x14ac:dyDescent="0.2">
      <c r="A219" s="198" t="s">
        <v>158</v>
      </c>
      <c r="B219" s="172" t="s">
        <v>128</v>
      </c>
      <c r="C219" s="193" t="s">
        <v>129</v>
      </c>
      <c r="D219" s="176"/>
      <c r="E219" s="179"/>
      <c r="F219" s="291">
        <f>SUM(G220:G230)</f>
        <v>0</v>
      </c>
      <c r="G219" s="292"/>
      <c r="H219" s="182"/>
      <c r="I219" s="201"/>
      <c r="AE219" t="s">
        <v>159</v>
      </c>
    </row>
    <row r="220" spans="1:60" outlineLevel="1" x14ac:dyDescent="0.2">
      <c r="A220" s="199"/>
      <c r="B220" s="293" t="s">
        <v>938</v>
      </c>
      <c r="C220" s="294"/>
      <c r="D220" s="295"/>
      <c r="E220" s="296"/>
      <c r="F220" s="297"/>
      <c r="G220" s="298"/>
      <c r="H220" s="183"/>
      <c r="I220" s="20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>
        <v>0</v>
      </c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  <c r="AU220" s="162"/>
      <c r="AV220" s="162"/>
      <c r="AW220" s="162"/>
      <c r="AX220" s="162"/>
      <c r="AY220" s="162"/>
      <c r="AZ220" s="162"/>
      <c r="BA220" s="162"/>
      <c r="BB220" s="162"/>
      <c r="BC220" s="162"/>
      <c r="BD220" s="162"/>
      <c r="BE220" s="162"/>
      <c r="BF220" s="162"/>
      <c r="BG220" s="162"/>
      <c r="BH220" s="162"/>
    </row>
    <row r="221" spans="1:60" ht="33.75" outlineLevel="1" x14ac:dyDescent="0.2">
      <c r="A221" s="200">
        <v>105</v>
      </c>
      <c r="B221" s="173" t="s">
        <v>1132</v>
      </c>
      <c r="C221" s="194" t="s">
        <v>1133</v>
      </c>
      <c r="D221" s="177" t="s">
        <v>245</v>
      </c>
      <c r="E221" s="180">
        <v>1</v>
      </c>
      <c r="F221" s="185"/>
      <c r="G221" s="184">
        <f>ROUND(E221*F221,2)</f>
        <v>0</v>
      </c>
      <c r="H221" s="183" t="s">
        <v>474</v>
      </c>
      <c r="I221" s="202" t="s">
        <v>174</v>
      </c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 t="s">
        <v>166</v>
      </c>
      <c r="AF221" s="162"/>
      <c r="AG221" s="162"/>
      <c r="AH221" s="162"/>
      <c r="AI221" s="162"/>
      <c r="AJ221" s="162"/>
      <c r="AK221" s="162"/>
      <c r="AL221" s="162"/>
      <c r="AM221" s="162">
        <v>21</v>
      </c>
      <c r="AN221" s="162"/>
      <c r="AO221" s="162"/>
      <c r="AP221" s="162"/>
      <c r="AQ221" s="162"/>
      <c r="AR221" s="162"/>
      <c r="AS221" s="162"/>
      <c r="AT221" s="162"/>
      <c r="AU221" s="162"/>
      <c r="AV221" s="162"/>
      <c r="AW221" s="162"/>
      <c r="AX221" s="162"/>
      <c r="AY221" s="162"/>
      <c r="AZ221" s="162"/>
      <c r="BA221" s="162"/>
      <c r="BB221" s="162"/>
      <c r="BC221" s="162"/>
      <c r="BD221" s="162"/>
      <c r="BE221" s="162"/>
      <c r="BF221" s="162"/>
      <c r="BG221" s="162"/>
      <c r="BH221" s="162"/>
    </row>
    <row r="222" spans="1:60" outlineLevel="1" x14ac:dyDescent="0.2">
      <c r="A222" s="200">
        <v>106</v>
      </c>
      <c r="B222" s="173" t="s">
        <v>943</v>
      </c>
      <c r="C222" s="194" t="s">
        <v>944</v>
      </c>
      <c r="D222" s="177" t="s">
        <v>245</v>
      </c>
      <c r="E222" s="180">
        <v>1</v>
      </c>
      <c r="F222" s="185"/>
      <c r="G222" s="184">
        <f>ROUND(E222*F222,2)</f>
        <v>0</v>
      </c>
      <c r="H222" s="183"/>
      <c r="I222" s="202" t="s">
        <v>228</v>
      </c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 t="s">
        <v>229</v>
      </c>
      <c r="AF222" s="162" t="s">
        <v>240</v>
      </c>
      <c r="AG222" s="162"/>
      <c r="AH222" s="162"/>
      <c r="AI222" s="162"/>
      <c r="AJ222" s="162"/>
      <c r="AK222" s="162"/>
      <c r="AL222" s="162"/>
      <c r="AM222" s="162">
        <v>21</v>
      </c>
      <c r="AN222" s="162"/>
      <c r="AO222" s="162"/>
      <c r="AP222" s="162"/>
      <c r="AQ222" s="162"/>
      <c r="AR222" s="162"/>
      <c r="AS222" s="162"/>
      <c r="AT222" s="162"/>
      <c r="AU222" s="162"/>
      <c r="AV222" s="162"/>
      <c r="AW222" s="162"/>
      <c r="AX222" s="162"/>
      <c r="AY222" s="162"/>
      <c r="AZ222" s="162"/>
      <c r="BA222" s="162"/>
      <c r="BB222" s="162"/>
      <c r="BC222" s="162"/>
      <c r="BD222" s="162"/>
      <c r="BE222" s="162"/>
      <c r="BF222" s="162"/>
      <c r="BG222" s="162"/>
      <c r="BH222" s="162"/>
    </row>
    <row r="223" spans="1:60" outlineLevel="1" x14ac:dyDescent="0.2">
      <c r="A223" s="200">
        <v>107</v>
      </c>
      <c r="B223" s="173" t="s">
        <v>945</v>
      </c>
      <c r="C223" s="194" t="s">
        <v>946</v>
      </c>
      <c r="D223" s="177" t="s">
        <v>245</v>
      </c>
      <c r="E223" s="180">
        <v>1</v>
      </c>
      <c r="F223" s="185"/>
      <c r="G223" s="184">
        <f>ROUND(E223*F223,2)</f>
        <v>0</v>
      </c>
      <c r="H223" s="183"/>
      <c r="I223" s="202" t="s">
        <v>228</v>
      </c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 t="s">
        <v>229</v>
      </c>
      <c r="AF223" s="162" t="s">
        <v>240</v>
      </c>
      <c r="AG223" s="162"/>
      <c r="AH223" s="162"/>
      <c r="AI223" s="162"/>
      <c r="AJ223" s="162"/>
      <c r="AK223" s="162"/>
      <c r="AL223" s="162"/>
      <c r="AM223" s="162">
        <v>21</v>
      </c>
      <c r="AN223" s="162"/>
      <c r="AO223" s="162"/>
      <c r="AP223" s="162"/>
      <c r="AQ223" s="162"/>
      <c r="AR223" s="162"/>
      <c r="AS223" s="162"/>
      <c r="AT223" s="162"/>
      <c r="AU223" s="162"/>
      <c r="AV223" s="162"/>
      <c r="AW223" s="162"/>
      <c r="AX223" s="162"/>
      <c r="AY223" s="162"/>
      <c r="AZ223" s="162"/>
      <c r="BA223" s="162"/>
      <c r="BB223" s="162"/>
      <c r="BC223" s="162"/>
      <c r="BD223" s="162"/>
      <c r="BE223" s="162"/>
      <c r="BF223" s="162"/>
      <c r="BG223" s="162"/>
      <c r="BH223" s="162"/>
    </row>
    <row r="224" spans="1:60" outlineLevel="1" x14ac:dyDescent="0.2">
      <c r="A224" s="200">
        <v>108</v>
      </c>
      <c r="B224" s="173" t="s">
        <v>947</v>
      </c>
      <c r="C224" s="194" t="s">
        <v>948</v>
      </c>
      <c r="D224" s="177" t="s">
        <v>245</v>
      </c>
      <c r="E224" s="180">
        <v>1</v>
      </c>
      <c r="F224" s="185"/>
      <c r="G224" s="184">
        <f>ROUND(E224*F224,2)</f>
        <v>0</v>
      </c>
      <c r="H224" s="183"/>
      <c r="I224" s="202" t="s">
        <v>228</v>
      </c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 t="s">
        <v>229</v>
      </c>
      <c r="AF224" s="162" t="s">
        <v>240</v>
      </c>
      <c r="AG224" s="162"/>
      <c r="AH224" s="162"/>
      <c r="AI224" s="162"/>
      <c r="AJ224" s="162"/>
      <c r="AK224" s="162"/>
      <c r="AL224" s="162"/>
      <c r="AM224" s="162">
        <v>21</v>
      </c>
      <c r="AN224" s="162"/>
      <c r="AO224" s="162"/>
      <c r="AP224" s="162"/>
      <c r="AQ224" s="162"/>
      <c r="AR224" s="162"/>
      <c r="AS224" s="162"/>
      <c r="AT224" s="162"/>
      <c r="AU224" s="162"/>
      <c r="AV224" s="162"/>
      <c r="AW224" s="162"/>
      <c r="AX224" s="162"/>
      <c r="AY224" s="162"/>
      <c r="AZ224" s="162"/>
      <c r="BA224" s="162"/>
      <c r="BB224" s="162"/>
      <c r="BC224" s="162"/>
      <c r="BD224" s="162"/>
      <c r="BE224" s="162"/>
      <c r="BF224" s="162"/>
      <c r="BG224" s="162"/>
      <c r="BH224" s="162"/>
    </row>
    <row r="225" spans="1:60" outlineLevel="1" x14ac:dyDescent="0.2">
      <c r="A225" s="200">
        <v>109</v>
      </c>
      <c r="B225" s="173" t="s">
        <v>949</v>
      </c>
      <c r="C225" s="194" t="s">
        <v>469</v>
      </c>
      <c r="D225" s="177" t="s">
        <v>237</v>
      </c>
      <c r="E225" s="180">
        <v>1</v>
      </c>
      <c r="F225" s="185"/>
      <c r="G225" s="184">
        <f>ROUND(E225*F225,2)</f>
        <v>0</v>
      </c>
      <c r="H225" s="183"/>
      <c r="I225" s="202" t="s">
        <v>228</v>
      </c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 t="s">
        <v>229</v>
      </c>
      <c r="AF225" s="162" t="s">
        <v>240</v>
      </c>
      <c r="AG225" s="162"/>
      <c r="AH225" s="162"/>
      <c r="AI225" s="162"/>
      <c r="AJ225" s="162"/>
      <c r="AK225" s="162"/>
      <c r="AL225" s="162"/>
      <c r="AM225" s="162">
        <v>21</v>
      </c>
      <c r="AN225" s="162"/>
      <c r="AO225" s="162"/>
      <c r="AP225" s="162"/>
      <c r="AQ225" s="162"/>
      <c r="AR225" s="162"/>
      <c r="AS225" s="162"/>
      <c r="AT225" s="162"/>
      <c r="AU225" s="162"/>
      <c r="AV225" s="162"/>
      <c r="AW225" s="162"/>
      <c r="AX225" s="162"/>
      <c r="AY225" s="162"/>
      <c r="AZ225" s="162"/>
      <c r="BA225" s="162"/>
      <c r="BB225" s="162"/>
      <c r="BC225" s="162"/>
      <c r="BD225" s="162"/>
      <c r="BE225" s="162"/>
      <c r="BF225" s="162"/>
      <c r="BG225" s="162"/>
      <c r="BH225" s="162"/>
    </row>
    <row r="226" spans="1:60" outlineLevel="1" x14ac:dyDescent="0.2">
      <c r="A226" s="199"/>
      <c r="B226" s="285" t="s">
        <v>950</v>
      </c>
      <c r="C226" s="286"/>
      <c r="D226" s="287"/>
      <c r="E226" s="288"/>
      <c r="F226" s="289"/>
      <c r="G226" s="290"/>
      <c r="H226" s="183"/>
      <c r="I226" s="20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>
        <v>0</v>
      </c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  <c r="AU226" s="162"/>
      <c r="AV226" s="162"/>
      <c r="AW226" s="162"/>
      <c r="AX226" s="162"/>
      <c r="AY226" s="162"/>
      <c r="AZ226" s="162"/>
      <c r="BA226" s="162"/>
      <c r="BB226" s="162"/>
      <c r="BC226" s="162"/>
      <c r="BD226" s="162"/>
      <c r="BE226" s="162"/>
      <c r="BF226" s="162"/>
      <c r="BG226" s="162"/>
      <c r="BH226" s="162"/>
    </row>
    <row r="227" spans="1:60" outlineLevel="1" x14ac:dyDescent="0.2">
      <c r="A227" s="199">
        <v>110</v>
      </c>
      <c r="B227" s="174" t="s">
        <v>951</v>
      </c>
      <c r="C227" s="194" t="s">
        <v>462</v>
      </c>
      <c r="D227" s="177" t="s">
        <v>463</v>
      </c>
      <c r="E227" s="220"/>
      <c r="F227" s="185"/>
      <c r="G227" s="184">
        <f>ROUND(E227*F227,2)</f>
        <v>0</v>
      </c>
      <c r="H227" s="183" t="s">
        <v>474</v>
      </c>
      <c r="I227" s="202" t="s">
        <v>174</v>
      </c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 t="s">
        <v>166</v>
      </c>
      <c r="AF227" s="162"/>
      <c r="AG227" s="162"/>
      <c r="AH227" s="162"/>
      <c r="AI227" s="162"/>
      <c r="AJ227" s="162"/>
      <c r="AK227" s="162"/>
      <c r="AL227" s="162"/>
      <c r="AM227" s="162">
        <v>21</v>
      </c>
      <c r="AN227" s="162"/>
      <c r="AO227" s="162"/>
      <c r="AP227" s="162"/>
      <c r="AQ227" s="162"/>
      <c r="AR227" s="162"/>
      <c r="AS227" s="162"/>
      <c r="AT227" s="162"/>
      <c r="AU227" s="162"/>
      <c r="AV227" s="162"/>
      <c r="AW227" s="162"/>
      <c r="AX227" s="162"/>
      <c r="AY227" s="162"/>
      <c r="AZ227" s="162"/>
      <c r="BA227" s="162"/>
      <c r="BB227" s="162"/>
      <c r="BC227" s="162"/>
      <c r="BD227" s="162"/>
      <c r="BE227" s="162"/>
      <c r="BF227" s="162"/>
      <c r="BG227" s="162"/>
      <c r="BH227" s="162"/>
    </row>
    <row r="228" spans="1:60" outlineLevel="1" x14ac:dyDescent="0.2">
      <c r="A228" s="199"/>
      <c r="B228" s="285" t="s">
        <v>952</v>
      </c>
      <c r="C228" s="286"/>
      <c r="D228" s="287"/>
      <c r="E228" s="288"/>
      <c r="F228" s="289"/>
      <c r="G228" s="290"/>
      <c r="H228" s="183"/>
      <c r="I228" s="20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>
        <v>1</v>
      </c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  <c r="AU228" s="162"/>
      <c r="AV228" s="162"/>
      <c r="AW228" s="162"/>
      <c r="AX228" s="162"/>
      <c r="AY228" s="162"/>
      <c r="AZ228" s="162"/>
      <c r="BA228" s="162"/>
      <c r="BB228" s="162"/>
      <c r="BC228" s="162"/>
      <c r="BD228" s="162"/>
      <c r="BE228" s="162"/>
      <c r="BF228" s="162"/>
      <c r="BG228" s="162"/>
      <c r="BH228" s="162"/>
    </row>
    <row r="229" spans="1:60" outlineLevel="1" x14ac:dyDescent="0.2">
      <c r="A229" s="199"/>
      <c r="B229" s="285" t="s">
        <v>953</v>
      </c>
      <c r="C229" s="286"/>
      <c r="D229" s="287"/>
      <c r="E229" s="288"/>
      <c r="F229" s="289"/>
      <c r="G229" s="290"/>
      <c r="H229" s="183"/>
      <c r="I229" s="20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>
        <v>2</v>
      </c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  <c r="AU229" s="162"/>
      <c r="AV229" s="162"/>
      <c r="AW229" s="162"/>
      <c r="AX229" s="162"/>
      <c r="AY229" s="162"/>
      <c r="AZ229" s="162"/>
      <c r="BA229" s="162"/>
      <c r="BB229" s="162"/>
      <c r="BC229" s="162"/>
      <c r="BD229" s="162"/>
      <c r="BE229" s="162"/>
      <c r="BF229" s="162"/>
      <c r="BG229" s="162"/>
      <c r="BH229" s="162"/>
    </row>
    <row r="230" spans="1:60" outlineLevel="1" x14ac:dyDescent="0.2">
      <c r="A230" s="199">
        <v>111</v>
      </c>
      <c r="B230" s="174" t="s">
        <v>954</v>
      </c>
      <c r="C230" s="194" t="s">
        <v>477</v>
      </c>
      <c r="D230" s="177" t="s">
        <v>463</v>
      </c>
      <c r="E230" s="220"/>
      <c r="F230" s="185"/>
      <c r="G230" s="184">
        <f>ROUND(E230*F230,2)</f>
        <v>0</v>
      </c>
      <c r="H230" s="183" t="s">
        <v>474</v>
      </c>
      <c r="I230" s="202" t="s">
        <v>174</v>
      </c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 t="s">
        <v>166</v>
      </c>
      <c r="AF230" s="162"/>
      <c r="AG230" s="162"/>
      <c r="AH230" s="162"/>
      <c r="AI230" s="162"/>
      <c r="AJ230" s="162"/>
      <c r="AK230" s="162"/>
      <c r="AL230" s="162"/>
      <c r="AM230" s="162">
        <v>21</v>
      </c>
      <c r="AN230" s="162"/>
      <c r="AO230" s="162"/>
      <c r="AP230" s="162"/>
      <c r="AQ230" s="162"/>
      <c r="AR230" s="162"/>
      <c r="AS230" s="162"/>
      <c r="AT230" s="162"/>
      <c r="AU230" s="162"/>
      <c r="AV230" s="162"/>
      <c r="AW230" s="162"/>
      <c r="AX230" s="162"/>
      <c r="AY230" s="162"/>
      <c r="AZ230" s="162"/>
      <c r="BA230" s="162"/>
      <c r="BB230" s="162"/>
      <c r="BC230" s="162"/>
      <c r="BD230" s="162"/>
      <c r="BE230" s="162"/>
      <c r="BF230" s="162"/>
      <c r="BG230" s="162"/>
      <c r="BH230" s="162"/>
    </row>
    <row r="231" spans="1:60" x14ac:dyDescent="0.2">
      <c r="A231" s="198" t="s">
        <v>158</v>
      </c>
      <c r="B231" s="172" t="s">
        <v>132</v>
      </c>
      <c r="C231" s="193" t="s">
        <v>133</v>
      </c>
      <c r="D231" s="176"/>
      <c r="E231" s="179"/>
      <c r="F231" s="291">
        <f>SUM(G232:G234)</f>
        <v>0</v>
      </c>
      <c r="G231" s="292"/>
      <c r="H231" s="182"/>
      <c r="I231" s="201"/>
      <c r="AE231" t="s">
        <v>159</v>
      </c>
    </row>
    <row r="232" spans="1:60" outlineLevel="1" x14ac:dyDescent="0.2">
      <c r="A232" s="199"/>
      <c r="B232" s="293" t="s">
        <v>604</v>
      </c>
      <c r="C232" s="294"/>
      <c r="D232" s="295"/>
      <c r="E232" s="296"/>
      <c r="F232" s="297"/>
      <c r="G232" s="298"/>
      <c r="H232" s="183"/>
      <c r="I232" s="20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>
        <v>0</v>
      </c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  <c r="AU232" s="162"/>
      <c r="AV232" s="162"/>
      <c r="AW232" s="162"/>
      <c r="AX232" s="162"/>
      <c r="AY232" s="162"/>
      <c r="AZ232" s="162"/>
      <c r="BA232" s="162"/>
      <c r="BB232" s="162"/>
      <c r="BC232" s="162"/>
      <c r="BD232" s="162"/>
      <c r="BE232" s="162"/>
      <c r="BF232" s="162"/>
      <c r="BG232" s="162"/>
      <c r="BH232" s="162"/>
    </row>
    <row r="233" spans="1:60" outlineLevel="1" x14ac:dyDescent="0.2">
      <c r="A233" s="199"/>
      <c r="B233" s="285" t="s">
        <v>605</v>
      </c>
      <c r="C233" s="286"/>
      <c r="D233" s="287"/>
      <c r="E233" s="288"/>
      <c r="F233" s="289"/>
      <c r="G233" s="290"/>
      <c r="H233" s="183"/>
      <c r="I233" s="20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 t="s">
        <v>169</v>
      </c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  <c r="AU233" s="162"/>
      <c r="AV233" s="162"/>
      <c r="AW233" s="162"/>
      <c r="AX233" s="162"/>
      <c r="AY233" s="162"/>
      <c r="AZ233" s="162"/>
      <c r="BA233" s="162"/>
      <c r="BB233" s="162"/>
      <c r="BC233" s="162"/>
      <c r="BD233" s="162"/>
      <c r="BE233" s="162"/>
      <c r="BF233" s="162"/>
      <c r="BG233" s="162"/>
      <c r="BH233" s="162"/>
    </row>
    <row r="234" spans="1:60" outlineLevel="1" x14ac:dyDescent="0.2">
      <c r="A234" s="200">
        <v>112</v>
      </c>
      <c r="B234" s="173" t="s">
        <v>606</v>
      </c>
      <c r="C234" s="194" t="s">
        <v>607</v>
      </c>
      <c r="D234" s="177" t="s">
        <v>225</v>
      </c>
      <c r="E234" s="180">
        <v>79</v>
      </c>
      <c r="F234" s="185"/>
      <c r="G234" s="184">
        <f>ROUND(E234*F234,2)</f>
        <v>0</v>
      </c>
      <c r="H234" s="183" t="s">
        <v>608</v>
      </c>
      <c r="I234" s="202" t="s">
        <v>174</v>
      </c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 t="s">
        <v>166</v>
      </c>
      <c r="AF234" s="162"/>
      <c r="AG234" s="162"/>
      <c r="AH234" s="162"/>
      <c r="AI234" s="162"/>
      <c r="AJ234" s="162"/>
      <c r="AK234" s="162"/>
      <c r="AL234" s="162"/>
      <c r="AM234" s="162">
        <v>21</v>
      </c>
      <c r="AN234" s="162"/>
      <c r="AO234" s="162"/>
      <c r="AP234" s="162"/>
      <c r="AQ234" s="162"/>
      <c r="AR234" s="162"/>
      <c r="AS234" s="162"/>
      <c r="AT234" s="162"/>
      <c r="AU234" s="162"/>
      <c r="AV234" s="162"/>
      <c r="AW234" s="162"/>
      <c r="AX234" s="162"/>
      <c r="AY234" s="162"/>
      <c r="AZ234" s="162"/>
      <c r="BA234" s="162"/>
      <c r="BB234" s="162"/>
      <c r="BC234" s="162"/>
      <c r="BD234" s="162"/>
      <c r="BE234" s="162"/>
      <c r="BF234" s="162"/>
      <c r="BG234" s="162"/>
      <c r="BH234" s="162"/>
    </row>
    <row r="235" spans="1:60" x14ac:dyDescent="0.2">
      <c r="A235" s="198" t="s">
        <v>158</v>
      </c>
      <c r="B235" s="172" t="s">
        <v>136</v>
      </c>
      <c r="C235" s="193" t="s">
        <v>137</v>
      </c>
      <c r="D235" s="176"/>
      <c r="E235" s="179"/>
      <c r="F235" s="291">
        <f>SUM(G236:G236)</f>
        <v>0</v>
      </c>
      <c r="G235" s="292"/>
      <c r="H235" s="182"/>
      <c r="I235" s="201"/>
      <c r="AE235" t="s">
        <v>159</v>
      </c>
    </row>
    <row r="236" spans="1:60" outlineLevel="1" x14ac:dyDescent="0.2">
      <c r="A236" s="200">
        <v>113</v>
      </c>
      <c r="B236" s="173" t="s">
        <v>955</v>
      </c>
      <c r="C236" s="194" t="s">
        <v>956</v>
      </c>
      <c r="D236" s="177" t="s">
        <v>245</v>
      </c>
      <c r="E236" s="180">
        <v>2</v>
      </c>
      <c r="F236" s="185"/>
      <c r="G236" s="184">
        <f>ROUND(E236*F236,2)</f>
        <v>0</v>
      </c>
      <c r="H236" s="183"/>
      <c r="I236" s="202" t="s">
        <v>174</v>
      </c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 t="s">
        <v>166</v>
      </c>
      <c r="AF236" s="162"/>
      <c r="AG236" s="162"/>
      <c r="AH236" s="162"/>
      <c r="AI236" s="162"/>
      <c r="AJ236" s="162"/>
      <c r="AK236" s="162"/>
      <c r="AL236" s="162"/>
      <c r="AM236" s="162">
        <v>21</v>
      </c>
      <c r="AN236" s="162"/>
      <c r="AO236" s="162"/>
      <c r="AP236" s="162"/>
      <c r="AQ236" s="162"/>
      <c r="AR236" s="162"/>
      <c r="AS236" s="162"/>
      <c r="AT236" s="162"/>
      <c r="AU236" s="162"/>
      <c r="AV236" s="162"/>
      <c r="AW236" s="162"/>
      <c r="AX236" s="162"/>
      <c r="AY236" s="162"/>
      <c r="AZ236" s="162"/>
      <c r="BA236" s="162"/>
      <c r="BB236" s="162"/>
      <c r="BC236" s="162"/>
      <c r="BD236" s="162"/>
      <c r="BE236" s="162"/>
      <c r="BF236" s="162"/>
      <c r="BG236" s="162"/>
      <c r="BH236" s="162"/>
    </row>
    <row r="237" spans="1:60" x14ac:dyDescent="0.2">
      <c r="A237" s="198" t="s">
        <v>158</v>
      </c>
      <c r="B237" s="172" t="s">
        <v>140</v>
      </c>
      <c r="C237" s="193" t="s">
        <v>141</v>
      </c>
      <c r="D237" s="176"/>
      <c r="E237" s="179"/>
      <c r="F237" s="291">
        <f>SUM(G238:G257)</f>
        <v>0</v>
      </c>
      <c r="G237" s="292"/>
      <c r="H237" s="182"/>
      <c r="I237" s="201"/>
      <c r="AE237" t="s">
        <v>159</v>
      </c>
    </row>
    <row r="238" spans="1:60" outlineLevel="1" x14ac:dyDescent="0.2">
      <c r="A238" s="200">
        <v>114</v>
      </c>
      <c r="B238" s="173" t="s">
        <v>609</v>
      </c>
      <c r="C238" s="194" t="s">
        <v>445</v>
      </c>
      <c r="D238" s="177" t="s">
        <v>237</v>
      </c>
      <c r="E238" s="180">
        <v>1</v>
      </c>
      <c r="F238" s="185"/>
      <c r="G238" s="184">
        <f t="shared" ref="G238:G257" si="4">ROUND(E238*F238,2)</f>
        <v>0</v>
      </c>
      <c r="H238" s="183"/>
      <c r="I238" s="202" t="s">
        <v>228</v>
      </c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  <c r="Y238" s="162"/>
      <c r="Z238" s="162"/>
      <c r="AA238" s="162"/>
      <c r="AB238" s="162"/>
      <c r="AC238" s="162"/>
      <c r="AD238" s="162"/>
      <c r="AE238" s="162" t="s">
        <v>229</v>
      </c>
      <c r="AF238" s="162" t="s">
        <v>330</v>
      </c>
      <c r="AG238" s="162"/>
      <c r="AH238" s="162"/>
      <c r="AI238" s="162"/>
      <c r="AJ238" s="162"/>
      <c r="AK238" s="162"/>
      <c r="AL238" s="162"/>
      <c r="AM238" s="162">
        <v>21</v>
      </c>
      <c r="AN238" s="162"/>
      <c r="AO238" s="162"/>
      <c r="AP238" s="162"/>
      <c r="AQ238" s="162"/>
      <c r="AR238" s="162"/>
      <c r="AS238" s="162"/>
      <c r="AT238" s="162"/>
      <c r="AU238" s="162"/>
      <c r="AV238" s="162"/>
      <c r="AW238" s="162"/>
      <c r="AX238" s="162"/>
      <c r="AY238" s="162"/>
      <c r="AZ238" s="162"/>
      <c r="BA238" s="162"/>
      <c r="BB238" s="162"/>
      <c r="BC238" s="162"/>
      <c r="BD238" s="162"/>
      <c r="BE238" s="162"/>
      <c r="BF238" s="162"/>
      <c r="BG238" s="162"/>
      <c r="BH238" s="162"/>
    </row>
    <row r="239" spans="1:60" outlineLevel="1" x14ac:dyDescent="0.2">
      <c r="A239" s="200">
        <v>115</v>
      </c>
      <c r="B239" s="173" t="s">
        <v>611</v>
      </c>
      <c r="C239" s="194" t="s">
        <v>957</v>
      </c>
      <c r="D239" s="177" t="s">
        <v>245</v>
      </c>
      <c r="E239" s="180">
        <v>1</v>
      </c>
      <c r="F239" s="185"/>
      <c r="G239" s="184">
        <f t="shared" si="4"/>
        <v>0</v>
      </c>
      <c r="H239" s="183"/>
      <c r="I239" s="202" t="s">
        <v>228</v>
      </c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162"/>
      <c r="Y239" s="162"/>
      <c r="Z239" s="162"/>
      <c r="AA239" s="162"/>
      <c r="AB239" s="162"/>
      <c r="AC239" s="162"/>
      <c r="AD239" s="162"/>
      <c r="AE239" s="162" t="s">
        <v>229</v>
      </c>
      <c r="AF239" s="162" t="s">
        <v>330</v>
      </c>
      <c r="AG239" s="162"/>
      <c r="AH239" s="162"/>
      <c r="AI239" s="162"/>
      <c r="AJ239" s="162"/>
      <c r="AK239" s="162"/>
      <c r="AL239" s="162"/>
      <c r="AM239" s="162">
        <v>21</v>
      </c>
      <c r="AN239" s="162"/>
      <c r="AO239" s="162"/>
      <c r="AP239" s="162"/>
      <c r="AQ239" s="162"/>
      <c r="AR239" s="162"/>
      <c r="AS239" s="162"/>
      <c r="AT239" s="162"/>
      <c r="AU239" s="162"/>
      <c r="AV239" s="162"/>
      <c r="AW239" s="162"/>
      <c r="AX239" s="162"/>
      <c r="AY239" s="162"/>
      <c r="AZ239" s="162"/>
      <c r="BA239" s="162"/>
      <c r="BB239" s="162"/>
      <c r="BC239" s="162"/>
      <c r="BD239" s="162"/>
      <c r="BE239" s="162"/>
      <c r="BF239" s="162"/>
      <c r="BG239" s="162"/>
      <c r="BH239" s="162"/>
    </row>
    <row r="240" spans="1:60" outlineLevel="1" x14ac:dyDescent="0.2">
      <c r="A240" s="200">
        <v>116</v>
      </c>
      <c r="B240" s="173" t="s">
        <v>613</v>
      </c>
      <c r="C240" s="194" t="s">
        <v>329</v>
      </c>
      <c r="D240" s="177" t="s">
        <v>245</v>
      </c>
      <c r="E240" s="180">
        <v>1</v>
      </c>
      <c r="F240" s="185"/>
      <c r="G240" s="184">
        <f t="shared" si="4"/>
        <v>0</v>
      </c>
      <c r="H240" s="183"/>
      <c r="I240" s="202" t="s">
        <v>228</v>
      </c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  <c r="Y240" s="162"/>
      <c r="Z240" s="162"/>
      <c r="AA240" s="162"/>
      <c r="AB240" s="162"/>
      <c r="AC240" s="162"/>
      <c r="AD240" s="162"/>
      <c r="AE240" s="162" t="s">
        <v>229</v>
      </c>
      <c r="AF240" s="162" t="s">
        <v>330</v>
      </c>
      <c r="AG240" s="162"/>
      <c r="AH240" s="162"/>
      <c r="AI240" s="162"/>
      <c r="AJ240" s="162"/>
      <c r="AK240" s="162"/>
      <c r="AL240" s="162"/>
      <c r="AM240" s="162">
        <v>21</v>
      </c>
      <c r="AN240" s="162"/>
      <c r="AO240" s="162"/>
      <c r="AP240" s="162"/>
      <c r="AQ240" s="162"/>
      <c r="AR240" s="162"/>
      <c r="AS240" s="162"/>
      <c r="AT240" s="162"/>
      <c r="AU240" s="162"/>
      <c r="AV240" s="162"/>
      <c r="AW240" s="162"/>
      <c r="AX240" s="162"/>
      <c r="AY240" s="162"/>
      <c r="AZ240" s="162"/>
      <c r="BA240" s="162"/>
      <c r="BB240" s="162"/>
      <c r="BC240" s="162"/>
      <c r="BD240" s="162"/>
      <c r="BE240" s="162"/>
      <c r="BF240" s="162"/>
      <c r="BG240" s="162"/>
      <c r="BH240" s="162"/>
    </row>
    <row r="241" spans="1:60" outlineLevel="1" x14ac:dyDescent="0.2">
      <c r="A241" s="200">
        <v>117</v>
      </c>
      <c r="B241" s="173" t="s">
        <v>615</v>
      </c>
      <c r="C241" s="194" t="s">
        <v>958</v>
      </c>
      <c r="D241" s="177" t="s">
        <v>245</v>
      </c>
      <c r="E241" s="180">
        <v>1</v>
      </c>
      <c r="F241" s="185"/>
      <c r="G241" s="184">
        <f t="shared" si="4"/>
        <v>0</v>
      </c>
      <c r="H241" s="183"/>
      <c r="I241" s="202" t="s">
        <v>228</v>
      </c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162"/>
      <c r="Y241" s="162"/>
      <c r="Z241" s="162"/>
      <c r="AA241" s="162"/>
      <c r="AB241" s="162"/>
      <c r="AC241" s="162"/>
      <c r="AD241" s="162"/>
      <c r="AE241" s="162" t="s">
        <v>229</v>
      </c>
      <c r="AF241" s="162" t="s">
        <v>330</v>
      </c>
      <c r="AG241" s="162"/>
      <c r="AH241" s="162"/>
      <c r="AI241" s="162"/>
      <c r="AJ241" s="162"/>
      <c r="AK241" s="162"/>
      <c r="AL241" s="162"/>
      <c r="AM241" s="162">
        <v>21</v>
      </c>
      <c r="AN241" s="162"/>
      <c r="AO241" s="162"/>
      <c r="AP241" s="162"/>
      <c r="AQ241" s="162"/>
      <c r="AR241" s="162"/>
      <c r="AS241" s="162"/>
      <c r="AT241" s="162"/>
      <c r="AU241" s="162"/>
      <c r="AV241" s="162"/>
      <c r="AW241" s="162"/>
      <c r="AX241" s="162"/>
      <c r="AY241" s="162"/>
      <c r="AZ241" s="162"/>
      <c r="BA241" s="162"/>
      <c r="BB241" s="162"/>
      <c r="BC241" s="162"/>
      <c r="BD241" s="162"/>
      <c r="BE241" s="162"/>
      <c r="BF241" s="162"/>
      <c r="BG241" s="162"/>
      <c r="BH241" s="162"/>
    </row>
    <row r="242" spans="1:60" outlineLevel="1" x14ac:dyDescent="0.2">
      <c r="A242" s="200">
        <v>118</v>
      </c>
      <c r="B242" s="173" t="s">
        <v>618</v>
      </c>
      <c r="C242" s="194" t="s">
        <v>959</v>
      </c>
      <c r="D242" s="177" t="s">
        <v>245</v>
      </c>
      <c r="E242" s="180">
        <v>1</v>
      </c>
      <c r="F242" s="185"/>
      <c r="G242" s="184">
        <f t="shared" si="4"/>
        <v>0</v>
      </c>
      <c r="H242" s="183"/>
      <c r="I242" s="202" t="s">
        <v>228</v>
      </c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  <c r="Y242" s="162"/>
      <c r="Z242" s="162"/>
      <c r="AA242" s="162"/>
      <c r="AB242" s="162"/>
      <c r="AC242" s="162"/>
      <c r="AD242" s="162"/>
      <c r="AE242" s="162" t="s">
        <v>229</v>
      </c>
      <c r="AF242" s="162" t="s">
        <v>330</v>
      </c>
      <c r="AG242" s="162"/>
      <c r="AH242" s="162"/>
      <c r="AI242" s="162"/>
      <c r="AJ242" s="162"/>
      <c r="AK242" s="162"/>
      <c r="AL242" s="162"/>
      <c r="AM242" s="162">
        <v>21</v>
      </c>
      <c r="AN242" s="162"/>
      <c r="AO242" s="162"/>
      <c r="AP242" s="162"/>
      <c r="AQ242" s="162"/>
      <c r="AR242" s="162"/>
      <c r="AS242" s="162"/>
      <c r="AT242" s="162"/>
      <c r="AU242" s="162"/>
      <c r="AV242" s="162"/>
      <c r="AW242" s="162"/>
      <c r="AX242" s="162"/>
      <c r="AY242" s="162"/>
      <c r="AZ242" s="162"/>
      <c r="BA242" s="162"/>
      <c r="BB242" s="162"/>
      <c r="BC242" s="162"/>
      <c r="BD242" s="162"/>
      <c r="BE242" s="162"/>
      <c r="BF242" s="162"/>
      <c r="BG242" s="162"/>
      <c r="BH242" s="162"/>
    </row>
    <row r="243" spans="1:60" outlineLevel="1" x14ac:dyDescent="0.2">
      <c r="A243" s="200">
        <v>119</v>
      </c>
      <c r="B243" s="173" t="s">
        <v>620</v>
      </c>
      <c r="C243" s="194" t="s">
        <v>960</v>
      </c>
      <c r="D243" s="177" t="s">
        <v>245</v>
      </c>
      <c r="E243" s="180">
        <v>1</v>
      </c>
      <c r="F243" s="185"/>
      <c r="G243" s="184">
        <f t="shared" si="4"/>
        <v>0</v>
      </c>
      <c r="H243" s="183"/>
      <c r="I243" s="202" t="s">
        <v>228</v>
      </c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62"/>
      <c r="Z243" s="162"/>
      <c r="AA243" s="162"/>
      <c r="AB243" s="162"/>
      <c r="AC243" s="162"/>
      <c r="AD243" s="162"/>
      <c r="AE243" s="162" t="s">
        <v>229</v>
      </c>
      <c r="AF243" s="162" t="s">
        <v>330</v>
      </c>
      <c r="AG243" s="162"/>
      <c r="AH243" s="162"/>
      <c r="AI243" s="162"/>
      <c r="AJ243" s="162"/>
      <c r="AK243" s="162"/>
      <c r="AL243" s="162"/>
      <c r="AM243" s="162">
        <v>21</v>
      </c>
      <c r="AN243" s="162"/>
      <c r="AO243" s="162"/>
      <c r="AP243" s="162"/>
      <c r="AQ243" s="162"/>
      <c r="AR243" s="162"/>
      <c r="AS243" s="162"/>
      <c r="AT243" s="162"/>
      <c r="AU243" s="162"/>
      <c r="AV243" s="162"/>
      <c r="AW243" s="162"/>
      <c r="AX243" s="162"/>
      <c r="AY243" s="162"/>
      <c r="AZ243" s="162"/>
      <c r="BA243" s="162"/>
      <c r="BB243" s="162"/>
      <c r="BC243" s="162"/>
      <c r="BD243" s="162"/>
      <c r="BE243" s="162"/>
      <c r="BF243" s="162"/>
      <c r="BG243" s="162"/>
      <c r="BH243" s="162"/>
    </row>
    <row r="244" spans="1:60" outlineLevel="1" x14ac:dyDescent="0.2">
      <c r="A244" s="200">
        <v>120</v>
      </c>
      <c r="B244" s="173" t="s">
        <v>622</v>
      </c>
      <c r="C244" s="194" t="s">
        <v>961</v>
      </c>
      <c r="D244" s="177" t="s">
        <v>245</v>
      </c>
      <c r="E244" s="180">
        <v>1</v>
      </c>
      <c r="F244" s="185"/>
      <c r="G244" s="184">
        <f t="shared" si="4"/>
        <v>0</v>
      </c>
      <c r="H244" s="183"/>
      <c r="I244" s="202" t="s">
        <v>228</v>
      </c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62"/>
      <c r="Z244" s="162"/>
      <c r="AA244" s="162"/>
      <c r="AB244" s="162"/>
      <c r="AC244" s="162"/>
      <c r="AD244" s="162"/>
      <c r="AE244" s="162" t="s">
        <v>229</v>
      </c>
      <c r="AF244" s="162" t="s">
        <v>330</v>
      </c>
      <c r="AG244" s="162"/>
      <c r="AH244" s="162"/>
      <c r="AI244" s="162"/>
      <c r="AJ244" s="162"/>
      <c r="AK244" s="162"/>
      <c r="AL244" s="162"/>
      <c r="AM244" s="162">
        <v>21</v>
      </c>
      <c r="AN244" s="162"/>
      <c r="AO244" s="162"/>
      <c r="AP244" s="162"/>
      <c r="AQ244" s="162"/>
      <c r="AR244" s="162"/>
      <c r="AS244" s="162"/>
      <c r="AT244" s="162"/>
      <c r="AU244" s="162"/>
      <c r="AV244" s="162"/>
      <c r="AW244" s="162"/>
      <c r="AX244" s="162"/>
      <c r="AY244" s="162"/>
      <c r="AZ244" s="162"/>
      <c r="BA244" s="162"/>
      <c r="BB244" s="162"/>
      <c r="BC244" s="162"/>
      <c r="BD244" s="162"/>
      <c r="BE244" s="162"/>
      <c r="BF244" s="162"/>
      <c r="BG244" s="162"/>
      <c r="BH244" s="162"/>
    </row>
    <row r="245" spans="1:60" outlineLevel="1" x14ac:dyDescent="0.2">
      <c r="A245" s="200">
        <v>121</v>
      </c>
      <c r="B245" s="173" t="s">
        <v>962</v>
      </c>
      <c r="C245" s="194" t="s">
        <v>963</v>
      </c>
      <c r="D245" s="177" t="s">
        <v>245</v>
      </c>
      <c r="E245" s="180">
        <v>1</v>
      </c>
      <c r="F245" s="185"/>
      <c r="G245" s="184">
        <f t="shared" si="4"/>
        <v>0</v>
      </c>
      <c r="H245" s="183"/>
      <c r="I245" s="202" t="s">
        <v>228</v>
      </c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  <c r="Y245" s="162"/>
      <c r="Z245" s="162"/>
      <c r="AA245" s="162"/>
      <c r="AB245" s="162"/>
      <c r="AC245" s="162"/>
      <c r="AD245" s="162"/>
      <c r="AE245" s="162" t="s">
        <v>229</v>
      </c>
      <c r="AF245" s="162" t="s">
        <v>330</v>
      </c>
      <c r="AG245" s="162"/>
      <c r="AH245" s="162"/>
      <c r="AI245" s="162"/>
      <c r="AJ245" s="162"/>
      <c r="AK245" s="162"/>
      <c r="AL245" s="162"/>
      <c r="AM245" s="162">
        <v>21</v>
      </c>
      <c r="AN245" s="162"/>
      <c r="AO245" s="162"/>
      <c r="AP245" s="162"/>
      <c r="AQ245" s="162"/>
      <c r="AR245" s="162"/>
      <c r="AS245" s="162"/>
      <c r="AT245" s="162"/>
      <c r="AU245" s="162"/>
      <c r="AV245" s="162"/>
      <c r="AW245" s="162"/>
      <c r="AX245" s="162"/>
      <c r="AY245" s="162"/>
      <c r="AZ245" s="162"/>
      <c r="BA245" s="162"/>
      <c r="BB245" s="162"/>
      <c r="BC245" s="162"/>
      <c r="BD245" s="162"/>
      <c r="BE245" s="162"/>
      <c r="BF245" s="162"/>
      <c r="BG245" s="162"/>
      <c r="BH245" s="162"/>
    </row>
    <row r="246" spans="1:60" outlineLevel="1" x14ac:dyDescent="0.2">
      <c r="A246" s="200">
        <v>122</v>
      </c>
      <c r="B246" s="173" t="s">
        <v>964</v>
      </c>
      <c r="C246" s="194" t="s">
        <v>965</v>
      </c>
      <c r="D246" s="177" t="s">
        <v>245</v>
      </c>
      <c r="E246" s="180">
        <v>1</v>
      </c>
      <c r="F246" s="185"/>
      <c r="G246" s="184">
        <f t="shared" si="4"/>
        <v>0</v>
      </c>
      <c r="H246" s="183"/>
      <c r="I246" s="202" t="s">
        <v>228</v>
      </c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  <c r="Y246" s="162"/>
      <c r="Z246" s="162"/>
      <c r="AA246" s="162"/>
      <c r="AB246" s="162"/>
      <c r="AC246" s="162"/>
      <c r="AD246" s="162"/>
      <c r="AE246" s="162" t="s">
        <v>229</v>
      </c>
      <c r="AF246" s="162" t="s">
        <v>330</v>
      </c>
      <c r="AG246" s="162"/>
      <c r="AH246" s="162"/>
      <c r="AI246" s="162"/>
      <c r="AJ246" s="162"/>
      <c r="AK246" s="162"/>
      <c r="AL246" s="162"/>
      <c r="AM246" s="162">
        <v>21</v>
      </c>
      <c r="AN246" s="162"/>
      <c r="AO246" s="162"/>
      <c r="AP246" s="162"/>
      <c r="AQ246" s="162"/>
      <c r="AR246" s="162"/>
      <c r="AS246" s="162"/>
      <c r="AT246" s="162"/>
      <c r="AU246" s="162"/>
      <c r="AV246" s="162"/>
      <c r="AW246" s="162"/>
      <c r="AX246" s="162"/>
      <c r="AY246" s="162"/>
      <c r="AZ246" s="162"/>
      <c r="BA246" s="162"/>
      <c r="BB246" s="162"/>
      <c r="BC246" s="162"/>
      <c r="BD246" s="162"/>
      <c r="BE246" s="162"/>
      <c r="BF246" s="162"/>
      <c r="BG246" s="162"/>
      <c r="BH246" s="162"/>
    </row>
    <row r="247" spans="1:60" outlineLevel="1" x14ac:dyDescent="0.2">
      <c r="A247" s="200">
        <v>123</v>
      </c>
      <c r="B247" s="173" t="s">
        <v>966</v>
      </c>
      <c r="C247" s="194" t="s">
        <v>967</v>
      </c>
      <c r="D247" s="177" t="s">
        <v>245</v>
      </c>
      <c r="E247" s="180">
        <v>1</v>
      </c>
      <c r="F247" s="185"/>
      <c r="G247" s="184">
        <f t="shared" si="4"/>
        <v>0</v>
      </c>
      <c r="H247" s="183"/>
      <c r="I247" s="202" t="s">
        <v>228</v>
      </c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62"/>
      <c r="Y247" s="162"/>
      <c r="Z247" s="162"/>
      <c r="AA247" s="162"/>
      <c r="AB247" s="162"/>
      <c r="AC247" s="162"/>
      <c r="AD247" s="162"/>
      <c r="AE247" s="162" t="s">
        <v>229</v>
      </c>
      <c r="AF247" s="162" t="s">
        <v>330</v>
      </c>
      <c r="AG247" s="162"/>
      <c r="AH247" s="162"/>
      <c r="AI247" s="162"/>
      <c r="AJ247" s="162"/>
      <c r="AK247" s="162"/>
      <c r="AL247" s="162"/>
      <c r="AM247" s="162">
        <v>21</v>
      </c>
      <c r="AN247" s="162"/>
      <c r="AO247" s="162"/>
      <c r="AP247" s="162"/>
      <c r="AQ247" s="162"/>
      <c r="AR247" s="162"/>
      <c r="AS247" s="162"/>
      <c r="AT247" s="162"/>
      <c r="AU247" s="162"/>
      <c r="AV247" s="162"/>
      <c r="AW247" s="162"/>
      <c r="AX247" s="162"/>
      <c r="AY247" s="162"/>
      <c r="AZ247" s="162"/>
      <c r="BA247" s="162"/>
      <c r="BB247" s="162"/>
      <c r="BC247" s="162"/>
      <c r="BD247" s="162"/>
      <c r="BE247" s="162"/>
      <c r="BF247" s="162"/>
      <c r="BG247" s="162"/>
      <c r="BH247" s="162"/>
    </row>
    <row r="248" spans="1:60" outlineLevel="1" x14ac:dyDescent="0.2">
      <c r="A248" s="200">
        <v>124</v>
      </c>
      <c r="B248" s="173" t="s">
        <v>968</v>
      </c>
      <c r="C248" s="194" t="s">
        <v>969</v>
      </c>
      <c r="D248" s="177" t="s">
        <v>245</v>
      </c>
      <c r="E248" s="180">
        <v>1</v>
      </c>
      <c r="F248" s="185"/>
      <c r="G248" s="184">
        <f t="shared" si="4"/>
        <v>0</v>
      </c>
      <c r="H248" s="183"/>
      <c r="I248" s="202" t="s">
        <v>228</v>
      </c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62"/>
      <c r="Y248" s="162"/>
      <c r="Z248" s="162"/>
      <c r="AA248" s="162"/>
      <c r="AB248" s="162"/>
      <c r="AC248" s="162"/>
      <c r="AD248" s="162"/>
      <c r="AE248" s="162" t="s">
        <v>229</v>
      </c>
      <c r="AF248" s="162" t="s">
        <v>330</v>
      </c>
      <c r="AG248" s="162"/>
      <c r="AH248" s="162"/>
      <c r="AI248" s="162"/>
      <c r="AJ248" s="162"/>
      <c r="AK248" s="162"/>
      <c r="AL248" s="162"/>
      <c r="AM248" s="162">
        <v>21</v>
      </c>
      <c r="AN248" s="162"/>
      <c r="AO248" s="162"/>
      <c r="AP248" s="162"/>
      <c r="AQ248" s="162"/>
      <c r="AR248" s="162"/>
      <c r="AS248" s="162"/>
      <c r="AT248" s="162"/>
      <c r="AU248" s="162"/>
      <c r="AV248" s="162"/>
      <c r="AW248" s="162"/>
      <c r="AX248" s="162"/>
      <c r="AY248" s="162"/>
      <c r="AZ248" s="162"/>
      <c r="BA248" s="162"/>
      <c r="BB248" s="162"/>
      <c r="BC248" s="162"/>
      <c r="BD248" s="162"/>
      <c r="BE248" s="162"/>
      <c r="BF248" s="162"/>
      <c r="BG248" s="162"/>
      <c r="BH248" s="162"/>
    </row>
    <row r="249" spans="1:60" outlineLevel="1" x14ac:dyDescent="0.2">
      <c r="A249" s="200">
        <v>125</v>
      </c>
      <c r="B249" s="173" t="s">
        <v>970</v>
      </c>
      <c r="C249" s="194" t="s">
        <v>610</v>
      </c>
      <c r="D249" s="177" t="s">
        <v>237</v>
      </c>
      <c r="E249" s="180">
        <v>1</v>
      </c>
      <c r="F249" s="185"/>
      <c r="G249" s="184">
        <f t="shared" si="4"/>
        <v>0</v>
      </c>
      <c r="H249" s="183"/>
      <c r="I249" s="202" t="s">
        <v>228</v>
      </c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  <c r="Y249" s="162"/>
      <c r="Z249" s="162"/>
      <c r="AA249" s="162"/>
      <c r="AB249" s="162"/>
      <c r="AC249" s="162"/>
      <c r="AD249" s="162"/>
      <c r="AE249" s="162" t="s">
        <v>229</v>
      </c>
      <c r="AF249" s="162" t="s">
        <v>330</v>
      </c>
      <c r="AG249" s="162"/>
      <c r="AH249" s="162"/>
      <c r="AI249" s="162"/>
      <c r="AJ249" s="162"/>
      <c r="AK249" s="162"/>
      <c r="AL249" s="162"/>
      <c r="AM249" s="162">
        <v>21</v>
      </c>
      <c r="AN249" s="162"/>
      <c r="AO249" s="162"/>
      <c r="AP249" s="162"/>
      <c r="AQ249" s="162"/>
      <c r="AR249" s="162"/>
      <c r="AS249" s="162"/>
      <c r="AT249" s="162"/>
      <c r="AU249" s="162"/>
      <c r="AV249" s="162"/>
      <c r="AW249" s="162"/>
      <c r="AX249" s="162"/>
      <c r="AY249" s="162"/>
      <c r="AZ249" s="162"/>
      <c r="BA249" s="162"/>
      <c r="BB249" s="162"/>
      <c r="BC249" s="162"/>
      <c r="BD249" s="162"/>
      <c r="BE249" s="162"/>
      <c r="BF249" s="162"/>
      <c r="BG249" s="162"/>
      <c r="BH249" s="162"/>
    </row>
    <row r="250" spans="1:60" outlineLevel="1" x14ac:dyDescent="0.2">
      <c r="A250" s="200">
        <v>126</v>
      </c>
      <c r="B250" s="173" t="s">
        <v>971</v>
      </c>
      <c r="C250" s="194" t="s">
        <v>612</v>
      </c>
      <c r="D250" s="177" t="s">
        <v>237</v>
      </c>
      <c r="E250" s="180">
        <v>1</v>
      </c>
      <c r="F250" s="185"/>
      <c r="G250" s="184">
        <f t="shared" si="4"/>
        <v>0</v>
      </c>
      <c r="H250" s="183"/>
      <c r="I250" s="202" t="s">
        <v>228</v>
      </c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62"/>
      <c r="Z250" s="162"/>
      <c r="AA250" s="162"/>
      <c r="AB250" s="162"/>
      <c r="AC250" s="162"/>
      <c r="AD250" s="162"/>
      <c r="AE250" s="162" t="s">
        <v>229</v>
      </c>
      <c r="AF250" s="162" t="s">
        <v>330</v>
      </c>
      <c r="AG250" s="162"/>
      <c r="AH250" s="162"/>
      <c r="AI250" s="162"/>
      <c r="AJ250" s="162"/>
      <c r="AK250" s="162"/>
      <c r="AL250" s="162"/>
      <c r="AM250" s="162">
        <v>21</v>
      </c>
      <c r="AN250" s="162"/>
      <c r="AO250" s="162"/>
      <c r="AP250" s="162"/>
      <c r="AQ250" s="162"/>
      <c r="AR250" s="162"/>
      <c r="AS250" s="162"/>
      <c r="AT250" s="162"/>
      <c r="AU250" s="162"/>
      <c r="AV250" s="162"/>
      <c r="AW250" s="162"/>
      <c r="AX250" s="162"/>
      <c r="AY250" s="162"/>
      <c r="AZ250" s="162"/>
      <c r="BA250" s="162"/>
      <c r="BB250" s="162"/>
      <c r="BC250" s="162"/>
      <c r="BD250" s="162"/>
      <c r="BE250" s="162"/>
      <c r="BF250" s="162"/>
      <c r="BG250" s="162"/>
      <c r="BH250" s="162"/>
    </row>
    <row r="251" spans="1:60" outlineLevel="1" x14ac:dyDescent="0.2">
      <c r="A251" s="200">
        <v>127</v>
      </c>
      <c r="B251" s="173" t="s">
        <v>972</v>
      </c>
      <c r="C251" s="194" t="s">
        <v>614</v>
      </c>
      <c r="D251" s="177" t="s">
        <v>237</v>
      </c>
      <c r="E251" s="180">
        <v>1</v>
      </c>
      <c r="F251" s="185"/>
      <c r="G251" s="184">
        <f t="shared" si="4"/>
        <v>0</v>
      </c>
      <c r="H251" s="183"/>
      <c r="I251" s="202" t="s">
        <v>228</v>
      </c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  <c r="Y251" s="162"/>
      <c r="Z251" s="162"/>
      <c r="AA251" s="162"/>
      <c r="AB251" s="162"/>
      <c r="AC251" s="162"/>
      <c r="AD251" s="162"/>
      <c r="AE251" s="162" t="s">
        <v>229</v>
      </c>
      <c r="AF251" s="162" t="s">
        <v>330</v>
      </c>
      <c r="AG251" s="162"/>
      <c r="AH251" s="162"/>
      <c r="AI251" s="162"/>
      <c r="AJ251" s="162"/>
      <c r="AK251" s="162"/>
      <c r="AL251" s="162"/>
      <c r="AM251" s="162">
        <v>21</v>
      </c>
      <c r="AN251" s="162"/>
      <c r="AO251" s="162"/>
      <c r="AP251" s="162"/>
      <c r="AQ251" s="162"/>
      <c r="AR251" s="162"/>
      <c r="AS251" s="162"/>
      <c r="AT251" s="162"/>
      <c r="AU251" s="162"/>
      <c r="AV251" s="162"/>
      <c r="AW251" s="162"/>
      <c r="AX251" s="162"/>
      <c r="AY251" s="162"/>
      <c r="AZ251" s="162"/>
      <c r="BA251" s="162"/>
      <c r="BB251" s="162"/>
      <c r="BC251" s="162"/>
      <c r="BD251" s="162"/>
      <c r="BE251" s="162"/>
      <c r="BF251" s="162"/>
      <c r="BG251" s="162"/>
      <c r="BH251" s="162"/>
    </row>
    <row r="252" spans="1:60" outlineLevel="1" x14ac:dyDescent="0.2">
      <c r="A252" s="200">
        <v>128</v>
      </c>
      <c r="B252" s="173" t="s">
        <v>973</v>
      </c>
      <c r="C252" s="194" t="s">
        <v>616</v>
      </c>
      <c r="D252" s="177" t="s">
        <v>617</v>
      </c>
      <c r="E252" s="180">
        <v>60</v>
      </c>
      <c r="F252" s="185"/>
      <c r="G252" s="184">
        <f t="shared" si="4"/>
        <v>0</v>
      </c>
      <c r="H252" s="183"/>
      <c r="I252" s="202" t="s">
        <v>228</v>
      </c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  <c r="Y252" s="162"/>
      <c r="Z252" s="162"/>
      <c r="AA252" s="162"/>
      <c r="AB252" s="162"/>
      <c r="AC252" s="162"/>
      <c r="AD252" s="162"/>
      <c r="AE252" s="162" t="s">
        <v>229</v>
      </c>
      <c r="AF252" s="162" t="s">
        <v>330</v>
      </c>
      <c r="AG252" s="162"/>
      <c r="AH252" s="162"/>
      <c r="AI252" s="162"/>
      <c r="AJ252" s="162"/>
      <c r="AK252" s="162"/>
      <c r="AL252" s="162"/>
      <c r="AM252" s="162">
        <v>21</v>
      </c>
      <c r="AN252" s="162"/>
      <c r="AO252" s="162"/>
      <c r="AP252" s="162"/>
      <c r="AQ252" s="162"/>
      <c r="AR252" s="162"/>
      <c r="AS252" s="162"/>
      <c r="AT252" s="162"/>
      <c r="AU252" s="162"/>
      <c r="AV252" s="162"/>
      <c r="AW252" s="162"/>
      <c r="AX252" s="162"/>
      <c r="AY252" s="162"/>
      <c r="AZ252" s="162"/>
      <c r="BA252" s="162"/>
      <c r="BB252" s="162"/>
      <c r="BC252" s="162"/>
      <c r="BD252" s="162"/>
      <c r="BE252" s="162"/>
      <c r="BF252" s="162"/>
      <c r="BG252" s="162"/>
      <c r="BH252" s="162"/>
    </row>
    <row r="253" spans="1:60" outlineLevel="1" x14ac:dyDescent="0.2">
      <c r="A253" s="200">
        <v>129</v>
      </c>
      <c r="B253" s="173" t="s">
        <v>974</v>
      </c>
      <c r="C253" s="194" t="s">
        <v>619</v>
      </c>
      <c r="D253" s="177" t="s">
        <v>617</v>
      </c>
      <c r="E253" s="180">
        <v>120</v>
      </c>
      <c r="F253" s="185"/>
      <c r="G253" s="184">
        <f t="shared" si="4"/>
        <v>0</v>
      </c>
      <c r="H253" s="183"/>
      <c r="I253" s="202" t="s">
        <v>228</v>
      </c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  <c r="Y253" s="162"/>
      <c r="Z253" s="162"/>
      <c r="AA253" s="162"/>
      <c r="AB253" s="162"/>
      <c r="AC253" s="162"/>
      <c r="AD253" s="162"/>
      <c r="AE253" s="162" t="s">
        <v>229</v>
      </c>
      <c r="AF253" s="162" t="s">
        <v>330</v>
      </c>
      <c r="AG253" s="162"/>
      <c r="AH253" s="162"/>
      <c r="AI253" s="162"/>
      <c r="AJ253" s="162"/>
      <c r="AK253" s="162"/>
      <c r="AL253" s="162"/>
      <c r="AM253" s="162">
        <v>21</v>
      </c>
      <c r="AN253" s="162"/>
      <c r="AO253" s="162"/>
      <c r="AP253" s="162"/>
      <c r="AQ253" s="162"/>
      <c r="AR253" s="162"/>
      <c r="AS253" s="162"/>
      <c r="AT253" s="162"/>
      <c r="AU253" s="162"/>
      <c r="AV253" s="162"/>
      <c r="AW253" s="162"/>
      <c r="AX253" s="162"/>
      <c r="AY253" s="162"/>
      <c r="AZ253" s="162"/>
      <c r="BA253" s="162"/>
      <c r="BB253" s="162"/>
      <c r="BC253" s="162"/>
      <c r="BD253" s="162"/>
      <c r="BE253" s="162"/>
      <c r="BF253" s="162"/>
      <c r="BG253" s="162"/>
      <c r="BH253" s="162"/>
    </row>
    <row r="254" spans="1:60" outlineLevel="1" x14ac:dyDescent="0.2">
      <c r="A254" s="200">
        <v>130</v>
      </c>
      <c r="B254" s="173" t="s">
        <v>975</v>
      </c>
      <c r="C254" s="194" t="s">
        <v>621</v>
      </c>
      <c r="D254" s="177" t="s">
        <v>237</v>
      </c>
      <c r="E254" s="180">
        <v>1</v>
      </c>
      <c r="F254" s="185"/>
      <c r="G254" s="184">
        <f t="shared" si="4"/>
        <v>0</v>
      </c>
      <c r="H254" s="183"/>
      <c r="I254" s="202" t="s">
        <v>228</v>
      </c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162"/>
      <c r="Y254" s="162"/>
      <c r="Z254" s="162"/>
      <c r="AA254" s="162"/>
      <c r="AB254" s="162"/>
      <c r="AC254" s="162"/>
      <c r="AD254" s="162"/>
      <c r="AE254" s="162" t="s">
        <v>229</v>
      </c>
      <c r="AF254" s="162" t="s">
        <v>330</v>
      </c>
      <c r="AG254" s="162"/>
      <c r="AH254" s="162"/>
      <c r="AI254" s="162"/>
      <c r="AJ254" s="162"/>
      <c r="AK254" s="162"/>
      <c r="AL254" s="162"/>
      <c r="AM254" s="162">
        <v>21</v>
      </c>
      <c r="AN254" s="162"/>
      <c r="AO254" s="162"/>
      <c r="AP254" s="162"/>
      <c r="AQ254" s="162"/>
      <c r="AR254" s="162"/>
      <c r="AS254" s="162"/>
      <c r="AT254" s="162"/>
      <c r="AU254" s="162"/>
      <c r="AV254" s="162"/>
      <c r="AW254" s="162"/>
      <c r="AX254" s="162"/>
      <c r="AY254" s="162"/>
      <c r="AZ254" s="162"/>
      <c r="BA254" s="162"/>
      <c r="BB254" s="162"/>
      <c r="BC254" s="162"/>
      <c r="BD254" s="162"/>
      <c r="BE254" s="162"/>
      <c r="BF254" s="162"/>
      <c r="BG254" s="162"/>
      <c r="BH254" s="162"/>
    </row>
    <row r="255" spans="1:60" outlineLevel="1" x14ac:dyDescent="0.2">
      <c r="A255" s="200">
        <v>131</v>
      </c>
      <c r="B255" s="173" t="s">
        <v>976</v>
      </c>
      <c r="C255" s="194" t="s">
        <v>623</v>
      </c>
      <c r="D255" s="177" t="s">
        <v>237</v>
      </c>
      <c r="E255" s="180">
        <v>1</v>
      </c>
      <c r="F255" s="185"/>
      <c r="G255" s="184">
        <f t="shared" si="4"/>
        <v>0</v>
      </c>
      <c r="H255" s="183"/>
      <c r="I255" s="202" t="s">
        <v>228</v>
      </c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  <c r="Z255" s="162"/>
      <c r="AA255" s="162"/>
      <c r="AB255" s="162"/>
      <c r="AC255" s="162"/>
      <c r="AD255" s="162"/>
      <c r="AE255" s="162" t="s">
        <v>229</v>
      </c>
      <c r="AF255" s="162" t="s">
        <v>330</v>
      </c>
      <c r="AG255" s="162"/>
      <c r="AH255" s="162"/>
      <c r="AI255" s="162"/>
      <c r="AJ255" s="162"/>
      <c r="AK255" s="162"/>
      <c r="AL255" s="162"/>
      <c r="AM255" s="162">
        <v>21</v>
      </c>
      <c r="AN255" s="162"/>
      <c r="AO255" s="162"/>
      <c r="AP255" s="162"/>
      <c r="AQ255" s="162"/>
      <c r="AR255" s="162"/>
      <c r="AS255" s="162"/>
      <c r="AT255" s="162"/>
      <c r="AU255" s="162"/>
      <c r="AV255" s="162"/>
      <c r="AW255" s="162"/>
      <c r="AX255" s="162"/>
      <c r="AY255" s="162"/>
      <c r="AZ255" s="162"/>
      <c r="BA255" s="162"/>
      <c r="BB255" s="162"/>
      <c r="BC255" s="162"/>
      <c r="BD255" s="162"/>
      <c r="BE255" s="162"/>
      <c r="BF255" s="162"/>
      <c r="BG255" s="162"/>
      <c r="BH255" s="162"/>
    </row>
    <row r="256" spans="1:60" ht="33.75" outlineLevel="1" x14ac:dyDescent="0.2">
      <c r="A256" s="200">
        <v>132</v>
      </c>
      <c r="B256" s="173" t="s">
        <v>977</v>
      </c>
      <c r="C256" s="194" t="s">
        <v>978</v>
      </c>
      <c r="D256" s="177" t="s">
        <v>617</v>
      </c>
      <c r="E256" s="180">
        <v>40</v>
      </c>
      <c r="F256" s="185"/>
      <c r="G256" s="184">
        <f t="shared" si="4"/>
        <v>0</v>
      </c>
      <c r="H256" s="183"/>
      <c r="I256" s="202" t="s">
        <v>228</v>
      </c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  <c r="Z256" s="162"/>
      <c r="AA256" s="162"/>
      <c r="AB256" s="162"/>
      <c r="AC256" s="162"/>
      <c r="AD256" s="162"/>
      <c r="AE256" s="162" t="s">
        <v>229</v>
      </c>
      <c r="AF256" s="162" t="s">
        <v>330</v>
      </c>
      <c r="AG256" s="162"/>
      <c r="AH256" s="162"/>
      <c r="AI256" s="162"/>
      <c r="AJ256" s="162"/>
      <c r="AK256" s="162"/>
      <c r="AL256" s="162"/>
      <c r="AM256" s="162">
        <v>21</v>
      </c>
      <c r="AN256" s="162"/>
      <c r="AO256" s="162"/>
      <c r="AP256" s="162"/>
      <c r="AQ256" s="162"/>
      <c r="AR256" s="162"/>
      <c r="AS256" s="162"/>
      <c r="AT256" s="162"/>
      <c r="AU256" s="162"/>
      <c r="AV256" s="162"/>
      <c r="AW256" s="162"/>
      <c r="AX256" s="162"/>
      <c r="AY256" s="162"/>
      <c r="AZ256" s="162"/>
      <c r="BA256" s="162"/>
      <c r="BB256" s="162"/>
      <c r="BC256" s="162"/>
      <c r="BD256" s="162"/>
      <c r="BE256" s="162"/>
      <c r="BF256" s="162"/>
      <c r="BG256" s="162"/>
      <c r="BH256" s="162"/>
    </row>
    <row r="257" spans="1:60" ht="23.25" outlineLevel="1" thickBot="1" x14ac:dyDescent="0.25">
      <c r="A257" s="208">
        <v>133</v>
      </c>
      <c r="B257" s="209" t="s">
        <v>979</v>
      </c>
      <c r="C257" s="210" t="s">
        <v>980</v>
      </c>
      <c r="D257" s="211" t="s">
        <v>617</v>
      </c>
      <c r="E257" s="212">
        <v>45</v>
      </c>
      <c r="F257" s="213"/>
      <c r="G257" s="214">
        <f t="shared" si="4"/>
        <v>0</v>
      </c>
      <c r="H257" s="215"/>
      <c r="I257" s="216" t="s">
        <v>228</v>
      </c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2"/>
      <c r="Z257" s="162"/>
      <c r="AA257" s="162"/>
      <c r="AB257" s="162"/>
      <c r="AC257" s="162"/>
      <c r="AD257" s="162"/>
      <c r="AE257" s="162" t="s">
        <v>229</v>
      </c>
      <c r="AF257" s="162" t="s">
        <v>330</v>
      </c>
      <c r="AG257" s="162"/>
      <c r="AH257" s="162"/>
      <c r="AI257" s="162"/>
      <c r="AJ257" s="162"/>
      <c r="AK257" s="162"/>
      <c r="AL257" s="162"/>
      <c r="AM257" s="162">
        <v>21</v>
      </c>
      <c r="AN257" s="162"/>
      <c r="AO257" s="162"/>
      <c r="AP257" s="162"/>
      <c r="AQ257" s="162"/>
      <c r="AR257" s="162"/>
      <c r="AS257" s="162"/>
      <c r="AT257" s="162"/>
      <c r="AU257" s="162"/>
      <c r="AV257" s="162"/>
      <c r="AW257" s="162"/>
      <c r="AX257" s="162"/>
      <c r="AY257" s="162"/>
      <c r="AZ257" s="162"/>
      <c r="BA257" s="162"/>
      <c r="BB257" s="162"/>
      <c r="BC257" s="162"/>
      <c r="BD257" s="162"/>
      <c r="BE257" s="162"/>
      <c r="BF257" s="162"/>
      <c r="BG257" s="162"/>
      <c r="BH257" s="162"/>
    </row>
    <row r="258" spans="1:60" x14ac:dyDescent="0.2">
      <c r="A258" s="163"/>
      <c r="B258" s="175" t="s">
        <v>335</v>
      </c>
      <c r="C258" s="195" t="s">
        <v>335</v>
      </c>
      <c r="D258" s="178"/>
      <c r="E258" s="181"/>
      <c r="F258" s="186"/>
      <c r="G258" s="186"/>
      <c r="H258" s="187"/>
      <c r="I258" s="186"/>
    </row>
    <row r="259" spans="1:60" hidden="1" x14ac:dyDescent="0.2">
      <c r="C259" s="196"/>
      <c r="D259" s="141"/>
    </row>
    <row r="260" spans="1:60" ht="13.5" hidden="1" thickBot="1" x14ac:dyDescent="0.25">
      <c r="A260" s="188"/>
      <c r="B260" s="189" t="s">
        <v>336</v>
      </c>
      <c r="C260" s="197"/>
      <c r="D260" s="190"/>
      <c r="E260" s="191"/>
      <c r="F260" s="191"/>
      <c r="G260" s="192">
        <f>F8+F36+F45+F77+F116+F146+F219+F231+F235+F237</f>
        <v>0</v>
      </c>
    </row>
    <row r="261" spans="1:60" x14ac:dyDescent="0.2">
      <c r="D261" s="141"/>
    </row>
    <row r="262" spans="1:60" x14ac:dyDescent="0.2">
      <c r="D262" s="141"/>
    </row>
    <row r="263" spans="1:60" x14ac:dyDescent="0.2">
      <c r="D263" s="141"/>
    </row>
    <row r="264" spans="1:60" x14ac:dyDescent="0.2">
      <c r="D264" s="141"/>
    </row>
    <row r="265" spans="1:60" x14ac:dyDescent="0.2">
      <c r="D265" s="141"/>
    </row>
    <row r="266" spans="1:60" x14ac:dyDescent="0.2">
      <c r="D266" s="141"/>
    </row>
    <row r="267" spans="1:60" x14ac:dyDescent="0.2">
      <c r="D267" s="141"/>
    </row>
    <row r="268" spans="1:60" x14ac:dyDescent="0.2">
      <c r="D268" s="141"/>
    </row>
    <row r="269" spans="1:60" x14ac:dyDescent="0.2">
      <c r="D269" s="141"/>
    </row>
    <row r="270" spans="1:60" x14ac:dyDescent="0.2">
      <c r="D270" s="141"/>
    </row>
    <row r="271" spans="1:60" x14ac:dyDescent="0.2">
      <c r="D271" s="141"/>
    </row>
    <row r="272" spans="1:60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f3zidXh2oyl6z68Mf16pbht9ntKasO8slWmyz3gPyfiHHGbc1ofpI1WkapFPHoA0F/weCuCXRJvSYJIGzij9Xw==" saltValue="1TLNum0gYae54OQaEf0vOw==" spinCount="100000" sheet="1"/>
  <mergeCells count="119">
    <mergeCell ref="C13:G13"/>
    <mergeCell ref="B14:G14"/>
    <mergeCell ref="B15:G15"/>
    <mergeCell ref="C17:G17"/>
    <mergeCell ref="C19:G19"/>
    <mergeCell ref="C29:G29"/>
    <mergeCell ref="A1:G1"/>
    <mergeCell ref="C7:G7"/>
    <mergeCell ref="F8:G8"/>
    <mergeCell ref="B9:G9"/>
    <mergeCell ref="B10:G10"/>
    <mergeCell ref="B11:G11"/>
    <mergeCell ref="B40:G40"/>
    <mergeCell ref="B42:G42"/>
    <mergeCell ref="B43:G43"/>
    <mergeCell ref="F45:G45"/>
    <mergeCell ref="B46:G46"/>
    <mergeCell ref="B48:G48"/>
    <mergeCell ref="B31:G31"/>
    <mergeCell ref="B32:G32"/>
    <mergeCell ref="B34:G34"/>
    <mergeCell ref="F36:G36"/>
    <mergeCell ref="B37:G37"/>
    <mergeCell ref="B39:G39"/>
    <mergeCell ref="B75:G75"/>
    <mergeCell ref="F77:G77"/>
    <mergeCell ref="B78:G78"/>
    <mergeCell ref="B79:G79"/>
    <mergeCell ref="C81:G81"/>
    <mergeCell ref="B82:G82"/>
    <mergeCell ref="B49:G49"/>
    <mergeCell ref="C53:G53"/>
    <mergeCell ref="C59:G59"/>
    <mergeCell ref="C60:G60"/>
    <mergeCell ref="B72:G72"/>
    <mergeCell ref="B73:G73"/>
    <mergeCell ref="B93:G93"/>
    <mergeCell ref="B95:G95"/>
    <mergeCell ref="B96:G96"/>
    <mergeCell ref="B98:G98"/>
    <mergeCell ref="B99:G99"/>
    <mergeCell ref="B101:G101"/>
    <mergeCell ref="B83:G83"/>
    <mergeCell ref="B85:G85"/>
    <mergeCell ref="B86:G86"/>
    <mergeCell ref="B88:G88"/>
    <mergeCell ref="B89:G89"/>
    <mergeCell ref="B91:G91"/>
    <mergeCell ref="C123:G123"/>
    <mergeCell ref="C125:G125"/>
    <mergeCell ref="C127:G127"/>
    <mergeCell ref="B128:G128"/>
    <mergeCell ref="B130:G130"/>
    <mergeCell ref="B131:G131"/>
    <mergeCell ref="B112:G112"/>
    <mergeCell ref="B114:G114"/>
    <mergeCell ref="F116:G116"/>
    <mergeCell ref="B117:G117"/>
    <mergeCell ref="C119:G119"/>
    <mergeCell ref="C121:G121"/>
    <mergeCell ref="B150:G150"/>
    <mergeCell ref="B151:G151"/>
    <mergeCell ref="B153:G153"/>
    <mergeCell ref="B154:G154"/>
    <mergeCell ref="B156:G156"/>
    <mergeCell ref="B157:G157"/>
    <mergeCell ref="C133:G133"/>
    <mergeCell ref="B142:G142"/>
    <mergeCell ref="B144:G144"/>
    <mergeCell ref="F146:G146"/>
    <mergeCell ref="B147:G147"/>
    <mergeCell ref="B148:G148"/>
    <mergeCell ref="B168:G168"/>
    <mergeCell ref="B169:G169"/>
    <mergeCell ref="B171:G171"/>
    <mergeCell ref="B172:G172"/>
    <mergeCell ref="B174:G174"/>
    <mergeCell ref="B175:G175"/>
    <mergeCell ref="B159:G159"/>
    <mergeCell ref="B160:G160"/>
    <mergeCell ref="B162:G162"/>
    <mergeCell ref="B163:G163"/>
    <mergeCell ref="B165:G165"/>
    <mergeCell ref="B166:G166"/>
    <mergeCell ref="B185:G185"/>
    <mergeCell ref="B187:G187"/>
    <mergeCell ref="B188:G188"/>
    <mergeCell ref="B190:G190"/>
    <mergeCell ref="B191:G191"/>
    <mergeCell ref="B193:G193"/>
    <mergeCell ref="B176:G176"/>
    <mergeCell ref="B178:G178"/>
    <mergeCell ref="B179:G179"/>
    <mergeCell ref="B181:G181"/>
    <mergeCell ref="B182:G182"/>
    <mergeCell ref="B184:G184"/>
    <mergeCell ref="B204:G204"/>
    <mergeCell ref="B205:G205"/>
    <mergeCell ref="B207:G207"/>
    <mergeCell ref="B208:G208"/>
    <mergeCell ref="B210:G210"/>
    <mergeCell ref="B215:G215"/>
    <mergeCell ref="B194:G194"/>
    <mergeCell ref="B196:G196"/>
    <mergeCell ref="B197:G197"/>
    <mergeCell ref="B199:G199"/>
    <mergeCell ref="B201:G201"/>
    <mergeCell ref="B202:G202"/>
    <mergeCell ref="F231:G231"/>
    <mergeCell ref="B232:G232"/>
    <mergeCell ref="B233:G233"/>
    <mergeCell ref="F235:G235"/>
    <mergeCell ref="F237:G237"/>
    <mergeCell ref="B217:G217"/>
    <mergeCell ref="F219:G219"/>
    <mergeCell ref="B220:G220"/>
    <mergeCell ref="B226:G226"/>
    <mergeCell ref="B228:G228"/>
    <mergeCell ref="B229:G229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304" t="s">
        <v>152</v>
      </c>
      <c r="B1" s="304"/>
      <c r="C1" s="305"/>
      <c r="D1" s="304"/>
      <c r="E1" s="304"/>
      <c r="F1" s="304"/>
      <c r="G1" s="304"/>
      <c r="AC1" t="s">
        <v>155</v>
      </c>
    </row>
    <row r="2" spans="1:60" ht="13.5" thickTop="1" x14ac:dyDescent="0.2">
      <c r="A2" s="146" t="s">
        <v>29</v>
      </c>
      <c r="B2" s="150" t="s">
        <v>40</v>
      </c>
      <c r="C2" s="166" t="s">
        <v>41</v>
      </c>
      <c r="D2" s="148"/>
      <c r="E2" s="147"/>
      <c r="F2" s="147"/>
      <c r="G2" s="149"/>
    </row>
    <row r="3" spans="1:60" x14ac:dyDescent="0.2">
      <c r="A3" s="144" t="s">
        <v>30</v>
      </c>
      <c r="B3" s="151" t="s">
        <v>55</v>
      </c>
      <c r="C3" s="167" t="s">
        <v>56</v>
      </c>
      <c r="D3" s="143"/>
      <c r="E3" s="142"/>
      <c r="F3" s="142"/>
      <c r="G3" s="145"/>
      <c r="AC3" s="8" t="s">
        <v>143</v>
      </c>
    </row>
    <row r="4" spans="1:60" ht="13.5" thickBot="1" x14ac:dyDescent="0.25">
      <c r="A4" s="152" t="s">
        <v>31</v>
      </c>
      <c r="B4" s="153" t="s">
        <v>664</v>
      </c>
      <c r="C4" s="168" t="s">
        <v>665</v>
      </c>
      <c r="D4" s="154"/>
      <c r="E4" s="155"/>
      <c r="F4" s="155"/>
      <c r="G4" s="156"/>
    </row>
    <row r="5" spans="1:60" ht="14.25" thickTop="1" thickBot="1" x14ac:dyDescent="0.25">
      <c r="C5" s="169"/>
      <c r="D5" s="141"/>
      <c r="AN5">
        <v>15</v>
      </c>
      <c r="AO5">
        <v>21</v>
      </c>
    </row>
    <row r="6" spans="1:60" ht="27" thickTop="1" thickBot="1" x14ac:dyDescent="0.25">
      <c r="A6" s="157" t="s">
        <v>32</v>
      </c>
      <c r="B6" s="160" t="s">
        <v>33</v>
      </c>
      <c r="C6" s="170" t="s">
        <v>34</v>
      </c>
      <c r="D6" s="159" t="s">
        <v>35</v>
      </c>
      <c r="E6" s="158" t="s">
        <v>36</v>
      </c>
      <c r="F6" s="161" t="s">
        <v>37</v>
      </c>
      <c r="G6" s="157" t="s">
        <v>38</v>
      </c>
      <c r="H6" s="203" t="s">
        <v>153</v>
      </c>
      <c r="I6" s="171" t="s">
        <v>154</v>
      </c>
      <c r="J6" s="54"/>
      <c r="AN6">
        <f>SUMIF(AM8:AM101,AN5,G8:G101)</f>
        <v>0</v>
      </c>
      <c r="AO6">
        <f>SUMIF(AM8:AM101,AO5,G8:G101)</f>
        <v>0</v>
      </c>
    </row>
    <row r="7" spans="1:60" x14ac:dyDescent="0.2">
      <c r="A7" s="204"/>
      <c r="B7" s="205" t="s">
        <v>156</v>
      </c>
      <c r="C7" s="306" t="s">
        <v>157</v>
      </c>
      <c r="D7" s="307"/>
      <c r="E7" s="308"/>
      <c r="F7" s="309"/>
      <c r="G7" s="309"/>
      <c r="H7" s="206"/>
      <c r="I7" s="207"/>
    </row>
    <row r="8" spans="1:60" x14ac:dyDescent="0.2">
      <c r="A8" s="198" t="s">
        <v>158</v>
      </c>
      <c r="B8" s="172" t="s">
        <v>102</v>
      </c>
      <c r="C8" s="193" t="s">
        <v>103</v>
      </c>
      <c r="D8" s="176"/>
      <c r="E8" s="179"/>
      <c r="F8" s="310">
        <f>SUM(G9:G20)</f>
        <v>0</v>
      </c>
      <c r="G8" s="311"/>
      <c r="H8" s="182"/>
      <c r="I8" s="201"/>
      <c r="AE8" t="s">
        <v>159</v>
      </c>
    </row>
    <row r="9" spans="1:60" outlineLevel="1" x14ac:dyDescent="0.2">
      <c r="A9" s="199"/>
      <c r="B9" s="293" t="s">
        <v>981</v>
      </c>
      <c r="C9" s="294"/>
      <c r="D9" s="295"/>
      <c r="E9" s="296"/>
      <c r="F9" s="297"/>
      <c r="G9" s="298"/>
      <c r="H9" s="183"/>
      <c r="I9" s="20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>
        <v>0</v>
      </c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outlineLevel="1" x14ac:dyDescent="0.2">
      <c r="A10" s="200">
        <v>1</v>
      </c>
      <c r="B10" s="173" t="s">
        <v>982</v>
      </c>
      <c r="C10" s="194" t="s">
        <v>983</v>
      </c>
      <c r="D10" s="177" t="s">
        <v>225</v>
      </c>
      <c r="E10" s="180">
        <v>2</v>
      </c>
      <c r="F10" s="185"/>
      <c r="G10" s="184">
        <f>ROUND(E10*F10,2)</f>
        <v>0</v>
      </c>
      <c r="H10" s="183" t="s">
        <v>821</v>
      </c>
      <c r="I10" s="202" t="s">
        <v>174</v>
      </c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166</v>
      </c>
      <c r="AF10" s="162"/>
      <c r="AG10" s="162"/>
      <c r="AH10" s="162"/>
      <c r="AI10" s="162"/>
      <c r="AJ10" s="162"/>
      <c r="AK10" s="162"/>
      <c r="AL10" s="162"/>
      <c r="AM10" s="162">
        <v>21</v>
      </c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 x14ac:dyDescent="0.2">
      <c r="A11" s="199"/>
      <c r="B11" s="174"/>
      <c r="C11" s="299" t="s">
        <v>984</v>
      </c>
      <c r="D11" s="300"/>
      <c r="E11" s="301"/>
      <c r="F11" s="302"/>
      <c r="G11" s="303"/>
      <c r="H11" s="183"/>
      <c r="I11" s="20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5" t="str">
        <f>C11</f>
        <v>Potrubí včetně tvarovek. Bez zednických výpomocí.</v>
      </c>
      <c r="BB11" s="162"/>
      <c r="BC11" s="162"/>
      <c r="BD11" s="162"/>
      <c r="BE11" s="162"/>
      <c r="BF11" s="162"/>
      <c r="BG11" s="162"/>
      <c r="BH11" s="162"/>
    </row>
    <row r="12" spans="1:60" outlineLevel="1" x14ac:dyDescent="0.2">
      <c r="A12" s="200">
        <v>2</v>
      </c>
      <c r="B12" s="173" t="s">
        <v>985</v>
      </c>
      <c r="C12" s="194" t="s">
        <v>986</v>
      </c>
      <c r="D12" s="177" t="s">
        <v>225</v>
      </c>
      <c r="E12" s="180">
        <v>14</v>
      </c>
      <c r="F12" s="185"/>
      <c r="G12" s="184">
        <f>ROUND(E12*F12,2)</f>
        <v>0</v>
      </c>
      <c r="H12" s="183" t="s">
        <v>821</v>
      </c>
      <c r="I12" s="202" t="s">
        <v>174</v>
      </c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 t="s">
        <v>166</v>
      </c>
      <c r="AF12" s="162"/>
      <c r="AG12" s="162"/>
      <c r="AH12" s="162"/>
      <c r="AI12" s="162"/>
      <c r="AJ12" s="162"/>
      <c r="AK12" s="162"/>
      <c r="AL12" s="162"/>
      <c r="AM12" s="162">
        <v>21</v>
      </c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outlineLevel="1" x14ac:dyDescent="0.2">
      <c r="A13" s="199"/>
      <c r="B13" s="174"/>
      <c r="C13" s="299" t="s">
        <v>984</v>
      </c>
      <c r="D13" s="300"/>
      <c r="E13" s="301"/>
      <c r="F13" s="302"/>
      <c r="G13" s="303"/>
      <c r="H13" s="183"/>
      <c r="I13" s="20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5" t="str">
        <f>C13</f>
        <v>Potrubí včetně tvarovek. Bez zednických výpomocí.</v>
      </c>
      <c r="BB13" s="162"/>
      <c r="BC13" s="162"/>
      <c r="BD13" s="162"/>
      <c r="BE13" s="162"/>
      <c r="BF13" s="162"/>
      <c r="BG13" s="162"/>
      <c r="BH13" s="162"/>
    </row>
    <row r="14" spans="1:60" outlineLevel="1" x14ac:dyDescent="0.2">
      <c r="A14" s="200">
        <v>3</v>
      </c>
      <c r="B14" s="173" t="s">
        <v>987</v>
      </c>
      <c r="C14" s="194" t="s">
        <v>988</v>
      </c>
      <c r="D14" s="177" t="s">
        <v>245</v>
      </c>
      <c r="E14" s="180">
        <v>1</v>
      </c>
      <c r="F14" s="185"/>
      <c r="G14" s="184">
        <f>ROUND(E14*F14,2)</f>
        <v>0</v>
      </c>
      <c r="H14" s="183"/>
      <c r="I14" s="202" t="s">
        <v>228</v>
      </c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 t="s">
        <v>229</v>
      </c>
      <c r="AF14" s="162" t="s">
        <v>240</v>
      </c>
      <c r="AG14" s="162"/>
      <c r="AH14" s="162"/>
      <c r="AI14" s="162"/>
      <c r="AJ14" s="162"/>
      <c r="AK14" s="162"/>
      <c r="AL14" s="162"/>
      <c r="AM14" s="162">
        <v>21</v>
      </c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outlineLevel="1" x14ac:dyDescent="0.2">
      <c r="A15" s="200">
        <v>4</v>
      </c>
      <c r="B15" s="173" t="s">
        <v>989</v>
      </c>
      <c r="C15" s="194" t="s">
        <v>990</v>
      </c>
      <c r="D15" s="177" t="s">
        <v>245</v>
      </c>
      <c r="E15" s="180">
        <v>4</v>
      </c>
      <c r="F15" s="185"/>
      <c r="G15" s="184">
        <f>ROUND(E15*F15,2)</f>
        <v>0</v>
      </c>
      <c r="H15" s="183"/>
      <c r="I15" s="202" t="s">
        <v>228</v>
      </c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 t="s">
        <v>229</v>
      </c>
      <c r="AF15" s="162" t="s">
        <v>240</v>
      </c>
      <c r="AG15" s="162"/>
      <c r="AH15" s="162"/>
      <c r="AI15" s="162"/>
      <c r="AJ15" s="162"/>
      <c r="AK15" s="162"/>
      <c r="AL15" s="162"/>
      <c r="AM15" s="162">
        <v>21</v>
      </c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</row>
    <row r="16" spans="1:60" outlineLevel="1" x14ac:dyDescent="0.2">
      <c r="A16" s="199"/>
      <c r="B16" s="285" t="s">
        <v>991</v>
      </c>
      <c r="C16" s="286"/>
      <c r="D16" s="287"/>
      <c r="E16" s="288"/>
      <c r="F16" s="289"/>
      <c r="G16" s="290"/>
      <c r="H16" s="183"/>
      <c r="I16" s="20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>
        <v>0</v>
      </c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">
      <c r="A17" s="199"/>
      <c r="B17" s="285" t="s">
        <v>992</v>
      </c>
      <c r="C17" s="286"/>
      <c r="D17" s="287"/>
      <c r="E17" s="288"/>
      <c r="F17" s="289"/>
      <c r="G17" s="290"/>
      <c r="H17" s="183"/>
      <c r="I17" s="20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 t="s">
        <v>169</v>
      </c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outlineLevel="1" x14ac:dyDescent="0.2">
      <c r="A18" s="199">
        <v>5</v>
      </c>
      <c r="B18" s="174" t="s">
        <v>993</v>
      </c>
      <c r="C18" s="194" t="s">
        <v>994</v>
      </c>
      <c r="D18" s="177" t="s">
        <v>463</v>
      </c>
      <c r="E18" s="220"/>
      <c r="F18" s="185"/>
      <c r="G18" s="184">
        <f>ROUND(E18*F18,2)</f>
        <v>0</v>
      </c>
      <c r="H18" s="183" t="s">
        <v>821</v>
      </c>
      <c r="I18" s="202" t="s">
        <v>174</v>
      </c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 t="s">
        <v>166</v>
      </c>
      <c r="AF18" s="162"/>
      <c r="AG18" s="162"/>
      <c r="AH18" s="162"/>
      <c r="AI18" s="162"/>
      <c r="AJ18" s="162"/>
      <c r="AK18" s="162"/>
      <c r="AL18" s="162"/>
      <c r="AM18" s="162">
        <v>21</v>
      </c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 x14ac:dyDescent="0.2">
      <c r="A19" s="199"/>
      <c r="B19" s="285" t="s">
        <v>995</v>
      </c>
      <c r="C19" s="286"/>
      <c r="D19" s="287"/>
      <c r="E19" s="288"/>
      <c r="F19" s="289"/>
      <c r="G19" s="290"/>
      <c r="H19" s="183"/>
      <c r="I19" s="20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>
        <v>1</v>
      </c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outlineLevel="1" x14ac:dyDescent="0.2">
      <c r="A20" s="199">
        <v>6</v>
      </c>
      <c r="B20" s="174" t="s">
        <v>996</v>
      </c>
      <c r="C20" s="194" t="s">
        <v>997</v>
      </c>
      <c r="D20" s="177" t="s">
        <v>463</v>
      </c>
      <c r="E20" s="220"/>
      <c r="F20" s="185"/>
      <c r="G20" s="184">
        <f>ROUND(E20*F20,2)</f>
        <v>0</v>
      </c>
      <c r="H20" s="183" t="s">
        <v>821</v>
      </c>
      <c r="I20" s="202" t="s">
        <v>174</v>
      </c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 t="s">
        <v>166</v>
      </c>
      <c r="AF20" s="162"/>
      <c r="AG20" s="162"/>
      <c r="AH20" s="162"/>
      <c r="AI20" s="162"/>
      <c r="AJ20" s="162"/>
      <c r="AK20" s="162"/>
      <c r="AL20" s="162"/>
      <c r="AM20" s="162">
        <v>21</v>
      </c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x14ac:dyDescent="0.2">
      <c r="A21" s="198" t="s">
        <v>158</v>
      </c>
      <c r="B21" s="172" t="s">
        <v>104</v>
      </c>
      <c r="C21" s="193" t="s">
        <v>105</v>
      </c>
      <c r="D21" s="176"/>
      <c r="E21" s="179"/>
      <c r="F21" s="291">
        <f>SUM(G22:G85)</f>
        <v>0</v>
      </c>
      <c r="G21" s="292"/>
      <c r="H21" s="182"/>
      <c r="I21" s="201"/>
      <c r="AE21" t="s">
        <v>159</v>
      </c>
    </row>
    <row r="22" spans="1:60" outlineLevel="1" x14ac:dyDescent="0.2">
      <c r="A22" s="199"/>
      <c r="B22" s="293" t="s">
        <v>998</v>
      </c>
      <c r="C22" s="294"/>
      <c r="D22" s="295"/>
      <c r="E22" s="296"/>
      <c r="F22" s="297"/>
      <c r="G22" s="298"/>
      <c r="H22" s="183"/>
      <c r="I22" s="20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>
        <v>0</v>
      </c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ht="22.5" outlineLevel="1" x14ac:dyDescent="0.2">
      <c r="A23" s="200">
        <v>7</v>
      </c>
      <c r="B23" s="173" t="s">
        <v>999</v>
      </c>
      <c r="C23" s="194" t="s">
        <v>1000</v>
      </c>
      <c r="D23" s="177" t="s">
        <v>225</v>
      </c>
      <c r="E23" s="180">
        <v>31</v>
      </c>
      <c r="F23" s="185"/>
      <c r="G23" s="184">
        <f>ROUND(E23*F23,2)</f>
        <v>0</v>
      </c>
      <c r="H23" s="183" t="s">
        <v>821</v>
      </c>
      <c r="I23" s="202" t="s">
        <v>174</v>
      </c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 t="s">
        <v>166</v>
      </c>
      <c r="AF23" s="162"/>
      <c r="AG23" s="162"/>
      <c r="AH23" s="162"/>
      <c r="AI23" s="162"/>
      <c r="AJ23" s="162"/>
      <c r="AK23" s="162"/>
      <c r="AL23" s="162"/>
      <c r="AM23" s="162">
        <v>21</v>
      </c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199"/>
      <c r="B24" s="174"/>
      <c r="C24" s="299" t="s">
        <v>502</v>
      </c>
      <c r="D24" s="300"/>
      <c r="E24" s="301"/>
      <c r="F24" s="302"/>
      <c r="G24" s="303"/>
      <c r="H24" s="183"/>
      <c r="I24" s="20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5" t="str">
        <f>C24</f>
        <v>Potrubí včetně tvarovek a zednických výpomocí.</v>
      </c>
      <c r="BB24" s="162"/>
      <c r="BC24" s="162"/>
      <c r="BD24" s="162"/>
      <c r="BE24" s="162"/>
      <c r="BF24" s="162"/>
      <c r="BG24" s="162"/>
      <c r="BH24" s="162"/>
    </row>
    <row r="25" spans="1:60" outlineLevel="1" x14ac:dyDescent="0.2">
      <c r="A25" s="199"/>
      <c r="B25" s="174"/>
      <c r="C25" s="299" t="s">
        <v>799</v>
      </c>
      <c r="D25" s="300"/>
      <c r="E25" s="301"/>
      <c r="F25" s="302"/>
      <c r="G25" s="303"/>
      <c r="H25" s="183"/>
      <c r="I25" s="20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5" t="str">
        <f>C25</f>
        <v>Včetně pomocného lešení o výšce podlahy do 1900 mm a pro zatížení do 1,5 kPa.</v>
      </c>
      <c r="BB25" s="162"/>
      <c r="BC25" s="162"/>
      <c r="BD25" s="162"/>
      <c r="BE25" s="162"/>
      <c r="BF25" s="162"/>
      <c r="BG25" s="162"/>
      <c r="BH25" s="162"/>
    </row>
    <row r="26" spans="1:60" ht="22.5" outlineLevel="1" x14ac:dyDescent="0.2">
      <c r="A26" s="200">
        <v>8</v>
      </c>
      <c r="B26" s="173" t="s">
        <v>1001</v>
      </c>
      <c r="C26" s="194" t="s">
        <v>1002</v>
      </c>
      <c r="D26" s="177" t="s">
        <v>225</v>
      </c>
      <c r="E26" s="180">
        <v>5</v>
      </c>
      <c r="F26" s="185"/>
      <c r="G26" s="184">
        <f>ROUND(E26*F26,2)</f>
        <v>0</v>
      </c>
      <c r="H26" s="183" t="s">
        <v>821</v>
      </c>
      <c r="I26" s="202" t="s">
        <v>174</v>
      </c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166</v>
      </c>
      <c r="AF26" s="162"/>
      <c r="AG26" s="162"/>
      <c r="AH26" s="162"/>
      <c r="AI26" s="162"/>
      <c r="AJ26" s="162"/>
      <c r="AK26" s="162"/>
      <c r="AL26" s="162"/>
      <c r="AM26" s="162">
        <v>21</v>
      </c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">
      <c r="A27" s="199"/>
      <c r="B27" s="174"/>
      <c r="C27" s="299" t="s">
        <v>502</v>
      </c>
      <c r="D27" s="300"/>
      <c r="E27" s="301"/>
      <c r="F27" s="302"/>
      <c r="G27" s="303"/>
      <c r="H27" s="183"/>
      <c r="I27" s="20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5" t="str">
        <f>C27</f>
        <v>Potrubí včetně tvarovek a zednických výpomocí.</v>
      </c>
      <c r="BB27" s="162"/>
      <c r="BC27" s="162"/>
      <c r="BD27" s="162"/>
      <c r="BE27" s="162"/>
      <c r="BF27" s="162"/>
      <c r="BG27" s="162"/>
      <c r="BH27" s="162"/>
    </row>
    <row r="28" spans="1:60" outlineLevel="1" x14ac:dyDescent="0.2">
      <c r="A28" s="199"/>
      <c r="B28" s="174"/>
      <c r="C28" s="299" t="s">
        <v>799</v>
      </c>
      <c r="D28" s="300"/>
      <c r="E28" s="301"/>
      <c r="F28" s="302"/>
      <c r="G28" s="303"/>
      <c r="H28" s="183"/>
      <c r="I28" s="20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5" t="str">
        <f>C28</f>
        <v>Včetně pomocného lešení o výšce podlahy do 1900 mm a pro zatížení do 1,5 kPa.</v>
      </c>
      <c r="BB28" s="162"/>
      <c r="BC28" s="162"/>
      <c r="BD28" s="162"/>
      <c r="BE28" s="162"/>
      <c r="BF28" s="162"/>
      <c r="BG28" s="162"/>
      <c r="BH28" s="162"/>
    </row>
    <row r="29" spans="1:60" ht="22.5" outlineLevel="1" x14ac:dyDescent="0.2">
      <c r="A29" s="200">
        <v>9</v>
      </c>
      <c r="B29" s="173" t="s">
        <v>1003</v>
      </c>
      <c r="C29" s="194" t="s">
        <v>1004</v>
      </c>
      <c r="D29" s="177" t="s">
        <v>225</v>
      </c>
      <c r="E29" s="180">
        <v>36</v>
      </c>
      <c r="F29" s="185"/>
      <c r="G29" s="184">
        <f>ROUND(E29*F29,2)</f>
        <v>0</v>
      </c>
      <c r="H29" s="183" t="s">
        <v>821</v>
      </c>
      <c r="I29" s="202" t="s">
        <v>174</v>
      </c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 t="s">
        <v>166</v>
      </c>
      <c r="AF29" s="162"/>
      <c r="AG29" s="162"/>
      <c r="AH29" s="162"/>
      <c r="AI29" s="162"/>
      <c r="AJ29" s="162"/>
      <c r="AK29" s="162"/>
      <c r="AL29" s="162"/>
      <c r="AM29" s="162">
        <v>21</v>
      </c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</row>
    <row r="30" spans="1:60" outlineLevel="1" x14ac:dyDescent="0.2">
      <c r="A30" s="199"/>
      <c r="B30" s="174"/>
      <c r="C30" s="299" t="s">
        <v>502</v>
      </c>
      <c r="D30" s="300"/>
      <c r="E30" s="301"/>
      <c r="F30" s="302"/>
      <c r="G30" s="303"/>
      <c r="H30" s="183"/>
      <c r="I30" s="20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5" t="str">
        <f>C30</f>
        <v>Potrubí včetně tvarovek a zednických výpomocí.</v>
      </c>
      <c r="BB30" s="162"/>
      <c r="BC30" s="162"/>
      <c r="BD30" s="162"/>
      <c r="BE30" s="162"/>
      <c r="BF30" s="162"/>
      <c r="BG30" s="162"/>
      <c r="BH30" s="162"/>
    </row>
    <row r="31" spans="1:60" outlineLevel="1" x14ac:dyDescent="0.2">
      <c r="A31" s="199"/>
      <c r="B31" s="174"/>
      <c r="C31" s="299" t="s">
        <v>799</v>
      </c>
      <c r="D31" s="300"/>
      <c r="E31" s="301"/>
      <c r="F31" s="302"/>
      <c r="G31" s="303"/>
      <c r="H31" s="183"/>
      <c r="I31" s="20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5" t="str">
        <f>C31</f>
        <v>Včetně pomocného lešení o výšce podlahy do 1900 mm a pro zatížení do 1,5 kPa.</v>
      </c>
      <c r="BB31" s="162"/>
      <c r="BC31" s="162"/>
      <c r="BD31" s="162"/>
      <c r="BE31" s="162"/>
      <c r="BF31" s="162"/>
      <c r="BG31" s="162"/>
      <c r="BH31" s="162"/>
    </row>
    <row r="32" spans="1:60" outlineLevel="1" x14ac:dyDescent="0.2">
      <c r="A32" s="199"/>
      <c r="B32" s="285" t="s">
        <v>1005</v>
      </c>
      <c r="C32" s="286"/>
      <c r="D32" s="287"/>
      <c r="E32" s="288"/>
      <c r="F32" s="289"/>
      <c r="G32" s="290"/>
      <c r="H32" s="183"/>
      <c r="I32" s="20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>
        <v>0</v>
      </c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outlineLevel="1" x14ac:dyDescent="0.2">
      <c r="A33" s="199"/>
      <c r="B33" s="285" t="s">
        <v>1006</v>
      </c>
      <c r="C33" s="286"/>
      <c r="D33" s="287"/>
      <c r="E33" s="288"/>
      <c r="F33" s="289"/>
      <c r="G33" s="290"/>
      <c r="H33" s="183"/>
      <c r="I33" s="20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>
        <v>1</v>
      </c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 x14ac:dyDescent="0.2">
      <c r="A34" s="200">
        <v>10</v>
      </c>
      <c r="B34" s="173" t="s">
        <v>1007</v>
      </c>
      <c r="C34" s="194" t="s">
        <v>1008</v>
      </c>
      <c r="D34" s="177" t="s">
        <v>225</v>
      </c>
      <c r="E34" s="180">
        <v>7</v>
      </c>
      <c r="F34" s="185"/>
      <c r="G34" s="184">
        <f>ROUND(E34*F34,2)</f>
        <v>0</v>
      </c>
      <c r="H34" s="183" t="s">
        <v>821</v>
      </c>
      <c r="I34" s="202" t="s">
        <v>174</v>
      </c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 t="s">
        <v>166</v>
      </c>
      <c r="AF34" s="162"/>
      <c r="AG34" s="162"/>
      <c r="AH34" s="162"/>
      <c r="AI34" s="162"/>
      <c r="AJ34" s="162"/>
      <c r="AK34" s="162"/>
      <c r="AL34" s="162"/>
      <c r="AM34" s="162">
        <v>21</v>
      </c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outlineLevel="1" x14ac:dyDescent="0.2">
      <c r="A35" s="199"/>
      <c r="B35" s="174"/>
      <c r="C35" s="299" t="s">
        <v>1009</v>
      </c>
      <c r="D35" s="300"/>
      <c r="E35" s="301"/>
      <c r="F35" s="302"/>
      <c r="G35" s="303"/>
      <c r="H35" s="183"/>
      <c r="I35" s="20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5" t="str">
        <f>C35</f>
        <v>V položce je kalkulována dodávka izolační trubice, spon a lepicí pásky.</v>
      </c>
      <c r="BB35" s="162"/>
      <c r="BC35" s="162"/>
      <c r="BD35" s="162"/>
      <c r="BE35" s="162"/>
      <c r="BF35" s="162"/>
      <c r="BG35" s="162"/>
      <c r="BH35" s="162"/>
    </row>
    <row r="36" spans="1:60" outlineLevel="1" x14ac:dyDescent="0.2">
      <c r="A36" s="199"/>
      <c r="B36" s="285" t="s">
        <v>1005</v>
      </c>
      <c r="C36" s="286"/>
      <c r="D36" s="287"/>
      <c r="E36" s="288"/>
      <c r="F36" s="289"/>
      <c r="G36" s="290"/>
      <c r="H36" s="183"/>
      <c r="I36" s="20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>
        <v>0</v>
      </c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outlineLevel="1" x14ac:dyDescent="0.2">
      <c r="A37" s="199"/>
      <c r="B37" s="285" t="s">
        <v>1006</v>
      </c>
      <c r="C37" s="286"/>
      <c r="D37" s="287"/>
      <c r="E37" s="288"/>
      <c r="F37" s="289"/>
      <c r="G37" s="290"/>
      <c r="H37" s="183"/>
      <c r="I37" s="20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>
        <v>1</v>
      </c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outlineLevel="1" x14ac:dyDescent="0.2">
      <c r="A38" s="200">
        <v>11</v>
      </c>
      <c r="B38" s="173" t="s">
        <v>1010</v>
      </c>
      <c r="C38" s="194" t="s">
        <v>1011</v>
      </c>
      <c r="D38" s="177" t="s">
        <v>225</v>
      </c>
      <c r="E38" s="180">
        <v>10</v>
      </c>
      <c r="F38" s="185"/>
      <c r="G38" s="184">
        <f>ROUND(E38*F38,2)</f>
        <v>0</v>
      </c>
      <c r="H38" s="183" t="s">
        <v>821</v>
      </c>
      <c r="I38" s="202" t="s">
        <v>174</v>
      </c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 t="s">
        <v>166</v>
      </c>
      <c r="AF38" s="162"/>
      <c r="AG38" s="162"/>
      <c r="AH38" s="162"/>
      <c r="AI38" s="162"/>
      <c r="AJ38" s="162"/>
      <c r="AK38" s="162"/>
      <c r="AL38" s="162"/>
      <c r="AM38" s="162">
        <v>21</v>
      </c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outlineLevel="1" x14ac:dyDescent="0.2">
      <c r="A39" s="199"/>
      <c r="B39" s="174"/>
      <c r="C39" s="299" t="s">
        <v>1009</v>
      </c>
      <c r="D39" s="300"/>
      <c r="E39" s="301"/>
      <c r="F39" s="302"/>
      <c r="G39" s="303"/>
      <c r="H39" s="183"/>
      <c r="I39" s="20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5" t="str">
        <f>C39</f>
        <v>V položce je kalkulována dodávka izolační trubice, spon a lepicí pásky.</v>
      </c>
      <c r="BB39" s="162"/>
      <c r="BC39" s="162"/>
      <c r="BD39" s="162"/>
      <c r="BE39" s="162"/>
      <c r="BF39" s="162"/>
      <c r="BG39" s="162"/>
      <c r="BH39" s="162"/>
    </row>
    <row r="40" spans="1:60" outlineLevel="1" x14ac:dyDescent="0.2">
      <c r="A40" s="199"/>
      <c r="B40" s="285" t="s">
        <v>1005</v>
      </c>
      <c r="C40" s="286"/>
      <c r="D40" s="287"/>
      <c r="E40" s="288"/>
      <c r="F40" s="289"/>
      <c r="G40" s="290"/>
      <c r="H40" s="183"/>
      <c r="I40" s="20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>
        <v>0</v>
      </c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outlineLevel="1" x14ac:dyDescent="0.2">
      <c r="A41" s="199"/>
      <c r="B41" s="285" t="s">
        <v>1006</v>
      </c>
      <c r="C41" s="286"/>
      <c r="D41" s="287"/>
      <c r="E41" s="288"/>
      <c r="F41" s="289"/>
      <c r="G41" s="290"/>
      <c r="H41" s="183"/>
      <c r="I41" s="20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>
        <v>1</v>
      </c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 x14ac:dyDescent="0.2">
      <c r="A42" s="200">
        <v>12</v>
      </c>
      <c r="B42" s="173" t="s">
        <v>1012</v>
      </c>
      <c r="C42" s="194" t="s">
        <v>1013</v>
      </c>
      <c r="D42" s="177" t="s">
        <v>225</v>
      </c>
      <c r="E42" s="180">
        <v>24</v>
      </c>
      <c r="F42" s="185"/>
      <c r="G42" s="184">
        <f>ROUND(E42*F42,2)</f>
        <v>0</v>
      </c>
      <c r="H42" s="183" t="s">
        <v>821</v>
      </c>
      <c r="I42" s="202" t="s">
        <v>174</v>
      </c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 t="s">
        <v>166</v>
      </c>
      <c r="AF42" s="162"/>
      <c r="AG42" s="162"/>
      <c r="AH42" s="162"/>
      <c r="AI42" s="162"/>
      <c r="AJ42" s="162"/>
      <c r="AK42" s="162"/>
      <c r="AL42" s="162"/>
      <c r="AM42" s="162">
        <v>21</v>
      </c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outlineLevel="1" x14ac:dyDescent="0.2">
      <c r="A43" s="199"/>
      <c r="B43" s="174"/>
      <c r="C43" s="299" t="s">
        <v>1009</v>
      </c>
      <c r="D43" s="300"/>
      <c r="E43" s="301"/>
      <c r="F43" s="302"/>
      <c r="G43" s="303"/>
      <c r="H43" s="183"/>
      <c r="I43" s="20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5" t="str">
        <f>C43</f>
        <v>V položce je kalkulována dodávka izolační trubice, spon a lepicí pásky.</v>
      </c>
      <c r="BB43" s="162"/>
      <c r="BC43" s="162"/>
      <c r="BD43" s="162"/>
      <c r="BE43" s="162"/>
      <c r="BF43" s="162"/>
      <c r="BG43" s="162"/>
      <c r="BH43" s="162"/>
    </row>
    <row r="44" spans="1:60" outlineLevel="1" x14ac:dyDescent="0.2">
      <c r="A44" s="199"/>
      <c r="B44" s="285" t="s">
        <v>1005</v>
      </c>
      <c r="C44" s="286"/>
      <c r="D44" s="287"/>
      <c r="E44" s="288"/>
      <c r="F44" s="289"/>
      <c r="G44" s="290"/>
      <c r="H44" s="183"/>
      <c r="I44" s="20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>
        <v>0</v>
      </c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outlineLevel="1" x14ac:dyDescent="0.2">
      <c r="A45" s="199"/>
      <c r="B45" s="285" t="s">
        <v>1006</v>
      </c>
      <c r="C45" s="286"/>
      <c r="D45" s="287"/>
      <c r="E45" s="288"/>
      <c r="F45" s="289"/>
      <c r="G45" s="290"/>
      <c r="H45" s="183"/>
      <c r="I45" s="20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>
        <v>1</v>
      </c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 outlineLevel="1" x14ac:dyDescent="0.2">
      <c r="A46" s="200">
        <v>13</v>
      </c>
      <c r="B46" s="173" t="s">
        <v>1014</v>
      </c>
      <c r="C46" s="194" t="s">
        <v>1015</v>
      </c>
      <c r="D46" s="177" t="s">
        <v>225</v>
      </c>
      <c r="E46" s="180">
        <v>5</v>
      </c>
      <c r="F46" s="185"/>
      <c r="G46" s="184">
        <f>ROUND(E46*F46,2)</f>
        <v>0</v>
      </c>
      <c r="H46" s="183" t="s">
        <v>821</v>
      </c>
      <c r="I46" s="202" t="s">
        <v>174</v>
      </c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 t="s">
        <v>166</v>
      </c>
      <c r="AF46" s="162"/>
      <c r="AG46" s="162"/>
      <c r="AH46" s="162"/>
      <c r="AI46" s="162"/>
      <c r="AJ46" s="162"/>
      <c r="AK46" s="162"/>
      <c r="AL46" s="162"/>
      <c r="AM46" s="162">
        <v>21</v>
      </c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outlineLevel="1" x14ac:dyDescent="0.2">
      <c r="A47" s="199"/>
      <c r="B47" s="174"/>
      <c r="C47" s="299" t="s">
        <v>1009</v>
      </c>
      <c r="D47" s="300"/>
      <c r="E47" s="301"/>
      <c r="F47" s="302"/>
      <c r="G47" s="303"/>
      <c r="H47" s="183"/>
      <c r="I47" s="20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5" t="str">
        <f>C47</f>
        <v>V položce je kalkulována dodávka izolační trubice, spon a lepicí pásky.</v>
      </c>
      <c r="BB47" s="162"/>
      <c r="BC47" s="162"/>
      <c r="BD47" s="162"/>
      <c r="BE47" s="162"/>
      <c r="BF47" s="162"/>
      <c r="BG47" s="162"/>
      <c r="BH47" s="162"/>
    </row>
    <row r="48" spans="1:60" outlineLevel="1" x14ac:dyDescent="0.2">
      <c r="A48" s="199"/>
      <c r="B48" s="285" t="s">
        <v>1005</v>
      </c>
      <c r="C48" s="286"/>
      <c r="D48" s="287"/>
      <c r="E48" s="288"/>
      <c r="F48" s="289"/>
      <c r="G48" s="290"/>
      <c r="H48" s="183"/>
      <c r="I48" s="20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>
        <v>0</v>
      </c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outlineLevel="1" x14ac:dyDescent="0.2">
      <c r="A49" s="199"/>
      <c r="B49" s="285" t="s">
        <v>1006</v>
      </c>
      <c r="C49" s="286"/>
      <c r="D49" s="287"/>
      <c r="E49" s="288"/>
      <c r="F49" s="289"/>
      <c r="G49" s="290"/>
      <c r="H49" s="183"/>
      <c r="I49" s="20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>
        <v>1</v>
      </c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outlineLevel="1" x14ac:dyDescent="0.2">
      <c r="A50" s="200">
        <v>14</v>
      </c>
      <c r="B50" s="173" t="s">
        <v>1016</v>
      </c>
      <c r="C50" s="194" t="s">
        <v>1017</v>
      </c>
      <c r="D50" s="177" t="s">
        <v>225</v>
      </c>
      <c r="E50" s="180">
        <v>26</v>
      </c>
      <c r="F50" s="185"/>
      <c r="G50" s="184">
        <f>ROUND(E50*F50,2)</f>
        <v>0</v>
      </c>
      <c r="H50" s="183" t="s">
        <v>821</v>
      </c>
      <c r="I50" s="202" t="s">
        <v>174</v>
      </c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 t="s">
        <v>166</v>
      </c>
      <c r="AF50" s="162"/>
      <c r="AG50" s="162"/>
      <c r="AH50" s="162"/>
      <c r="AI50" s="162"/>
      <c r="AJ50" s="162"/>
      <c r="AK50" s="162"/>
      <c r="AL50" s="162"/>
      <c r="AM50" s="162">
        <v>21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outlineLevel="1" x14ac:dyDescent="0.2">
      <c r="A51" s="199"/>
      <c r="B51" s="174"/>
      <c r="C51" s="299" t="s">
        <v>1009</v>
      </c>
      <c r="D51" s="300"/>
      <c r="E51" s="301"/>
      <c r="F51" s="302"/>
      <c r="G51" s="303"/>
      <c r="H51" s="183"/>
      <c r="I51" s="20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5" t="str">
        <f>C51</f>
        <v>V položce je kalkulována dodávka izolační trubice, spon a lepicí pásky.</v>
      </c>
      <c r="BB51" s="162"/>
      <c r="BC51" s="162"/>
      <c r="BD51" s="162"/>
      <c r="BE51" s="162"/>
      <c r="BF51" s="162"/>
      <c r="BG51" s="162"/>
      <c r="BH51" s="162"/>
    </row>
    <row r="52" spans="1:60" outlineLevel="1" x14ac:dyDescent="0.2">
      <c r="A52" s="199"/>
      <c r="B52" s="285" t="s">
        <v>1018</v>
      </c>
      <c r="C52" s="286"/>
      <c r="D52" s="287"/>
      <c r="E52" s="288"/>
      <c r="F52" s="289"/>
      <c r="G52" s="290"/>
      <c r="H52" s="183"/>
      <c r="I52" s="20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>
        <v>0</v>
      </c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</row>
    <row r="53" spans="1:60" outlineLevel="1" x14ac:dyDescent="0.2">
      <c r="A53" s="200">
        <v>15</v>
      </c>
      <c r="B53" s="173" t="s">
        <v>1019</v>
      </c>
      <c r="C53" s="194" t="s">
        <v>1020</v>
      </c>
      <c r="D53" s="177" t="s">
        <v>245</v>
      </c>
      <c r="E53" s="180">
        <v>3</v>
      </c>
      <c r="F53" s="185"/>
      <c r="G53" s="184">
        <f>ROUND(E53*F53,2)</f>
        <v>0</v>
      </c>
      <c r="H53" s="183" t="s">
        <v>821</v>
      </c>
      <c r="I53" s="202" t="s">
        <v>174</v>
      </c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 t="s">
        <v>166</v>
      </c>
      <c r="AF53" s="162"/>
      <c r="AG53" s="162"/>
      <c r="AH53" s="162"/>
      <c r="AI53" s="162"/>
      <c r="AJ53" s="162"/>
      <c r="AK53" s="162"/>
      <c r="AL53" s="162"/>
      <c r="AM53" s="162">
        <v>21</v>
      </c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</row>
    <row r="54" spans="1:60" outlineLevel="1" x14ac:dyDescent="0.2">
      <c r="A54" s="199"/>
      <c r="B54" s="285" t="s">
        <v>1021</v>
      </c>
      <c r="C54" s="286"/>
      <c r="D54" s="287"/>
      <c r="E54" s="288"/>
      <c r="F54" s="289"/>
      <c r="G54" s="290"/>
      <c r="H54" s="183"/>
      <c r="I54" s="20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>
        <v>0</v>
      </c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</row>
    <row r="55" spans="1:60" outlineLevel="1" x14ac:dyDescent="0.2">
      <c r="A55" s="200">
        <v>16</v>
      </c>
      <c r="B55" s="173" t="s">
        <v>1022</v>
      </c>
      <c r="C55" s="194" t="s">
        <v>1023</v>
      </c>
      <c r="D55" s="177" t="s">
        <v>245</v>
      </c>
      <c r="E55" s="180">
        <v>8</v>
      </c>
      <c r="F55" s="185"/>
      <c r="G55" s="184">
        <f t="shared" ref="G55:G60" si="0">ROUND(E55*F55,2)</f>
        <v>0</v>
      </c>
      <c r="H55" s="183" t="s">
        <v>821</v>
      </c>
      <c r="I55" s="202" t="s">
        <v>174</v>
      </c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 t="s">
        <v>166</v>
      </c>
      <c r="AF55" s="162"/>
      <c r="AG55" s="162"/>
      <c r="AH55" s="162"/>
      <c r="AI55" s="162"/>
      <c r="AJ55" s="162"/>
      <c r="AK55" s="162"/>
      <c r="AL55" s="162"/>
      <c r="AM55" s="162">
        <v>21</v>
      </c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</row>
    <row r="56" spans="1:60" outlineLevel="1" x14ac:dyDescent="0.2">
      <c r="A56" s="200">
        <v>17</v>
      </c>
      <c r="B56" s="173" t="s">
        <v>1024</v>
      </c>
      <c r="C56" s="194" t="s">
        <v>1025</v>
      </c>
      <c r="D56" s="177" t="s">
        <v>245</v>
      </c>
      <c r="E56" s="180">
        <v>5</v>
      </c>
      <c r="F56" s="185"/>
      <c r="G56" s="184">
        <f t="shared" si="0"/>
        <v>0</v>
      </c>
      <c r="H56" s="183" t="s">
        <v>821</v>
      </c>
      <c r="I56" s="202" t="s">
        <v>174</v>
      </c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 t="s">
        <v>166</v>
      </c>
      <c r="AF56" s="162"/>
      <c r="AG56" s="162"/>
      <c r="AH56" s="162"/>
      <c r="AI56" s="162"/>
      <c r="AJ56" s="162"/>
      <c r="AK56" s="162"/>
      <c r="AL56" s="162"/>
      <c r="AM56" s="162">
        <v>21</v>
      </c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</row>
    <row r="57" spans="1:60" outlineLevel="1" x14ac:dyDescent="0.2">
      <c r="A57" s="200">
        <v>18</v>
      </c>
      <c r="B57" s="173" t="s">
        <v>1026</v>
      </c>
      <c r="C57" s="194" t="s">
        <v>1027</v>
      </c>
      <c r="D57" s="177" t="s">
        <v>245</v>
      </c>
      <c r="E57" s="180">
        <v>1</v>
      </c>
      <c r="F57" s="185"/>
      <c r="G57" s="184">
        <f t="shared" si="0"/>
        <v>0</v>
      </c>
      <c r="H57" s="183" t="s">
        <v>821</v>
      </c>
      <c r="I57" s="202" t="s">
        <v>174</v>
      </c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 t="s">
        <v>166</v>
      </c>
      <c r="AF57" s="162"/>
      <c r="AG57" s="162"/>
      <c r="AH57" s="162"/>
      <c r="AI57" s="162"/>
      <c r="AJ57" s="162"/>
      <c r="AK57" s="162"/>
      <c r="AL57" s="162"/>
      <c r="AM57" s="162">
        <v>21</v>
      </c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</row>
    <row r="58" spans="1:60" outlineLevel="1" x14ac:dyDescent="0.2">
      <c r="A58" s="200">
        <v>19</v>
      </c>
      <c r="B58" s="173" t="s">
        <v>1028</v>
      </c>
      <c r="C58" s="194" t="s">
        <v>1029</v>
      </c>
      <c r="D58" s="177" t="s">
        <v>245</v>
      </c>
      <c r="E58" s="180">
        <v>1</v>
      </c>
      <c r="F58" s="185"/>
      <c r="G58" s="184">
        <f t="shared" si="0"/>
        <v>0</v>
      </c>
      <c r="H58" s="183" t="s">
        <v>821</v>
      </c>
      <c r="I58" s="202" t="s">
        <v>174</v>
      </c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 t="s">
        <v>166</v>
      </c>
      <c r="AF58" s="162"/>
      <c r="AG58" s="162"/>
      <c r="AH58" s="162"/>
      <c r="AI58" s="162"/>
      <c r="AJ58" s="162"/>
      <c r="AK58" s="162"/>
      <c r="AL58" s="162"/>
      <c r="AM58" s="162">
        <v>21</v>
      </c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</row>
    <row r="59" spans="1:60" outlineLevel="1" x14ac:dyDescent="0.2">
      <c r="A59" s="200">
        <v>20</v>
      </c>
      <c r="B59" s="173" t="s">
        <v>1030</v>
      </c>
      <c r="C59" s="194" t="s">
        <v>1031</v>
      </c>
      <c r="D59" s="177" t="s">
        <v>245</v>
      </c>
      <c r="E59" s="180">
        <v>2</v>
      </c>
      <c r="F59" s="185"/>
      <c r="G59" s="184">
        <f t="shared" si="0"/>
        <v>0</v>
      </c>
      <c r="H59" s="183" t="s">
        <v>821</v>
      </c>
      <c r="I59" s="202" t="s">
        <v>174</v>
      </c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 t="s">
        <v>166</v>
      </c>
      <c r="AF59" s="162"/>
      <c r="AG59" s="162"/>
      <c r="AH59" s="162"/>
      <c r="AI59" s="162"/>
      <c r="AJ59" s="162"/>
      <c r="AK59" s="162"/>
      <c r="AL59" s="162"/>
      <c r="AM59" s="162">
        <v>21</v>
      </c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</row>
    <row r="60" spans="1:60" outlineLevel="1" x14ac:dyDescent="0.2">
      <c r="A60" s="200">
        <v>21</v>
      </c>
      <c r="B60" s="173" t="s">
        <v>1032</v>
      </c>
      <c r="C60" s="194" t="s">
        <v>1033</v>
      </c>
      <c r="D60" s="177" t="s">
        <v>245</v>
      </c>
      <c r="E60" s="180">
        <v>1</v>
      </c>
      <c r="F60" s="185"/>
      <c r="G60" s="184">
        <f t="shared" si="0"/>
        <v>0</v>
      </c>
      <c r="H60" s="183" t="s">
        <v>821</v>
      </c>
      <c r="I60" s="202" t="s">
        <v>174</v>
      </c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 t="s">
        <v>166</v>
      </c>
      <c r="AF60" s="162"/>
      <c r="AG60" s="162"/>
      <c r="AH60" s="162"/>
      <c r="AI60" s="162"/>
      <c r="AJ60" s="162"/>
      <c r="AK60" s="162"/>
      <c r="AL60" s="162"/>
      <c r="AM60" s="162">
        <v>21</v>
      </c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</row>
    <row r="61" spans="1:60" outlineLevel="1" x14ac:dyDescent="0.2">
      <c r="A61" s="199"/>
      <c r="B61" s="285" t="s">
        <v>1034</v>
      </c>
      <c r="C61" s="286"/>
      <c r="D61" s="287"/>
      <c r="E61" s="288"/>
      <c r="F61" s="289"/>
      <c r="G61" s="290"/>
      <c r="H61" s="183"/>
      <c r="I61" s="20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>
        <v>0</v>
      </c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</row>
    <row r="62" spans="1:60" outlineLevel="1" x14ac:dyDescent="0.2">
      <c r="A62" s="199"/>
      <c r="B62" s="285" t="s">
        <v>1035</v>
      </c>
      <c r="C62" s="286"/>
      <c r="D62" s="287"/>
      <c r="E62" s="288"/>
      <c r="F62" s="289"/>
      <c r="G62" s="290"/>
      <c r="H62" s="183"/>
      <c r="I62" s="20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>
        <v>1</v>
      </c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</row>
    <row r="63" spans="1:60" ht="22.5" outlineLevel="1" x14ac:dyDescent="0.2">
      <c r="A63" s="200">
        <v>22</v>
      </c>
      <c r="B63" s="173" t="s">
        <v>1036</v>
      </c>
      <c r="C63" s="194" t="s">
        <v>1037</v>
      </c>
      <c r="D63" s="177" t="s">
        <v>245</v>
      </c>
      <c r="E63" s="180">
        <v>1</v>
      </c>
      <c r="F63" s="185"/>
      <c r="G63" s="184">
        <f>ROUND(E63*F63,2)</f>
        <v>0</v>
      </c>
      <c r="H63" s="183" t="s">
        <v>821</v>
      </c>
      <c r="I63" s="202" t="s">
        <v>174</v>
      </c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 t="s">
        <v>166</v>
      </c>
      <c r="AF63" s="162"/>
      <c r="AG63" s="162"/>
      <c r="AH63" s="162"/>
      <c r="AI63" s="162"/>
      <c r="AJ63" s="162"/>
      <c r="AK63" s="162"/>
      <c r="AL63" s="162"/>
      <c r="AM63" s="162">
        <v>21</v>
      </c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</row>
    <row r="64" spans="1:60" outlineLevel="1" x14ac:dyDescent="0.2">
      <c r="A64" s="199"/>
      <c r="B64" s="285" t="s">
        <v>1034</v>
      </c>
      <c r="C64" s="286"/>
      <c r="D64" s="287"/>
      <c r="E64" s="288"/>
      <c r="F64" s="289"/>
      <c r="G64" s="290"/>
      <c r="H64" s="183"/>
      <c r="I64" s="20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>
        <v>0</v>
      </c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</row>
    <row r="65" spans="1:60" outlineLevel="1" x14ac:dyDescent="0.2">
      <c r="A65" s="199"/>
      <c r="B65" s="285" t="s">
        <v>1035</v>
      </c>
      <c r="C65" s="286"/>
      <c r="D65" s="287"/>
      <c r="E65" s="288"/>
      <c r="F65" s="289"/>
      <c r="G65" s="290"/>
      <c r="H65" s="183"/>
      <c r="I65" s="20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>
        <v>1</v>
      </c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</row>
    <row r="66" spans="1:60" ht="22.5" outlineLevel="1" x14ac:dyDescent="0.2">
      <c r="A66" s="200">
        <v>23</v>
      </c>
      <c r="B66" s="173" t="s">
        <v>1038</v>
      </c>
      <c r="C66" s="194" t="s">
        <v>1039</v>
      </c>
      <c r="D66" s="177" t="s">
        <v>245</v>
      </c>
      <c r="E66" s="180">
        <v>1</v>
      </c>
      <c r="F66" s="185"/>
      <c r="G66" s="184">
        <f>ROUND(E66*F66,2)</f>
        <v>0</v>
      </c>
      <c r="H66" s="183" t="s">
        <v>821</v>
      </c>
      <c r="I66" s="202" t="s">
        <v>174</v>
      </c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 t="s">
        <v>166</v>
      </c>
      <c r="AF66" s="162"/>
      <c r="AG66" s="162"/>
      <c r="AH66" s="162"/>
      <c r="AI66" s="162"/>
      <c r="AJ66" s="162"/>
      <c r="AK66" s="162"/>
      <c r="AL66" s="162"/>
      <c r="AM66" s="162">
        <v>21</v>
      </c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</row>
    <row r="67" spans="1:60" outlineLevel="1" x14ac:dyDescent="0.2">
      <c r="A67" s="199"/>
      <c r="B67" s="285" t="s">
        <v>1040</v>
      </c>
      <c r="C67" s="286"/>
      <c r="D67" s="287"/>
      <c r="E67" s="288"/>
      <c r="F67" s="289"/>
      <c r="G67" s="290"/>
      <c r="H67" s="183"/>
      <c r="I67" s="20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>
        <v>0</v>
      </c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</row>
    <row r="68" spans="1:60" outlineLevel="1" x14ac:dyDescent="0.2">
      <c r="A68" s="200">
        <v>24</v>
      </c>
      <c r="B68" s="173" t="s">
        <v>1041</v>
      </c>
      <c r="C68" s="194" t="s">
        <v>1042</v>
      </c>
      <c r="D68" s="177" t="s">
        <v>225</v>
      </c>
      <c r="E68" s="180">
        <v>72</v>
      </c>
      <c r="F68" s="185"/>
      <c r="G68" s="184">
        <f>ROUND(E68*F68,2)</f>
        <v>0</v>
      </c>
      <c r="H68" s="183" t="s">
        <v>821</v>
      </c>
      <c r="I68" s="202" t="s">
        <v>174</v>
      </c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 t="s">
        <v>166</v>
      </c>
      <c r="AF68" s="162"/>
      <c r="AG68" s="162"/>
      <c r="AH68" s="162"/>
      <c r="AI68" s="162"/>
      <c r="AJ68" s="162"/>
      <c r="AK68" s="162"/>
      <c r="AL68" s="162"/>
      <c r="AM68" s="162">
        <v>21</v>
      </c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</row>
    <row r="69" spans="1:60" outlineLevel="1" x14ac:dyDescent="0.2">
      <c r="A69" s="199"/>
      <c r="B69" s="174"/>
      <c r="C69" s="299" t="s">
        <v>514</v>
      </c>
      <c r="D69" s="300"/>
      <c r="E69" s="301"/>
      <c r="F69" s="302"/>
      <c r="G69" s="303"/>
      <c r="H69" s="183"/>
      <c r="I69" s="20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5" t="str">
        <f>C69</f>
        <v>Včetně dodávky vody, uzavření a zabezpečení konců potrubí.</v>
      </c>
      <c r="BB69" s="162"/>
      <c r="BC69" s="162"/>
      <c r="BD69" s="162"/>
      <c r="BE69" s="162"/>
      <c r="BF69" s="162"/>
      <c r="BG69" s="162"/>
      <c r="BH69" s="162"/>
    </row>
    <row r="70" spans="1:60" outlineLevel="1" x14ac:dyDescent="0.2">
      <c r="A70" s="199"/>
      <c r="B70" s="285" t="s">
        <v>1043</v>
      </c>
      <c r="C70" s="286"/>
      <c r="D70" s="287"/>
      <c r="E70" s="288"/>
      <c r="F70" s="289"/>
      <c r="G70" s="290"/>
      <c r="H70" s="183"/>
      <c r="I70" s="20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>
        <v>0</v>
      </c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</row>
    <row r="71" spans="1:60" outlineLevel="1" x14ac:dyDescent="0.2">
      <c r="A71" s="200">
        <v>25</v>
      </c>
      <c r="B71" s="173" t="s">
        <v>1044</v>
      </c>
      <c r="C71" s="194" t="s">
        <v>1045</v>
      </c>
      <c r="D71" s="177" t="s">
        <v>225</v>
      </c>
      <c r="E71" s="180">
        <v>72</v>
      </c>
      <c r="F71" s="185"/>
      <c r="G71" s="184">
        <f>ROUND(E71*F71,2)</f>
        <v>0</v>
      </c>
      <c r="H71" s="183" t="s">
        <v>821</v>
      </c>
      <c r="I71" s="202" t="s">
        <v>174</v>
      </c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 t="s">
        <v>166</v>
      </c>
      <c r="AF71" s="162"/>
      <c r="AG71" s="162"/>
      <c r="AH71" s="162"/>
      <c r="AI71" s="162"/>
      <c r="AJ71" s="162"/>
      <c r="AK71" s="162"/>
      <c r="AL71" s="162"/>
      <c r="AM71" s="162">
        <v>21</v>
      </c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</row>
    <row r="72" spans="1:60" outlineLevel="1" x14ac:dyDescent="0.2">
      <c r="A72" s="199"/>
      <c r="B72" s="174"/>
      <c r="C72" s="299" t="s">
        <v>1046</v>
      </c>
      <c r="D72" s="300"/>
      <c r="E72" s="301"/>
      <c r="F72" s="302"/>
      <c r="G72" s="303"/>
      <c r="H72" s="183"/>
      <c r="I72" s="20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5" t="str">
        <f>C72</f>
        <v>Včetně dodání desinfekčního prostředku.</v>
      </c>
      <c r="BB72" s="162"/>
      <c r="BC72" s="162"/>
      <c r="BD72" s="162"/>
      <c r="BE72" s="162"/>
      <c r="BF72" s="162"/>
      <c r="BG72" s="162"/>
      <c r="BH72" s="162"/>
    </row>
    <row r="73" spans="1:60" outlineLevel="1" x14ac:dyDescent="0.2">
      <c r="A73" s="200">
        <v>26</v>
      </c>
      <c r="B73" s="173" t="s">
        <v>1047</v>
      </c>
      <c r="C73" s="194" t="s">
        <v>1048</v>
      </c>
      <c r="D73" s="177" t="s">
        <v>237</v>
      </c>
      <c r="E73" s="180">
        <v>1</v>
      </c>
      <c r="F73" s="185"/>
      <c r="G73" s="184">
        <f t="shared" ref="G73:G80" si="1">ROUND(E73*F73,2)</f>
        <v>0</v>
      </c>
      <c r="H73" s="183"/>
      <c r="I73" s="202" t="s">
        <v>228</v>
      </c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 t="s">
        <v>229</v>
      </c>
      <c r="AF73" s="162" t="s">
        <v>240</v>
      </c>
      <c r="AG73" s="162"/>
      <c r="AH73" s="162"/>
      <c r="AI73" s="162"/>
      <c r="AJ73" s="162"/>
      <c r="AK73" s="162"/>
      <c r="AL73" s="162"/>
      <c r="AM73" s="162">
        <v>21</v>
      </c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</row>
    <row r="74" spans="1:60" outlineLevel="1" x14ac:dyDescent="0.2">
      <c r="A74" s="200">
        <v>27</v>
      </c>
      <c r="B74" s="173" t="s">
        <v>1049</v>
      </c>
      <c r="C74" s="194" t="s">
        <v>1050</v>
      </c>
      <c r="D74" s="177" t="s">
        <v>245</v>
      </c>
      <c r="E74" s="180">
        <v>10</v>
      </c>
      <c r="F74" s="185"/>
      <c r="G74" s="184">
        <f t="shared" si="1"/>
        <v>0</v>
      </c>
      <c r="H74" s="183"/>
      <c r="I74" s="202" t="s">
        <v>228</v>
      </c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 t="s">
        <v>229</v>
      </c>
      <c r="AF74" s="162" t="s">
        <v>240</v>
      </c>
      <c r="AG74" s="162"/>
      <c r="AH74" s="162"/>
      <c r="AI74" s="162"/>
      <c r="AJ74" s="162"/>
      <c r="AK74" s="162"/>
      <c r="AL74" s="162"/>
      <c r="AM74" s="162">
        <v>21</v>
      </c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</row>
    <row r="75" spans="1:60" outlineLevel="1" x14ac:dyDescent="0.2">
      <c r="A75" s="200">
        <v>28</v>
      </c>
      <c r="B75" s="173" t="s">
        <v>1051</v>
      </c>
      <c r="C75" s="194" t="s">
        <v>1052</v>
      </c>
      <c r="D75" s="177" t="s">
        <v>245</v>
      </c>
      <c r="E75" s="180">
        <v>10</v>
      </c>
      <c r="F75" s="185"/>
      <c r="G75" s="184">
        <f t="shared" si="1"/>
        <v>0</v>
      </c>
      <c r="H75" s="183"/>
      <c r="I75" s="202" t="s">
        <v>228</v>
      </c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 t="s">
        <v>229</v>
      </c>
      <c r="AF75" s="162" t="s">
        <v>240</v>
      </c>
      <c r="AG75" s="162"/>
      <c r="AH75" s="162"/>
      <c r="AI75" s="162"/>
      <c r="AJ75" s="162"/>
      <c r="AK75" s="162"/>
      <c r="AL75" s="162"/>
      <c r="AM75" s="162">
        <v>21</v>
      </c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</row>
    <row r="76" spans="1:60" outlineLevel="1" x14ac:dyDescent="0.2">
      <c r="A76" s="200">
        <v>29</v>
      </c>
      <c r="B76" s="173" t="s">
        <v>1053</v>
      </c>
      <c r="C76" s="194" t="s">
        <v>1054</v>
      </c>
      <c r="D76" s="177" t="s">
        <v>245</v>
      </c>
      <c r="E76" s="180">
        <v>1</v>
      </c>
      <c r="F76" s="185"/>
      <c r="G76" s="184">
        <f t="shared" si="1"/>
        <v>0</v>
      </c>
      <c r="H76" s="183"/>
      <c r="I76" s="202" t="s">
        <v>228</v>
      </c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 t="s">
        <v>229</v>
      </c>
      <c r="AF76" s="162" t="s">
        <v>240</v>
      </c>
      <c r="AG76" s="162"/>
      <c r="AH76" s="162"/>
      <c r="AI76" s="162"/>
      <c r="AJ76" s="162"/>
      <c r="AK76" s="162"/>
      <c r="AL76" s="162"/>
      <c r="AM76" s="162">
        <v>21</v>
      </c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</row>
    <row r="77" spans="1:60" outlineLevel="1" x14ac:dyDescent="0.2">
      <c r="A77" s="200">
        <v>30</v>
      </c>
      <c r="B77" s="173" t="s">
        <v>1055</v>
      </c>
      <c r="C77" s="194" t="s">
        <v>590</v>
      </c>
      <c r="D77" s="177" t="s">
        <v>245</v>
      </c>
      <c r="E77" s="180">
        <v>2</v>
      </c>
      <c r="F77" s="185"/>
      <c r="G77" s="184">
        <f t="shared" si="1"/>
        <v>0</v>
      </c>
      <c r="H77" s="183"/>
      <c r="I77" s="202" t="s">
        <v>228</v>
      </c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 t="s">
        <v>229</v>
      </c>
      <c r="AF77" s="162" t="s">
        <v>240</v>
      </c>
      <c r="AG77" s="162"/>
      <c r="AH77" s="162"/>
      <c r="AI77" s="162"/>
      <c r="AJ77" s="162"/>
      <c r="AK77" s="162"/>
      <c r="AL77" s="162"/>
      <c r="AM77" s="162">
        <v>21</v>
      </c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</row>
    <row r="78" spans="1:60" ht="22.5" outlineLevel="1" x14ac:dyDescent="0.2">
      <c r="A78" s="200">
        <v>31</v>
      </c>
      <c r="B78" s="173" t="s">
        <v>1056</v>
      </c>
      <c r="C78" s="194" t="s">
        <v>1057</v>
      </c>
      <c r="D78" s="177" t="s">
        <v>245</v>
      </c>
      <c r="E78" s="180">
        <v>3</v>
      </c>
      <c r="F78" s="185"/>
      <c r="G78" s="184">
        <f t="shared" si="1"/>
        <v>0</v>
      </c>
      <c r="H78" s="183"/>
      <c r="I78" s="202" t="s">
        <v>228</v>
      </c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 t="s">
        <v>229</v>
      </c>
      <c r="AF78" s="162" t="s">
        <v>240</v>
      </c>
      <c r="AG78" s="162"/>
      <c r="AH78" s="162"/>
      <c r="AI78" s="162"/>
      <c r="AJ78" s="162"/>
      <c r="AK78" s="162"/>
      <c r="AL78" s="162"/>
      <c r="AM78" s="162">
        <v>21</v>
      </c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</row>
    <row r="79" spans="1:60" outlineLevel="1" x14ac:dyDescent="0.2">
      <c r="A79" s="200">
        <v>32</v>
      </c>
      <c r="B79" s="173" t="s">
        <v>1058</v>
      </c>
      <c r="C79" s="194" t="s">
        <v>1059</v>
      </c>
      <c r="D79" s="177" t="s">
        <v>245</v>
      </c>
      <c r="E79" s="180">
        <v>3</v>
      </c>
      <c r="F79" s="185"/>
      <c r="G79" s="184">
        <f t="shared" si="1"/>
        <v>0</v>
      </c>
      <c r="H79" s="183"/>
      <c r="I79" s="202" t="s">
        <v>228</v>
      </c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 t="s">
        <v>229</v>
      </c>
      <c r="AF79" s="162" t="s">
        <v>240</v>
      </c>
      <c r="AG79" s="162"/>
      <c r="AH79" s="162"/>
      <c r="AI79" s="162"/>
      <c r="AJ79" s="162"/>
      <c r="AK79" s="162"/>
      <c r="AL79" s="162"/>
      <c r="AM79" s="162">
        <v>21</v>
      </c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</row>
    <row r="80" spans="1:60" outlineLevel="1" x14ac:dyDescent="0.2">
      <c r="A80" s="200">
        <v>33</v>
      </c>
      <c r="B80" s="173" t="s">
        <v>1060</v>
      </c>
      <c r="C80" s="194" t="s">
        <v>1061</v>
      </c>
      <c r="D80" s="177" t="s">
        <v>245</v>
      </c>
      <c r="E80" s="180">
        <v>6</v>
      </c>
      <c r="F80" s="185"/>
      <c r="G80" s="184">
        <f t="shared" si="1"/>
        <v>0</v>
      </c>
      <c r="H80" s="183"/>
      <c r="I80" s="202" t="s">
        <v>228</v>
      </c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 t="s">
        <v>229</v>
      </c>
      <c r="AF80" s="162" t="s">
        <v>240</v>
      </c>
      <c r="AG80" s="162"/>
      <c r="AH80" s="162"/>
      <c r="AI80" s="162"/>
      <c r="AJ80" s="162"/>
      <c r="AK80" s="162"/>
      <c r="AL80" s="162"/>
      <c r="AM80" s="162">
        <v>21</v>
      </c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</row>
    <row r="81" spans="1:60" outlineLevel="1" x14ac:dyDescent="0.2">
      <c r="A81" s="199"/>
      <c r="B81" s="285" t="s">
        <v>1062</v>
      </c>
      <c r="C81" s="286"/>
      <c r="D81" s="287"/>
      <c r="E81" s="288"/>
      <c r="F81" s="289"/>
      <c r="G81" s="290"/>
      <c r="H81" s="183"/>
      <c r="I81" s="20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>
        <v>0</v>
      </c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</row>
    <row r="82" spans="1:60" outlineLevel="1" x14ac:dyDescent="0.2">
      <c r="A82" s="199"/>
      <c r="B82" s="285" t="s">
        <v>471</v>
      </c>
      <c r="C82" s="286"/>
      <c r="D82" s="287"/>
      <c r="E82" s="288"/>
      <c r="F82" s="289"/>
      <c r="G82" s="290"/>
      <c r="H82" s="183"/>
      <c r="I82" s="20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 t="s">
        <v>169</v>
      </c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</row>
    <row r="83" spans="1:60" outlineLevel="1" x14ac:dyDescent="0.2">
      <c r="A83" s="199">
        <v>34</v>
      </c>
      <c r="B83" s="174" t="s">
        <v>1063</v>
      </c>
      <c r="C83" s="194" t="s">
        <v>994</v>
      </c>
      <c r="D83" s="177" t="s">
        <v>463</v>
      </c>
      <c r="E83" s="220"/>
      <c r="F83" s="185"/>
      <c r="G83" s="184">
        <f>ROUND(E83*F83,2)</f>
        <v>0</v>
      </c>
      <c r="H83" s="183" t="s">
        <v>821</v>
      </c>
      <c r="I83" s="202" t="s">
        <v>174</v>
      </c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 t="s">
        <v>166</v>
      </c>
      <c r="AF83" s="162"/>
      <c r="AG83" s="162"/>
      <c r="AH83" s="162"/>
      <c r="AI83" s="162"/>
      <c r="AJ83" s="162"/>
      <c r="AK83" s="162"/>
      <c r="AL83" s="162"/>
      <c r="AM83" s="162">
        <v>21</v>
      </c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</row>
    <row r="84" spans="1:60" outlineLevel="1" x14ac:dyDescent="0.2">
      <c r="A84" s="199"/>
      <c r="B84" s="285" t="s">
        <v>1064</v>
      </c>
      <c r="C84" s="286"/>
      <c r="D84" s="287"/>
      <c r="E84" s="288"/>
      <c r="F84" s="289"/>
      <c r="G84" s="290"/>
      <c r="H84" s="183"/>
      <c r="I84" s="20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>
        <v>1</v>
      </c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</row>
    <row r="85" spans="1:60" outlineLevel="1" x14ac:dyDescent="0.2">
      <c r="A85" s="199">
        <v>35</v>
      </c>
      <c r="B85" s="174" t="s">
        <v>1065</v>
      </c>
      <c r="C85" s="194" t="s">
        <v>997</v>
      </c>
      <c r="D85" s="177" t="s">
        <v>463</v>
      </c>
      <c r="E85" s="220"/>
      <c r="F85" s="185"/>
      <c r="G85" s="184">
        <f>ROUND(E85*F85,2)</f>
        <v>0</v>
      </c>
      <c r="H85" s="183" t="s">
        <v>821</v>
      </c>
      <c r="I85" s="202" t="s">
        <v>174</v>
      </c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 t="s">
        <v>166</v>
      </c>
      <c r="AF85" s="162"/>
      <c r="AG85" s="162"/>
      <c r="AH85" s="162"/>
      <c r="AI85" s="162"/>
      <c r="AJ85" s="162"/>
      <c r="AK85" s="162"/>
      <c r="AL85" s="162"/>
      <c r="AM85" s="162">
        <v>21</v>
      </c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</row>
    <row r="86" spans="1:60" x14ac:dyDescent="0.2">
      <c r="A86" s="198" t="s">
        <v>158</v>
      </c>
      <c r="B86" s="172" t="s">
        <v>122</v>
      </c>
      <c r="C86" s="193" t="s">
        <v>123</v>
      </c>
      <c r="D86" s="176"/>
      <c r="E86" s="179"/>
      <c r="F86" s="291">
        <f>SUM(G87:G98)</f>
        <v>0</v>
      </c>
      <c r="G86" s="292"/>
      <c r="H86" s="182"/>
      <c r="I86" s="201"/>
      <c r="AE86" t="s">
        <v>159</v>
      </c>
    </row>
    <row r="87" spans="1:60" ht="22.5" outlineLevel="1" x14ac:dyDescent="0.2">
      <c r="A87" s="200">
        <v>36</v>
      </c>
      <c r="B87" s="173" t="s">
        <v>490</v>
      </c>
      <c r="C87" s="194" t="s">
        <v>1066</v>
      </c>
      <c r="D87" s="177" t="s">
        <v>245</v>
      </c>
      <c r="E87" s="180">
        <v>1</v>
      </c>
      <c r="F87" s="185"/>
      <c r="G87" s="184">
        <f t="shared" ref="G87:G94" si="2">ROUND(E87*F87,2)</f>
        <v>0</v>
      </c>
      <c r="H87" s="183"/>
      <c r="I87" s="202" t="s">
        <v>228</v>
      </c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 t="s">
        <v>229</v>
      </c>
      <c r="AF87" s="162" t="s">
        <v>240</v>
      </c>
      <c r="AG87" s="162"/>
      <c r="AH87" s="162"/>
      <c r="AI87" s="162"/>
      <c r="AJ87" s="162"/>
      <c r="AK87" s="162"/>
      <c r="AL87" s="162"/>
      <c r="AM87" s="162">
        <v>21</v>
      </c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</row>
    <row r="88" spans="1:60" ht="22.5" outlineLevel="1" x14ac:dyDescent="0.2">
      <c r="A88" s="200">
        <v>37</v>
      </c>
      <c r="B88" s="173" t="s">
        <v>492</v>
      </c>
      <c r="C88" s="194" t="s">
        <v>1067</v>
      </c>
      <c r="D88" s="177" t="s">
        <v>245</v>
      </c>
      <c r="E88" s="180">
        <v>1</v>
      </c>
      <c r="F88" s="185"/>
      <c r="G88" s="184">
        <f t="shared" si="2"/>
        <v>0</v>
      </c>
      <c r="H88" s="183"/>
      <c r="I88" s="202" t="s">
        <v>228</v>
      </c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 t="s">
        <v>229</v>
      </c>
      <c r="AF88" s="162" t="s">
        <v>240</v>
      </c>
      <c r="AG88" s="162"/>
      <c r="AH88" s="162"/>
      <c r="AI88" s="162"/>
      <c r="AJ88" s="162"/>
      <c r="AK88" s="162"/>
      <c r="AL88" s="162"/>
      <c r="AM88" s="162">
        <v>21</v>
      </c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</row>
    <row r="89" spans="1:60" outlineLevel="1" x14ac:dyDescent="0.2">
      <c r="A89" s="200">
        <v>38</v>
      </c>
      <c r="B89" s="173" t="s">
        <v>888</v>
      </c>
      <c r="C89" s="194" t="s">
        <v>1068</v>
      </c>
      <c r="D89" s="177" t="s">
        <v>245</v>
      </c>
      <c r="E89" s="180">
        <v>1</v>
      </c>
      <c r="F89" s="185"/>
      <c r="G89" s="184">
        <f t="shared" si="2"/>
        <v>0</v>
      </c>
      <c r="H89" s="183"/>
      <c r="I89" s="202" t="s">
        <v>228</v>
      </c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 t="s">
        <v>229</v>
      </c>
      <c r="AF89" s="162" t="s">
        <v>240</v>
      </c>
      <c r="AG89" s="162"/>
      <c r="AH89" s="162"/>
      <c r="AI89" s="162"/>
      <c r="AJ89" s="162"/>
      <c r="AK89" s="162"/>
      <c r="AL89" s="162"/>
      <c r="AM89" s="162">
        <v>21</v>
      </c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</row>
    <row r="90" spans="1:60" ht="22.5" outlineLevel="1" x14ac:dyDescent="0.2">
      <c r="A90" s="200">
        <v>39</v>
      </c>
      <c r="B90" s="173" t="s">
        <v>890</v>
      </c>
      <c r="C90" s="194" t="s">
        <v>1069</v>
      </c>
      <c r="D90" s="177" t="s">
        <v>245</v>
      </c>
      <c r="E90" s="180">
        <v>1</v>
      </c>
      <c r="F90" s="185"/>
      <c r="G90" s="184">
        <f t="shared" si="2"/>
        <v>0</v>
      </c>
      <c r="H90" s="183"/>
      <c r="I90" s="202" t="s">
        <v>228</v>
      </c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 t="s">
        <v>229</v>
      </c>
      <c r="AF90" s="162" t="s">
        <v>240</v>
      </c>
      <c r="AG90" s="162"/>
      <c r="AH90" s="162"/>
      <c r="AI90" s="162"/>
      <c r="AJ90" s="162"/>
      <c r="AK90" s="162"/>
      <c r="AL90" s="162"/>
      <c r="AM90" s="162">
        <v>21</v>
      </c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</row>
    <row r="91" spans="1:60" outlineLevel="1" x14ac:dyDescent="0.2">
      <c r="A91" s="200">
        <v>40</v>
      </c>
      <c r="B91" s="173" t="s">
        <v>892</v>
      </c>
      <c r="C91" s="194" t="s">
        <v>1070</v>
      </c>
      <c r="D91" s="177" t="s">
        <v>245</v>
      </c>
      <c r="E91" s="180">
        <v>1</v>
      </c>
      <c r="F91" s="185"/>
      <c r="G91" s="184">
        <f t="shared" si="2"/>
        <v>0</v>
      </c>
      <c r="H91" s="183"/>
      <c r="I91" s="202" t="s">
        <v>228</v>
      </c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 t="s">
        <v>229</v>
      </c>
      <c r="AF91" s="162" t="s">
        <v>240</v>
      </c>
      <c r="AG91" s="162"/>
      <c r="AH91" s="162"/>
      <c r="AI91" s="162"/>
      <c r="AJ91" s="162"/>
      <c r="AK91" s="162"/>
      <c r="AL91" s="162"/>
      <c r="AM91" s="162">
        <v>21</v>
      </c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</row>
    <row r="92" spans="1:60" outlineLevel="1" x14ac:dyDescent="0.2">
      <c r="A92" s="200">
        <v>41</v>
      </c>
      <c r="B92" s="173" t="s">
        <v>1071</v>
      </c>
      <c r="C92" s="194" t="s">
        <v>1072</v>
      </c>
      <c r="D92" s="177" t="s">
        <v>245</v>
      </c>
      <c r="E92" s="180">
        <v>1</v>
      </c>
      <c r="F92" s="185"/>
      <c r="G92" s="184">
        <f t="shared" si="2"/>
        <v>0</v>
      </c>
      <c r="H92" s="183"/>
      <c r="I92" s="202" t="s">
        <v>228</v>
      </c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 t="s">
        <v>229</v>
      </c>
      <c r="AF92" s="162" t="s">
        <v>240</v>
      </c>
      <c r="AG92" s="162"/>
      <c r="AH92" s="162"/>
      <c r="AI92" s="162"/>
      <c r="AJ92" s="162"/>
      <c r="AK92" s="162"/>
      <c r="AL92" s="162"/>
      <c r="AM92" s="162">
        <v>21</v>
      </c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</row>
    <row r="93" spans="1:60" ht="22.5" outlineLevel="1" x14ac:dyDescent="0.2">
      <c r="A93" s="200">
        <v>42</v>
      </c>
      <c r="B93" s="173" t="s">
        <v>896</v>
      </c>
      <c r="C93" s="194" t="s">
        <v>1073</v>
      </c>
      <c r="D93" s="177" t="s">
        <v>245</v>
      </c>
      <c r="E93" s="180">
        <v>1</v>
      </c>
      <c r="F93" s="185"/>
      <c r="G93" s="184">
        <f t="shared" si="2"/>
        <v>0</v>
      </c>
      <c r="H93" s="183"/>
      <c r="I93" s="202" t="s">
        <v>228</v>
      </c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 t="s">
        <v>229</v>
      </c>
      <c r="AF93" s="162" t="s">
        <v>240</v>
      </c>
      <c r="AG93" s="162"/>
      <c r="AH93" s="162"/>
      <c r="AI93" s="162"/>
      <c r="AJ93" s="162"/>
      <c r="AK93" s="162"/>
      <c r="AL93" s="162"/>
      <c r="AM93" s="162">
        <v>21</v>
      </c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</row>
    <row r="94" spans="1:60" outlineLevel="1" x14ac:dyDescent="0.2">
      <c r="A94" s="200">
        <v>43</v>
      </c>
      <c r="B94" s="173" t="s">
        <v>1074</v>
      </c>
      <c r="C94" s="194" t="s">
        <v>1075</v>
      </c>
      <c r="D94" s="177" t="s">
        <v>237</v>
      </c>
      <c r="E94" s="180">
        <v>1</v>
      </c>
      <c r="F94" s="185"/>
      <c r="G94" s="184">
        <f t="shared" si="2"/>
        <v>0</v>
      </c>
      <c r="H94" s="183"/>
      <c r="I94" s="202" t="s">
        <v>228</v>
      </c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 t="s">
        <v>229</v>
      </c>
      <c r="AF94" s="162" t="s">
        <v>240</v>
      </c>
      <c r="AG94" s="162"/>
      <c r="AH94" s="162"/>
      <c r="AI94" s="162"/>
      <c r="AJ94" s="162"/>
      <c r="AK94" s="162"/>
      <c r="AL94" s="162"/>
      <c r="AM94" s="162">
        <v>21</v>
      </c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</row>
    <row r="95" spans="1:60" outlineLevel="1" x14ac:dyDescent="0.2">
      <c r="A95" s="199"/>
      <c r="B95" s="285" t="s">
        <v>494</v>
      </c>
      <c r="C95" s="286"/>
      <c r="D95" s="287"/>
      <c r="E95" s="288"/>
      <c r="F95" s="289"/>
      <c r="G95" s="290"/>
      <c r="H95" s="183"/>
      <c r="I95" s="20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>
        <v>0</v>
      </c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</row>
    <row r="96" spans="1:60" outlineLevel="1" x14ac:dyDescent="0.2">
      <c r="A96" s="199">
        <v>44</v>
      </c>
      <c r="B96" s="174" t="s">
        <v>1076</v>
      </c>
      <c r="C96" s="194" t="s">
        <v>994</v>
      </c>
      <c r="D96" s="177" t="s">
        <v>463</v>
      </c>
      <c r="E96" s="220"/>
      <c r="F96" s="185"/>
      <c r="G96" s="184">
        <f>ROUND(E96*F96,2)</f>
        <v>0</v>
      </c>
      <c r="H96" s="183" t="s">
        <v>474</v>
      </c>
      <c r="I96" s="202" t="s">
        <v>174</v>
      </c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 t="s">
        <v>166</v>
      </c>
      <c r="AF96" s="162"/>
      <c r="AG96" s="162"/>
      <c r="AH96" s="162"/>
      <c r="AI96" s="162"/>
      <c r="AJ96" s="162"/>
      <c r="AK96" s="162"/>
      <c r="AL96" s="162"/>
      <c r="AM96" s="162">
        <v>21</v>
      </c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</row>
    <row r="97" spans="1:60" outlineLevel="1" x14ac:dyDescent="0.2">
      <c r="A97" s="199"/>
      <c r="B97" s="285" t="s">
        <v>496</v>
      </c>
      <c r="C97" s="286"/>
      <c r="D97" s="287"/>
      <c r="E97" s="288"/>
      <c r="F97" s="289"/>
      <c r="G97" s="290"/>
      <c r="H97" s="183"/>
      <c r="I97" s="20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>
        <v>1</v>
      </c>
      <c r="AD97" s="162"/>
      <c r="AE97" s="162"/>
      <c r="AF97" s="162"/>
      <c r="AG97" s="162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</row>
    <row r="98" spans="1:60" ht="13.5" outlineLevel="1" thickBot="1" x14ac:dyDescent="0.25">
      <c r="A98" s="228">
        <v>45</v>
      </c>
      <c r="B98" s="229" t="s">
        <v>1077</v>
      </c>
      <c r="C98" s="210" t="s">
        <v>477</v>
      </c>
      <c r="D98" s="211" t="s">
        <v>463</v>
      </c>
      <c r="E98" s="230"/>
      <c r="F98" s="213"/>
      <c r="G98" s="214">
        <f>ROUND(E98*F98,2)</f>
        <v>0</v>
      </c>
      <c r="H98" s="215" t="s">
        <v>474</v>
      </c>
      <c r="I98" s="216" t="s">
        <v>174</v>
      </c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 t="s">
        <v>166</v>
      </c>
      <c r="AF98" s="162"/>
      <c r="AG98" s="162"/>
      <c r="AH98" s="162"/>
      <c r="AI98" s="162"/>
      <c r="AJ98" s="162"/>
      <c r="AK98" s="162"/>
      <c r="AL98" s="162"/>
      <c r="AM98" s="162">
        <v>21</v>
      </c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</row>
    <row r="99" spans="1:60" x14ac:dyDescent="0.2">
      <c r="A99" s="163"/>
      <c r="B99" s="175" t="s">
        <v>335</v>
      </c>
      <c r="C99" s="195" t="s">
        <v>335</v>
      </c>
      <c r="D99" s="178"/>
      <c r="E99" s="181"/>
      <c r="F99" s="186"/>
      <c r="G99" s="186"/>
      <c r="H99" s="187"/>
      <c r="I99" s="186"/>
    </row>
    <row r="100" spans="1:60" hidden="1" x14ac:dyDescent="0.2">
      <c r="C100" s="196"/>
      <c r="D100" s="141"/>
    </row>
    <row r="101" spans="1:60" ht="13.5" hidden="1" thickBot="1" x14ac:dyDescent="0.25">
      <c r="A101" s="188"/>
      <c r="B101" s="189" t="s">
        <v>336</v>
      </c>
      <c r="C101" s="197"/>
      <c r="D101" s="190"/>
      <c r="E101" s="191"/>
      <c r="F101" s="191"/>
      <c r="G101" s="192">
        <f>F8+F21+F86</f>
        <v>0</v>
      </c>
    </row>
    <row r="102" spans="1:60" x14ac:dyDescent="0.2">
      <c r="D102" s="141"/>
    </row>
    <row r="103" spans="1:60" x14ac:dyDescent="0.2">
      <c r="D103" s="141"/>
    </row>
    <row r="104" spans="1:60" x14ac:dyDescent="0.2">
      <c r="D104" s="141"/>
    </row>
    <row r="105" spans="1:60" x14ac:dyDescent="0.2">
      <c r="D105" s="141"/>
    </row>
    <row r="106" spans="1:60" x14ac:dyDescent="0.2">
      <c r="D106" s="141"/>
    </row>
    <row r="107" spans="1:60" x14ac:dyDescent="0.2">
      <c r="D107" s="141"/>
    </row>
    <row r="108" spans="1:60" x14ac:dyDescent="0.2">
      <c r="D108" s="141"/>
    </row>
    <row r="109" spans="1:60" x14ac:dyDescent="0.2">
      <c r="D109" s="141"/>
    </row>
    <row r="110" spans="1:60" x14ac:dyDescent="0.2">
      <c r="D110" s="141"/>
    </row>
    <row r="111" spans="1:60" x14ac:dyDescent="0.2">
      <c r="D111" s="141"/>
    </row>
    <row r="112" spans="1:60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amFJop6ewetiGQOD1T7FsbIDVlXieuM0Kys3ze4h/KR+Flmf1KF8MyjCSaMyk0UCpnbdQMA/C9jTjctNtAbF8g==" saltValue="61ZLqrC/VDbG2Bf9p+pLlw==" spinCount="100000" sheet="1"/>
  <mergeCells count="48">
    <mergeCell ref="C24:G24"/>
    <mergeCell ref="A1:G1"/>
    <mergeCell ref="C7:G7"/>
    <mergeCell ref="F8:G8"/>
    <mergeCell ref="B9:G9"/>
    <mergeCell ref="C11:G11"/>
    <mergeCell ref="C13:G13"/>
    <mergeCell ref="B16:G16"/>
    <mergeCell ref="B17:G17"/>
    <mergeCell ref="B19:G19"/>
    <mergeCell ref="F21:G21"/>
    <mergeCell ref="B22:G22"/>
    <mergeCell ref="B40:G40"/>
    <mergeCell ref="C25:G25"/>
    <mergeCell ref="C27:G27"/>
    <mergeCell ref="C28:G28"/>
    <mergeCell ref="C30:G30"/>
    <mergeCell ref="C31:G31"/>
    <mergeCell ref="B32:G32"/>
    <mergeCell ref="B33:G33"/>
    <mergeCell ref="C35:G35"/>
    <mergeCell ref="B36:G36"/>
    <mergeCell ref="B37:G37"/>
    <mergeCell ref="C39:G39"/>
    <mergeCell ref="B62:G62"/>
    <mergeCell ref="B41:G41"/>
    <mergeCell ref="C43:G43"/>
    <mergeCell ref="B44:G44"/>
    <mergeCell ref="B45:G45"/>
    <mergeCell ref="C47:G47"/>
    <mergeCell ref="B48:G48"/>
    <mergeCell ref="B49:G49"/>
    <mergeCell ref="C51:G51"/>
    <mergeCell ref="B52:G52"/>
    <mergeCell ref="B54:G54"/>
    <mergeCell ref="B61:G61"/>
    <mergeCell ref="B97:G97"/>
    <mergeCell ref="B64:G64"/>
    <mergeCell ref="B65:G65"/>
    <mergeCell ref="B67:G67"/>
    <mergeCell ref="C69:G69"/>
    <mergeCell ref="B70:G70"/>
    <mergeCell ref="C72:G72"/>
    <mergeCell ref="B81:G81"/>
    <mergeCell ref="B82:G82"/>
    <mergeCell ref="B84:G84"/>
    <mergeCell ref="F86:G86"/>
    <mergeCell ref="B95:G95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04" t="s">
        <v>152</v>
      </c>
      <c r="B1" s="304"/>
      <c r="C1" s="305"/>
      <c r="D1" s="304"/>
      <c r="E1" s="304"/>
      <c r="F1" s="304"/>
      <c r="G1" s="304"/>
      <c r="AC1" t="s">
        <v>155</v>
      </c>
    </row>
    <row r="2" spans="1:60" ht="13.5" thickTop="1" x14ac:dyDescent="0.2">
      <c r="A2" s="146" t="s">
        <v>29</v>
      </c>
      <c r="B2" s="150" t="s">
        <v>40</v>
      </c>
      <c r="C2" s="166" t="s">
        <v>41</v>
      </c>
      <c r="D2" s="148"/>
      <c r="E2" s="147"/>
      <c r="F2" s="147"/>
      <c r="G2" s="149"/>
    </row>
    <row r="3" spans="1:60" x14ac:dyDescent="0.2">
      <c r="A3" s="144" t="s">
        <v>30</v>
      </c>
      <c r="B3" s="151" t="s">
        <v>55</v>
      </c>
      <c r="C3" s="167" t="s">
        <v>56</v>
      </c>
      <c r="D3" s="143"/>
      <c r="E3" s="142"/>
      <c r="F3" s="142"/>
      <c r="G3" s="145"/>
      <c r="AC3" s="8" t="s">
        <v>143</v>
      </c>
    </row>
    <row r="4" spans="1:60" ht="13.5" thickBot="1" x14ac:dyDescent="0.25">
      <c r="A4" s="152" t="s">
        <v>31</v>
      </c>
      <c r="B4" s="153" t="s">
        <v>666</v>
      </c>
      <c r="C4" s="168" t="s">
        <v>111</v>
      </c>
      <c r="D4" s="154"/>
      <c r="E4" s="155"/>
      <c r="F4" s="155"/>
      <c r="G4" s="156"/>
    </row>
    <row r="5" spans="1:60" ht="14.25" thickTop="1" thickBot="1" x14ac:dyDescent="0.25">
      <c r="C5" s="169"/>
      <c r="D5" s="141"/>
      <c r="AN5">
        <v>15</v>
      </c>
      <c r="AO5">
        <v>21</v>
      </c>
    </row>
    <row r="6" spans="1:60" ht="27" thickTop="1" thickBot="1" x14ac:dyDescent="0.25">
      <c r="A6" s="157" t="s">
        <v>32</v>
      </c>
      <c r="B6" s="160" t="s">
        <v>33</v>
      </c>
      <c r="C6" s="170" t="s">
        <v>34</v>
      </c>
      <c r="D6" s="159" t="s">
        <v>35</v>
      </c>
      <c r="E6" s="158" t="s">
        <v>36</v>
      </c>
      <c r="F6" s="161" t="s">
        <v>37</v>
      </c>
      <c r="G6" s="157" t="s">
        <v>38</v>
      </c>
      <c r="H6" s="203" t="s">
        <v>153</v>
      </c>
      <c r="I6" s="171" t="s">
        <v>154</v>
      </c>
      <c r="J6" s="54"/>
      <c r="AN6">
        <f>SUMIF(AM8:AM53,AN5,G8:G53)</f>
        <v>0</v>
      </c>
      <c r="AO6">
        <f>SUMIF(AM8:AM53,AO5,G8:G53)</f>
        <v>0</v>
      </c>
    </row>
    <row r="7" spans="1:60" x14ac:dyDescent="0.2">
      <c r="A7" s="204"/>
      <c r="B7" s="205" t="s">
        <v>156</v>
      </c>
      <c r="C7" s="306" t="s">
        <v>157</v>
      </c>
      <c r="D7" s="312"/>
      <c r="E7" s="308"/>
      <c r="F7" s="309"/>
      <c r="G7" s="309"/>
      <c r="H7" s="206"/>
      <c r="I7" s="207"/>
    </row>
    <row r="8" spans="1:60" x14ac:dyDescent="0.2">
      <c r="A8" s="198" t="s">
        <v>158</v>
      </c>
      <c r="B8" s="172" t="s">
        <v>112</v>
      </c>
      <c r="C8" s="193" t="s">
        <v>113</v>
      </c>
      <c r="D8" s="221"/>
      <c r="E8" s="179"/>
      <c r="F8" s="310">
        <f>SUM(G9:G28)</f>
        <v>0</v>
      </c>
      <c r="G8" s="311"/>
      <c r="H8" s="182"/>
      <c r="I8" s="201"/>
      <c r="AE8" t="s">
        <v>159</v>
      </c>
    </row>
    <row r="9" spans="1:60" ht="33.75" outlineLevel="1" x14ac:dyDescent="0.2">
      <c r="A9" s="200">
        <v>1</v>
      </c>
      <c r="B9" s="173" t="s">
        <v>421</v>
      </c>
      <c r="C9" s="194" t="s">
        <v>624</v>
      </c>
      <c r="D9" s="222" t="s">
        <v>245</v>
      </c>
      <c r="E9" s="180">
        <v>1</v>
      </c>
      <c r="F9" s="185"/>
      <c r="G9" s="184">
        <f t="shared" ref="G9:G28" si="0">ROUND(E9*F9,2)</f>
        <v>0</v>
      </c>
      <c r="H9" s="183"/>
      <c r="I9" s="202" t="s">
        <v>228</v>
      </c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 t="s">
        <v>229</v>
      </c>
      <c r="AF9" s="162" t="s">
        <v>240</v>
      </c>
      <c r="AG9" s="162"/>
      <c r="AH9" s="162"/>
      <c r="AI9" s="162"/>
      <c r="AJ9" s="162"/>
      <c r="AK9" s="162"/>
      <c r="AL9" s="162"/>
      <c r="AM9" s="162">
        <v>21</v>
      </c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ht="22.5" outlineLevel="1" x14ac:dyDescent="0.2">
      <c r="A10" s="200">
        <v>2</v>
      </c>
      <c r="B10" s="173" t="s">
        <v>424</v>
      </c>
      <c r="C10" s="194" t="s">
        <v>625</v>
      </c>
      <c r="D10" s="222" t="s">
        <v>237</v>
      </c>
      <c r="E10" s="180">
        <v>1</v>
      </c>
      <c r="F10" s="185"/>
      <c r="G10" s="184">
        <f t="shared" si="0"/>
        <v>0</v>
      </c>
      <c r="H10" s="183"/>
      <c r="I10" s="202" t="s">
        <v>228</v>
      </c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229</v>
      </c>
      <c r="AF10" s="162" t="s">
        <v>240</v>
      </c>
      <c r="AG10" s="162"/>
      <c r="AH10" s="162"/>
      <c r="AI10" s="162"/>
      <c r="AJ10" s="162"/>
      <c r="AK10" s="162"/>
      <c r="AL10" s="162"/>
      <c r="AM10" s="162">
        <v>21</v>
      </c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 x14ac:dyDescent="0.2">
      <c r="A11" s="200">
        <v>3</v>
      </c>
      <c r="B11" s="173" t="s">
        <v>426</v>
      </c>
      <c r="C11" s="194" t="s">
        <v>1078</v>
      </c>
      <c r="D11" s="222" t="s">
        <v>237</v>
      </c>
      <c r="E11" s="180">
        <v>1</v>
      </c>
      <c r="F11" s="185"/>
      <c r="G11" s="184">
        <f t="shared" si="0"/>
        <v>0</v>
      </c>
      <c r="H11" s="183"/>
      <c r="I11" s="202" t="s">
        <v>228</v>
      </c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 t="s">
        <v>229</v>
      </c>
      <c r="AF11" s="162" t="s">
        <v>240</v>
      </c>
      <c r="AG11" s="162"/>
      <c r="AH11" s="162"/>
      <c r="AI11" s="162"/>
      <c r="AJ11" s="162"/>
      <c r="AK11" s="162"/>
      <c r="AL11" s="162"/>
      <c r="AM11" s="162">
        <v>21</v>
      </c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outlineLevel="1" x14ac:dyDescent="0.2">
      <c r="A12" s="200">
        <v>4</v>
      </c>
      <c r="B12" s="173" t="s">
        <v>428</v>
      </c>
      <c r="C12" s="194" t="s">
        <v>627</v>
      </c>
      <c r="D12" s="222" t="s">
        <v>237</v>
      </c>
      <c r="E12" s="180">
        <v>1</v>
      </c>
      <c r="F12" s="185"/>
      <c r="G12" s="184">
        <f t="shared" si="0"/>
        <v>0</v>
      </c>
      <c r="H12" s="183"/>
      <c r="I12" s="202" t="s">
        <v>228</v>
      </c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 t="s">
        <v>229</v>
      </c>
      <c r="AF12" s="162" t="s">
        <v>240</v>
      </c>
      <c r="AG12" s="162"/>
      <c r="AH12" s="162"/>
      <c r="AI12" s="162"/>
      <c r="AJ12" s="162"/>
      <c r="AK12" s="162"/>
      <c r="AL12" s="162"/>
      <c r="AM12" s="162">
        <v>21</v>
      </c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outlineLevel="1" x14ac:dyDescent="0.2">
      <c r="A13" s="200">
        <v>5</v>
      </c>
      <c r="B13" s="173" t="s">
        <v>430</v>
      </c>
      <c r="C13" s="194" t="s">
        <v>628</v>
      </c>
      <c r="D13" s="222" t="s">
        <v>245</v>
      </c>
      <c r="E13" s="180">
        <v>2</v>
      </c>
      <c r="F13" s="185"/>
      <c r="G13" s="184">
        <f t="shared" si="0"/>
        <v>0</v>
      </c>
      <c r="H13" s="183"/>
      <c r="I13" s="202" t="s">
        <v>228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 t="s">
        <v>229</v>
      </c>
      <c r="AF13" s="162" t="s">
        <v>240</v>
      </c>
      <c r="AG13" s="162"/>
      <c r="AH13" s="162"/>
      <c r="AI13" s="162"/>
      <c r="AJ13" s="162"/>
      <c r="AK13" s="162"/>
      <c r="AL13" s="162"/>
      <c r="AM13" s="162">
        <v>21</v>
      </c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outlineLevel="1" x14ac:dyDescent="0.2">
      <c r="A14" s="200">
        <v>6</v>
      </c>
      <c r="B14" s="173" t="s">
        <v>433</v>
      </c>
      <c r="C14" s="194" t="s">
        <v>629</v>
      </c>
      <c r="D14" s="222" t="s">
        <v>245</v>
      </c>
      <c r="E14" s="180">
        <v>1</v>
      </c>
      <c r="F14" s="185"/>
      <c r="G14" s="184">
        <f t="shared" si="0"/>
        <v>0</v>
      </c>
      <c r="H14" s="183"/>
      <c r="I14" s="202" t="s">
        <v>228</v>
      </c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 t="s">
        <v>229</v>
      </c>
      <c r="AF14" s="162" t="s">
        <v>240</v>
      </c>
      <c r="AG14" s="162"/>
      <c r="AH14" s="162"/>
      <c r="AI14" s="162"/>
      <c r="AJ14" s="162"/>
      <c r="AK14" s="162"/>
      <c r="AL14" s="162"/>
      <c r="AM14" s="162">
        <v>21</v>
      </c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outlineLevel="1" x14ac:dyDescent="0.2">
      <c r="A15" s="200">
        <v>7</v>
      </c>
      <c r="B15" s="173" t="s">
        <v>435</v>
      </c>
      <c r="C15" s="194" t="s">
        <v>630</v>
      </c>
      <c r="D15" s="222" t="s">
        <v>245</v>
      </c>
      <c r="E15" s="180">
        <v>1</v>
      </c>
      <c r="F15" s="185"/>
      <c r="G15" s="184">
        <f t="shared" si="0"/>
        <v>0</v>
      </c>
      <c r="H15" s="183"/>
      <c r="I15" s="202" t="s">
        <v>228</v>
      </c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 t="s">
        <v>229</v>
      </c>
      <c r="AF15" s="162" t="s">
        <v>240</v>
      </c>
      <c r="AG15" s="162"/>
      <c r="AH15" s="162"/>
      <c r="AI15" s="162"/>
      <c r="AJ15" s="162"/>
      <c r="AK15" s="162"/>
      <c r="AL15" s="162"/>
      <c r="AM15" s="162">
        <v>21</v>
      </c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</row>
    <row r="16" spans="1:60" outlineLevel="1" x14ac:dyDescent="0.2">
      <c r="A16" s="200">
        <v>8</v>
      </c>
      <c r="B16" s="173" t="s">
        <v>437</v>
      </c>
      <c r="C16" s="194" t="s">
        <v>631</v>
      </c>
      <c r="D16" s="222" t="s">
        <v>245</v>
      </c>
      <c r="E16" s="180">
        <v>1</v>
      </c>
      <c r="F16" s="185"/>
      <c r="G16" s="184">
        <f t="shared" si="0"/>
        <v>0</v>
      </c>
      <c r="H16" s="183"/>
      <c r="I16" s="202" t="s">
        <v>228</v>
      </c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 t="s">
        <v>229</v>
      </c>
      <c r="AF16" s="162" t="s">
        <v>240</v>
      </c>
      <c r="AG16" s="162"/>
      <c r="AH16" s="162"/>
      <c r="AI16" s="162"/>
      <c r="AJ16" s="162"/>
      <c r="AK16" s="162"/>
      <c r="AL16" s="162"/>
      <c r="AM16" s="162">
        <v>21</v>
      </c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">
      <c r="A17" s="200">
        <v>9</v>
      </c>
      <c r="B17" s="173" t="s">
        <v>439</v>
      </c>
      <c r="C17" s="194" t="s">
        <v>632</v>
      </c>
      <c r="D17" s="222" t="s">
        <v>245</v>
      </c>
      <c r="E17" s="180">
        <v>1</v>
      </c>
      <c r="F17" s="185"/>
      <c r="G17" s="184">
        <f t="shared" si="0"/>
        <v>0</v>
      </c>
      <c r="H17" s="183"/>
      <c r="I17" s="202" t="s">
        <v>228</v>
      </c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 t="s">
        <v>229</v>
      </c>
      <c r="AF17" s="162" t="s">
        <v>240</v>
      </c>
      <c r="AG17" s="162"/>
      <c r="AH17" s="162"/>
      <c r="AI17" s="162"/>
      <c r="AJ17" s="162"/>
      <c r="AK17" s="162"/>
      <c r="AL17" s="162"/>
      <c r="AM17" s="162">
        <v>21</v>
      </c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outlineLevel="1" x14ac:dyDescent="0.2">
      <c r="A18" s="200">
        <v>10</v>
      </c>
      <c r="B18" s="173" t="s">
        <v>633</v>
      </c>
      <c r="C18" s="194" t="s">
        <v>634</v>
      </c>
      <c r="D18" s="222" t="s">
        <v>245</v>
      </c>
      <c r="E18" s="180">
        <v>2</v>
      </c>
      <c r="F18" s="185"/>
      <c r="G18" s="184">
        <f t="shared" si="0"/>
        <v>0</v>
      </c>
      <c r="H18" s="183"/>
      <c r="I18" s="202" t="s">
        <v>228</v>
      </c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 t="s">
        <v>229</v>
      </c>
      <c r="AF18" s="162" t="s">
        <v>240</v>
      </c>
      <c r="AG18" s="162"/>
      <c r="AH18" s="162"/>
      <c r="AI18" s="162"/>
      <c r="AJ18" s="162"/>
      <c r="AK18" s="162"/>
      <c r="AL18" s="162"/>
      <c r="AM18" s="162">
        <v>21</v>
      </c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 x14ac:dyDescent="0.2">
      <c r="A19" s="200">
        <v>11</v>
      </c>
      <c r="B19" s="173" t="s">
        <v>635</v>
      </c>
      <c r="C19" s="194" t="s">
        <v>636</v>
      </c>
      <c r="D19" s="222" t="s">
        <v>245</v>
      </c>
      <c r="E19" s="180">
        <v>5</v>
      </c>
      <c r="F19" s="185"/>
      <c r="G19" s="184">
        <f t="shared" si="0"/>
        <v>0</v>
      </c>
      <c r="H19" s="183"/>
      <c r="I19" s="202" t="s">
        <v>228</v>
      </c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 t="s">
        <v>229</v>
      </c>
      <c r="AF19" s="162" t="s">
        <v>240</v>
      </c>
      <c r="AG19" s="162"/>
      <c r="AH19" s="162"/>
      <c r="AI19" s="162"/>
      <c r="AJ19" s="162"/>
      <c r="AK19" s="162"/>
      <c r="AL19" s="162"/>
      <c r="AM19" s="162">
        <v>21</v>
      </c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outlineLevel="1" x14ac:dyDescent="0.2">
      <c r="A20" s="200">
        <v>12</v>
      </c>
      <c r="B20" s="173" t="s">
        <v>637</v>
      </c>
      <c r="C20" s="194" t="s">
        <v>1079</v>
      </c>
      <c r="D20" s="222" t="s">
        <v>245</v>
      </c>
      <c r="E20" s="180">
        <v>1</v>
      </c>
      <c r="F20" s="185"/>
      <c r="G20" s="184">
        <f t="shared" si="0"/>
        <v>0</v>
      </c>
      <c r="H20" s="183"/>
      <c r="I20" s="202" t="s">
        <v>228</v>
      </c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 t="s">
        <v>229</v>
      </c>
      <c r="AF20" s="162" t="s">
        <v>240</v>
      </c>
      <c r="AG20" s="162"/>
      <c r="AH20" s="162"/>
      <c r="AI20" s="162"/>
      <c r="AJ20" s="162"/>
      <c r="AK20" s="162"/>
      <c r="AL20" s="162"/>
      <c r="AM20" s="162">
        <v>21</v>
      </c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outlineLevel="1" x14ac:dyDescent="0.2">
      <c r="A21" s="200">
        <v>13</v>
      </c>
      <c r="B21" s="173" t="s">
        <v>639</v>
      </c>
      <c r="C21" s="194" t="s">
        <v>638</v>
      </c>
      <c r="D21" s="222" t="s">
        <v>245</v>
      </c>
      <c r="E21" s="180">
        <v>1</v>
      </c>
      <c r="F21" s="185"/>
      <c r="G21" s="184">
        <f t="shared" si="0"/>
        <v>0</v>
      </c>
      <c r="H21" s="183"/>
      <c r="I21" s="202" t="s">
        <v>228</v>
      </c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 t="s">
        <v>229</v>
      </c>
      <c r="AF21" s="162" t="s">
        <v>240</v>
      </c>
      <c r="AG21" s="162"/>
      <c r="AH21" s="162"/>
      <c r="AI21" s="162"/>
      <c r="AJ21" s="162"/>
      <c r="AK21" s="162"/>
      <c r="AL21" s="162"/>
      <c r="AM21" s="162">
        <v>21</v>
      </c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outlineLevel="1" x14ac:dyDescent="0.2">
      <c r="A22" s="200">
        <v>14</v>
      </c>
      <c r="B22" s="173" t="s">
        <v>641</v>
      </c>
      <c r="C22" s="194" t="s">
        <v>642</v>
      </c>
      <c r="D22" s="222" t="s">
        <v>245</v>
      </c>
      <c r="E22" s="180">
        <v>1</v>
      </c>
      <c r="F22" s="185"/>
      <c r="G22" s="184">
        <f t="shared" si="0"/>
        <v>0</v>
      </c>
      <c r="H22" s="183"/>
      <c r="I22" s="202" t="s">
        <v>228</v>
      </c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 t="s">
        <v>229</v>
      </c>
      <c r="AF22" s="162" t="s">
        <v>240</v>
      </c>
      <c r="AG22" s="162"/>
      <c r="AH22" s="162"/>
      <c r="AI22" s="162"/>
      <c r="AJ22" s="162"/>
      <c r="AK22" s="162"/>
      <c r="AL22" s="162"/>
      <c r="AM22" s="162">
        <v>21</v>
      </c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outlineLevel="1" x14ac:dyDescent="0.2">
      <c r="A23" s="200">
        <v>15</v>
      </c>
      <c r="B23" s="173" t="s">
        <v>643</v>
      </c>
      <c r="C23" s="194" t="s">
        <v>1080</v>
      </c>
      <c r="D23" s="222" t="s">
        <v>245</v>
      </c>
      <c r="E23" s="180">
        <v>2</v>
      </c>
      <c r="F23" s="185"/>
      <c r="G23" s="184">
        <f t="shared" si="0"/>
        <v>0</v>
      </c>
      <c r="H23" s="183"/>
      <c r="I23" s="202" t="s">
        <v>228</v>
      </c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 t="s">
        <v>229</v>
      </c>
      <c r="AF23" s="162" t="s">
        <v>240</v>
      </c>
      <c r="AG23" s="162"/>
      <c r="AH23" s="162"/>
      <c r="AI23" s="162"/>
      <c r="AJ23" s="162"/>
      <c r="AK23" s="162"/>
      <c r="AL23" s="162"/>
      <c r="AM23" s="162">
        <v>21</v>
      </c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">
      <c r="A24" s="200">
        <v>16</v>
      </c>
      <c r="B24" s="173" t="s">
        <v>1081</v>
      </c>
      <c r="C24" s="194" t="s">
        <v>1082</v>
      </c>
      <c r="D24" s="222" t="s">
        <v>245</v>
      </c>
      <c r="E24" s="180">
        <v>1</v>
      </c>
      <c r="F24" s="185"/>
      <c r="G24" s="184">
        <f t="shared" si="0"/>
        <v>0</v>
      </c>
      <c r="H24" s="183"/>
      <c r="I24" s="202" t="s">
        <v>228</v>
      </c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 t="s">
        <v>229</v>
      </c>
      <c r="AF24" s="162" t="s">
        <v>240</v>
      </c>
      <c r="AG24" s="162"/>
      <c r="AH24" s="162"/>
      <c r="AI24" s="162"/>
      <c r="AJ24" s="162"/>
      <c r="AK24" s="162"/>
      <c r="AL24" s="162"/>
      <c r="AM24" s="162">
        <v>21</v>
      </c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outlineLevel="1" x14ac:dyDescent="0.2">
      <c r="A25" s="200">
        <v>17</v>
      </c>
      <c r="B25" s="173" t="s">
        <v>1083</v>
      </c>
      <c r="C25" s="194" t="s">
        <v>1084</v>
      </c>
      <c r="D25" s="222" t="s">
        <v>245</v>
      </c>
      <c r="E25" s="180">
        <v>1</v>
      </c>
      <c r="F25" s="185"/>
      <c r="G25" s="184">
        <f t="shared" si="0"/>
        <v>0</v>
      </c>
      <c r="H25" s="183"/>
      <c r="I25" s="202" t="s">
        <v>228</v>
      </c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 t="s">
        <v>229</v>
      </c>
      <c r="AF25" s="162" t="s">
        <v>240</v>
      </c>
      <c r="AG25" s="162"/>
      <c r="AH25" s="162"/>
      <c r="AI25" s="162"/>
      <c r="AJ25" s="162"/>
      <c r="AK25" s="162"/>
      <c r="AL25" s="162"/>
      <c r="AM25" s="162">
        <v>21</v>
      </c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outlineLevel="1" x14ac:dyDescent="0.2">
      <c r="A26" s="200">
        <v>18</v>
      </c>
      <c r="B26" s="173" t="s">
        <v>1085</v>
      </c>
      <c r="C26" s="194" t="s">
        <v>1086</v>
      </c>
      <c r="D26" s="222" t="s">
        <v>245</v>
      </c>
      <c r="E26" s="180">
        <v>3</v>
      </c>
      <c r="F26" s="185"/>
      <c r="G26" s="184">
        <f t="shared" si="0"/>
        <v>0</v>
      </c>
      <c r="H26" s="183"/>
      <c r="I26" s="202" t="s">
        <v>228</v>
      </c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229</v>
      </c>
      <c r="AF26" s="162" t="s">
        <v>240</v>
      </c>
      <c r="AG26" s="162"/>
      <c r="AH26" s="162"/>
      <c r="AI26" s="162"/>
      <c r="AJ26" s="162"/>
      <c r="AK26" s="162"/>
      <c r="AL26" s="162"/>
      <c r="AM26" s="162">
        <v>21</v>
      </c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">
      <c r="A27" s="200">
        <v>19</v>
      </c>
      <c r="B27" s="173" t="s">
        <v>1087</v>
      </c>
      <c r="C27" s="194" t="s">
        <v>1088</v>
      </c>
      <c r="D27" s="222" t="s">
        <v>245</v>
      </c>
      <c r="E27" s="180">
        <v>1</v>
      </c>
      <c r="F27" s="185"/>
      <c r="G27" s="184">
        <f t="shared" si="0"/>
        <v>0</v>
      </c>
      <c r="H27" s="183"/>
      <c r="I27" s="202" t="s">
        <v>228</v>
      </c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 t="s">
        <v>229</v>
      </c>
      <c r="AF27" s="162" t="s">
        <v>240</v>
      </c>
      <c r="AG27" s="162"/>
      <c r="AH27" s="162"/>
      <c r="AI27" s="162"/>
      <c r="AJ27" s="162"/>
      <c r="AK27" s="162"/>
      <c r="AL27" s="162"/>
      <c r="AM27" s="162">
        <v>21</v>
      </c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outlineLevel="1" x14ac:dyDescent="0.2">
      <c r="A28" s="200">
        <v>20</v>
      </c>
      <c r="B28" s="173" t="s">
        <v>1089</v>
      </c>
      <c r="C28" s="194" t="s">
        <v>1090</v>
      </c>
      <c r="D28" s="222" t="s">
        <v>245</v>
      </c>
      <c r="E28" s="180">
        <v>1</v>
      </c>
      <c r="F28" s="185"/>
      <c r="G28" s="184">
        <f t="shared" si="0"/>
        <v>0</v>
      </c>
      <c r="H28" s="183"/>
      <c r="I28" s="202" t="s">
        <v>228</v>
      </c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 t="s">
        <v>229</v>
      </c>
      <c r="AF28" s="162" t="s">
        <v>240</v>
      </c>
      <c r="AG28" s="162"/>
      <c r="AH28" s="162"/>
      <c r="AI28" s="162"/>
      <c r="AJ28" s="162"/>
      <c r="AK28" s="162"/>
      <c r="AL28" s="162"/>
      <c r="AM28" s="162">
        <v>21</v>
      </c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x14ac:dyDescent="0.2">
      <c r="A29" s="198" t="s">
        <v>158</v>
      </c>
      <c r="B29" s="172" t="s">
        <v>114</v>
      </c>
      <c r="C29" s="193" t="s">
        <v>115</v>
      </c>
      <c r="D29" s="221"/>
      <c r="E29" s="179"/>
      <c r="F29" s="291">
        <f>SUM(G30:G39)</f>
        <v>0</v>
      </c>
      <c r="G29" s="292"/>
      <c r="H29" s="182"/>
      <c r="I29" s="201"/>
      <c r="AE29" t="s">
        <v>159</v>
      </c>
    </row>
    <row r="30" spans="1:60" outlineLevel="1" x14ac:dyDescent="0.2">
      <c r="A30" s="200">
        <v>21</v>
      </c>
      <c r="B30" s="173" t="s">
        <v>645</v>
      </c>
      <c r="C30" s="194" t="s">
        <v>1091</v>
      </c>
      <c r="D30" s="222" t="s">
        <v>225</v>
      </c>
      <c r="E30" s="180">
        <v>30</v>
      </c>
      <c r="F30" s="185"/>
      <c r="G30" s="184">
        <f t="shared" ref="G30:G39" si="1">ROUND(E30*F30,2)</f>
        <v>0</v>
      </c>
      <c r="H30" s="183"/>
      <c r="I30" s="202" t="s">
        <v>228</v>
      </c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 t="s">
        <v>229</v>
      </c>
      <c r="AF30" s="162" t="s">
        <v>240</v>
      </c>
      <c r="AG30" s="162"/>
      <c r="AH30" s="162"/>
      <c r="AI30" s="162"/>
      <c r="AJ30" s="162"/>
      <c r="AK30" s="162"/>
      <c r="AL30" s="162"/>
      <c r="AM30" s="162">
        <v>21</v>
      </c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outlineLevel="1" x14ac:dyDescent="0.2">
      <c r="A31" s="200">
        <v>22</v>
      </c>
      <c r="B31" s="173" t="s">
        <v>647</v>
      </c>
      <c r="C31" s="194" t="s">
        <v>646</v>
      </c>
      <c r="D31" s="222" t="s">
        <v>225</v>
      </c>
      <c r="E31" s="180">
        <v>15</v>
      </c>
      <c r="F31" s="185"/>
      <c r="G31" s="184">
        <f t="shared" si="1"/>
        <v>0</v>
      </c>
      <c r="H31" s="183"/>
      <c r="I31" s="202" t="s">
        <v>228</v>
      </c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 t="s">
        <v>229</v>
      </c>
      <c r="AF31" s="162" t="s">
        <v>240</v>
      </c>
      <c r="AG31" s="162"/>
      <c r="AH31" s="162"/>
      <c r="AI31" s="162"/>
      <c r="AJ31" s="162"/>
      <c r="AK31" s="162"/>
      <c r="AL31" s="162"/>
      <c r="AM31" s="162">
        <v>21</v>
      </c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outlineLevel="1" x14ac:dyDescent="0.2">
      <c r="A32" s="200">
        <v>23</v>
      </c>
      <c r="B32" s="173" t="s">
        <v>649</v>
      </c>
      <c r="C32" s="194" t="s">
        <v>1092</v>
      </c>
      <c r="D32" s="222" t="s">
        <v>225</v>
      </c>
      <c r="E32" s="180">
        <v>20</v>
      </c>
      <c r="F32" s="185"/>
      <c r="G32" s="184">
        <f t="shared" si="1"/>
        <v>0</v>
      </c>
      <c r="H32" s="183"/>
      <c r="I32" s="202" t="s">
        <v>228</v>
      </c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 t="s">
        <v>229</v>
      </c>
      <c r="AF32" s="162" t="s">
        <v>240</v>
      </c>
      <c r="AG32" s="162"/>
      <c r="AH32" s="162"/>
      <c r="AI32" s="162"/>
      <c r="AJ32" s="162"/>
      <c r="AK32" s="162"/>
      <c r="AL32" s="162"/>
      <c r="AM32" s="162">
        <v>21</v>
      </c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outlineLevel="1" x14ac:dyDescent="0.2">
      <c r="A33" s="200">
        <v>24</v>
      </c>
      <c r="B33" s="173" t="s">
        <v>651</v>
      </c>
      <c r="C33" s="194" t="s">
        <v>1093</v>
      </c>
      <c r="D33" s="222" t="s">
        <v>225</v>
      </c>
      <c r="E33" s="180">
        <v>60</v>
      </c>
      <c r="F33" s="185"/>
      <c r="G33" s="184">
        <f t="shared" si="1"/>
        <v>0</v>
      </c>
      <c r="H33" s="183"/>
      <c r="I33" s="202" t="s">
        <v>228</v>
      </c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 t="s">
        <v>229</v>
      </c>
      <c r="AF33" s="162" t="s">
        <v>240</v>
      </c>
      <c r="AG33" s="162"/>
      <c r="AH33" s="162"/>
      <c r="AI33" s="162"/>
      <c r="AJ33" s="162"/>
      <c r="AK33" s="162"/>
      <c r="AL33" s="162"/>
      <c r="AM33" s="162">
        <v>21</v>
      </c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 x14ac:dyDescent="0.2">
      <c r="A34" s="200">
        <v>25</v>
      </c>
      <c r="B34" s="173" t="s">
        <v>653</v>
      </c>
      <c r="C34" s="194" t="s">
        <v>648</v>
      </c>
      <c r="D34" s="222" t="s">
        <v>225</v>
      </c>
      <c r="E34" s="180">
        <v>100</v>
      </c>
      <c r="F34" s="185"/>
      <c r="G34" s="184">
        <f t="shared" si="1"/>
        <v>0</v>
      </c>
      <c r="H34" s="183"/>
      <c r="I34" s="202" t="s">
        <v>228</v>
      </c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 t="s">
        <v>229</v>
      </c>
      <c r="AF34" s="162" t="s">
        <v>240</v>
      </c>
      <c r="AG34" s="162"/>
      <c r="AH34" s="162"/>
      <c r="AI34" s="162"/>
      <c r="AJ34" s="162"/>
      <c r="AK34" s="162"/>
      <c r="AL34" s="162"/>
      <c r="AM34" s="162">
        <v>21</v>
      </c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outlineLevel="1" x14ac:dyDescent="0.2">
      <c r="A35" s="200">
        <v>26</v>
      </c>
      <c r="B35" s="173" t="s">
        <v>655</v>
      </c>
      <c r="C35" s="194" t="s">
        <v>650</v>
      </c>
      <c r="D35" s="222" t="s">
        <v>225</v>
      </c>
      <c r="E35" s="180">
        <v>100</v>
      </c>
      <c r="F35" s="185"/>
      <c r="G35" s="184">
        <f t="shared" si="1"/>
        <v>0</v>
      </c>
      <c r="H35" s="183"/>
      <c r="I35" s="202" t="s">
        <v>228</v>
      </c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 t="s">
        <v>229</v>
      </c>
      <c r="AF35" s="162" t="s">
        <v>240</v>
      </c>
      <c r="AG35" s="162"/>
      <c r="AH35" s="162"/>
      <c r="AI35" s="162"/>
      <c r="AJ35" s="162"/>
      <c r="AK35" s="162"/>
      <c r="AL35" s="162"/>
      <c r="AM35" s="162">
        <v>21</v>
      </c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</row>
    <row r="36" spans="1:60" outlineLevel="1" x14ac:dyDescent="0.2">
      <c r="A36" s="200">
        <v>27</v>
      </c>
      <c r="B36" s="173" t="s">
        <v>657</v>
      </c>
      <c r="C36" s="194" t="s">
        <v>652</v>
      </c>
      <c r="D36" s="222" t="s">
        <v>225</v>
      </c>
      <c r="E36" s="180">
        <v>120</v>
      </c>
      <c r="F36" s="185"/>
      <c r="G36" s="184">
        <f t="shared" si="1"/>
        <v>0</v>
      </c>
      <c r="H36" s="183"/>
      <c r="I36" s="202" t="s">
        <v>228</v>
      </c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 t="s">
        <v>229</v>
      </c>
      <c r="AF36" s="162" t="s">
        <v>240</v>
      </c>
      <c r="AG36" s="162"/>
      <c r="AH36" s="162"/>
      <c r="AI36" s="162"/>
      <c r="AJ36" s="162"/>
      <c r="AK36" s="162"/>
      <c r="AL36" s="162"/>
      <c r="AM36" s="162">
        <v>21</v>
      </c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outlineLevel="1" x14ac:dyDescent="0.2">
      <c r="A37" s="200">
        <v>28</v>
      </c>
      <c r="B37" s="173" t="s">
        <v>1094</v>
      </c>
      <c r="C37" s="194" t="s">
        <v>654</v>
      </c>
      <c r="D37" s="222" t="s">
        <v>225</v>
      </c>
      <c r="E37" s="180">
        <v>30</v>
      </c>
      <c r="F37" s="185"/>
      <c r="G37" s="184">
        <f t="shared" si="1"/>
        <v>0</v>
      </c>
      <c r="H37" s="183"/>
      <c r="I37" s="202" t="s">
        <v>228</v>
      </c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 t="s">
        <v>229</v>
      </c>
      <c r="AF37" s="162" t="s">
        <v>240</v>
      </c>
      <c r="AG37" s="162"/>
      <c r="AH37" s="162"/>
      <c r="AI37" s="162"/>
      <c r="AJ37" s="162"/>
      <c r="AK37" s="162"/>
      <c r="AL37" s="162"/>
      <c r="AM37" s="162">
        <v>21</v>
      </c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outlineLevel="1" x14ac:dyDescent="0.2">
      <c r="A38" s="200">
        <v>29</v>
      </c>
      <c r="B38" s="173" t="s">
        <v>1095</v>
      </c>
      <c r="C38" s="194" t="s">
        <v>656</v>
      </c>
      <c r="D38" s="222" t="s">
        <v>225</v>
      </c>
      <c r="E38" s="180">
        <v>15</v>
      </c>
      <c r="F38" s="185"/>
      <c r="G38" s="184">
        <f t="shared" si="1"/>
        <v>0</v>
      </c>
      <c r="H38" s="183"/>
      <c r="I38" s="202" t="s">
        <v>228</v>
      </c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 t="s">
        <v>229</v>
      </c>
      <c r="AF38" s="162" t="s">
        <v>240</v>
      </c>
      <c r="AG38" s="162"/>
      <c r="AH38" s="162"/>
      <c r="AI38" s="162"/>
      <c r="AJ38" s="162"/>
      <c r="AK38" s="162"/>
      <c r="AL38" s="162"/>
      <c r="AM38" s="162">
        <v>21</v>
      </c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outlineLevel="1" x14ac:dyDescent="0.2">
      <c r="A39" s="200">
        <v>30</v>
      </c>
      <c r="B39" s="173" t="s">
        <v>1096</v>
      </c>
      <c r="C39" s="194" t="s">
        <v>658</v>
      </c>
      <c r="D39" s="222" t="s">
        <v>225</v>
      </c>
      <c r="E39" s="180">
        <v>80</v>
      </c>
      <c r="F39" s="185"/>
      <c r="G39" s="184">
        <f t="shared" si="1"/>
        <v>0</v>
      </c>
      <c r="H39" s="183"/>
      <c r="I39" s="202" t="s">
        <v>228</v>
      </c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 t="s">
        <v>229</v>
      </c>
      <c r="AF39" s="162" t="s">
        <v>240</v>
      </c>
      <c r="AG39" s="162"/>
      <c r="AH39" s="162"/>
      <c r="AI39" s="162"/>
      <c r="AJ39" s="162"/>
      <c r="AK39" s="162"/>
      <c r="AL39" s="162"/>
      <c r="AM39" s="162">
        <v>21</v>
      </c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x14ac:dyDescent="0.2">
      <c r="A40" s="198" t="s">
        <v>158</v>
      </c>
      <c r="B40" s="172" t="s">
        <v>116</v>
      </c>
      <c r="C40" s="193" t="s">
        <v>117</v>
      </c>
      <c r="D40" s="221"/>
      <c r="E40" s="179"/>
      <c r="F40" s="291">
        <f>SUM(G41:G42)</f>
        <v>0</v>
      </c>
      <c r="G40" s="292"/>
      <c r="H40" s="182"/>
      <c r="I40" s="201"/>
      <c r="AE40" t="s">
        <v>159</v>
      </c>
    </row>
    <row r="41" spans="1:60" outlineLevel="1" x14ac:dyDescent="0.2">
      <c r="A41" s="200">
        <v>31</v>
      </c>
      <c r="B41" s="173" t="s">
        <v>441</v>
      </c>
      <c r="C41" s="194" t="s">
        <v>1097</v>
      </c>
      <c r="D41" s="222" t="s">
        <v>237</v>
      </c>
      <c r="E41" s="180">
        <v>1</v>
      </c>
      <c r="F41" s="185"/>
      <c r="G41" s="184">
        <f>ROUND(E41*F41,2)</f>
        <v>0</v>
      </c>
      <c r="H41" s="183"/>
      <c r="I41" s="202" t="s">
        <v>228</v>
      </c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 t="s">
        <v>229</v>
      </c>
      <c r="AF41" s="162" t="s">
        <v>240</v>
      </c>
      <c r="AG41" s="162"/>
      <c r="AH41" s="162"/>
      <c r="AI41" s="162"/>
      <c r="AJ41" s="162"/>
      <c r="AK41" s="162"/>
      <c r="AL41" s="162"/>
      <c r="AM41" s="162">
        <v>21</v>
      </c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 x14ac:dyDescent="0.2">
      <c r="A42" s="200">
        <v>32</v>
      </c>
      <c r="B42" s="173" t="s">
        <v>660</v>
      </c>
      <c r="C42" s="194" t="s">
        <v>661</v>
      </c>
      <c r="D42" s="222" t="s">
        <v>237</v>
      </c>
      <c r="E42" s="180">
        <v>1</v>
      </c>
      <c r="F42" s="185"/>
      <c r="G42" s="184">
        <f>ROUND(E42*F42,2)</f>
        <v>0</v>
      </c>
      <c r="H42" s="183"/>
      <c r="I42" s="202" t="s">
        <v>228</v>
      </c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 t="s">
        <v>229</v>
      </c>
      <c r="AF42" s="162" t="s">
        <v>240</v>
      </c>
      <c r="AG42" s="162"/>
      <c r="AH42" s="162"/>
      <c r="AI42" s="162"/>
      <c r="AJ42" s="162"/>
      <c r="AK42" s="162"/>
      <c r="AL42" s="162"/>
      <c r="AM42" s="162">
        <v>21</v>
      </c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x14ac:dyDescent="0.2">
      <c r="A43" s="198" t="s">
        <v>158</v>
      </c>
      <c r="B43" s="172" t="s">
        <v>118</v>
      </c>
      <c r="C43" s="193" t="s">
        <v>119</v>
      </c>
      <c r="D43" s="221"/>
      <c r="E43" s="179"/>
      <c r="F43" s="291">
        <f>SUM(G44:G50)</f>
        <v>0</v>
      </c>
      <c r="G43" s="292"/>
      <c r="H43" s="182"/>
      <c r="I43" s="201"/>
      <c r="AE43" t="s">
        <v>159</v>
      </c>
    </row>
    <row r="44" spans="1:60" outlineLevel="1" x14ac:dyDescent="0.2">
      <c r="A44" s="200">
        <v>33</v>
      </c>
      <c r="B44" s="173" t="s">
        <v>408</v>
      </c>
      <c r="C44" s="194" t="s">
        <v>662</v>
      </c>
      <c r="D44" s="222" t="s">
        <v>416</v>
      </c>
      <c r="E44" s="180">
        <v>10</v>
      </c>
      <c r="F44" s="185"/>
      <c r="G44" s="184">
        <f t="shared" ref="G44:G50" si="2">ROUND(E44*F44,2)</f>
        <v>0</v>
      </c>
      <c r="H44" s="183"/>
      <c r="I44" s="202" t="s">
        <v>228</v>
      </c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 t="s">
        <v>229</v>
      </c>
      <c r="AF44" s="162" t="s">
        <v>240</v>
      </c>
      <c r="AG44" s="162"/>
      <c r="AH44" s="162"/>
      <c r="AI44" s="162"/>
      <c r="AJ44" s="162"/>
      <c r="AK44" s="162"/>
      <c r="AL44" s="162"/>
      <c r="AM44" s="162">
        <v>21</v>
      </c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outlineLevel="1" x14ac:dyDescent="0.2">
      <c r="A45" s="200">
        <v>34</v>
      </c>
      <c r="B45" s="173" t="s">
        <v>410</v>
      </c>
      <c r="C45" s="194" t="s">
        <v>409</v>
      </c>
      <c r="D45" s="222" t="s">
        <v>245</v>
      </c>
      <c r="E45" s="180">
        <v>1</v>
      </c>
      <c r="F45" s="185"/>
      <c r="G45" s="184">
        <f t="shared" si="2"/>
        <v>0</v>
      </c>
      <c r="H45" s="183"/>
      <c r="I45" s="202" t="s">
        <v>228</v>
      </c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 t="s">
        <v>229</v>
      </c>
      <c r="AF45" s="162" t="s">
        <v>240</v>
      </c>
      <c r="AG45" s="162"/>
      <c r="AH45" s="162"/>
      <c r="AI45" s="162"/>
      <c r="AJ45" s="162"/>
      <c r="AK45" s="162"/>
      <c r="AL45" s="162"/>
      <c r="AM45" s="162">
        <v>21</v>
      </c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 outlineLevel="1" x14ac:dyDescent="0.2">
      <c r="A46" s="200">
        <v>35</v>
      </c>
      <c r="B46" s="173" t="s">
        <v>412</v>
      </c>
      <c r="C46" s="194" t="s">
        <v>411</v>
      </c>
      <c r="D46" s="222" t="s">
        <v>245</v>
      </c>
      <c r="E46" s="180">
        <v>1</v>
      </c>
      <c r="F46" s="185"/>
      <c r="G46" s="184">
        <f t="shared" si="2"/>
        <v>0</v>
      </c>
      <c r="H46" s="183"/>
      <c r="I46" s="202" t="s">
        <v>228</v>
      </c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 t="s">
        <v>229</v>
      </c>
      <c r="AF46" s="162" t="s">
        <v>240</v>
      </c>
      <c r="AG46" s="162"/>
      <c r="AH46" s="162"/>
      <c r="AI46" s="162"/>
      <c r="AJ46" s="162"/>
      <c r="AK46" s="162"/>
      <c r="AL46" s="162"/>
      <c r="AM46" s="162">
        <v>21</v>
      </c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outlineLevel="1" x14ac:dyDescent="0.2">
      <c r="A47" s="200">
        <v>36</v>
      </c>
      <c r="B47" s="173" t="s">
        <v>414</v>
      </c>
      <c r="C47" s="194" t="s">
        <v>415</v>
      </c>
      <c r="D47" s="222" t="s">
        <v>416</v>
      </c>
      <c r="E47" s="180">
        <v>10</v>
      </c>
      <c r="F47" s="185"/>
      <c r="G47" s="184">
        <f t="shared" si="2"/>
        <v>0</v>
      </c>
      <c r="H47" s="183"/>
      <c r="I47" s="202" t="s">
        <v>228</v>
      </c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 t="s">
        <v>229</v>
      </c>
      <c r="AF47" s="162" t="s">
        <v>240</v>
      </c>
      <c r="AG47" s="162"/>
      <c r="AH47" s="162"/>
      <c r="AI47" s="162"/>
      <c r="AJ47" s="162"/>
      <c r="AK47" s="162"/>
      <c r="AL47" s="162"/>
      <c r="AM47" s="162">
        <v>21</v>
      </c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</row>
    <row r="48" spans="1:60" outlineLevel="1" x14ac:dyDescent="0.2">
      <c r="A48" s="200">
        <v>37</v>
      </c>
      <c r="B48" s="173" t="s">
        <v>417</v>
      </c>
      <c r="C48" s="194" t="s">
        <v>446</v>
      </c>
      <c r="D48" s="222" t="s">
        <v>416</v>
      </c>
      <c r="E48" s="180">
        <v>10</v>
      </c>
      <c r="F48" s="185"/>
      <c r="G48" s="184">
        <f t="shared" si="2"/>
        <v>0</v>
      </c>
      <c r="H48" s="183"/>
      <c r="I48" s="202" t="s">
        <v>228</v>
      </c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 t="s">
        <v>229</v>
      </c>
      <c r="AF48" s="162" t="s">
        <v>240</v>
      </c>
      <c r="AG48" s="162"/>
      <c r="AH48" s="162"/>
      <c r="AI48" s="162"/>
      <c r="AJ48" s="162"/>
      <c r="AK48" s="162"/>
      <c r="AL48" s="162"/>
      <c r="AM48" s="162">
        <v>21</v>
      </c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outlineLevel="1" x14ac:dyDescent="0.2">
      <c r="A49" s="200">
        <v>38</v>
      </c>
      <c r="B49" s="173" t="s">
        <v>419</v>
      </c>
      <c r="C49" s="194" t="s">
        <v>447</v>
      </c>
      <c r="D49" s="222" t="s">
        <v>416</v>
      </c>
      <c r="E49" s="180">
        <v>10</v>
      </c>
      <c r="F49" s="185"/>
      <c r="G49" s="184">
        <f t="shared" si="2"/>
        <v>0</v>
      </c>
      <c r="H49" s="183"/>
      <c r="I49" s="202" t="s">
        <v>228</v>
      </c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 t="s">
        <v>229</v>
      </c>
      <c r="AF49" s="162" t="s">
        <v>240</v>
      </c>
      <c r="AG49" s="162"/>
      <c r="AH49" s="162"/>
      <c r="AI49" s="162"/>
      <c r="AJ49" s="162"/>
      <c r="AK49" s="162"/>
      <c r="AL49" s="162"/>
      <c r="AM49" s="162">
        <v>21</v>
      </c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ht="13.5" outlineLevel="1" thickBot="1" x14ac:dyDescent="0.25">
      <c r="A50" s="208">
        <v>39</v>
      </c>
      <c r="B50" s="209" t="s">
        <v>663</v>
      </c>
      <c r="C50" s="210" t="s">
        <v>420</v>
      </c>
      <c r="D50" s="224" t="s">
        <v>245</v>
      </c>
      <c r="E50" s="212">
        <v>1</v>
      </c>
      <c r="F50" s="213"/>
      <c r="G50" s="214">
        <f t="shared" si="2"/>
        <v>0</v>
      </c>
      <c r="H50" s="215"/>
      <c r="I50" s="216" t="s">
        <v>228</v>
      </c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 t="s">
        <v>229</v>
      </c>
      <c r="AF50" s="162" t="s">
        <v>240</v>
      </c>
      <c r="AG50" s="162"/>
      <c r="AH50" s="162"/>
      <c r="AI50" s="162"/>
      <c r="AJ50" s="162"/>
      <c r="AK50" s="162"/>
      <c r="AL50" s="162"/>
      <c r="AM50" s="162">
        <v>21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x14ac:dyDescent="0.2">
      <c r="A51" s="163"/>
      <c r="B51" s="175" t="s">
        <v>335</v>
      </c>
      <c r="C51" s="195" t="s">
        <v>335</v>
      </c>
      <c r="D51" s="223"/>
      <c r="E51" s="181"/>
      <c r="F51" s="186"/>
      <c r="G51" s="186"/>
      <c r="H51" s="187"/>
      <c r="I51" s="186"/>
    </row>
    <row r="52" spans="1:60" hidden="1" x14ac:dyDescent="0.2">
      <c r="C52" s="196"/>
      <c r="D52" s="141"/>
    </row>
    <row r="53" spans="1:60" ht="13.5" hidden="1" thickBot="1" x14ac:dyDescent="0.25">
      <c r="A53" s="188"/>
      <c r="B53" s="189" t="s">
        <v>336</v>
      </c>
      <c r="C53" s="197"/>
      <c r="D53" s="190"/>
      <c r="E53" s="191"/>
      <c r="F53" s="191"/>
      <c r="G53" s="192">
        <f>F8+F29+F40+F43</f>
        <v>0</v>
      </c>
    </row>
    <row r="54" spans="1:60" x14ac:dyDescent="0.2">
      <c r="D54" s="141"/>
    </row>
    <row r="55" spans="1:60" x14ac:dyDescent="0.2">
      <c r="D55" s="141"/>
    </row>
    <row r="56" spans="1:60" x14ac:dyDescent="0.2">
      <c r="D56" s="141"/>
    </row>
    <row r="57" spans="1:60" x14ac:dyDescent="0.2">
      <c r="D57" s="141"/>
    </row>
    <row r="58" spans="1:60" x14ac:dyDescent="0.2">
      <c r="D58" s="141"/>
    </row>
    <row r="59" spans="1:60" x14ac:dyDescent="0.2">
      <c r="D59" s="141"/>
    </row>
    <row r="60" spans="1:60" x14ac:dyDescent="0.2">
      <c r="D60" s="141"/>
    </row>
    <row r="61" spans="1:60" x14ac:dyDescent="0.2">
      <c r="D61" s="141"/>
    </row>
    <row r="62" spans="1:60" x14ac:dyDescent="0.2">
      <c r="D62" s="141"/>
    </row>
    <row r="63" spans="1:60" x14ac:dyDescent="0.2">
      <c r="D63" s="141"/>
    </row>
    <row r="64" spans="1:60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bkRa6g2K/1qyoQ5SpxT2/nEW8odg65KpZetwD+DQaqbBmhWLW8J49UdJa2iKHCCI2X0/f1QPymwtNyTm/Ab+iQ==" saltValue="6JdbD252Qjan5MmX59zHrA==" spinCount="100000" sheet="1"/>
  <mergeCells count="6">
    <mergeCell ref="F43:G43"/>
    <mergeCell ref="A1:G1"/>
    <mergeCell ref="C7:G7"/>
    <mergeCell ref="F8:G8"/>
    <mergeCell ref="F29:G29"/>
    <mergeCell ref="F40:G40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/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216014-10</v>
      </c>
      <c r="C1" s="31" t="str">
        <f>Stavba!NazevStavby</f>
        <v>Náměšť nad Oslavou – Vícenice - rekonstrukce kotelen na pevná paliva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27</v>
      </c>
      <c r="B2" s="121" t="s">
        <v>57</v>
      </c>
      <c r="C2" s="283" t="s">
        <v>58</v>
      </c>
      <c r="D2" s="272"/>
      <c r="E2" s="272"/>
      <c r="F2" s="272"/>
      <c r="G2" s="26" t="s">
        <v>15</v>
      </c>
      <c r="H2" s="34"/>
      <c r="O2" s="8" t="s">
        <v>143</v>
      </c>
    </row>
    <row r="3" spans="1:15" ht="13.5" customHeight="1" thickTop="1" x14ac:dyDescent="0.2">
      <c r="H3" s="35"/>
    </row>
    <row r="4" spans="1:15" ht="18" customHeight="1" x14ac:dyDescent="0.25">
      <c r="A4" s="271" t="s">
        <v>16</v>
      </c>
      <c r="B4" s="271"/>
      <c r="C4" s="271"/>
      <c r="D4" s="271"/>
      <c r="E4" s="271"/>
      <c r="F4" s="271"/>
      <c r="G4" s="271"/>
      <c r="H4" s="271"/>
    </row>
    <row r="5" spans="1:15" ht="12.75" customHeight="1" x14ac:dyDescent="0.2">
      <c r="H5" s="35"/>
    </row>
    <row r="6" spans="1:15" ht="15.75" customHeight="1" x14ac:dyDescent="0.25">
      <c r="A6" s="32" t="s">
        <v>24</v>
      </c>
      <c r="B6" s="29" t="str">
        <f>B2</f>
        <v>SO06</v>
      </c>
      <c r="H6" s="35"/>
    </row>
    <row r="7" spans="1:15" ht="15.75" customHeight="1" x14ac:dyDescent="0.25">
      <c r="B7" s="273" t="str">
        <f>C2</f>
        <v>Ošetřovna – úprava technologie</v>
      </c>
      <c r="C7" s="274"/>
      <c r="D7" s="274"/>
      <c r="E7" s="274"/>
      <c r="F7" s="274"/>
      <c r="G7" s="274"/>
      <c r="H7" s="35"/>
    </row>
    <row r="8" spans="1:15" ht="12.75" customHeight="1" x14ac:dyDescent="0.2">
      <c r="H8" s="35"/>
    </row>
    <row r="9" spans="1:15" ht="12.75" customHeight="1" x14ac:dyDescent="0.2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144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22" t="s">
        <v>145</v>
      </c>
      <c r="B16" s="123"/>
      <c r="C16" s="123"/>
      <c r="D16" s="123"/>
      <c r="E16" s="123"/>
      <c r="F16" s="123"/>
      <c r="G16" s="123"/>
      <c r="H16" s="124"/>
      <c r="I16" s="32"/>
      <c r="J16" s="32"/>
    </row>
    <row r="17" spans="1:55" ht="12.75" customHeight="1" x14ac:dyDescent="0.2">
      <c r="A17" s="130" t="s">
        <v>146</v>
      </c>
      <c r="B17" s="131"/>
      <c r="C17" s="132"/>
      <c r="D17" s="132"/>
      <c r="E17" s="132"/>
      <c r="F17" s="132"/>
      <c r="G17" s="133"/>
      <c r="H17" s="134" t="s">
        <v>147</v>
      </c>
      <c r="I17" s="32"/>
      <c r="J17" s="32"/>
    </row>
    <row r="18" spans="1:55" ht="12.75" customHeight="1" x14ac:dyDescent="0.2">
      <c r="A18" s="128" t="s">
        <v>148</v>
      </c>
      <c r="B18" s="126" t="s">
        <v>448</v>
      </c>
      <c r="C18" s="125"/>
      <c r="D18" s="125"/>
      <c r="E18" s="125"/>
      <c r="F18" s="125"/>
      <c r="G18" s="127"/>
      <c r="H18" s="129">
        <f>'SO06 01 Pol'!G83</f>
        <v>0</v>
      </c>
      <c r="I18" s="32"/>
      <c r="J18" s="32"/>
      <c r="O18">
        <f>'SO06 01 Pol'!AN6</f>
        <v>0</v>
      </c>
      <c r="P18">
        <f>'SO06 01 Pol'!AO6</f>
        <v>0</v>
      </c>
    </row>
    <row r="19" spans="1:55" ht="12.75" customHeight="1" x14ac:dyDescent="0.2">
      <c r="A19" s="128" t="s">
        <v>150</v>
      </c>
      <c r="B19" s="126" t="s">
        <v>111</v>
      </c>
      <c r="C19" s="125"/>
      <c r="D19" s="125"/>
      <c r="E19" s="125"/>
      <c r="F19" s="125"/>
      <c r="G19" s="127"/>
      <c r="H19" s="129">
        <f>'SO06 02 Pol'!G44</f>
        <v>0</v>
      </c>
      <c r="I19" s="32"/>
      <c r="J19" s="32"/>
      <c r="O19">
        <f>'SO06 02 Pol'!AN6</f>
        <v>0</v>
      </c>
      <c r="P19">
        <f>'SO06 02 Pol'!AO6</f>
        <v>0</v>
      </c>
    </row>
    <row r="20" spans="1:55" ht="12.75" customHeight="1" thickBot="1" x14ac:dyDescent="0.25">
      <c r="A20" s="135"/>
      <c r="B20" s="136" t="s">
        <v>151</v>
      </c>
      <c r="C20" s="137"/>
      <c r="D20" s="138" t="str">
        <f>B2</f>
        <v>SO06</v>
      </c>
      <c r="E20" s="137"/>
      <c r="F20" s="137"/>
      <c r="G20" s="139"/>
      <c r="H20" s="140">
        <f>SUM(H18:H19)</f>
        <v>0</v>
      </c>
      <c r="I20" s="32"/>
      <c r="J20" s="32"/>
    </row>
    <row r="21" spans="1:55" ht="12.75" customHeight="1" x14ac:dyDescent="0.2">
      <c r="A21" s="32"/>
      <c r="B21" s="32"/>
      <c r="C21" s="32"/>
      <c r="D21" s="32"/>
      <c r="E21" s="32"/>
      <c r="F21" s="32"/>
      <c r="G21" s="32"/>
      <c r="H21" s="36"/>
      <c r="I21" s="32"/>
      <c r="J21" s="32"/>
    </row>
    <row r="22" spans="1:55" ht="13.5" thickBot="1" x14ac:dyDescent="0.25">
      <c r="A22" s="122" t="s">
        <v>337</v>
      </c>
      <c r="B22" s="123"/>
      <c r="C22" s="123"/>
      <c r="D22" s="164" t="s">
        <v>148</v>
      </c>
      <c r="E22" s="284" t="s">
        <v>448</v>
      </c>
      <c r="F22" s="284"/>
      <c r="G22" s="284"/>
      <c r="H22" s="284"/>
      <c r="I22" s="32"/>
      <c r="J22" s="32"/>
      <c r="BC22" s="217" t="str">
        <f>E22</f>
        <v>Technologie</v>
      </c>
    </row>
    <row r="23" spans="1:55" ht="12.75" customHeight="1" x14ac:dyDescent="0.2">
      <c r="A23" s="130" t="s">
        <v>338</v>
      </c>
      <c r="B23" s="131"/>
      <c r="C23" s="132"/>
      <c r="D23" s="132"/>
      <c r="E23" s="132"/>
      <c r="F23" s="132"/>
      <c r="G23" s="133"/>
      <c r="H23" s="134" t="s">
        <v>147</v>
      </c>
      <c r="I23" s="32"/>
      <c r="J23" s="32"/>
    </row>
    <row r="24" spans="1:55" ht="12.75" customHeight="1" x14ac:dyDescent="0.2">
      <c r="A24" s="128" t="s">
        <v>100</v>
      </c>
      <c r="B24" s="126" t="s">
        <v>101</v>
      </c>
      <c r="C24" s="125"/>
      <c r="D24" s="125"/>
      <c r="E24" s="125"/>
      <c r="F24" s="125"/>
      <c r="G24" s="127"/>
      <c r="H24" s="218">
        <f>'SO06 01 Pol'!F8</f>
        <v>0</v>
      </c>
      <c r="I24" s="32"/>
      <c r="J24" s="32"/>
    </row>
    <row r="25" spans="1:55" ht="12.75" customHeight="1" x14ac:dyDescent="0.2">
      <c r="A25" s="128" t="s">
        <v>120</v>
      </c>
      <c r="B25" s="126" t="s">
        <v>121</v>
      </c>
      <c r="C25" s="125"/>
      <c r="D25" s="125"/>
      <c r="E25" s="125"/>
      <c r="F25" s="125"/>
      <c r="G25" s="127"/>
      <c r="H25" s="218">
        <f>'SO06 01 Pol'!F16</f>
        <v>0</v>
      </c>
      <c r="I25" s="32"/>
      <c r="J25" s="32"/>
    </row>
    <row r="26" spans="1:55" ht="12.75" customHeight="1" x14ac:dyDescent="0.2">
      <c r="A26" s="128" t="s">
        <v>122</v>
      </c>
      <c r="B26" s="126" t="s">
        <v>123</v>
      </c>
      <c r="C26" s="125"/>
      <c r="D26" s="125"/>
      <c r="E26" s="125"/>
      <c r="F26" s="125"/>
      <c r="G26" s="127"/>
      <c r="H26" s="218">
        <f>'SO06 01 Pol'!F23</f>
        <v>0</v>
      </c>
      <c r="I26" s="32"/>
      <c r="J26" s="32"/>
    </row>
    <row r="27" spans="1:55" ht="12.75" customHeight="1" x14ac:dyDescent="0.2">
      <c r="A27" s="128" t="s">
        <v>124</v>
      </c>
      <c r="B27" s="126" t="s">
        <v>125</v>
      </c>
      <c r="C27" s="125"/>
      <c r="D27" s="125"/>
      <c r="E27" s="125"/>
      <c r="F27" s="125"/>
      <c r="G27" s="127"/>
      <c r="H27" s="218">
        <f>'SO06 01 Pol'!F35</f>
        <v>0</v>
      </c>
      <c r="I27" s="32"/>
      <c r="J27" s="32"/>
    </row>
    <row r="28" spans="1:55" ht="12.75" customHeight="1" x14ac:dyDescent="0.2">
      <c r="A28" s="128" t="s">
        <v>126</v>
      </c>
      <c r="B28" s="126" t="s">
        <v>127</v>
      </c>
      <c r="C28" s="125"/>
      <c r="D28" s="125"/>
      <c r="E28" s="125"/>
      <c r="F28" s="125"/>
      <c r="G28" s="127"/>
      <c r="H28" s="218">
        <f>'SO06 01 Pol'!F50</f>
        <v>0</v>
      </c>
      <c r="I28" s="32"/>
      <c r="J28" s="32"/>
    </row>
    <row r="29" spans="1:55" ht="12.75" customHeight="1" x14ac:dyDescent="0.2">
      <c r="A29" s="128" t="s">
        <v>132</v>
      </c>
      <c r="B29" s="126" t="s">
        <v>133</v>
      </c>
      <c r="C29" s="125"/>
      <c r="D29" s="125"/>
      <c r="E29" s="125"/>
      <c r="F29" s="125"/>
      <c r="G29" s="127"/>
      <c r="H29" s="218">
        <f>'SO06 01 Pol'!F69</f>
        <v>0</v>
      </c>
      <c r="I29" s="32"/>
      <c r="J29" s="32"/>
    </row>
    <row r="30" spans="1:55" ht="12.75" customHeight="1" x14ac:dyDescent="0.2">
      <c r="A30" s="128" t="s">
        <v>140</v>
      </c>
      <c r="B30" s="126" t="s">
        <v>141</v>
      </c>
      <c r="C30" s="125"/>
      <c r="D30" s="125"/>
      <c r="E30" s="125"/>
      <c r="F30" s="125"/>
      <c r="G30" s="127"/>
      <c r="H30" s="218">
        <f>'SO06 01 Pol'!F73</f>
        <v>0</v>
      </c>
      <c r="I30" s="32"/>
      <c r="J30" s="32"/>
    </row>
    <row r="31" spans="1:55" ht="12.75" customHeight="1" thickBot="1" x14ac:dyDescent="0.25">
      <c r="A31" s="135"/>
      <c r="B31" s="136" t="s">
        <v>339</v>
      </c>
      <c r="C31" s="137"/>
      <c r="D31" s="138" t="str">
        <f>D22</f>
        <v>01</v>
      </c>
      <c r="E31" s="137"/>
      <c r="F31" s="137"/>
      <c r="G31" s="139"/>
      <c r="H31" s="219">
        <f>SUM(H24:H30)</f>
        <v>0</v>
      </c>
      <c r="I31" s="32"/>
      <c r="J31" s="32"/>
    </row>
    <row r="32" spans="1:55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55" ht="13.5" thickBot="1" x14ac:dyDescent="0.25">
      <c r="A33" s="122" t="s">
        <v>337</v>
      </c>
      <c r="B33" s="123"/>
      <c r="C33" s="123"/>
      <c r="D33" s="164" t="s">
        <v>150</v>
      </c>
      <c r="E33" s="284" t="s">
        <v>111</v>
      </c>
      <c r="F33" s="284"/>
      <c r="G33" s="284"/>
      <c r="H33" s="284"/>
      <c r="I33" s="32"/>
      <c r="J33" s="32"/>
      <c r="BC33" s="217" t="str">
        <f>E33</f>
        <v>Měření a regulace</v>
      </c>
    </row>
    <row r="34" spans="1:55" ht="12.75" customHeight="1" x14ac:dyDescent="0.2">
      <c r="A34" s="130" t="s">
        <v>338</v>
      </c>
      <c r="B34" s="131"/>
      <c r="C34" s="132"/>
      <c r="D34" s="132"/>
      <c r="E34" s="132"/>
      <c r="F34" s="132"/>
      <c r="G34" s="133"/>
      <c r="H34" s="134" t="s">
        <v>147</v>
      </c>
      <c r="I34" s="32"/>
      <c r="J34" s="32"/>
    </row>
    <row r="35" spans="1:55" ht="12.75" customHeight="1" x14ac:dyDescent="0.2">
      <c r="A35" s="128" t="s">
        <v>112</v>
      </c>
      <c r="B35" s="126" t="s">
        <v>113</v>
      </c>
      <c r="C35" s="125"/>
      <c r="D35" s="125"/>
      <c r="E35" s="125"/>
      <c r="F35" s="125"/>
      <c r="G35" s="127"/>
      <c r="H35" s="218">
        <f>'SO06 02 Pol'!F8</f>
        <v>0</v>
      </c>
      <c r="I35" s="32"/>
      <c r="J35" s="32"/>
    </row>
    <row r="36" spans="1:55" ht="12.75" customHeight="1" x14ac:dyDescent="0.2">
      <c r="A36" s="128" t="s">
        <v>114</v>
      </c>
      <c r="B36" s="126" t="s">
        <v>115</v>
      </c>
      <c r="C36" s="125"/>
      <c r="D36" s="125"/>
      <c r="E36" s="125"/>
      <c r="F36" s="125"/>
      <c r="G36" s="127"/>
      <c r="H36" s="218">
        <f>'SO06 02 Pol'!F23</f>
        <v>0</v>
      </c>
      <c r="I36" s="32"/>
      <c r="J36" s="32"/>
    </row>
    <row r="37" spans="1:55" ht="12.75" customHeight="1" x14ac:dyDescent="0.2">
      <c r="A37" s="128" t="s">
        <v>116</v>
      </c>
      <c r="B37" s="126" t="s">
        <v>117</v>
      </c>
      <c r="C37" s="125"/>
      <c r="D37" s="125"/>
      <c r="E37" s="125"/>
      <c r="F37" s="125"/>
      <c r="G37" s="127"/>
      <c r="H37" s="218">
        <f>'SO06 02 Pol'!F31</f>
        <v>0</v>
      </c>
      <c r="I37" s="32"/>
      <c r="J37" s="32"/>
    </row>
    <row r="38" spans="1:55" ht="12.75" customHeight="1" x14ac:dyDescent="0.2">
      <c r="A38" s="128" t="s">
        <v>118</v>
      </c>
      <c r="B38" s="126" t="s">
        <v>119</v>
      </c>
      <c r="C38" s="125"/>
      <c r="D38" s="125"/>
      <c r="E38" s="125"/>
      <c r="F38" s="125"/>
      <c r="G38" s="127"/>
      <c r="H38" s="218">
        <f>'SO06 02 Pol'!F34</f>
        <v>0</v>
      </c>
      <c r="I38" s="32"/>
      <c r="J38" s="32"/>
    </row>
    <row r="39" spans="1:55" ht="12.75" customHeight="1" thickBot="1" x14ac:dyDescent="0.25">
      <c r="A39" s="135"/>
      <c r="B39" s="136" t="s">
        <v>339</v>
      </c>
      <c r="C39" s="137"/>
      <c r="D39" s="138" t="str">
        <f>D33</f>
        <v>02</v>
      </c>
      <c r="E39" s="137"/>
      <c r="F39" s="137"/>
      <c r="G39" s="139"/>
      <c r="H39" s="219">
        <f>SUM(H35:H38)</f>
        <v>0</v>
      </c>
      <c r="I39" s="32"/>
      <c r="J39" s="32"/>
    </row>
    <row r="40" spans="1:55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55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55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55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55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55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55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55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55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6fGQXB7RlMZx9Lk6qEZ7zO5jp9cfFh6qENCt+NYLZsnaKiMKCIVkyoUkoK5JTVvQokBNQlmEDeR83LspCkOpcQ==" saltValue="lwk1pvW545RQ0llv1QatyA==" spinCount="100000" sheet="1"/>
  <mergeCells count="5">
    <mergeCell ref="C2:F2"/>
    <mergeCell ref="A4:H4"/>
    <mergeCell ref="B7:G7"/>
    <mergeCell ref="E22:H22"/>
    <mergeCell ref="E33:H33"/>
  </mergeCells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304" t="s">
        <v>152</v>
      </c>
      <c r="B1" s="304"/>
      <c r="C1" s="305"/>
      <c r="D1" s="304"/>
      <c r="E1" s="304"/>
      <c r="F1" s="304"/>
      <c r="G1" s="304"/>
      <c r="AC1" t="s">
        <v>155</v>
      </c>
    </row>
    <row r="2" spans="1:60" ht="13.5" thickTop="1" x14ac:dyDescent="0.2">
      <c r="A2" s="146" t="s">
        <v>29</v>
      </c>
      <c r="B2" s="150" t="s">
        <v>40</v>
      </c>
      <c r="C2" s="166" t="s">
        <v>41</v>
      </c>
      <c r="D2" s="148"/>
      <c r="E2" s="147"/>
      <c r="F2" s="147"/>
      <c r="G2" s="149"/>
    </row>
    <row r="3" spans="1:60" x14ac:dyDescent="0.2">
      <c r="A3" s="144" t="s">
        <v>30</v>
      </c>
      <c r="B3" s="151" t="s">
        <v>57</v>
      </c>
      <c r="C3" s="167" t="s">
        <v>58</v>
      </c>
      <c r="D3" s="143"/>
      <c r="E3" s="142"/>
      <c r="F3" s="142"/>
      <c r="G3" s="145"/>
      <c r="AC3" s="8" t="s">
        <v>143</v>
      </c>
    </row>
    <row r="4" spans="1:60" ht="13.5" thickBot="1" x14ac:dyDescent="0.25">
      <c r="A4" s="152" t="s">
        <v>31</v>
      </c>
      <c r="B4" s="153" t="s">
        <v>148</v>
      </c>
      <c r="C4" s="168" t="s">
        <v>448</v>
      </c>
      <c r="D4" s="154"/>
      <c r="E4" s="155"/>
      <c r="F4" s="155"/>
      <c r="G4" s="156"/>
    </row>
    <row r="5" spans="1:60" ht="14.25" thickTop="1" thickBot="1" x14ac:dyDescent="0.25">
      <c r="C5" s="169"/>
      <c r="D5" s="141"/>
      <c r="AN5">
        <v>15</v>
      </c>
      <c r="AO5">
        <v>21</v>
      </c>
    </row>
    <row r="6" spans="1:60" ht="27" thickTop="1" thickBot="1" x14ac:dyDescent="0.25">
      <c r="A6" s="157" t="s">
        <v>32</v>
      </c>
      <c r="B6" s="160" t="s">
        <v>33</v>
      </c>
      <c r="C6" s="170" t="s">
        <v>34</v>
      </c>
      <c r="D6" s="159" t="s">
        <v>35</v>
      </c>
      <c r="E6" s="158" t="s">
        <v>36</v>
      </c>
      <c r="F6" s="161" t="s">
        <v>37</v>
      </c>
      <c r="G6" s="157" t="s">
        <v>38</v>
      </c>
      <c r="H6" s="203" t="s">
        <v>153</v>
      </c>
      <c r="I6" s="171" t="s">
        <v>154</v>
      </c>
      <c r="J6" s="54"/>
      <c r="AN6">
        <f>SUMIF(AM8:AM83,AN5,G8:G83)</f>
        <v>0</v>
      </c>
      <c r="AO6">
        <f>SUMIF(AM8:AM83,AO5,G8:G83)</f>
        <v>0</v>
      </c>
    </row>
    <row r="7" spans="1:60" x14ac:dyDescent="0.2">
      <c r="A7" s="204"/>
      <c r="B7" s="205" t="s">
        <v>156</v>
      </c>
      <c r="C7" s="306" t="s">
        <v>157</v>
      </c>
      <c r="D7" s="307"/>
      <c r="E7" s="308"/>
      <c r="F7" s="309"/>
      <c r="G7" s="309"/>
      <c r="H7" s="206"/>
      <c r="I7" s="207"/>
    </row>
    <row r="8" spans="1:60" x14ac:dyDescent="0.2">
      <c r="A8" s="198" t="s">
        <v>158</v>
      </c>
      <c r="B8" s="172" t="s">
        <v>100</v>
      </c>
      <c r="C8" s="193" t="s">
        <v>101</v>
      </c>
      <c r="D8" s="176"/>
      <c r="E8" s="179"/>
      <c r="F8" s="310">
        <f>SUM(G9:G15)</f>
        <v>0</v>
      </c>
      <c r="G8" s="311"/>
      <c r="H8" s="182"/>
      <c r="I8" s="201"/>
      <c r="AE8" t="s">
        <v>159</v>
      </c>
    </row>
    <row r="9" spans="1:60" ht="22.5" outlineLevel="1" x14ac:dyDescent="0.2">
      <c r="A9" s="200">
        <v>1</v>
      </c>
      <c r="B9" s="173" t="s">
        <v>449</v>
      </c>
      <c r="C9" s="194" t="s">
        <v>1139</v>
      </c>
      <c r="D9" s="177" t="s">
        <v>225</v>
      </c>
      <c r="E9" s="180">
        <v>1</v>
      </c>
      <c r="F9" s="185"/>
      <c r="G9" s="184">
        <f>ROUND(E9*F9,2)</f>
        <v>0</v>
      </c>
      <c r="H9" s="183"/>
      <c r="I9" s="202" t="s">
        <v>228</v>
      </c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 t="s">
        <v>229</v>
      </c>
      <c r="AF9" s="162" t="s">
        <v>240</v>
      </c>
      <c r="AG9" s="162"/>
      <c r="AH9" s="162"/>
      <c r="AI9" s="162"/>
      <c r="AJ9" s="162"/>
      <c r="AK9" s="162"/>
      <c r="AL9" s="162"/>
      <c r="AM9" s="162">
        <v>21</v>
      </c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ht="22.5" outlineLevel="1" x14ac:dyDescent="0.2">
      <c r="A10" s="200">
        <v>2</v>
      </c>
      <c r="B10" s="173" t="s">
        <v>451</v>
      </c>
      <c r="C10" s="194" t="s">
        <v>1140</v>
      </c>
      <c r="D10" s="177" t="s">
        <v>225</v>
      </c>
      <c r="E10" s="180">
        <v>1</v>
      </c>
      <c r="F10" s="185"/>
      <c r="G10" s="184">
        <f>ROUND(E10*F10,2)</f>
        <v>0</v>
      </c>
      <c r="H10" s="183"/>
      <c r="I10" s="202" t="s">
        <v>228</v>
      </c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229</v>
      </c>
      <c r="AF10" s="162" t="s">
        <v>240</v>
      </c>
      <c r="AG10" s="162"/>
      <c r="AH10" s="162"/>
      <c r="AI10" s="162"/>
      <c r="AJ10" s="162"/>
      <c r="AK10" s="162"/>
      <c r="AL10" s="162"/>
      <c r="AM10" s="162">
        <v>21</v>
      </c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 x14ac:dyDescent="0.2">
      <c r="A11" s="199"/>
      <c r="B11" s="285" t="s">
        <v>459</v>
      </c>
      <c r="C11" s="286"/>
      <c r="D11" s="287"/>
      <c r="E11" s="288"/>
      <c r="F11" s="289"/>
      <c r="G11" s="290"/>
      <c r="H11" s="183"/>
      <c r="I11" s="20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>
        <v>0</v>
      </c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outlineLevel="1" x14ac:dyDescent="0.2">
      <c r="A12" s="199"/>
      <c r="B12" s="285" t="s">
        <v>460</v>
      </c>
      <c r="C12" s="286"/>
      <c r="D12" s="287"/>
      <c r="E12" s="288"/>
      <c r="F12" s="289"/>
      <c r="G12" s="290"/>
      <c r="H12" s="183"/>
      <c r="I12" s="20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 t="s">
        <v>169</v>
      </c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outlineLevel="1" x14ac:dyDescent="0.2">
      <c r="A13" s="199">
        <v>3</v>
      </c>
      <c r="B13" s="174" t="s">
        <v>461</v>
      </c>
      <c r="C13" s="194" t="s">
        <v>462</v>
      </c>
      <c r="D13" s="177" t="s">
        <v>463</v>
      </c>
      <c r="E13" s="220"/>
      <c r="F13" s="185"/>
      <c r="G13" s="184">
        <f>ROUND(E13*F13,2)</f>
        <v>0</v>
      </c>
      <c r="H13" s="183" t="s">
        <v>464</v>
      </c>
      <c r="I13" s="202" t="s">
        <v>174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 t="s">
        <v>166</v>
      </c>
      <c r="AF13" s="162"/>
      <c r="AG13" s="162"/>
      <c r="AH13" s="162"/>
      <c r="AI13" s="162"/>
      <c r="AJ13" s="162"/>
      <c r="AK13" s="162"/>
      <c r="AL13" s="162"/>
      <c r="AM13" s="162">
        <v>21</v>
      </c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outlineLevel="1" x14ac:dyDescent="0.2">
      <c r="A14" s="199"/>
      <c r="B14" s="285" t="s">
        <v>465</v>
      </c>
      <c r="C14" s="286"/>
      <c r="D14" s="287"/>
      <c r="E14" s="288"/>
      <c r="F14" s="289"/>
      <c r="G14" s="290"/>
      <c r="H14" s="183"/>
      <c r="I14" s="20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>
        <v>1</v>
      </c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outlineLevel="1" x14ac:dyDescent="0.2">
      <c r="A15" s="199">
        <v>4</v>
      </c>
      <c r="B15" s="174" t="s">
        <v>466</v>
      </c>
      <c r="C15" s="194" t="s">
        <v>467</v>
      </c>
      <c r="D15" s="177" t="s">
        <v>463</v>
      </c>
      <c r="E15" s="220"/>
      <c r="F15" s="185"/>
      <c r="G15" s="184">
        <f>ROUND(E15*F15,2)</f>
        <v>0</v>
      </c>
      <c r="H15" s="183" t="s">
        <v>464</v>
      </c>
      <c r="I15" s="202" t="s">
        <v>174</v>
      </c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 t="s">
        <v>166</v>
      </c>
      <c r="AF15" s="162"/>
      <c r="AG15" s="162"/>
      <c r="AH15" s="162"/>
      <c r="AI15" s="162"/>
      <c r="AJ15" s="162"/>
      <c r="AK15" s="162"/>
      <c r="AL15" s="162"/>
      <c r="AM15" s="162">
        <v>21</v>
      </c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</row>
    <row r="16" spans="1:60" x14ac:dyDescent="0.2">
      <c r="A16" s="198" t="s">
        <v>158</v>
      </c>
      <c r="B16" s="172" t="s">
        <v>120</v>
      </c>
      <c r="C16" s="193" t="s">
        <v>121</v>
      </c>
      <c r="D16" s="176"/>
      <c r="E16" s="179"/>
      <c r="F16" s="291">
        <f>SUM(G17:G22)</f>
        <v>0</v>
      </c>
      <c r="G16" s="292"/>
      <c r="H16" s="182"/>
      <c r="I16" s="201"/>
      <c r="AE16" t="s">
        <v>159</v>
      </c>
    </row>
    <row r="17" spans="1:60" outlineLevel="1" x14ac:dyDescent="0.2">
      <c r="A17" s="200">
        <v>5</v>
      </c>
      <c r="B17" s="173" t="s">
        <v>468</v>
      </c>
      <c r="C17" s="194" t="s">
        <v>469</v>
      </c>
      <c r="D17" s="177" t="s">
        <v>237</v>
      </c>
      <c r="E17" s="180">
        <v>3</v>
      </c>
      <c r="F17" s="185"/>
      <c r="G17" s="184">
        <f>ROUND(E17*F17,2)</f>
        <v>0</v>
      </c>
      <c r="H17" s="183"/>
      <c r="I17" s="202" t="s">
        <v>228</v>
      </c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 t="s">
        <v>229</v>
      </c>
      <c r="AF17" s="162" t="s">
        <v>240</v>
      </c>
      <c r="AG17" s="162"/>
      <c r="AH17" s="162"/>
      <c r="AI17" s="162"/>
      <c r="AJ17" s="162"/>
      <c r="AK17" s="162"/>
      <c r="AL17" s="162"/>
      <c r="AM17" s="162">
        <v>21</v>
      </c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outlineLevel="1" x14ac:dyDescent="0.2">
      <c r="A18" s="199"/>
      <c r="B18" s="285" t="s">
        <v>470</v>
      </c>
      <c r="C18" s="286"/>
      <c r="D18" s="287"/>
      <c r="E18" s="288"/>
      <c r="F18" s="289"/>
      <c r="G18" s="290"/>
      <c r="H18" s="183"/>
      <c r="I18" s="20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>
        <v>0</v>
      </c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 x14ac:dyDescent="0.2">
      <c r="A19" s="199"/>
      <c r="B19" s="285" t="s">
        <v>471</v>
      </c>
      <c r="C19" s="286"/>
      <c r="D19" s="287"/>
      <c r="E19" s="288"/>
      <c r="F19" s="289"/>
      <c r="G19" s="290"/>
      <c r="H19" s="183"/>
      <c r="I19" s="20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 t="s">
        <v>169</v>
      </c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outlineLevel="1" x14ac:dyDescent="0.2">
      <c r="A20" s="199">
        <v>6</v>
      </c>
      <c r="B20" s="174" t="s">
        <v>472</v>
      </c>
      <c r="C20" s="194" t="s">
        <v>473</v>
      </c>
      <c r="D20" s="177" t="s">
        <v>463</v>
      </c>
      <c r="E20" s="220"/>
      <c r="F20" s="185"/>
      <c r="G20" s="184">
        <f>ROUND(E20*F20,2)</f>
        <v>0</v>
      </c>
      <c r="H20" s="183" t="s">
        <v>474</v>
      </c>
      <c r="I20" s="202" t="s">
        <v>174</v>
      </c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 t="s">
        <v>166</v>
      </c>
      <c r="AF20" s="162"/>
      <c r="AG20" s="162"/>
      <c r="AH20" s="162"/>
      <c r="AI20" s="162"/>
      <c r="AJ20" s="162"/>
      <c r="AK20" s="162"/>
      <c r="AL20" s="162"/>
      <c r="AM20" s="162">
        <v>21</v>
      </c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outlineLevel="1" x14ac:dyDescent="0.2">
      <c r="A21" s="199"/>
      <c r="B21" s="285" t="s">
        <v>475</v>
      </c>
      <c r="C21" s="286"/>
      <c r="D21" s="287"/>
      <c r="E21" s="288"/>
      <c r="F21" s="289"/>
      <c r="G21" s="290"/>
      <c r="H21" s="183"/>
      <c r="I21" s="20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>
        <v>1</v>
      </c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outlineLevel="1" x14ac:dyDescent="0.2">
      <c r="A22" s="199">
        <v>7</v>
      </c>
      <c r="B22" s="174" t="s">
        <v>476</v>
      </c>
      <c r="C22" s="194" t="s">
        <v>477</v>
      </c>
      <c r="D22" s="177" t="s">
        <v>463</v>
      </c>
      <c r="E22" s="220"/>
      <c r="F22" s="185"/>
      <c r="G22" s="184">
        <f>ROUND(E22*F22,2)</f>
        <v>0</v>
      </c>
      <c r="H22" s="183" t="s">
        <v>474</v>
      </c>
      <c r="I22" s="202" t="s">
        <v>174</v>
      </c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 t="s">
        <v>166</v>
      </c>
      <c r="AF22" s="162"/>
      <c r="AG22" s="162"/>
      <c r="AH22" s="162"/>
      <c r="AI22" s="162"/>
      <c r="AJ22" s="162"/>
      <c r="AK22" s="162"/>
      <c r="AL22" s="162"/>
      <c r="AM22" s="162">
        <v>21</v>
      </c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x14ac:dyDescent="0.2">
      <c r="A23" s="198" t="s">
        <v>158</v>
      </c>
      <c r="B23" s="172" t="s">
        <v>122</v>
      </c>
      <c r="C23" s="193" t="s">
        <v>123</v>
      </c>
      <c r="D23" s="176"/>
      <c r="E23" s="179"/>
      <c r="F23" s="291">
        <f>SUM(G24:G34)</f>
        <v>0</v>
      </c>
      <c r="G23" s="292"/>
      <c r="H23" s="182"/>
      <c r="I23" s="201"/>
      <c r="AE23" t="s">
        <v>159</v>
      </c>
    </row>
    <row r="24" spans="1:60" outlineLevel="1" x14ac:dyDescent="0.2">
      <c r="A24" s="199"/>
      <c r="B24" s="293" t="s">
        <v>478</v>
      </c>
      <c r="C24" s="294"/>
      <c r="D24" s="295"/>
      <c r="E24" s="296"/>
      <c r="F24" s="297"/>
      <c r="G24" s="298"/>
      <c r="H24" s="183"/>
      <c r="I24" s="20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>
        <v>0</v>
      </c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outlineLevel="1" x14ac:dyDescent="0.2">
      <c r="A25" s="200">
        <v>8</v>
      </c>
      <c r="B25" s="173" t="s">
        <v>479</v>
      </c>
      <c r="C25" s="194" t="s">
        <v>480</v>
      </c>
      <c r="D25" s="177" t="s">
        <v>237</v>
      </c>
      <c r="E25" s="180">
        <v>2</v>
      </c>
      <c r="F25" s="185"/>
      <c r="G25" s="184">
        <f>ROUND(E25*F25,2)</f>
        <v>0</v>
      </c>
      <c r="H25" s="183" t="s">
        <v>474</v>
      </c>
      <c r="I25" s="202" t="s">
        <v>174</v>
      </c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 t="s">
        <v>166</v>
      </c>
      <c r="AF25" s="162"/>
      <c r="AG25" s="162"/>
      <c r="AH25" s="162"/>
      <c r="AI25" s="162"/>
      <c r="AJ25" s="162"/>
      <c r="AK25" s="162"/>
      <c r="AL25" s="162"/>
      <c r="AM25" s="162">
        <v>21</v>
      </c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outlineLevel="1" x14ac:dyDescent="0.2">
      <c r="A26" s="199"/>
      <c r="B26" s="285" t="s">
        <v>481</v>
      </c>
      <c r="C26" s="286"/>
      <c r="D26" s="287"/>
      <c r="E26" s="288"/>
      <c r="F26" s="289"/>
      <c r="G26" s="290"/>
      <c r="H26" s="183"/>
      <c r="I26" s="20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>
        <v>0</v>
      </c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">
      <c r="A27" s="199"/>
      <c r="B27" s="285" t="s">
        <v>482</v>
      </c>
      <c r="C27" s="286"/>
      <c r="D27" s="287"/>
      <c r="E27" s="288"/>
      <c r="F27" s="289"/>
      <c r="G27" s="290"/>
      <c r="H27" s="183"/>
      <c r="I27" s="20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>
        <v>1</v>
      </c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outlineLevel="1" x14ac:dyDescent="0.2">
      <c r="A28" s="200">
        <v>9</v>
      </c>
      <c r="B28" s="173" t="s">
        <v>485</v>
      </c>
      <c r="C28" s="194" t="s">
        <v>486</v>
      </c>
      <c r="D28" s="177" t="s">
        <v>237</v>
      </c>
      <c r="E28" s="180">
        <v>1</v>
      </c>
      <c r="F28" s="185"/>
      <c r="G28" s="184">
        <f>ROUND(E28*F28,2)</f>
        <v>0</v>
      </c>
      <c r="H28" s="183" t="s">
        <v>474</v>
      </c>
      <c r="I28" s="202" t="s">
        <v>174</v>
      </c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 t="s">
        <v>166</v>
      </c>
      <c r="AF28" s="162"/>
      <c r="AG28" s="162"/>
      <c r="AH28" s="162"/>
      <c r="AI28" s="162"/>
      <c r="AJ28" s="162"/>
      <c r="AK28" s="162"/>
      <c r="AL28" s="162"/>
      <c r="AM28" s="162">
        <v>21</v>
      </c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outlineLevel="1" x14ac:dyDescent="0.2">
      <c r="A29" s="199"/>
      <c r="B29" s="285" t="s">
        <v>487</v>
      </c>
      <c r="C29" s="286"/>
      <c r="D29" s="287"/>
      <c r="E29" s="288"/>
      <c r="F29" s="289"/>
      <c r="G29" s="290"/>
      <c r="H29" s="183"/>
      <c r="I29" s="20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>
        <v>0</v>
      </c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</row>
    <row r="30" spans="1:60" outlineLevel="1" x14ac:dyDescent="0.2">
      <c r="A30" s="200">
        <v>10</v>
      </c>
      <c r="B30" s="173" t="s">
        <v>1141</v>
      </c>
      <c r="C30" s="194" t="s">
        <v>486</v>
      </c>
      <c r="D30" s="177" t="s">
        <v>245</v>
      </c>
      <c r="E30" s="180">
        <v>1</v>
      </c>
      <c r="F30" s="185"/>
      <c r="G30" s="184">
        <f>ROUND(E30*F30,2)</f>
        <v>0</v>
      </c>
      <c r="H30" s="183" t="s">
        <v>474</v>
      </c>
      <c r="I30" s="202" t="s">
        <v>174</v>
      </c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 t="s">
        <v>166</v>
      </c>
      <c r="AF30" s="162"/>
      <c r="AG30" s="162"/>
      <c r="AH30" s="162"/>
      <c r="AI30" s="162"/>
      <c r="AJ30" s="162"/>
      <c r="AK30" s="162"/>
      <c r="AL30" s="162"/>
      <c r="AM30" s="162">
        <v>21</v>
      </c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outlineLevel="1" x14ac:dyDescent="0.2">
      <c r="A31" s="199"/>
      <c r="B31" s="285" t="s">
        <v>494</v>
      </c>
      <c r="C31" s="286"/>
      <c r="D31" s="287"/>
      <c r="E31" s="288"/>
      <c r="F31" s="289"/>
      <c r="G31" s="290"/>
      <c r="H31" s="183"/>
      <c r="I31" s="20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>
        <v>0</v>
      </c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outlineLevel="1" x14ac:dyDescent="0.2">
      <c r="A32" s="199">
        <v>11</v>
      </c>
      <c r="B32" s="174" t="s">
        <v>495</v>
      </c>
      <c r="C32" s="194" t="s">
        <v>462</v>
      </c>
      <c r="D32" s="177" t="s">
        <v>463</v>
      </c>
      <c r="E32" s="220"/>
      <c r="F32" s="185"/>
      <c r="G32" s="184">
        <f>ROUND(E32*F32,2)</f>
        <v>0</v>
      </c>
      <c r="H32" s="183" t="s">
        <v>474</v>
      </c>
      <c r="I32" s="202" t="s">
        <v>174</v>
      </c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 t="s">
        <v>166</v>
      </c>
      <c r="AF32" s="162"/>
      <c r="AG32" s="162"/>
      <c r="AH32" s="162"/>
      <c r="AI32" s="162"/>
      <c r="AJ32" s="162"/>
      <c r="AK32" s="162"/>
      <c r="AL32" s="162"/>
      <c r="AM32" s="162">
        <v>21</v>
      </c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outlineLevel="1" x14ac:dyDescent="0.2">
      <c r="A33" s="199"/>
      <c r="B33" s="285" t="s">
        <v>496</v>
      </c>
      <c r="C33" s="286"/>
      <c r="D33" s="287"/>
      <c r="E33" s="288"/>
      <c r="F33" s="289"/>
      <c r="G33" s="290"/>
      <c r="H33" s="183"/>
      <c r="I33" s="20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>
        <v>1</v>
      </c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 x14ac:dyDescent="0.2">
      <c r="A34" s="199">
        <v>12</v>
      </c>
      <c r="B34" s="174" t="s">
        <v>497</v>
      </c>
      <c r="C34" s="194" t="s">
        <v>498</v>
      </c>
      <c r="D34" s="177" t="s">
        <v>463</v>
      </c>
      <c r="E34" s="220"/>
      <c r="F34" s="185"/>
      <c r="G34" s="184">
        <f>ROUND(E34*F34,2)</f>
        <v>0</v>
      </c>
      <c r="H34" s="183" t="s">
        <v>474</v>
      </c>
      <c r="I34" s="202" t="s">
        <v>174</v>
      </c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 t="s">
        <v>166</v>
      </c>
      <c r="AF34" s="162"/>
      <c r="AG34" s="162"/>
      <c r="AH34" s="162"/>
      <c r="AI34" s="162"/>
      <c r="AJ34" s="162"/>
      <c r="AK34" s="162"/>
      <c r="AL34" s="162"/>
      <c r="AM34" s="162">
        <v>21</v>
      </c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x14ac:dyDescent="0.2">
      <c r="A35" s="198" t="s">
        <v>158</v>
      </c>
      <c r="B35" s="172" t="s">
        <v>124</v>
      </c>
      <c r="C35" s="193" t="s">
        <v>125</v>
      </c>
      <c r="D35" s="176"/>
      <c r="E35" s="179"/>
      <c r="F35" s="291">
        <f>SUM(G36:G49)</f>
        <v>0</v>
      </c>
      <c r="G35" s="292"/>
      <c r="H35" s="182"/>
      <c r="I35" s="201"/>
      <c r="AE35" t="s">
        <v>159</v>
      </c>
    </row>
    <row r="36" spans="1:60" outlineLevel="1" x14ac:dyDescent="0.2">
      <c r="A36" s="199"/>
      <c r="B36" s="293" t="s">
        <v>499</v>
      </c>
      <c r="C36" s="294"/>
      <c r="D36" s="295"/>
      <c r="E36" s="296"/>
      <c r="F36" s="297"/>
      <c r="G36" s="298"/>
      <c r="H36" s="183"/>
      <c r="I36" s="20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>
        <v>0</v>
      </c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outlineLevel="1" x14ac:dyDescent="0.2">
      <c r="A37" s="200">
        <v>13</v>
      </c>
      <c r="B37" s="173" t="s">
        <v>1142</v>
      </c>
      <c r="C37" s="194" t="s">
        <v>1143</v>
      </c>
      <c r="D37" s="177" t="s">
        <v>225</v>
      </c>
      <c r="E37" s="180">
        <v>1</v>
      </c>
      <c r="F37" s="185"/>
      <c r="G37" s="184">
        <f>ROUND(E37*F37,2)</f>
        <v>0</v>
      </c>
      <c r="H37" s="183" t="s">
        <v>474</v>
      </c>
      <c r="I37" s="202" t="s">
        <v>174</v>
      </c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 t="s">
        <v>166</v>
      </c>
      <c r="AF37" s="162"/>
      <c r="AG37" s="162"/>
      <c r="AH37" s="162"/>
      <c r="AI37" s="162"/>
      <c r="AJ37" s="162"/>
      <c r="AK37" s="162"/>
      <c r="AL37" s="162"/>
      <c r="AM37" s="162">
        <v>21</v>
      </c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outlineLevel="1" x14ac:dyDescent="0.2">
      <c r="A38" s="199"/>
      <c r="B38" s="174"/>
      <c r="C38" s="299" t="s">
        <v>502</v>
      </c>
      <c r="D38" s="300"/>
      <c r="E38" s="301"/>
      <c r="F38" s="302"/>
      <c r="G38" s="303"/>
      <c r="H38" s="183"/>
      <c r="I38" s="20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5" t="str">
        <f>C38</f>
        <v>Potrubí včetně tvarovek a zednických výpomocí.</v>
      </c>
      <c r="BB38" s="162"/>
      <c r="BC38" s="162"/>
      <c r="BD38" s="162"/>
      <c r="BE38" s="162"/>
      <c r="BF38" s="162"/>
      <c r="BG38" s="162"/>
      <c r="BH38" s="162"/>
    </row>
    <row r="39" spans="1:60" outlineLevel="1" x14ac:dyDescent="0.2">
      <c r="A39" s="199"/>
      <c r="B39" s="285" t="s">
        <v>1144</v>
      </c>
      <c r="C39" s="286"/>
      <c r="D39" s="287"/>
      <c r="E39" s="288"/>
      <c r="F39" s="289"/>
      <c r="G39" s="290"/>
      <c r="H39" s="183"/>
      <c r="I39" s="20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>
        <v>0</v>
      </c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outlineLevel="1" x14ac:dyDescent="0.2">
      <c r="A40" s="199"/>
      <c r="B40" s="285" t="s">
        <v>1145</v>
      </c>
      <c r="C40" s="286"/>
      <c r="D40" s="287"/>
      <c r="E40" s="288"/>
      <c r="F40" s="289"/>
      <c r="G40" s="290"/>
      <c r="H40" s="183"/>
      <c r="I40" s="20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>
        <v>1</v>
      </c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outlineLevel="1" x14ac:dyDescent="0.2">
      <c r="A41" s="200">
        <v>14</v>
      </c>
      <c r="B41" s="173" t="s">
        <v>1146</v>
      </c>
      <c r="C41" s="194" t="s">
        <v>1147</v>
      </c>
      <c r="D41" s="177" t="s">
        <v>225</v>
      </c>
      <c r="E41" s="180">
        <v>1</v>
      </c>
      <c r="F41" s="185"/>
      <c r="G41" s="184">
        <f>ROUND(E41*F41,2)</f>
        <v>0</v>
      </c>
      <c r="H41" s="183" t="s">
        <v>474</v>
      </c>
      <c r="I41" s="202" t="s">
        <v>174</v>
      </c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 t="s">
        <v>166</v>
      </c>
      <c r="AF41" s="162"/>
      <c r="AG41" s="162"/>
      <c r="AH41" s="162"/>
      <c r="AI41" s="162"/>
      <c r="AJ41" s="162"/>
      <c r="AK41" s="162"/>
      <c r="AL41" s="162"/>
      <c r="AM41" s="162">
        <v>21</v>
      </c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 x14ac:dyDescent="0.2">
      <c r="A42" s="199"/>
      <c r="B42" s="174"/>
      <c r="C42" s="299" t="s">
        <v>502</v>
      </c>
      <c r="D42" s="300"/>
      <c r="E42" s="301"/>
      <c r="F42" s="302"/>
      <c r="G42" s="303"/>
      <c r="H42" s="183"/>
      <c r="I42" s="20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5" t="str">
        <f>C42</f>
        <v>Potrubí včetně tvarovek a zednických výpomocí.</v>
      </c>
      <c r="BB42" s="162"/>
      <c r="BC42" s="162"/>
      <c r="BD42" s="162"/>
      <c r="BE42" s="162"/>
      <c r="BF42" s="162"/>
      <c r="BG42" s="162"/>
      <c r="BH42" s="162"/>
    </row>
    <row r="43" spans="1:60" outlineLevel="1" x14ac:dyDescent="0.2">
      <c r="A43" s="200">
        <v>15</v>
      </c>
      <c r="B43" s="173" t="s">
        <v>515</v>
      </c>
      <c r="C43" s="194" t="s">
        <v>1148</v>
      </c>
      <c r="D43" s="177" t="s">
        <v>245</v>
      </c>
      <c r="E43" s="180">
        <v>1</v>
      </c>
      <c r="F43" s="185"/>
      <c r="G43" s="184">
        <f>ROUND(E43*F43,2)</f>
        <v>0</v>
      </c>
      <c r="H43" s="183"/>
      <c r="I43" s="202" t="s">
        <v>228</v>
      </c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 t="s">
        <v>229</v>
      </c>
      <c r="AF43" s="162" t="s">
        <v>240</v>
      </c>
      <c r="AG43" s="162"/>
      <c r="AH43" s="162"/>
      <c r="AI43" s="162"/>
      <c r="AJ43" s="162"/>
      <c r="AK43" s="162"/>
      <c r="AL43" s="162"/>
      <c r="AM43" s="162">
        <v>21</v>
      </c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</row>
    <row r="44" spans="1:60" outlineLevel="1" x14ac:dyDescent="0.2">
      <c r="A44" s="200">
        <v>16</v>
      </c>
      <c r="B44" s="173" t="s">
        <v>517</v>
      </c>
      <c r="C44" s="194" t="s">
        <v>1149</v>
      </c>
      <c r="D44" s="177" t="s">
        <v>245</v>
      </c>
      <c r="E44" s="180">
        <v>3</v>
      </c>
      <c r="F44" s="185"/>
      <c r="G44" s="184">
        <f>ROUND(E44*F44,2)</f>
        <v>0</v>
      </c>
      <c r="H44" s="183"/>
      <c r="I44" s="202" t="s">
        <v>228</v>
      </c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 t="s">
        <v>229</v>
      </c>
      <c r="AF44" s="162" t="s">
        <v>240</v>
      </c>
      <c r="AG44" s="162"/>
      <c r="AH44" s="162"/>
      <c r="AI44" s="162"/>
      <c r="AJ44" s="162"/>
      <c r="AK44" s="162"/>
      <c r="AL44" s="162"/>
      <c r="AM44" s="162">
        <v>21</v>
      </c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outlineLevel="1" x14ac:dyDescent="0.2">
      <c r="A45" s="200">
        <v>17</v>
      </c>
      <c r="B45" s="173" t="s">
        <v>519</v>
      </c>
      <c r="C45" s="194" t="s">
        <v>908</v>
      </c>
      <c r="D45" s="177" t="s">
        <v>245</v>
      </c>
      <c r="E45" s="180">
        <v>6</v>
      </c>
      <c r="F45" s="185"/>
      <c r="G45" s="184">
        <f>ROUND(E45*F45,2)</f>
        <v>0</v>
      </c>
      <c r="H45" s="183"/>
      <c r="I45" s="202" t="s">
        <v>228</v>
      </c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 t="s">
        <v>229</v>
      </c>
      <c r="AF45" s="162" t="s">
        <v>240</v>
      </c>
      <c r="AG45" s="162"/>
      <c r="AH45" s="162"/>
      <c r="AI45" s="162"/>
      <c r="AJ45" s="162"/>
      <c r="AK45" s="162"/>
      <c r="AL45" s="162"/>
      <c r="AM45" s="162">
        <v>21</v>
      </c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 outlineLevel="1" x14ac:dyDescent="0.2">
      <c r="A46" s="199"/>
      <c r="B46" s="285" t="s">
        <v>527</v>
      </c>
      <c r="C46" s="286"/>
      <c r="D46" s="287"/>
      <c r="E46" s="288"/>
      <c r="F46" s="289"/>
      <c r="G46" s="290"/>
      <c r="H46" s="183"/>
      <c r="I46" s="20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>
        <v>0</v>
      </c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outlineLevel="1" x14ac:dyDescent="0.2">
      <c r="A47" s="199">
        <v>18</v>
      </c>
      <c r="B47" s="174" t="s">
        <v>528</v>
      </c>
      <c r="C47" s="194" t="s">
        <v>529</v>
      </c>
      <c r="D47" s="177" t="s">
        <v>463</v>
      </c>
      <c r="E47" s="220"/>
      <c r="F47" s="185"/>
      <c r="G47" s="184">
        <f>ROUND(E47*F47,2)</f>
        <v>0</v>
      </c>
      <c r="H47" s="183" t="s">
        <v>474</v>
      </c>
      <c r="I47" s="202" t="s">
        <v>174</v>
      </c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 t="s">
        <v>166</v>
      </c>
      <c r="AF47" s="162"/>
      <c r="AG47" s="162"/>
      <c r="AH47" s="162"/>
      <c r="AI47" s="162"/>
      <c r="AJ47" s="162"/>
      <c r="AK47" s="162"/>
      <c r="AL47" s="162"/>
      <c r="AM47" s="162">
        <v>21</v>
      </c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</row>
    <row r="48" spans="1:60" outlineLevel="1" x14ac:dyDescent="0.2">
      <c r="A48" s="199"/>
      <c r="B48" s="285" t="s">
        <v>530</v>
      </c>
      <c r="C48" s="286"/>
      <c r="D48" s="287"/>
      <c r="E48" s="288"/>
      <c r="F48" s="289"/>
      <c r="G48" s="290"/>
      <c r="H48" s="183"/>
      <c r="I48" s="20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>
        <v>1</v>
      </c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outlineLevel="1" x14ac:dyDescent="0.2">
      <c r="A49" s="199">
        <v>19</v>
      </c>
      <c r="B49" s="174" t="s">
        <v>531</v>
      </c>
      <c r="C49" s="194" t="s">
        <v>477</v>
      </c>
      <c r="D49" s="177" t="s">
        <v>463</v>
      </c>
      <c r="E49" s="220"/>
      <c r="F49" s="185"/>
      <c r="G49" s="184">
        <f>ROUND(E49*F49,2)</f>
        <v>0</v>
      </c>
      <c r="H49" s="183" t="s">
        <v>474</v>
      </c>
      <c r="I49" s="202" t="s">
        <v>174</v>
      </c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 t="s">
        <v>166</v>
      </c>
      <c r="AF49" s="162"/>
      <c r="AG49" s="162"/>
      <c r="AH49" s="162"/>
      <c r="AI49" s="162"/>
      <c r="AJ49" s="162"/>
      <c r="AK49" s="162"/>
      <c r="AL49" s="162"/>
      <c r="AM49" s="162">
        <v>21</v>
      </c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x14ac:dyDescent="0.2">
      <c r="A50" s="198" t="s">
        <v>158</v>
      </c>
      <c r="B50" s="172" t="s">
        <v>126</v>
      </c>
      <c r="C50" s="193" t="s">
        <v>127</v>
      </c>
      <c r="D50" s="176"/>
      <c r="E50" s="179"/>
      <c r="F50" s="291">
        <f>SUM(G51:G68)</f>
        <v>0</v>
      </c>
      <c r="G50" s="292"/>
      <c r="H50" s="182"/>
      <c r="I50" s="201"/>
      <c r="AE50" t="s">
        <v>159</v>
      </c>
    </row>
    <row r="51" spans="1:60" outlineLevel="1" x14ac:dyDescent="0.2">
      <c r="A51" s="199"/>
      <c r="B51" s="293" t="s">
        <v>1150</v>
      </c>
      <c r="C51" s="294"/>
      <c r="D51" s="295"/>
      <c r="E51" s="296"/>
      <c r="F51" s="297"/>
      <c r="G51" s="298"/>
      <c r="H51" s="183"/>
      <c r="I51" s="20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>
        <v>0</v>
      </c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</row>
    <row r="52" spans="1:60" outlineLevel="1" x14ac:dyDescent="0.2">
      <c r="A52" s="199"/>
      <c r="B52" s="285" t="s">
        <v>1151</v>
      </c>
      <c r="C52" s="286"/>
      <c r="D52" s="287"/>
      <c r="E52" s="288"/>
      <c r="F52" s="289"/>
      <c r="G52" s="290"/>
      <c r="H52" s="183"/>
      <c r="I52" s="20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>
        <v>1</v>
      </c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</row>
    <row r="53" spans="1:60" outlineLevel="1" x14ac:dyDescent="0.2">
      <c r="A53" s="200">
        <v>20</v>
      </c>
      <c r="B53" s="173" t="s">
        <v>1152</v>
      </c>
      <c r="C53" s="194" t="s">
        <v>1153</v>
      </c>
      <c r="D53" s="177" t="s">
        <v>237</v>
      </c>
      <c r="E53" s="180">
        <v>1</v>
      </c>
      <c r="F53" s="185"/>
      <c r="G53" s="184">
        <f>ROUND(E53*F53,2)</f>
        <v>0</v>
      </c>
      <c r="H53" s="183" t="s">
        <v>474</v>
      </c>
      <c r="I53" s="202" t="s">
        <v>174</v>
      </c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 t="s">
        <v>166</v>
      </c>
      <c r="AF53" s="162"/>
      <c r="AG53" s="162"/>
      <c r="AH53" s="162"/>
      <c r="AI53" s="162"/>
      <c r="AJ53" s="162"/>
      <c r="AK53" s="162"/>
      <c r="AL53" s="162"/>
      <c r="AM53" s="162">
        <v>21</v>
      </c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</row>
    <row r="54" spans="1:60" outlineLevel="1" x14ac:dyDescent="0.2">
      <c r="A54" s="199"/>
      <c r="B54" s="285" t="s">
        <v>1154</v>
      </c>
      <c r="C54" s="286"/>
      <c r="D54" s="287"/>
      <c r="E54" s="288"/>
      <c r="F54" s="289"/>
      <c r="G54" s="290"/>
      <c r="H54" s="183"/>
      <c r="I54" s="20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>
        <v>0</v>
      </c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</row>
    <row r="55" spans="1:60" outlineLevel="1" x14ac:dyDescent="0.2">
      <c r="A55" s="200">
        <v>21</v>
      </c>
      <c r="B55" s="173" t="s">
        <v>1155</v>
      </c>
      <c r="C55" s="194" t="s">
        <v>1156</v>
      </c>
      <c r="D55" s="177" t="s">
        <v>245</v>
      </c>
      <c r="E55" s="180">
        <v>1</v>
      </c>
      <c r="F55" s="185"/>
      <c r="G55" s="184">
        <f>ROUND(E55*F55,2)</f>
        <v>0</v>
      </c>
      <c r="H55" s="183" t="s">
        <v>474</v>
      </c>
      <c r="I55" s="202" t="s">
        <v>174</v>
      </c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 t="s">
        <v>166</v>
      </c>
      <c r="AF55" s="162"/>
      <c r="AG55" s="162"/>
      <c r="AH55" s="162"/>
      <c r="AI55" s="162"/>
      <c r="AJ55" s="162"/>
      <c r="AK55" s="162"/>
      <c r="AL55" s="162"/>
      <c r="AM55" s="162">
        <v>21</v>
      </c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</row>
    <row r="56" spans="1:60" outlineLevel="1" x14ac:dyDescent="0.2">
      <c r="A56" s="199"/>
      <c r="B56" s="285" t="s">
        <v>552</v>
      </c>
      <c r="C56" s="286"/>
      <c r="D56" s="287"/>
      <c r="E56" s="288"/>
      <c r="F56" s="289"/>
      <c r="G56" s="290"/>
      <c r="H56" s="183"/>
      <c r="I56" s="20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>
        <v>0</v>
      </c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</row>
    <row r="57" spans="1:60" outlineLevel="1" x14ac:dyDescent="0.2">
      <c r="A57" s="199"/>
      <c r="B57" s="285" t="s">
        <v>553</v>
      </c>
      <c r="C57" s="286"/>
      <c r="D57" s="287"/>
      <c r="E57" s="288"/>
      <c r="F57" s="289"/>
      <c r="G57" s="290"/>
      <c r="H57" s="183"/>
      <c r="I57" s="20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>
        <v>1</v>
      </c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</row>
    <row r="58" spans="1:60" outlineLevel="1" x14ac:dyDescent="0.2">
      <c r="A58" s="200">
        <v>22</v>
      </c>
      <c r="B58" s="173" t="s">
        <v>556</v>
      </c>
      <c r="C58" s="194" t="s">
        <v>557</v>
      </c>
      <c r="D58" s="177" t="s">
        <v>245</v>
      </c>
      <c r="E58" s="180">
        <v>6</v>
      </c>
      <c r="F58" s="185"/>
      <c r="G58" s="184">
        <f>ROUND(E58*F58,2)</f>
        <v>0</v>
      </c>
      <c r="H58" s="183" t="s">
        <v>474</v>
      </c>
      <c r="I58" s="202" t="s">
        <v>174</v>
      </c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 t="s">
        <v>166</v>
      </c>
      <c r="AF58" s="162"/>
      <c r="AG58" s="162"/>
      <c r="AH58" s="162"/>
      <c r="AI58" s="162"/>
      <c r="AJ58" s="162"/>
      <c r="AK58" s="162"/>
      <c r="AL58" s="162"/>
      <c r="AM58" s="162">
        <v>21</v>
      </c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</row>
    <row r="59" spans="1:60" outlineLevel="1" x14ac:dyDescent="0.2">
      <c r="A59" s="199"/>
      <c r="B59" s="285" t="s">
        <v>574</v>
      </c>
      <c r="C59" s="286"/>
      <c r="D59" s="287"/>
      <c r="E59" s="288"/>
      <c r="F59" s="289"/>
      <c r="G59" s="290"/>
      <c r="H59" s="183"/>
      <c r="I59" s="20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>
        <v>0</v>
      </c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</row>
    <row r="60" spans="1:60" outlineLevel="1" x14ac:dyDescent="0.2">
      <c r="A60" s="199"/>
      <c r="B60" s="285" t="s">
        <v>575</v>
      </c>
      <c r="C60" s="286"/>
      <c r="D60" s="287"/>
      <c r="E60" s="288"/>
      <c r="F60" s="289"/>
      <c r="G60" s="290"/>
      <c r="H60" s="183"/>
      <c r="I60" s="20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>
        <v>1</v>
      </c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</row>
    <row r="61" spans="1:60" outlineLevel="1" x14ac:dyDescent="0.2">
      <c r="A61" s="200">
        <v>23</v>
      </c>
      <c r="B61" s="173" t="s">
        <v>576</v>
      </c>
      <c r="C61" s="194" t="s">
        <v>577</v>
      </c>
      <c r="D61" s="177" t="s">
        <v>245</v>
      </c>
      <c r="E61" s="180">
        <v>1</v>
      </c>
      <c r="F61" s="185"/>
      <c r="G61" s="184">
        <f>ROUND(E61*F61,2)</f>
        <v>0</v>
      </c>
      <c r="H61" s="183" t="s">
        <v>474</v>
      </c>
      <c r="I61" s="202" t="s">
        <v>174</v>
      </c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 t="s">
        <v>166</v>
      </c>
      <c r="AF61" s="162"/>
      <c r="AG61" s="162"/>
      <c r="AH61" s="162"/>
      <c r="AI61" s="162"/>
      <c r="AJ61" s="162"/>
      <c r="AK61" s="162"/>
      <c r="AL61" s="162"/>
      <c r="AM61" s="162">
        <v>21</v>
      </c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</row>
    <row r="62" spans="1:60" outlineLevel="1" x14ac:dyDescent="0.2">
      <c r="A62" s="199"/>
      <c r="B62" s="285" t="s">
        <v>574</v>
      </c>
      <c r="C62" s="286"/>
      <c r="D62" s="287"/>
      <c r="E62" s="288"/>
      <c r="F62" s="289"/>
      <c r="G62" s="290"/>
      <c r="H62" s="183"/>
      <c r="I62" s="20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>
        <v>0</v>
      </c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</row>
    <row r="63" spans="1:60" outlineLevel="1" x14ac:dyDescent="0.2">
      <c r="A63" s="199"/>
      <c r="B63" s="285" t="s">
        <v>578</v>
      </c>
      <c r="C63" s="286"/>
      <c r="D63" s="287"/>
      <c r="E63" s="288"/>
      <c r="F63" s="289"/>
      <c r="G63" s="290"/>
      <c r="H63" s="183"/>
      <c r="I63" s="20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>
        <v>1</v>
      </c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</row>
    <row r="64" spans="1:60" outlineLevel="1" x14ac:dyDescent="0.2">
      <c r="A64" s="200">
        <v>24</v>
      </c>
      <c r="B64" s="173" t="s">
        <v>579</v>
      </c>
      <c r="C64" s="194" t="s">
        <v>580</v>
      </c>
      <c r="D64" s="177" t="s">
        <v>245</v>
      </c>
      <c r="E64" s="180">
        <v>1</v>
      </c>
      <c r="F64" s="185"/>
      <c r="G64" s="184">
        <f>ROUND(E64*F64,2)</f>
        <v>0</v>
      </c>
      <c r="H64" s="183" t="s">
        <v>474</v>
      </c>
      <c r="I64" s="202" t="s">
        <v>174</v>
      </c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 t="s">
        <v>166</v>
      </c>
      <c r="AF64" s="162"/>
      <c r="AG64" s="162"/>
      <c r="AH64" s="162"/>
      <c r="AI64" s="162"/>
      <c r="AJ64" s="162"/>
      <c r="AK64" s="162"/>
      <c r="AL64" s="162"/>
      <c r="AM64" s="162">
        <v>21</v>
      </c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</row>
    <row r="65" spans="1:60" outlineLevel="1" x14ac:dyDescent="0.2">
      <c r="A65" s="199"/>
      <c r="B65" s="285" t="s">
        <v>599</v>
      </c>
      <c r="C65" s="286"/>
      <c r="D65" s="287"/>
      <c r="E65" s="288"/>
      <c r="F65" s="289"/>
      <c r="G65" s="290"/>
      <c r="H65" s="183"/>
      <c r="I65" s="20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>
        <v>0</v>
      </c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</row>
    <row r="66" spans="1:60" outlineLevel="1" x14ac:dyDescent="0.2">
      <c r="A66" s="199">
        <v>25</v>
      </c>
      <c r="B66" s="174" t="s">
        <v>600</v>
      </c>
      <c r="C66" s="194" t="s">
        <v>601</v>
      </c>
      <c r="D66" s="177" t="s">
        <v>463</v>
      </c>
      <c r="E66" s="220"/>
      <c r="F66" s="185"/>
      <c r="G66" s="184">
        <f>ROUND(E66*F66,2)</f>
        <v>0</v>
      </c>
      <c r="H66" s="183" t="s">
        <v>474</v>
      </c>
      <c r="I66" s="202" t="s">
        <v>174</v>
      </c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 t="s">
        <v>166</v>
      </c>
      <c r="AF66" s="162"/>
      <c r="AG66" s="162"/>
      <c r="AH66" s="162"/>
      <c r="AI66" s="162"/>
      <c r="AJ66" s="162"/>
      <c r="AK66" s="162"/>
      <c r="AL66" s="162"/>
      <c r="AM66" s="162">
        <v>21</v>
      </c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</row>
    <row r="67" spans="1:60" outlineLevel="1" x14ac:dyDescent="0.2">
      <c r="A67" s="199"/>
      <c r="B67" s="285" t="s">
        <v>602</v>
      </c>
      <c r="C67" s="286"/>
      <c r="D67" s="287"/>
      <c r="E67" s="288"/>
      <c r="F67" s="289"/>
      <c r="G67" s="290"/>
      <c r="H67" s="183"/>
      <c r="I67" s="20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>
        <v>1</v>
      </c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</row>
    <row r="68" spans="1:60" outlineLevel="1" x14ac:dyDescent="0.2">
      <c r="A68" s="199">
        <v>26</v>
      </c>
      <c r="B68" s="174" t="s">
        <v>603</v>
      </c>
      <c r="C68" s="194" t="s">
        <v>477</v>
      </c>
      <c r="D68" s="177" t="s">
        <v>463</v>
      </c>
      <c r="E68" s="220"/>
      <c r="F68" s="185"/>
      <c r="G68" s="184">
        <f>ROUND(E68*F68,2)</f>
        <v>0</v>
      </c>
      <c r="H68" s="183" t="s">
        <v>474</v>
      </c>
      <c r="I68" s="202" t="s">
        <v>174</v>
      </c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 t="s">
        <v>166</v>
      </c>
      <c r="AF68" s="162"/>
      <c r="AG68" s="162"/>
      <c r="AH68" s="162"/>
      <c r="AI68" s="162"/>
      <c r="AJ68" s="162"/>
      <c r="AK68" s="162"/>
      <c r="AL68" s="162"/>
      <c r="AM68" s="162">
        <v>21</v>
      </c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</row>
    <row r="69" spans="1:60" x14ac:dyDescent="0.2">
      <c r="A69" s="198" t="s">
        <v>158</v>
      </c>
      <c r="B69" s="172" t="s">
        <v>132</v>
      </c>
      <c r="C69" s="193" t="s">
        <v>133</v>
      </c>
      <c r="D69" s="176"/>
      <c r="E69" s="179"/>
      <c r="F69" s="291">
        <f>SUM(G70:G72)</f>
        <v>0</v>
      </c>
      <c r="G69" s="292"/>
      <c r="H69" s="182"/>
      <c r="I69" s="201"/>
      <c r="AE69" t="s">
        <v>159</v>
      </c>
    </row>
    <row r="70" spans="1:60" outlineLevel="1" x14ac:dyDescent="0.2">
      <c r="A70" s="199"/>
      <c r="B70" s="293" t="s">
        <v>604</v>
      </c>
      <c r="C70" s="294"/>
      <c r="D70" s="295"/>
      <c r="E70" s="296"/>
      <c r="F70" s="297"/>
      <c r="G70" s="298"/>
      <c r="H70" s="183"/>
      <c r="I70" s="20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>
        <v>0</v>
      </c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</row>
    <row r="71" spans="1:60" outlineLevel="1" x14ac:dyDescent="0.2">
      <c r="A71" s="199"/>
      <c r="B71" s="285" t="s">
        <v>605</v>
      </c>
      <c r="C71" s="286"/>
      <c r="D71" s="287"/>
      <c r="E71" s="288"/>
      <c r="F71" s="289"/>
      <c r="G71" s="290"/>
      <c r="H71" s="183"/>
      <c r="I71" s="20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 t="s">
        <v>169</v>
      </c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</row>
    <row r="72" spans="1:60" outlineLevel="1" x14ac:dyDescent="0.2">
      <c r="A72" s="200">
        <v>27</v>
      </c>
      <c r="B72" s="173" t="s">
        <v>1157</v>
      </c>
      <c r="C72" s="194" t="s">
        <v>1158</v>
      </c>
      <c r="D72" s="177" t="s">
        <v>225</v>
      </c>
      <c r="E72" s="180">
        <v>2</v>
      </c>
      <c r="F72" s="185"/>
      <c r="G72" s="184">
        <f>ROUND(E72*F72,2)</f>
        <v>0</v>
      </c>
      <c r="H72" s="183" t="s">
        <v>608</v>
      </c>
      <c r="I72" s="202" t="s">
        <v>174</v>
      </c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 t="s">
        <v>166</v>
      </c>
      <c r="AF72" s="162"/>
      <c r="AG72" s="162"/>
      <c r="AH72" s="162"/>
      <c r="AI72" s="162"/>
      <c r="AJ72" s="162"/>
      <c r="AK72" s="162"/>
      <c r="AL72" s="162"/>
      <c r="AM72" s="162">
        <v>21</v>
      </c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</row>
    <row r="73" spans="1:60" x14ac:dyDescent="0.2">
      <c r="A73" s="198" t="s">
        <v>158</v>
      </c>
      <c r="B73" s="172" t="s">
        <v>140</v>
      </c>
      <c r="C73" s="193" t="s">
        <v>141</v>
      </c>
      <c r="D73" s="176"/>
      <c r="E73" s="179"/>
      <c r="F73" s="291">
        <f>SUM(G74:G80)</f>
        <v>0</v>
      </c>
      <c r="G73" s="292"/>
      <c r="H73" s="182"/>
      <c r="I73" s="201"/>
      <c r="AE73" t="s">
        <v>159</v>
      </c>
    </row>
    <row r="74" spans="1:60" outlineLevel="1" x14ac:dyDescent="0.2">
      <c r="A74" s="200">
        <v>28</v>
      </c>
      <c r="B74" s="173" t="s">
        <v>609</v>
      </c>
      <c r="C74" s="194" t="s">
        <v>610</v>
      </c>
      <c r="D74" s="177" t="s">
        <v>237</v>
      </c>
      <c r="E74" s="180">
        <v>1</v>
      </c>
      <c r="F74" s="185"/>
      <c r="G74" s="184">
        <f t="shared" ref="G74:G80" si="0">ROUND(E74*F74,2)</f>
        <v>0</v>
      </c>
      <c r="H74" s="183"/>
      <c r="I74" s="202" t="s">
        <v>228</v>
      </c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 t="s">
        <v>229</v>
      </c>
      <c r="AF74" s="162" t="s">
        <v>330</v>
      </c>
      <c r="AG74" s="162"/>
      <c r="AH74" s="162"/>
      <c r="AI74" s="162"/>
      <c r="AJ74" s="162"/>
      <c r="AK74" s="162"/>
      <c r="AL74" s="162"/>
      <c r="AM74" s="162">
        <v>21</v>
      </c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</row>
    <row r="75" spans="1:60" outlineLevel="1" x14ac:dyDescent="0.2">
      <c r="A75" s="200">
        <v>29</v>
      </c>
      <c r="B75" s="173" t="s">
        <v>611</v>
      </c>
      <c r="C75" s="194" t="s">
        <v>612</v>
      </c>
      <c r="D75" s="177" t="s">
        <v>237</v>
      </c>
      <c r="E75" s="180">
        <v>1</v>
      </c>
      <c r="F75" s="185"/>
      <c r="G75" s="184">
        <f t="shared" si="0"/>
        <v>0</v>
      </c>
      <c r="H75" s="183"/>
      <c r="I75" s="202" t="s">
        <v>228</v>
      </c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 t="s">
        <v>229</v>
      </c>
      <c r="AF75" s="162" t="s">
        <v>330</v>
      </c>
      <c r="AG75" s="162"/>
      <c r="AH75" s="162"/>
      <c r="AI75" s="162"/>
      <c r="AJ75" s="162"/>
      <c r="AK75" s="162"/>
      <c r="AL75" s="162"/>
      <c r="AM75" s="162">
        <v>21</v>
      </c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</row>
    <row r="76" spans="1:60" outlineLevel="1" x14ac:dyDescent="0.2">
      <c r="A76" s="200">
        <v>30</v>
      </c>
      <c r="B76" s="173" t="s">
        <v>613</v>
      </c>
      <c r="C76" s="194" t="s">
        <v>614</v>
      </c>
      <c r="D76" s="177" t="s">
        <v>237</v>
      </c>
      <c r="E76" s="180">
        <v>1</v>
      </c>
      <c r="F76" s="185"/>
      <c r="G76" s="184">
        <f t="shared" si="0"/>
        <v>0</v>
      </c>
      <c r="H76" s="183"/>
      <c r="I76" s="202" t="s">
        <v>228</v>
      </c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 t="s">
        <v>229</v>
      </c>
      <c r="AF76" s="162" t="s">
        <v>330</v>
      </c>
      <c r="AG76" s="162"/>
      <c r="AH76" s="162"/>
      <c r="AI76" s="162"/>
      <c r="AJ76" s="162"/>
      <c r="AK76" s="162"/>
      <c r="AL76" s="162"/>
      <c r="AM76" s="162">
        <v>21</v>
      </c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</row>
    <row r="77" spans="1:60" outlineLevel="1" x14ac:dyDescent="0.2">
      <c r="A77" s="200">
        <v>31</v>
      </c>
      <c r="B77" s="173" t="s">
        <v>615</v>
      </c>
      <c r="C77" s="194" t="s">
        <v>616</v>
      </c>
      <c r="D77" s="177" t="s">
        <v>617</v>
      </c>
      <c r="E77" s="180">
        <v>24</v>
      </c>
      <c r="F77" s="185"/>
      <c r="G77" s="184">
        <f t="shared" si="0"/>
        <v>0</v>
      </c>
      <c r="H77" s="183"/>
      <c r="I77" s="202" t="s">
        <v>228</v>
      </c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 t="s">
        <v>229</v>
      </c>
      <c r="AF77" s="162" t="s">
        <v>330</v>
      </c>
      <c r="AG77" s="162"/>
      <c r="AH77" s="162"/>
      <c r="AI77" s="162"/>
      <c r="AJ77" s="162"/>
      <c r="AK77" s="162"/>
      <c r="AL77" s="162"/>
      <c r="AM77" s="162">
        <v>21</v>
      </c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</row>
    <row r="78" spans="1:60" outlineLevel="1" x14ac:dyDescent="0.2">
      <c r="A78" s="200">
        <v>32</v>
      </c>
      <c r="B78" s="173" t="s">
        <v>618</v>
      </c>
      <c r="C78" s="194" t="s">
        <v>619</v>
      </c>
      <c r="D78" s="177" t="s">
        <v>617</v>
      </c>
      <c r="E78" s="180">
        <v>10</v>
      </c>
      <c r="F78" s="185"/>
      <c r="G78" s="184">
        <f t="shared" si="0"/>
        <v>0</v>
      </c>
      <c r="H78" s="183"/>
      <c r="I78" s="202" t="s">
        <v>228</v>
      </c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 t="s">
        <v>229</v>
      </c>
      <c r="AF78" s="162" t="s">
        <v>330</v>
      </c>
      <c r="AG78" s="162"/>
      <c r="AH78" s="162"/>
      <c r="AI78" s="162"/>
      <c r="AJ78" s="162"/>
      <c r="AK78" s="162"/>
      <c r="AL78" s="162"/>
      <c r="AM78" s="162">
        <v>21</v>
      </c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</row>
    <row r="79" spans="1:60" outlineLevel="1" x14ac:dyDescent="0.2">
      <c r="A79" s="200">
        <v>33</v>
      </c>
      <c r="B79" s="173" t="s">
        <v>620</v>
      </c>
      <c r="C79" s="194" t="s">
        <v>621</v>
      </c>
      <c r="D79" s="177" t="s">
        <v>237</v>
      </c>
      <c r="E79" s="180">
        <v>1</v>
      </c>
      <c r="F79" s="185"/>
      <c r="G79" s="184">
        <f t="shared" si="0"/>
        <v>0</v>
      </c>
      <c r="H79" s="183"/>
      <c r="I79" s="202" t="s">
        <v>228</v>
      </c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 t="s">
        <v>229</v>
      </c>
      <c r="AF79" s="162" t="s">
        <v>330</v>
      </c>
      <c r="AG79" s="162"/>
      <c r="AH79" s="162"/>
      <c r="AI79" s="162"/>
      <c r="AJ79" s="162"/>
      <c r="AK79" s="162"/>
      <c r="AL79" s="162"/>
      <c r="AM79" s="162">
        <v>21</v>
      </c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</row>
    <row r="80" spans="1:60" ht="13.5" outlineLevel="1" thickBot="1" x14ac:dyDescent="0.25">
      <c r="A80" s="208">
        <v>34</v>
      </c>
      <c r="B80" s="209" t="s">
        <v>622</v>
      </c>
      <c r="C80" s="210" t="s">
        <v>623</v>
      </c>
      <c r="D80" s="211" t="s">
        <v>237</v>
      </c>
      <c r="E80" s="212">
        <v>1</v>
      </c>
      <c r="F80" s="213"/>
      <c r="G80" s="214">
        <f t="shared" si="0"/>
        <v>0</v>
      </c>
      <c r="H80" s="215"/>
      <c r="I80" s="216" t="s">
        <v>228</v>
      </c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 t="s">
        <v>229</v>
      </c>
      <c r="AF80" s="162" t="s">
        <v>330</v>
      </c>
      <c r="AG80" s="162"/>
      <c r="AH80" s="162"/>
      <c r="AI80" s="162"/>
      <c r="AJ80" s="162"/>
      <c r="AK80" s="162"/>
      <c r="AL80" s="162"/>
      <c r="AM80" s="162">
        <v>21</v>
      </c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</row>
    <row r="81" spans="1:9" x14ac:dyDescent="0.2">
      <c r="A81" s="163"/>
      <c r="B81" s="175" t="s">
        <v>335</v>
      </c>
      <c r="C81" s="195" t="s">
        <v>335</v>
      </c>
      <c r="D81" s="178"/>
      <c r="E81" s="181"/>
      <c r="F81" s="186"/>
      <c r="G81" s="186"/>
      <c r="H81" s="187"/>
      <c r="I81" s="186"/>
    </row>
    <row r="82" spans="1:9" hidden="1" x14ac:dyDescent="0.2">
      <c r="C82" s="196"/>
      <c r="D82" s="141"/>
    </row>
    <row r="83" spans="1:9" ht="13.5" hidden="1" thickBot="1" x14ac:dyDescent="0.25">
      <c r="A83" s="188"/>
      <c r="B83" s="189" t="s">
        <v>336</v>
      </c>
      <c r="C83" s="197"/>
      <c r="D83" s="190"/>
      <c r="E83" s="191"/>
      <c r="F83" s="191"/>
      <c r="G83" s="192">
        <f>F8+F16+F23+F35+F50+F69+F73</f>
        <v>0</v>
      </c>
    </row>
    <row r="84" spans="1:9" x14ac:dyDescent="0.2">
      <c r="D84" s="141"/>
    </row>
    <row r="85" spans="1:9" x14ac:dyDescent="0.2">
      <c r="D85" s="141"/>
    </row>
    <row r="86" spans="1:9" x14ac:dyDescent="0.2">
      <c r="D86" s="141"/>
    </row>
    <row r="87" spans="1:9" x14ac:dyDescent="0.2">
      <c r="D87" s="141"/>
    </row>
    <row r="88" spans="1:9" x14ac:dyDescent="0.2">
      <c r="D88" s="141"/>
    </row>
    <row r="89" spans="1:9" x14ac:dyDescent="0.2">
      <c r="D89" s="141"/>
    </row>
    <row r="90" spans="1:9" x14ac:dyDescent="0.2">
      <c r="D90" s="141"/>
    </row>
    <row r="91" spans="1:9" x14ac:dyDescent="0.2">
      <c r="D91" s="141"/>
    </row>
    <row r="92" spans="1:9" x14ac:dyDescent="0.2">
      <c r="D92" s="141"/>
    </row>
    <row r="93" spans="1:9" x14ac:dyDescent="0.2">
      <c r="D93" s="141"/>
    </row>
    <row r="94" spans="1:9" x14ac:dyDescent="0.2">
      <c r="D94" s="141"/>
    </row>
    <row r="95" spans="1:9" x14ac:dyDescent="0.2">
      <c r="D95" s="141"/>
    </row>
    <row r="96" spans="1:9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zXZW/dnSQiMzwblXHXuyiiLaDVYHyYoT2GSVZBkGUSPQKNXTlHyStiEJ2lrFNHFVHtTcshf54mhfYuKV/yZi/w==" saltValue="JaKM+a8CXHtrsswRRw6IZw==" spinCount="100000" sheet="1"/>
  <mergeCells count="41">
    <mergeCell ref="B24:G24"/>
    <mergeCell ref="A1:G1"/>
    <mergeCell ref="C7:G7"/>
    <mergeCell ref="F8:G8"/>
    <mergeCell ref="B11:G11"/>
    <mergeCell ref="B12:G12"/>
    <mergeCell ref="B14:G14"/>
    <mergeCell ref="F16:G16"/>
    <mergeCell ref="B18:G18"/>
    <mergeCell ref="B19:G19"/>
    <mergeCell ref="B21:G21"/>
    <mergeCell ref="F23:G23"/>
    <mergeCell ref="B46:G46"/>
    <mergeCell ref="B26:G26"/>
    <mergeCell ref="B27:G27"/>
    <mergeCell ref="B29:G29"/>
    <mergeCell ref="B31:G31"/>
    <mergeCell ref="B33:G33"/>
    <mergeCell ref="F35:G35"/>
    <mergeCell ref="B36:G36"/>
    <mergeCell ref="C38:G38"/>
    <mergeCell ref="B39:G39"/>
    <mergeCell ref="B40:G40"/>
    <mergeCell ref="C42:G42"/>
    <mergeCell ref="B65:G65"/>
    <mergeCell ref="B48:G48"/>
    <mergeCell ref="F50:G50"/>
    <mergeCell ref="B51:G51"/>
    <mergeCell ref="B52:G52"/>
    <mergeCell ref="B54:G54"/>
    <mergeCell ref="B56:G56"/>
    <mergeCell ref="B57:G57"/>
    <mergeCell ref="B59:G59"/>
    <mergeCell ref="B60:G60"/>
    <mergeCell ref="B62:G62"/>
    <mergeCell ref="B63:G63"/>
    <mergeCell ref="B67:G67"/>
    <mergeCell ref="F69:G69"/>
    <mergeCell ref="B70:G70"/>
    <mergeCell ref="B71:G71"/>
    <mergeCell ref="F73:G73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304" t="s">
        <v>152</v>
      </c>
      <c r="B1" s="304"/>
      <c r="C1" s="305"/>
      <c r="D1" s="304"/>
      <c r="E1" s="304"/>
      <c r="F1" s="304"/>
      <c r="G1" s="304"/>
      <c r="AC1" t="s">
        <v>155</v>
      </c>
    </row>
    <row r="2" spans="1:60" ht="13.5" thickTop="1" x14ac:dyDescent="0.2">
      <c r="A2" s="146" t="s">
        <v>29</v>
      </c>
      <c r="B2" s="150" t="s">
        <v>40</v>
      </c>
      <c r="C2" s="166" t="s">
        <v>41</v>
      </c>
      <c r="D2" s="148"/>
      <c r="E2" s="147"/>
      <c r="F2" s="147"/>
      <c r="G2" s="149"/>
    </row>
    <row r="3" spans="1:60" x14ac:dyDescent="0.2">
      <c r="A3" s="144" t="s">
        <v>30</v>
      </c>
      <c r="B3" s="151" t="s">
        <v>57</v>
      </c>
      <c r="C3" s="167" t="s">
        <v>58</v>
      </c>
      <c r="D3" s="143"/>
      <c r="E3" s="142"/>
      <c r="F3" s="142"/>
      <c r="G3" s="145"/>
      <c r="AC3" s="8" t="s">
        <v>143</v>
      </c>
    </row>
    <row r="4" spans="1:60" ht="13.5" thickBot="1" x14ac:dyDescent="0.25">
      <c r="A4" s="152" t="s">
        <v>31</v>
      </c>
      <c r="B4" s="153" t="s">
        <v>150</v>
      </c>
      <c r="C4" s="168" t="s">
        <v>111</v>
      </c>
      <c r="D4" s="154"/>
      <c r="E4" s="155"/>
      <c r="F4" s="155"/>
      <c r="G4" s="156"/>
    </row>
    <row r="5" spans="1:60" ht="14.25" thickTop="1" thickBot="1" x14ac:dyDescent="0.25">
      <c r="C5" s="169"/>
      <c r="D5" s="141"/>
      <c r="AN5">
        <v>15</v>
      </c>
      <c r="AO5">
        <v>21</v>
      </c>
    </row>
    <row r="6" spans="1:60" ht="27" thickTop="1" thickBot="1" x14ac:dyDescent="0.25">
      <c r="A6" s="157" t="s">
        <v>32</v>
      </c>
      <c r="B6" s="160" t="s">
        <v>33</v>
      </c>
      <c r="C6" s="170" t="s">
        <v>34</v>
      </c>
      <c r="D6" s="159" t="s">
        <v>35</v>
      </c>
      <c r="E6" s="158" t="s">
        <v>36</v>
      </c>
      <c r="F6" s="161" t="s">
        <v>37</v>
      </c>
      <c r="G6" s="157" t="s">
        <v>38</v>
      </c>
      <c r="H6" s="203" t="s">
        <v>153</v>
      </c>
      <c r="I6" s="171" t="s">
        <v>154</v>
      </c>
      <c r="J6" s="54"/>
      <c r="AN6">
        <f>SUMIF(AM8:AM44,AN5,G8:G44)</f>
        <v>0</v>
      </c>
      <c r="AO6">
        <f>SUMIF(AM8:AM44,AO5,G8:G44)</f>
        <v>0</v>
      </c>
    </row>
    <row r="7" spans="1:60" x14ac:dyDescent="0.2">
      <c r="A7" s="204"/>
      <c r="B7" s="205" t="s">
        <v>156</v>
      </c>
      <c r="C7" s="306" t="s">
        <v>157</v>
      </c>
      <c r="D7" s="312"/>
      <c r="E7" s="308"/>
      <c r="F7" s="309"/>
      <c r="G7" s="309"/>
      <c r="H7" s="206"/>
      <c r="I7" s="207"/>
    </row>
    <row r="8" spans="1:60" x14ac:dyDescent="0.2">
      <c r="A8" s="198" t="s">
        <v>158</v>
      </c>
      <c r="B8" s="172" t="s">
        <v>112</v>
      </c>
      <c r="C8" s="193" t="s">
        <v>113</v>
      </c>
      <c r="D8" s="221"/>
      <c r="E8" s="179"/>
      <c r="F8" s="310">
        <f>SUM(G9:G22)</f>
        <v>0</v>
      </c>
      <c r="G8" s="311"/>
      <c r="H8" s="182"/>
      <c r="I8" s="201"/>
      <c r="AE8" t="s">
        <v>159</v>
      </c>
    </row>
    <row r="9" spans="1:60" ht="33.75" outlineLevel="1" x14ac:dyDescent="0.2">
      <c r="A9" s="200">
        <v>1</v>
      </c>
      <c r="B9" s="173" t="s">
        <v>421</v>
      </c>
      <c r="C9" s="194" t="s">
        <v>624</v>
      </c>
      <c r="D9" s="222" t="s">
        <v>245</v>
      </c>
      <c r="E9" s="180">
        <v>1</v>
      </c>
      <c r="F9" s="185"/>
      <c r="G9" s="184">
        <f t="shared" ref="G9:G22" si="0">ROUND(E9*F9,2)</f>
        <v>0</v>
      </c>
      <c r="H9" s="183"/>
      <c r="I9" s="202" t="s">
        <v>228</v>
      </c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 t="s">
        <v>229</v>
      </c>
      <c r="AF9" s="162" t="s">
        <v>240</v>
      </c>
      <c r="AG9" s="162"/>
      <c r="AH9" s="162"/>
      <c r="AI9" s="162"/>
      <c r="AJ9" s="162"/>
      <c r="AK9" s="162"/>
      <c r="AL9" s="162"/>
      <c r="AM9" s="162">
        <v>21</v>
      </c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ht="22.5" outlineLevel="1" x14ac:dyDescent="0.2">
      <c r="A10" s="200">
        <v>2</v>
      </c>
      <c r="B10" s="173" t="s">
        <v>424</v>
      </c>
      <c r="C10" s="194" t="s">
        <v>625</v>
      </c>
      <c r="D10" s="222" t="s">
        <v>237</v>
      </c>
      <c r="E10" s="180">
        <v>1</v>
      </c>
      <c r="F10" s="185"/>
      <c r="G10" s="184">
        <f t="shared" si="0"/>
        <v>0</v>
      </c>
      <c r="H10" s="183"/>
      <c r="I10" s="202" t="s">
        <v>228</v>
      </c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 t="s">
        <v>229</v>
      </c>
      <c r="AF10" s="162" t="s">
        <v>240</v>
      </c>
      <c r="AG10" s="162"/>
      <c r="AH10" s="162"/>
      <c r="AI10" s="162"/>
      <c r="AJ10" s="162"/>
      <c r="AK10" s="162"/>
      <c r="AL10" s="162"/>
      <c r="AM10" s="162">
        <v>21</v>
      </c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 x14ac:dyDescent="0.2">
      <c r="A11" s="200">
        <v>3</v>
      </c>
      <c r="B11" s="173" t="s">
        <v>426</v>
      </c>
      <c r="C11" s="194" t="s">
        <v>1159</v>
      </c>
      <c r="D11" s="222" t="s">
        <v>237</v>
      </c>
      <c r="E11" s="180">
        <v>1</v>
      </c>
      <c r="F11" s="185"/>
      <c r="G11" s="184">
        <f t="shared" si="0"/>
        <v>0</v>
      </c>
      <c r="H11" s="183"/>
      <c r="I11" s="202" t="s">
        <v>228</v>
      </c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 t="s">
        <v>229</v>
      </c>
      <c r="AF11" s="162" t="s">
        <v>240</v>
      </c>
      <c r="AG11" s="162"/>
      <c r="AH11" s="162"/>
      <c r="AI11" s="162"/>
      <c r="AJ11" s="162"/>
      <c r="AK11" s="162"/>
      <c r="AL11" s="162"/>
      <c r="AM11" s="162">
        <v>21</v>
      </c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outlineLevel="1" x14ac:dyDescent="0.2">
      <c r="A12" s="200">
        <v>4</v>
      </c>
      <c r="B12" s="173" t="s">
        <v>428</v>
      </c>
      <c r="C12" s="194" t="s">
        <v>627</v>
      </c>
      <c r="D12" s="222" t="s">
        <v>237</v>
      </c>
      <c r="E12" s="180">
        <v>1</v>
      </c>
      <c r="F12" s="185"/>
      <c r="G12" s="184">
        <f t="shared" si="0"/>
        <v>0</v>
      </c>
      <c r="H12" s="183"/>
      <c r="I12" s="202" t="s">
        <v>228</v>
      </c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 t="s">
        <v>229</v>
      </c>
      <c r="AF12" s="162" t="s">
        <v>240</v>
      </c>
      <c r="AG12" s="162"/>
      <c r="AH12" s="162"/>
      <c r="AI12" s="162"/>
      <c r="AJ12" s="162"/>
      <c r="AK12" s="162"/>
      <c r="AL12" s="162"/>
      <c r="AM12" s="162">
        <v>21</v>
      </c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outlineLevel="1" x14ac:dyDescent="0.2">
      <c r="A13" s="200">
        <v>5</v>
      </c>
      <c r="B13" s="173" t="s">
        <v>430</v>
      </c>
      <c r="C13" s="194" t="s">
        <v>628</v>
      </c>
      <c r="D13" s="222" t="s">
        <v>245</v>
      </c>
      <c r="E13" s="180">
        <v>4</v>
      </c>
      <c r="F13" s="185"/>
      <c r="G13" s="184">
        <f t="shared" si="0"/>
        <v>0</v>
      </c>
      <c r="H13" s="183"/>
      <c r="I13" s="202" t="s">
        <v>228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 t="s">
        <v>229</v>
      </c>
      <c r="AF13" s="162" t="s">
        <v>240</v>
      </c>
      <c r="AG13" s="162"/>
      <c r="AH13" s="162"/>
      <c r="AI13" s="162"/>
      <c r="AJ13" s="162"/>
      <c r="AK13" s="162"/>
      <c r="AL13" s="162"/>
      <c r="AM13" s="162">
        <v>21</v>
      </c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outlineLevel="1" x14ac:dyDescent="0.2">
      <c r="A14" s="200">
        <v>6</v>
      </c>
      <c r="B14" s="173" t="s">
        <v>433</v>
      </c>
      <c r="C14" s="194" t="s">
        <v>629</v>
      </c>
      <c r="D14" s="222" t="s">
        <v>245</v>
      </c>
      <c r="E14" s="180">
        <v>1</v>
      </c>
      <c r="F14" s="185"/>
      <c r="G14" s="184">
        <f t="shared" si="0"/>
        <v>0</v>
      </c>
      <c r="H14" s="183"/>
      <c r="I14" s="202" t="s">
        <v>228</v>
      </c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 t="s">
        <v>229</v>
      </c>
      <c r="AF14" s="162" t="s">
        <v>240</v>
      </c>
      <c r="AG14" s="162"/>
      <c r="AH14" s="162"/>
      <c r="AI14" s="162"/>
      <c r="AJ14" s="162"/>
      <c r="AK14" s="162"/>
      <c r="AL14" s="162"/>
      <c r="AM14" s="162">
        <v>21</v>
      </c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outlineLevel="1" x14ac:dyDescent="0.2">
      <c r="A15" s="200">
        <v>7</v>
      </c>
      <c r="B15" s="173" t="s">
        <v>435</v>
      </c>
      <c r="C15" s="194" t="s">
        <v>630</v>
      </c>
      <c r="D15" s="222" t="s">
        <v>245</v>
      </c>
      <c r="E15" s="180">
        <v>2</v>
      </c>
      <c r="F15" s="185"/>
      <c r="G15" s="184">
        <f t="shared" si="0"/>
        <v>0</v>
      </c>
      <c r="H15" s="183"/>
      <c r="I15" s="202" t="s">
        <v>228</v>
      </c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 t="s">
        <v>229</v>
      </c>
      <c r="AF15" s="162" t="s">
        <v>240</v>
      </c>
      <c r="AG15" s="162"/>
      <c r="AH15" s="162"/>
      <c r="AI15" s="162"/>
      <c r="AJ15" s="162"/>
      <c r="AK15" s="162"/>
      <c r="AL15" s="162"/>
      <c r="AM15" s="162">
        <v>21</v>
      </c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</row>
    <row r="16" spans="1:60" outlineLevel="1" x14ac:dyDescent="0.2">
      <c r="A16" s="200">
        <v>8</v>
      </c>
      <c r="B16" s="173" t="s">
        <v>437</v>
      </c>
      <c r="C16" s="194" t="s">
        <v>631</v>
      </c>
      <c r="D16" s="222" t="s">
        <v>245</v>
      </c>
      <c r="E16" s="180">
        <v>1</v>
      </c>
      <c r="F16" s="185"/>
      <c r="G16" s="184">
        <f t="shared" si="0"/>
        <v>0</v>
      </c>
      <c r="H16" s="183"/>
      <c r="I16" s="202" t="s">
        <v>228</v>
      </c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 t="s">
        <v>229</v>
      </c>
      <c r="AF16" s="162" t="s">
        <v>240</v>
      </c>
      <c r="AG16" s="162"/>
      <c r="AH16" s="162"/>
      <c r="AI16" s="162"/>
      <c r="AJ16" s="162"/>
      <c r="AK16" s="162"/>
      <c r="AL16" s="162"/>
      <c r="AM16" s="162">
        <v>21</v>
      </c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">
      <c r="A17" s="200">
        <v>9</v>
      </c>
      <c r="B17" s="173" t="s">
        <v>439</v>
      </c>
      <c r="C17" s="194" t="s">
        <v>632</v>
      </c>
      <c r="D17" s="222" t="s">
        <v>245</v>
      </c>
      <c r="E17" s="180">
        <v>1</v>
      </c>
      <c r="F17" s="185"/>
      <c r="G17" s="184">
        <f t="shared" si="0"/>
        <v>0</v>
      </c>
      <c r="H17" s="183"/>
      <c r="I17" s="202" t="s">
        <v>228</v>
      </c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 t="s">
        <v>229</v>
      </c>
      <c r="AF17" s="162" t="s">
        <v>240</v>
      </c>
      <c r="AG17" s="162"/>
      <c r="AH17" s="162"/>
      <c r="AI17" s="162"/>
      <c r="AJ17" s="162"/>
      <c r="AK17" s="162"/>
      <c r="AL17" s="162"/>
      <c r="AM17" s="162">
        <v>21</v>
      </c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outlineLevel="1" x14ac:dyDescent="0.2">
      <c r="A18" s="200">
        <v>10</v>
      </c>
      <c r="B18" s="173" t="s">
        <v>633</v>
      </c>
      <c r="C18" s="194" t="s">
        <v>634</v>
      </c>
      <c r="D18" s="222" t="s">
        <v>245</v>
      </c>
      <c r="E18" s="180">
        <v>2</v>
      </c>
      <c r="F18" s="185"/>
      <c r="G18" s="184">
        <f t="shared" si="0"/>
        <v>0</v>
      </c>
      <c r="H18" s="183"/>
      <c r="I18" s="202" t="s">
        <v>228</v>
      </c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 t="s">
        <v>229</v>
      </c>
      <c r="AF18" s="162" t="s">
        <v>240</v>
      </c>
      <c r="AG18" s="162"/>
      <c r="AH18" s="162"/>
      <c r="AI18" s="162"/>
      <c r="AJ18" s="162"/>
      <c r="AK18" s="162"/>
      <c r="AL18" s="162"/>
      <c r="AM18" s="162">
        <v>21</v>
      </c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 x14ac:dyDescent="0.2">
      <c r="A19" s="200">
        <v>11</v>
      </c>
      <c r="B19" s="173" t="s">
        <v>635</v>
      </c>
      <c r="C19" s="194" t="s">
        <v>636</v>
      </c>
      <c r="D19" s="222" t="s">
        <v>245</v>
      </c>
      <c r="E19" s="180">
        <v>2</v>
      </c>
      <c r="F19" s="185"/>
      <c r="G19" s="184">
        <f t="shared" si="0"/>
        <v>0</v>
      </c>
      <c r="H19" s="183"/>
      <c r="I19" s="202" t="s">
        <v>228</v>
      </c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 t="s">
        <v>229</v>
      </c>
      <c r="AF19" s="162" t="s">
        <v>240</v>
      </c>
      <c r="AG19" s="162"/>
      <c r="AH19" s="162"/>
      <c r="AI19" s="162"/>
      <c r="AJ19" s="162"/>
      <c r="AK19" s="162"/>
      <c r="AL19" s="162"/>
      <c r="AM19" s="162">
        <v>21</v>
      </c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outlineLevel="1" x14ac:dyDescent="0.2">
      <c r="A20" s="200">
        <v>12</v>
      </c>
      <c r="B20" s="173" t="s">
        <v>637</v>
      </c>
      <c r="C20" s="194" t="s">
        <v>1079</v>
      </c>
      <c r="D20" s="222" t="s">
        <v>245</v>
      </c>
      <c r="E20" s="180">
        <v>1</v>
      </c>
      <c r="F20" s="185"/>
      <c r="G20" s="184">
        <f t="shared" si="0"/>
        <v>0</v>
      </c>
      <c r="H20" s="183"/>
      <c r="I20" s="202" t="s">
        <v>228</v>
      </c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 t="s">
        <v>229</v>
      </c>
      <c r="AF20" s="162" t="s">
        <v>240</v>
      </c>
      <c r="AG20" s="162"/>
      <c r="AH20" s="162"/>
      <c r="AI20" s="162"/>
      <c r="AJ20" s="162"/>
      <c r="AK20" s="162"/>
      <c r="AL20" s="162"/>
      <c r="AM20" s="162">
        <v>21</v>
      </c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outlineLevel="1" x14ac:dyDescent="0.2">
      <c r="A21" s="200">
        <v>13</v>
      </c>
      <c r="B21" s="173" t="s">
        <v>639</v>
      </c>
      <c r="C21" s="194" t="s">
        <v>1160</v>
      </c>
      <c r="D21" s="222" t="s">
        <v>245</v>
      </c>
      <c r="E21" s="180">
        <v>1</v>
      </c>
      <c r="F21" s="185"/>
      <c r="G21" s="184">
        <f t="shared" si="0"/>
        <v>0</v>
      </c>
      <c r="H21" s="183"/>
      <c r="I21" s="202" t="s">
        <v>228</v>
      </c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 t="s">
        <v>229</v>
      </c>
      <c r="AF21" s="162" t="s">
        <v>240</v>
      </c>
      <c r="AG21" s="162"/>
      <c r="AH21" s="162"/>
      <c r="AI21" s="162"/>
      <c r="AJ21" s="162"/>
      <c r="AK21" s="162"/>
      <c r="AL21" s="162"/>
      <c r="AM21" s="162">
        <v>21</v>
      </c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outlineLevel="1" x14ac:dyDescent="0.2">
      <c r="A22" s="200">
        <v>14</v>
      </c>
      <c r="B22" s="173" t="s">
        <v>641</v>
      </c>
      <c r="C22" s="194" t="s">
        <v>644</v>
      </c>
      <c r="D22" s="222" t="s">
        <v>237</v>
      </c>
      <c r="E22" s="180">
        <v>1</v>
      </c>
      <c r="F22" s="185"/>
      <c r="G22" s="184">
        <f t="shared" si="0"/>
        <v>0</v>
      </c>
      <c r="H22" s="183"/>
      <c r="I22" s="202" t="s">
        <v>228</v>
      </c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 t="s">
        <v>229</v>
      </c>
      <c r="AF22" s="162" t="s">
        <v>240</v>
      </c>
      <c r="AG22" s="162"/>
      <c r="AH22" s="162"/>
      <c r="AI22" s="162"/>
      <c r="AJ22" s="162"/>
      <c r="AK22" s="162"/>
      <c r="AL22" s="162"/>
      <c r="AM22" s="162">
        <v>21</v>
      </c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x14ac:dyDescent="0.2">
      <c r="A23" s="198" t="s">
        <v>158</v>
      </c>
      <c r="B23" s="172" t="s">
        <v>114</v>
      </c>
      <c r="C23" s="193" t="s">
        <v>115</v>
      </c>
      <c r="D23" s="221"/>
      <c r="E23" s="179"/>
      <c r="F23" s="291">
        <f>SUM(G24:G30)</f>
        <v>0</v>
      </c>
      <c r="G23" s="292"/>
      <c r="H23" s="182"/>
      <c r="I23" s="201"/>
      <c r="AE23" t="s">
        <v>159</v>
      </c>
    </row>
    <row r="24" spans="1:60" outlineLevel="1" x14ac:dyDescent="0.2">
      <c r="A24" s="200">
        <v>15</v>
      </c>
      <c r="B24" s="173" t="s">
        <v>645</v>
      </c>
      <c r="C24" s="194" t="s">
        <v>646</v>
      </c>
      <c r="D24" s="222" t="s">
        <v>225</v>
      </c>
      <c r="E24" s="180">
        <v>25</v>
      </c>
      <c r="F24" s="185"/>
      <c r="G24" s="184">
        <f t="shared" ref="G24:G30" si="1">ROUND(E24*F24,2)</f>
        <v>0</v>
      </c>
      <c r="H24" s="183"/>
      <c r="I24" s="202" t="s">
        <v>228</v>
      </c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 t="s">
        <v>229</v>
      </c>
      <c r="AF24" s="162" t="s">
        <v>240</v>
      </c>
      <c r="AG24" s="162"/>
      <c r="AH24" s="162"/>
      <c r="AI24" s="162"/>
      <c r="AJ24" s="162"/>
      <c r="AK24" s="162"/>
      <c r="AL24" s="162"/>
      <c r="AM24" s="162">
        <v>21</v>
      </c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outlineLevel="1" x14ac:dyDescent="0.2">
      <c r="A25" s="200">
        <v>16</v>
      </c>
      <c r="B25" s="173" t="s">
        <v>647</v>
      </c>
      <c r="C25" s="194" t="s">
        <v>648</v>
      </c>
      <c r="D25" s="222" t="s">
        <v>225</v>
      </c>
      <c r="E25" s="180">
        <v>40</v>
      </c>
      <c r="F25" s="185"/>
      <c r="G25" s="184">
        <f t="shared" si="1"/>
        <v>0</v>
      </c>
      <c r="H25" s="183"/>
      <c r="I25" s="202" t="s">
        <v>228</v>
      </c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 t="s">
        <v>229</v>
      </c>
      <c r="AF25" s="162" t="s">
        <v>240</v>
      </c>
      <c r="AG25" s="162"/>
      <c r="AH25" s="162"/>
      <c r="AI25" s="162"/>
      <c r="AJ25" s="162"/>
      <c r="AK25" s="162"/>
      <c r="AL25" s="162"/>
      <c r="AM25" s="162">
        <v>21</v>
      </c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outlineLevel="1" x14ac:dyDescent="0.2">
      <c r="A26" s="200">
        <v>17</v>
      </c>
      <c r="B26" s="173" t="s">
        <v>649</v>
      </c>
      <c r="C26" s="194" t="s">
        <v>650</v>
      </c>
      <c r="D26" s="222" t="s">
        <v>225</v>
      </c>
      <c r="E26" s="180">
        <v>100</v>
      </c>
      <c r="F26" s="185"/>
      <c r="G26" s="184">
        <f t="shared" si="1"/>
        <v>0</v>
      </c>
      <c r="H26" s="183"/>
      <c r="I26" s="202" t="s">
        <v>228</v>
      </c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 t="s">
        <v>229</v>
      </c>
      <c r="AF26" s="162" t="s">
        <v>240</v>
      </c>
      <c r="AG26" s="162"/>
      <c r="AH26" s="162"/>
      <c r="AI26" s="162"/>
      <c r="AJ26" s="162"/>
      <c r="AK26" s="162"/>
      <c r="AL26" s="162"/>
      <c r="AM26" s="162">
        <v>21</v>
      </c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outlineLevel="1" x14ac:dyDescent="0.2">
      <c r="A27" s="200">
        <v>18</v>
      </c>
      <c r="B27" s="173" t="s">
        <v>651</v>
      </c>
      <c r="C27" s="194" t="s">
        <v>652</v>
      </c>
      <c r="D27" s="222" t="s">
        <v>225</v>
      </c>
      <c r="E27" s="180">
        <v>150</v>
      </c>
      <c r="F27" s="185"/>
      <c r="G27" s="184">
        <f t="shared" si="1"/>
        <v>0</v>
      </c>
      <c r="H27" s="183"/>
      <c r="I27" s="202" t="s">
        <v>228</v>
      </c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 t="s">
        <v>229</v>
      </c>
      <c r="AF27" s="162" t="s">
        <v>240</v>
      </c>
      <c r="AG27" s="162"/>
      <c r="AH27" s="162"/>
      <c r="AI27" s="162"/>
      <c r="AJ27" s="162"/>
      <c r="AK27" s="162"/>
      <c r="AL27" s="162"/>
      <c r="AM27" s="162">
        <v>21</v>
      </c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</row>
    <row r="28" spans="1:60" outlineLevel="1" x14ac:dyDescent="0.2">
      <c r="A28" s="200">
        <v>19</v>
      </c>
      <c r="B28" s="173" t="s">
        <v>653</v>
      </c>
      <c r="C28" s="194" t="s">
        <v>654</v>
      </c>
      <c r="D28" s="222" t="s">
        <v>225</v>
      </c>
      <c r="E28" s="180">
        <v>30</v>
      </c>
      <c r="F28" s="185"/>
      <c r="G28" s="184">
        <f t="shared" si="1"/>
        <v>0</v>
      </c>
      <c r="H28" s="183"/>
      <c r="I28" s="202" t="s">
        <v>228</v>
      </c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 t="s">
        <v>229</v>
      </c>
      <c r="AF28" s="162" t="s">
        <v>240</v>
      </c>
      <c r="AG28" s="162"/>
      <c r="AH28" s="162"/>
      <c r="AI28" s="162"/>
      <c r="AJ28" s="162"/>
      <c r="AK28" s="162"/>
      <c r="AL28" s="162"/>
      <c r="AM28" s="162">
        <v>21</v>
      </c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outlineLevel="1" x14ac:dyDescent="0.2">
      <c r="A29" s="200">
        <v>20</v>
      </c>
      <c r="B29" s="173" t="s">
        <v>655</v>
      </c>
      <c r="C29" s="194" t="s">
        <v>656</v>
      </c>
      <c r="D29" s="222" t="s">
        <v>225</v>
      </c>
      <c r="E29" s="180">
        <v>10</v>
      </c>
      <c r="F29" s="185"/>
      <c r="G29" s="184">
        <f t="shared" si="1"/>
        <v>0</v>
      </c>
      <c r="H29" s="183"/>
      <c r="I29" s="202" t="s">
        <v>228</v>
      </c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 t="s">
        <v>229</v>
      </c>
      <c r="AF29" s="162" t="s">
        <v>240</v>
      </c>
      <c r="AG29" s="162"/>
      <c r="AH29" s="162"/>
      <c r="AI29" s="162"/>
      <c r="AJ29" s="162"/>
      <c r="AK29" s="162"/>
      <c r="AL29" s="162"/>
      <c r="AM29" s="162">
        <v>21</v>
      </c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</row>
    <row r="30" spans="1:60" outlineLevel="1" x14ac:dyDescent="0.2">
      <c r="A30" s="200">
        <v>21</v>
      </c>
      <c r="B30" s="173" t="s">
        <v>657</v>
      </c>
      <c r="C30" s="194" t="s">
        <v>658</v>
      </c>
      <c r="D30" s="222" t="s">
        <v>225</v>
      </c>
      <c r="E30" s="180">
        <v>60</v>
      </c>
      <c r="F30" s="185"/>
      <c r="G30" s="184">
        <f t="shared" si="1"/>
        <v>0</v>
      </c>
      <c r="H30" s="183"/>
      <c r="I30" s="202" t="s">
        <v>228</v>
      </c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 t="s">
        <v>229</v>
      </c>
      <c r="AF30" s="162" t="s">
        <v>240</v>
      </c>
      <c r="AG30" s="162"/>
      <c r="AH30" s="162"/>
      <c r="AI30" s="162"/>
      <c r="AJ30" s="162"/>
      <c r="AK30" s="162"/>
      <c r="AL30" s="162"/>
      <c r="AM30" s="162">
        <v>21</v>
      </c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x14ac:dyDescent="0.2">
      <c r="A31" s="198" t="s">
        <v>158</v>
      </c>
      <c r="B31" s="172" t="s">
        <v>116</v>
      </c>
      <c r="C31" s="193" t="s">
        <v>117</v>
      </c>
      <c r="D31" s="221"/>
      <c r="E31" s="179"/>
      <c r="F31" s="291">
        <f>SUM(G32:G33)</f>
        <v>0</v>
      </c>
      <c r="G31" s="292"/>
      <c r="H31" s="182"/>
      <c r="I31" s="201"/>
      <c r="AE31" t="s">
        <v>159</v>
      </c>
    </row>
    <row r="32" spans="1:60" outlineLevel="1" x14ac:dyDescent="0.2">
      <c r="A32" s="200">
        <v>22</v>
      </c>
      <c r="B32" s="173" t="s">
        <v>441</v>
      </c>
      <c r="C32" s="194" t="s">
        <v>1161</v>
      </c>
      <c r="D32" s="222" t="s">
        <v>237</v>
      </c>
      <c r="E32" s="180">
        <v>1</v>
      </c>
      <c r="F32" s="185"/>
      <c r="G32" s="184">
        <f>ROUND(E32*F32,2)</f>
        <v>0</v>
      </c>
      <c r="H32" s="183"/>
      <c r="I32" s="202" t="s">
        <v>228</v>
      </c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 t="s">
        <v>229</v>
      </c>
      <c r="AF32" s="162" t="s">
        <v>240</v>
      </c>
      <c r="AG32" s="162"/>
      <c r="AH32" s="162"/>
      <c r="AI32" s="162"/>
      <c r="AJ32" s="162"/>
      <c r="AK32" s="162"/>
      <c r="AL32" s="162"/>
      <c r="AM32" s="162">
        <v>21</v>
      </c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</row>
    <row r="33" spans="1:60" outlineLevel="1" x14ac:dyDescent="0.2">
      <c r="A33" s="200">
        <v>23</v>
      </c>
      <c r="B33" s="173" t="s">
        <v>660</v>
      </c>
      <c r="C33" s="194" t="s">
        <v>661</v>
      </c>
      <c r="D33" s="222" t="s">
        <v>237</v>
      </c>
      <c r="E33" s="180">
        <v>1</v>
      </c>
      <c r="F33" s="185"/>
      <c r="G33" s="184">
        <f>ROUND(E33*F33,2)</f>
        <v>0</v>
      </c>
      <c r="H33" s="183"/>
      <c r="I33" s="202" t="s">
        <v>228</v>
      </c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 t="s">
        <v>229</v>
      </c>
      <c r="AF33" s="162" t="s">
        <v>240</v>
      </c>
      <c r="AG33" s="162"/>
      <c r="AH33" s="162"/>
      <c r="AI33" s="162"/>
      <c r="AJ33" s="162"/>
      <c r="AK33" s="162"/>
      <c r="AL33" s="162"/>
      <c r="AM33" s="162">
        <v>21</v>
      </c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x14ac:dyDescent="0.2">
      <c r="A34" s="198" t="s">
        <v>158</v>
      </c>
      <c r="B34" s="172" t="s">
        <v>118</v>
      </c>
      <c r="C34" s="193" t="s">
        <v>119</v>
      </c>
      <c r="D34" s="221"/>
      <c r="E34" s="179"/>
      <c r="F34" s="291">
        <f>SUM(G35:G41)</f>
        <v>0</v>
      </c>
      <c r="G34" s="292"/>
      <c r="H34" s="182"/>
      <c r="I34" s="201"/>
      <c r="AE34" t="s">
        <v>159</v>
      </c>
    </row>
    <row r="35" spans="1:60" outlineLevel="1" x14ac:dyDescent="0.2">
      <c r="A35" s="200">
        <v>24</v>
      </c>
      <c r="B35" s="173" t="s">
        <v>408</v>
      </c>
      <c r="C35" s="194" t="s">
        <v>662</v>
      </c>
      <c r="D35" s="222" t="s">
        <v>416</v>
      </c>
      <c r="E35" s="180">
        <v>10</v>
      </c>
      <c r="F35" s="185"/>
      <c r="G35" s="184">
        <f t="shared" ref="G35:G41" si="2">ROUND(E35*F35,2)</f>
        <v>0</v>
      </c>
      <c r="H35" s="183"/>
      <c r="I35" s="202" t="s">
        <v>228</v>
      </c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 t="s">
        <v>229</v>
      </c>
      <c r="AF35" s="162" t="s">
        <v>240</v>
      </c>
      <c r="AG35" s="162"/>
      <c r="AH35" s="162"/>
      <c r="AI35" s="162"/>
      <c r="AJ35" s="162"/>
      <c r="AK35" s="162"/>
      <c r="AL35" s="162"/>
      <c r="AM35" s="162">
        <v>21</v>
      </c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</row>
    <row r="36" spans="1:60" outlineLevel="1" x14ac:dyDescent="0.2">
      <c r="A36" s="200">
        <v>25</v>
      </c>
      <c r="B36" s="173" t="s">
        <v>410</v>
      </c>
      <c r="C36" s="194" t="s">
        <v>409</v>
      </c>
      <c r="D36" s="222" t="s">
        <v>245</v>
      </c>
      <c r="E36" s="180">
        <v>1</v>
      </c>
      <c r="F36" s="185"/>
      <c r="G36" s="184">
        <f t="shared" si="2"/>
        <v>0</v>
      </c>
      <c r="H36" s="183"/>
      <c r="I36" s="202" t="s">
        <v>228</v>
      </c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 t="s">
        <v>229</v>
      </c>
      <c r="AF36" s="162" t="s">
        <v>240</v>
      </c>
      <c r="AG36" s="162"/>
      <c r="AH36" s="162"/>
      <c r="AI36" s="162"/>
      <c r="AJ36" s="162"/>
      <c r="AK36" s="162"/>
      <c r="AL36" s="162"/>
      <c r="AM36" s="162">
        <v>21</v>
      </c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outlineLevel="1" x14ac:dyDescent="0.2">
      <c r="A37" s="200">
        <v>26</v>
      </c>
      <c r="B37" s="173" t="s">
        <v>412</v>
      </c>
      <c r="C37" s="194" t="s">
        <v>411</v>
      </c>
      <c r="D37" s="222" t="s">
        <v>245</v>
      </c>
      <c r="E37" s="180">
        <v>1</v>
      </c>
      <c r="F37" s="185"/>
      <c r="G37" s="184">
        <f t="shared" si="2"/>
        <v>0</v>
      </c>
      <c r="H37" s="183"/>
      <c r="I37" s="202" t="s">
        <v>228</v>
      </c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 t="s">
        <v>229</v>
      </c>
      <c r="AF37" s="162" t="s">
        <v>240</v>
      </c>
      <c r="AG37" s="162"/>
      <c r="AH37" s="162"/>
      <c r="AI37" s="162"/>
      <c r="AJ37" s="162"/>
      <c r="AK37" s="162"/>
      <c r="AL37" s="162"/>
      <c r="AM37" s="162">
        <v>21</v>
      </c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outlineLevel="1" x14ac:dyDescent="0.2">
      <c r="A38" s="200">
        <v>27</v>
      </c>
      <c r="B38" s="173" t="s">
        <v>414</v>
      </c>
      <c r="C38" s="194" t="s">
        <v>415</v>
      </c>
      <c r="D38" s="222" t="s">
        <v>416</v>
      </c>
      <c r="E38" s="180">
        <v>10</v>
      </c>
      <c r="F38" s="185"/>
      <c r="G38" s="184">
        <f t="shared" si="2"/>
        <v>0</v>
      </c>
      <c r="H38" s="183"/>
      <c r="I38" s="202" t="s">
        <v>228</v>
      </c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 t="s">
        <v>229</v>
      </c>
      <c r="AF38" s="162" t="s">
        <v>240</v>
      </c>
      <c r="AG38" s="162"/>
      <c r="AH38" s="162"/>
      <c r="AI38" s="162"/>
      <c r="AJ38" s="162"/>
      <c r="AK38" s="162"/>
      <c r="AL38" s="162"/>
      <c r="AM38" s="162">
        <v>21</v>
      </c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outlineLevel="1" x14ac:dyDescent="0.2">
      <c r="A39" s="200">
        <v>28</v>
      </c>
      <c r="B39" s="173" t="s">
        <v>417</v>
      </c>
      <c r="C39" s="194" t="s">
        <v>446</v>
      </c>
      <c r="D39" s="222" t="s">
        <v>416</v>
      </c>
      <c r="E39" s="180">
        <v>10</v>
      </c>
      <c r="F39" s="185"/>
      <c r="G39" s="184">
        <f t="shared" si="2"/>
        <v>0</v>
      </c>
      <c r="H39" s="183"/>
      <c r="I39" s="202" t="s">
        <v>228</v>
      </c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 t="s">
        <v>229</v>
      </c>
      <c r="AF39" s="162" t="s">
        <v>240</v>
      </c>
      <c r="AG39" s="162"/>
      <c r="AH39" s="162"/>
      <c r="AI39" s="162"/>
      <c r="AJ39" s="162"/>
      <c r="AK39" s="162"/>
      <c r="AL39" s="162"/>
      <c r="AM39" s="162">
        <v>21</v>
      </c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outlineLevel="1" x14ac:dyDescent="0.2">
      <c r="A40" s="200">
        <v>29</v>
      </c>
      <c r="B40" s="173" t="s">
        <v>419</v>
      </c>
      <c r="C40" s="194" t="s">
        <v>447</v>
      </c>
      <c r="D40" s="222" t="s">
        <v>416</v>
      </c>
      <c r="E40" s="180">
        <v>10</v>
      </c>
      <c r="F40" s="185"/>
      <c r="G40" s="184">
        <f t="shared" si="2"/>
        <v>0</v>
      </c>
      <c r="H40" s="183"/>
      <c r="I40" s="202" t="s">
        <v>228</v>
      </c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 t="s">
        <v>229</v>
      </c>
      <c r="AF40" s="162" t="s">
        <v>240</v>
      </c>
      <c r="AG40" s="162"/>
      <c r="AH40" s="162"/>
      <c r="AI40" s="162"/>
      <c r="AJ40" s="162"/>
      <c r="AK40" s="162"/>
      <c r="AL40" s="162"/>
      <c r="AM40" s="162">
        <v>21</v>
      </c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ht="13.5" outlineLevel="1" thickBot="1" x14ac:dyDescent="0.25">
      <c r="A41" s="208">
        <v>30</v>
      </c>
      <c r="B41" s="209" t="s">
        <v>663</v>
      </c>
      <c r="C41" s="210" t="s">
        <v>420</v>
      </c>
      <c r="D41" s="224" t="s">
        <v>245</v>
      </c>
      <c r="E41" s="212">
        <v>1</v>
      </c>
      <c r="F41" s="213"/>
      <c r="G41" s="214">
        <f t="shared" si="2"/>
        <v>0</v>
      </c>
      <c r="H41" s="215"/>
      <c r="I41" s="216" t="s">
        <v>228</v>
      </c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 t="s">
        <v>229</v>
      </c>
      <c r="AF41" s="162" t="s">
        <v>240</v>
      </c>
      <c r="AG41" s="162"/>
      <c r="AH41" s="162"/>
      <c r="AI41" s="162"/>
      <c r="AJ41" s="162"/>
      <c r="AK41" s="162"/>
      <c r="AL41" s="162"/>
      <c r="AM41" s="162">
        <v>21</v>
      </c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x14ac:dyDescent="0.2">
      <c r="A42" s="163"/>
      <c r="B42" s="175" t="s">
        <v>335</v>
      </c>
      <c r="C42" s="195" t="s">
        <v>335</v>
      </c>
      <c r="D42" s="223"/>
      <c r="E42" s="181"/>
      <c r="F42" s="186"/>
      <c r="G42" s="186"/>
      <c r="H42" s="187"/>
      <c r="I42" s="186"/>
    </row>
    <row r="43" spans="1:60" hidden="1" x14ac:dyDescent="0.2">
      <c r="C43" s="196"/>
      <c r="D43" s="141"/>
    </row>
    <row r="44" spans="1:60" ht="13.5" hidden="1" thickBot="1" x14ac:dyDescent="0.25">
      <c r="A44" s="188"/>
      <c r="B44" s="189" t="s">
        <v>336</v>
      </c>
      <c r="C44" s="197"/>
      <c r="D44" s="190"/>
      <c r="E44" s="191"/>
      <c r="F44" s="191"/>
      <c r="G44" s="192">
        <f>F8+F23+F31+F34</f>
        <v>0</v>
      </c>
    </row>
    <row r="45" spans="1:60" x14ac:dyDescent="0.2">
      <c r="D45" s="141"/>
    </row>
    <row r="46" spans="1:60" x14ac:dyDescent="0.2">
      <c r="D46" s="141"/>
    </row>
    <row r="47" spans="1:60" x14ac:dyDescent="0.2">
      <c r="D47" s="141"/>
    </row>
    <row r="48" spans="1:60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emTwVJPhlJ6sCfz476/WzwlyYvyE7HcBp/OsWHrmlXXWm/WvPDWfFsmgA9c3ssJLYzr2JBaue2QcWcpgD4iUWw==" saltValue="WwCtg9K9m2Bf/XZ6TFojRQ==" spinCount="100000" sheet="1"/>
  <mergeCells count="6">
    <mergeCell ref="F34:G34"/>
    <mergeCell ref="A1:G1"/>
    <mergeCell ref="C7:G7"/>
    <mergeCell ref="F8:G8"/>
    <mergeCell ref="F23:G23"/>
    <mergeCell ref="F31:G31"/>
  </mergeCells>
  <pageMargins left="0.59055118110236204" right="0.39370078740157499" top="0.78740157499999996" bottom="0.78740157499999996" header="0.3" footer="0.3"/>
  <pageSetup paperSize="9" orientation="landscape" r:id="rId1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b9RoyqUxhQgdI8KefJPZPBimMm8=</ds:DigestValue>
    </ds:Reference>
  </ds:SignedInfo>
  <ds:SignatureValue>G0GSb5AB2cYgA5zdOnDDmHU3cHOcL2GdTxD9IX+VEmx2Xw+2XhDH421C4kGwYFWA1DHQtkV8c9pZRgK1X/sgooZBQNA3ie0aTx2bz951wnxpzc34WuVz/FqjwP4mMysRndIQdzpMlxgnRFhU+NVR/1TFPunnvUnYhhgZg2kEEJZNyCspRADWV5nQP1CJ3QCZUfnEF9eGz3Bj1HB7g9mvvwy3sPNSkvm0dc+TT+gFI46VWfD2CZxcDTF9tZmUhqT1DpqS56BaZBWD1YFWqYACtBW9k50ReF99nkPyMoJ8Q/2AhjU6jQ+plWUfcvzZnvVx3xaUPZBTxGTlSa546D2MRQ==</ds:SignatureValue>
  <ds:KeyInfo>
    <ds:KeyValue>
      <ds:RSAKeyValue>
        <ds:Modulus>0XG544UzcrT/KyoSiRN32OKOpuGg7dujkMlPkWrTkfbKMBaF8QnhrabM1/XkgbA0XrqbuwIqaxZQKTSWyXjUG0IjPP1IAOu+8PXQz2fbdKAd+cJNsW8LNfCpeVSLSGgr7SL85SuDi3DS4ZKTQc1s+QP3G4FVgI3Ewv5XNcqCNyBTl0sTkad35Vs9OtX6qGdluNl+Rw2aT59kiFxTQel/klCcuvKcx0UEWEIRMA76Fbl/a1CAaWWicGB8UsBhgDuTSsCQkbiPBoOkFVEZbpH0ASAhF/bTcpD39N0EXvI/PcawVabox9JArajelEuVThyYJ89cF58laUag3QDIUwIOzw==</ds:Modulus>
        <ds:Exponent>AQAB</ds:Exponent>
      </ds:RSAKeyValue>
    </ds:KeyValue>
    <ds:X509Data>
      <ds:X509Certificate>MIIIUjCCBzqgAwIBAgIDHxniMA0GCSqGSIb3DQEBCwUAMF8xCzAJBgNVBAYTAkNaMSwwKgYDVQQKDCPEjGVza8OhIHBvxaF0YSwgcy5wLiBbScSMIDQ3MTE0OTgzXTEiMCAGA1UEAxMZUG9zdFNpZ251bSBRdWFsaWZpZWQgQ0EgMjAeFw0xNjA4MjYxMzI4MTNaFw0xNzA4MjYxMzI4MTNaMIIBSjELMAkGA1UEBhMCQ1oxFzAVBgNVBGETDk5UUkNaLTYwNDYwNTgwMUcwRQYDVQQKDD5Bcm3DoWRuw60gU2VydmlzbsOtLCBwxZnDrXNwxJt2a292w6Egb3JnYW5pemFjZSBbScSMIDYwNDYwNTgwXTE4MDYGA1UECwwvQXJtw6FkbsOtIFNlcnZpc27DrSwgcMWZw61zcMSbdmtvdsOhIG9yZ2FuaXphY2UxEDAOBgNVBAsTB1BFUjE2NzMxIDAeBgNVBAMMF0luZy4gS2Fyb2zDrW5hIFJ1xI1vdsOhMREwDwYDVQQEDAhSdcSNb3bDoTESMBAGA1UEKgwJS2Fyb2zDrW5hMRAwDgYDVQQFEwdQNTQzNDQ1MTIwMAYDVQQMDClSZWZlcmVudCBha3ZpemnEjW7DrWhvIG9kZMSbbGVuw60gLSBQcmFoYTCCASIwDQYJKoZIhvcNAQEBBQADggEPADCCAQoCggEBANFxueOFM3K0/ysqEokTd9jijqbhoO3bo5DJT5Fq05H2yjAWhfEJ4a2mzNf15IGwNF66m7sCKmsWUCk0lsl41BtCIzz9SADrvvD10M9n23SgHfnCTbFvCzXwqXlUi0hoK+0i/OUrg4tw0uGSk0HNbPkD9xuBVYCNxML+VzXKgjcgU5dLE5Gnd+VbPTrV+qhnZbjZfkcNmk+fZIhcU0Hpf5JQnLrynMdFBFhCETAO+hW5f2tQgGllonBgfFLAYYA7k0rAkJG4jwaDpBVRGW6R9AEgIRf203KQ9/TdBF7yPz3GsFWm6MfSQK2o3pRLlU4cmCfPXBefJWlGoN0AyFMCDs8CAwEAAaOCBCgwggQkMEkGA1UdEQRCMECBGGthcm9saW5hLnJ1Y292YUBhcy1wby5jeqAZBgkrBgEEAdwZAgGgDBMKMTc3NDQ5NDY4OaAJBgNVBA2gAhMAMAkGA1UdEwQCMAAwggErBgNVHSAEggEiMIIBHjCCAQ8GCGeBBgEEARFk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+xAAQAwgZsGCCsGAQUFBwEDBIGOMIGLMAgGBgQAjkYBATBqBgYEAI5GAQUwYDAuFihodHRwczovL3d3dy5wb3N0c2lnbnVtLmN6L3Bkcy9wZHNfZW4ucGRmEwJlbjAuFihodHRwczovL3d3dy5wb3N0c2lnbnVtLmN6L3Bkcy9wZHNfY3MucGRmEwJjczATBgYEAI5GAQYwCQYHBACORgEGATCB+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TI86VNx3e2XwRjR2o/p7I669OPwzANBgkqhkiG9w0BAQsFAAOCAQEAdSx20lj21a7gxLsPUxmyHxvCXjfkWLzDrQYgMvwtLO9JIt+SyX4Lwb8aifjLTBdEBOh7+9nIjSuBQa5gfqvZFi2igyrN/F3cYoqrL4BtbRfswXSFt/t0xSkUofRHgUGoeSy4WaEpfHrQvbhhQK9QJNkg4Aha2kXQGGYuI3DrhhjU/ka1zgQwscvy+As713XkpmR8D4SDk3mB67Y86iU7ZRPNgbvjTMQfZAXt9AHMXAMC+5qh4Et4M0pJQ2vFS/os6cNZltbm8+mckCfIZKUgGkFQj63FaYd/DuT+nerzYbI8o+mThUIccg8/Equ2Jhv2PmCvuUMPxaVRBIH3CgafTA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13"/>
            <RelationshipReference xmlns="http://schemas.openxmlformats.org/package/2006/digital-signature" SourceId="rId18"/>
            <RelationshipReference xmlns="http://schemas.openxmlformats.org/package/2006/digital-signature" SourceId="rId26"/>
            <RelationshipReference xmlns="http://schemas.openxmlformats.org/package/2006/digital-signature" SourceId="rId39"/>
            <RelationshipReference xmlns="http://schemas.openxmlformats.org/package/2006/digital-signature" SourceId="rId3"/>
            <RelationshipReference xmlns="http://schemas.openxmlformats.org/package/2006/digital-signature" SourceId="rId21"/>
            <RelationshipReference xmlns="http://schemas.openxmlformats.org/package/2006/digital-signature" SourceId="rId34"/>
            <RelationshipReference xmlns="http://schemas.openxmlformats.org/package/2006/digital-signature" SourceId="rId7"/>
            <RelationshipReference xmlns="http://schemas.openxmlformats.org/package/2006/digital-signature" SourceId="rId12"/>
            <RelationshipReference xmlns="http://schemas.openxmlformats.org/package/2006/digital-signature" SourceId="rId17"/>
            <RelationshipReference xmlns="http://schemas.openxmlformats.org/package/2006/digital-signature" SourceId="rId25"/>
            <RelationshipReference xmlns="http://schemas.openxmlformats.org/package/2006/digital-signature" SourceId="rId33"/>
            <RelationshipReference xmlns="http://schemas.openxmlformats.org/package/2006/digital-signature" SourceId="rId38"/>
            <RelationshipReference xmlns="http://schemas.openxmlformats.org/package/2006/digital-signature" SourceId="rId2"/>
            <RelationshipReference xmlns="http://schemas.openxmlformats.org/package/2006/digital-signature" SourceId="rId16"/>
            <RelationshipReference xmlns="http://schemas.openxmlformats.org/package/2006/digital-signature" SourceId="rId20"/>
            <RelationshipReference xmlns="http://schemas.openxmlformats.org/package/2006/digital-signature" SourceId="rId29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11"/>
            <RelationshipReference xmlns="http://schemas.openxmlformats.org/package/2006/digital-signature" SourceId="rId24"/>
            <RelationshipReference xmlns="http://schemas.openxmlformats.org/package/2006/digital-signature" SourceId="rId32"/>
            <RelationshipReference xmlns="http://schemas.openxmlformats.org/package/2006/digital-signature" SourceId="rId37"/>
            <RelationshipReference xmlns="http://schemas.openxmlformats.org/package/2006/digital-signature" SourceId="rId40"/>
            <RelationshipReference xmlns="http://schemas.openxmlformats.org/package/2006/digital-signature" SourceId="rId5"/>
            <RelationshipReference xmlns="http://schemas.openxmlformats.org/package/2006/digital-signature" SourceId="rId15"/>
            <RelationshipReference xmlns="http://schemas.openxmlformats.org/package/2006/digital-signature" SourceId="rId23"/>
            <RelationshipReference xmlns="http://schemas.openxmlformats.org/package/2006/digital-signature" SourceId="rId28"/>
            <RelationshipReference xmlns="http://schemas.openxmlformats.org/package/2006/digital-signature" SourceId="rId36"/>
            <RelationshipReference xmlns="http://schemas.openxmlformats.org/package/2006/digital-signature" SourceId="rId10"/>
            <RelationshipReference xmlns="http://schemas.openxmlformats.org/package/2006/digital-signature" SourceId="rId19"/>
            <RelationshipReference xmlns="http://schemas.openxmlformats.org/package/2006/digital-signature" SourceId="rId31"/>
            <RelationshipReference xmlns="http://schemas.openxmlformats.org/package/2006/digital-signature" SourceId="rId4"/>
            <RelationshipReference xmlns="http://schemas.openxmlformats.org/package/2006/digital-signature" SourceId="rId9"/>
            <RelationshipReference xmlns="http://schemas.openxmlformats.org/package/2006/digital-signature" SourceId="rId14"/>
            <RelationshipReference xmlns="http://schemas.openxmlformats.org/package/2006/digital-signature" SourceId="rId22"/>
            <RelationshipReference xmlns="http://schemas.openxmlformats.org/package/2006/digital-signature" SourceId="rId27"/>
            <RelationshipReference xmlns="http://schemas.openxmlformats.org/package/2006/digital-signature" SourceId="rId30"/>
            <RelationshipReference xmlns="http://schemas.openxmlformats.org/package/2006/digital-signature" SourceId="rId35"/>
          </ds:Transform>
          <ds:Transform Algorithm="http://www.w3.org/TR/2001/REC-xml-c14n-20010315"/>
        </ds:Transforms>
        <ds:DigestMethod Algorithm="http://www.w3.org/2000/09/xmldsig#sha1"/>
        <ds:DigestValue>kbCIwfbnhU1EY2p2spgMLARmMGk=</ds:DigestValue>
      </ds:Reference>
      <ds:Reference URI="/xl/workbook.xml?ContentType=application/vnd.openxmlformats-officedocument.spreadsheetml.sheet.main+xml">
        <ds:DigestMethod Algorithm="http://www.w3.org/2000/09/xmldsig#sha1"/>
        <ds:DigestValue>j7E4HTX6J9oQSWXS6TK1JeKwPFc=</ds:DigestValue>
      </ds:Reference>
      <ds:Reference URI="/xl/worksheets/_rels/sheet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PxK0qP4o06/lzq3VVh8E9mUG7h0=</ds:DigestValue>
      </ds:Reference>
      <ds:Reference URI="/xl/worksheets/sheet8.xml?ContentType=application/vnd.openxmlformats-officedocument.spreadsheetml.worksheet+xml">
        <ds:DigestMethod Algorithm="http://www.w3.org/2000/09/xmldsig#sha1"/>
        <ds:DigestValue>dAIljd79eKKinf62P5AA/DHF3Ig=</ds:DigestValue>
      </ds:Reference>
      <ds:Reference URI="/xl/worksheets/_rels/sheet1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DFdJzDLZ8OTJcoQLID9K1l3GaC8=</ds:DigestValue>
      </ds:Reference>
      <ds:Reference URI="/xl/worksheets/sheet13.xml?ContentType=application/vnd.openxmlformats-officedocument.spreadsheetml.worksheet+xml">
        <ds:DigestMethod Algorithm="http://www.w3.org/2000/09/xmldsig#sha1"/>
        <ds:DigestValue>0Qmvab40XuG8cPj6FeJHrhj3Nx4=</ds:DigestValue>
      </ds:Reference>
      <ds:Reference URI="/xl/worksheets/_rels/sheet1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LyuePC7sNA3MdcTaQLhlPFZ2YQg=</ds:DigestValue>
      </ds:Reference>
      <ds:Reference URI="/xl/worksheets/sheet18.xml?ContentType=application/vnd.openxmlformats-officedocument.spreadsheetml.worksheet+xml">
        <ds:DigestMethod Algorithm="http://www.w3.org/2000/09/xmldsig#sha1"/>
        <ds:DigestValue>mYBb2WCx19lwM4FvC3UM42AT9dk=</ds:DigestValue>
      </ds:Reference>
      <ds:Reference URI="/xl/worksheets/_rels/sheet2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2JmNphk+eVZaeWaXZhsQQQtR/m4=</ds:DigestValue>
      </ds:Reference>
      <ds:Reference URI="/xl/worksheets/sheet26.xml?ContentType=application/vnd.openxmlformats-officedocument.spreadsheetml.worksheet+xml">
        <ds:DigestMethod Algorithm="http://www.w3.org/2000/09/xmldsig#sha1"/>
        <ds:DigestValue>lYk64pEJgSBj9oAyo9nD6aGkIpw=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xs5WdW7G8vo3LAqIr0E5xqbwm4E=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dL2Ch+8OBsvaZLnMfme7rp3zLKQ=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I1kIRpDsFdATUn9cK+sQ3xMJ+nk=</ds:DigestValue>
      </ds:Reference>
      <ds:Reference URI="/xl/worksheets/_rels/sheet2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0H3sB6Ny/QrLASS+bkgW4l8TWT0=</ds:DigestValue>
      </ds:Reference>
      <ds:Reference URI="/xl/worksheets/sheet21.xml?ContentType=application/vnd.openxmlformats-officedocument.spreadsheetml.worksheet+xml">
        <ds:DigestMethod Algorithm="http://www.w3.org/2000/09/xmldsig#sha1"/>
        <ds:DigestValue>nI9I+zwdaazwkXuKSLjBLp5ZBW8=</ds:DigestValue>
      </ds:Reference>
      <ds:Reference URI="/xl/worksheets/_rels/sheet3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/WSWMsdhGwL/GTSYZR37v/jfcuU=</ds:DigestValue>
      </ds:Reference>
      <ds:Reference URI="/xl/worksheets/sheet34.xml?ContentType=application/vnd.openxmlformats-officedocument.spreadsheetml.worksheet+xml">
        <ds:DigestMethod Algorithm="http://www.w3.org/2000/09/xmldsig#sha1"/>
        <ds:DigestValue>YTsDftohpvI32B99mjRze0D5Btg=</ds:DigestValue>
      </ds:Reference>
      <ds:Reference URI="/xl/worksheets/_rels/sheet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LPejZ6yBAfuuMiUZm6rOO7mcndA=</ds:DigestValue>
      </ds:Reference>
      <ds:Reference URI="/xl/worksheets/sheet7.xml?ContentType=application/vnd.openxmlformats-officedocument.spreadsheetml.worksheet+xml">
        <ds:DigestMethod Algorithm="http://www.w3.org/2000/09/xmldsig#sha1"/>
        <ds:DigestValue>Ytx33Cu3c6lCUJE2oebd7qDEuls=</ds:DigestValue>
      </ds:Reference>
      <ds:Reference URI="/xl/worksheets/_rels/sheet1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wq4CjvcIXrAyAs/vmq7dZAl44ms=</ds:DigestValue>
      </ds:Reference>
      <ds:Reference URI="/xl/worksheets/sheet12.xml?ContentType=application/vnd.openxmlformats-officedocument.spreadsheetml.worksheet+xml">
        <ds:DigestMethod Algorithm="http://www.w3.org/2000/09/xmldsig#sha1"/>
        <ds:DigestValue>7Q7xh5NQ2lWyDjcxaprN2YEn28Q=</ds:DigestValue>
      </ds:Reference>
      <ds:Reference URI="/xl/worksheets/_rels/sheet1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zFBIT+73NUIg0ZpWj1ECB0YRvIE=</ds:DigestValue>
      </ds:Reference>
      <ds:Reference URI="/xl/worksheets/sheet17.xml?ContentType=application/vnd.openxmlformats-officedocument.spreadsheetml.worksheet+xml">
        <ds:DigestMethod Algorithm="http://www.w3.org/2000/09/xmldsig#sha1"/>
        <ds:DigestValue>eaDcuq7UfU7tIqMAwUP0gWLz3/A=</ds:DigestValue>
      </ds:Reference>
      <ds:Reference URI="/xl/worksheets/_rels/sheet2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rp1OhALCHJoINApODzpEZbKO0xw=</ds:DigestValue>
      </ds:Reference>
      <ds:Reference URI="/xl/worksheets/sheet25.xml?ContentType=application/vnd.openxmlformats-officedocument.spreadsheetml.worksheet+xml">
        <ds:DigestMethod Algorithm="http://www.w3.org/2000/09/xmldsig#sha1"/>
        <ds:DigestValue>Qq/bk1q/S8TOFPuCjcLh7bR7/g4=</ds:DigestValue>
      </ds:Reference>
      <ds:Reference URI="/xl/worksheets/_rels/sheet3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reKpvsMjLP9mVkjTqTfzPhoHTbg=</ds:DigestValue>
      </ds:Reference>
      <ds:Reference URI="/xl/worksheets/sheet33.xml?ContentType=application/vnd.openxmlformats-officedocument.spreadsheetml.worksheet+xml">
        <ds:DigestMethod Algorithm="http://www.w3.org/2000/09/xmldsig#sha1"/>
        <ds:DigestValue>GBi6y5xoKx3MNoOOePzc7NL08HQ=</ds:DigestValue>
      </ds:Reference>
      <ds:Reference URI="/xl/styles.xml?ContentType=application/vnd.openxmlformats-officedocument.spreadsheetml.styles+xml">
        <ds:DigestMethod Algorithm="http://www.w3.org/2000/09/xmldsig#sha1"/>
        <ds:DigestValue>/5UIuNRXuZ4O+ZkAMqYoRsLRKqM=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U+9qWXaxgTnjSkH3AvdlW39gUd4=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1JfUVQaYz8StbmPJluMnrf+PL3k=</ds:DigestValue>
      </ds:Reference>
      <ds:Reference URI="/xl/worksheets/_rels/sheet1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4OyBNgaQZMCiDe/IHDjNth6hUhA=</ds:DigestValue>
      </ds:Reference>
      <ds:Reference URI="/xl/worksheets/sheet16.xml?ContentType=application/vnd.openxmlformats-officedocument.spreadsheetml.worksheet+xml">
        <ds:DigestMethod Algorithm="http://www.w3.org/2000/09/xmldsig#sha1"/>
        <ds:DigestValue>JFFLrbVpPq/yI0mYbEQuB42WFW4=</ds:DigestValue>
      </ds:Reference>
      <ds:Reference URI="/xl/worksheets/_rels/sheet20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eOMIzz5kFNZXkkXzA/QG3y5Peew=</ds:DigestValue>
      </ds:Reference>
      <ds:Reference URI="/xl/worksheets/sheet20.xml?ContentType=application/vnd.openxmlformats-officedocument.spreadsheetml.worksheet+xml">
        <ds:DigestMethod Algorithm="http://www.w3.org/2000/09/xmldsig#sha1"/>
        <ds:DigestValue>9TVJyF/CkczL5eyVkPe0/3C1Z10=</ds:DigestValue>
      </ds:Reference>
      <ds:Reference URI="/xl/worksheets/_rels/sheet2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74tv9Rb4qFrEliWwteYyghpt1iw=</ds:DigestValue>
      </ds:Reference>
      <ds:Reference URI="/xl/worksheets/sheet29.xml?ContentType=application/vnd.openxmlformats-officedocument.spreadsheetml.worksheet+xml">
        <ds:DigestMethod Algorithm="http://www.w3.org/2000/09/xmldsig#sha1"/>
        <ds:DigestValue>4eA8Uft82ZYleyL+oa5IFSsKG40=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xIOwQ0pu57NZpJpXg2/XtWFgn2U=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x9AOS8VGySAYG14N7da3m8BDHx4=</ds:DigestValue>
      </ds:Reference>
      <ds:Reference URI="/xl/worksheets/_rels/sheet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N/uDggg8AIygyJh+dIPdIaS6kno=</ds:DigestValue>
      </ds:Reference>
      <ds:Reference URI="/xl/worksheets/sheet6.xml?ContentType=application/vnd.openxmlformats-officedocument.spreadsheetml.worksheet+xml">
        <ds:DigestMethod Algorithm="http://www.w3.org/2000/09/xmldsig#sha1"/>
        <ds:DigestValue>FP0PWITY4zvyi6dCo0PdmzQGh7M=</ds:DigestValue>
      </ds:Reference>
      <ds:Reference URI="/xl/worksheets/_rels/sheet1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n+0vGARnVcePbMd38IPwNKCZjEA=</ds:DigestValue>
      </ds:Reference>
      <ds:Reference URI="/xl/worksheets/sheet11.xml?ContentType=application/vnd.openxmlformats-officedocument.spreadsheetml.worksheet+xml">
        <ds:DigestMethod Algorithm="http://www.w3.org/2000/09/xmldsig#sha1"/>
        <ds:DigestValue>/t5lWpystV7cPtGUQJYkLKnyRX0=</ds:DigestValue>
      </ds:Reference>
      <ds:Reference URI="/xl/worksheets/_rels/sheet2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x0diZZHRUCBTXH7nb2xil3wGAfc=</ds:DigestValue>
      </ds:Reference>
      <ds:Reference URI="/xl/worksheets/sheet24.xml?ContentType=application/vnd.openxmlformats-officedocument.spreadsheetml.worksheet+xml">
        <ds:DigestMethod Algorithm="http://www.w3.org/2000/09/xmldsig#sha1"/>
        <ds:DigestValue>f9YRIwCCfaVJv/uqzokrYJP1Za0=</ds:DigestValue>
      </ds:Reference>
      <ds:Reference URI="/xl/worksheets/_rels/sheet3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n/Ke3iQXOGmJGEpPFiNoOqV2XxE=</ds:DigestValue>
      </ds:Reference>
      <ds:Reference URI="/xl/worksheets/sheet32.xml?ContentType=application/vnd.openxmlformats-officedocument.spreadsheetml.worksheet+xml">
        <ds:DigestMethod Algorithm="http://www.w3.org/2000/09/xmldsig#sha1"/>
        <ds:DigestValue>WNvHkm2GBC8yFswYDCBD+AZrraY=</ds:DigestValue>
      </ds:Reference>
      <ds:Reference URI="/xl/theme/theme1.xml?ContentType=application/vnd.openxmlformats-officedocument.theme+xml">
        <ds:DigestMethod Algorithm="http://www.w3.org/2000/09/xmldsig#sha1"/>
        <ds:DigestValue>wkAbliBbvwd8Y67qU8zTCQyG+sk=</ds:DigestValue>
      </ds:Reference>
      <ds:Reference URI="/xl/calcChain.xml?ContentType=application/vnd.openxmlformats-officedocument.spreadsheetml.calcChain+xml">
        <ds:DigestMethod Algorithm="http://www.w3.org/2000/09/xmldsig#sha1"/>
        <ds:DigestValue>XilwI2sFyRPtIn+P2i2iKGg/Cqc=</ds:DigestValue>
      </ds:Reference>
      <ds:Reference URI="/xl/worksheets/_rels/sheet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evqmqFUdbvaL3aMipGrmdpdWthI=</ds:DigestValue>
      </ds:Reference>
      <ds:Reference URI="/xl/worksheets/sheet5.xml?ContentType=application/vnd.openxmlformats-officedocument.spreadsheetml.worksheet+xml">
        <ds:DigestMethod Algorithm="http://www.w3.org/2000/09/xmldsig#sha1"/>
        <ds:DigestValue>Kor3XzN69jFSmZb8+R67NwQaV2M=</ds:DigestValue>
      </ds:Reference>
      <ds:Reference URI="/xl/worksheets/_rels/sheet1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ibkiIuzQ2e+YaSZ+kFpdH5M+LcA=</ds:DigestValue>
      </ds:Reference>
      <ds:Reference URI="/xl/worksheets/sheet15.xml?ContentType=application/vnd.openxmlformats-officedocument.spreadsheetml.worksheet+xml">
        <ds:DigestMethod Algorithm="http://www.w3.org/2000/09/xmldsig#sha1"/>
        <ds:DigestValue>QsiXMbALvNFCJLo84fXDCdQkR5g=</ds:DigestValue>
      </ds:Reference>
      <ds:Reference URI="/xl/worksheets/_rels/sheet2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1m3MipMfv0ocI+m7uzOCrSyzeuQ=</ds:DigestValue>
      </ds:Reference>
      <ds:Reference URI="/xl/worksheets/sheet23.xml?ContentType=application/vnd.openxmlformats-officedocument.spreadsheetml.worksheet+xml">
        <ds:DigestMethod Algorithm="http://www.w3.org/2000/09/xmldsig#sha1"/>
        <ds:DigestValue>0JfNwq+14elDp3s0V+mS2b637yU=</ds:DigestValue>
      </ds:Reference>
      <ds:Reference URI="/xl/worksheets/_rels/sheet2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Y0XZ1NDQMJWvP1zJEB+83zFUlt4=</ds:DigestValue>
      </ds:Reference>
      <ds:Reference URI="/xl/worksheets/sheet28.xml?ContentType=application/vnd.openxmlformats-officedocument.spreadsheetml.worksheet+xml">
        <ds:DigestMethod Algorithm="http://www.w3.org/2000/09/xmldsig#sha1"/>
        <ds:DigestValue>o5LF8tjxMy+d6U+a8ZXeen/bv0w=</ds:DigestValue>
      </ds:Reference>
      <ds:Reference URI="/xl/externalLinks/_rels/externalLink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asjCAjEKWomxzFOUmqEWP0kAKxw=</ds:DigestValue>
      </ds:Reference>
      <ds:Reference URI="/xl/externalLinks/externalLink1.xml?ContentType=application/vnd.openxmlformats-officedocument.spreadsheetml.externalLink+xml">
        <ds:DigestMethod Algorithm="http://www.w3.org/2000/09/xmldsig#sha1"/>
        <ds:DigestValue>f41WmMRPNrTq4i/rtM7Zo5ycw/8=</ds:DigestValue>
      </ds:Reference>
      <ds:Reference URI="/xl/worksheets/_rels/sheet10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U7CUEIIjus89uV8hommNXczPLCs=</ds:DigestValue>
      </ds:Reference>
      <ds:Reference URI="/xl/worksheets/sheet10.xml?ContentType=application/vnd.openxmlformats-officedocument.spreadsheetml.worksheet+xml">
        <ds:DigestMethod Algorithm="http://www.w3.org/2000/09/xmldsig#sha1"/>
        <ds:DigestValue>b80Ygx4U90g8QTANuGp5YbHTY7s=</ds:DigestValue>
      </ds:Reference>
      <ds:Reference URI="/xl/worksheets/_rels/sheet1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IhTJiI3OEjL+6ddYq/bi5WEJH1U=</ds:DigestValue>
      </ds:Reference>
      <ds:Reference URI="/xl/worksheets/sheet19.xml?ContentType=application/vnd.openxmlformats-officedocument.spreadsheetml.worksheet+xml">
        <ds:DigestMethod Algorithm="http://www.w3.org/2000/09/xmldsig#sha1"/>
        <ds:DigestValue>H3aaBe6PX7I4qIXG4dmAdrRnOvA=</ds:DigestValue>
      </ds:Reference>
      <ds:Reference URI="/xl/worksheets/_rels/sheet3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8Zljj1ffsmmrf+WGfpjluRm5K1c=</ds:DigestValue>
      </ds:Reference>
      <ds:Reference URI="/xl/worksheets/sheet31.xml?ContentType=application/vnd.openxmlformats-officedocument.spreadsheetml.worksheet+xml">
        <ds:DigestMethod Algorithm="http://www.w3.org/2000/09/xmldsig#sha1"/>
        <ds:DigestValue>LhneIe0GlORacYIgVYZ+mYG5mqg=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yMhQTw9PBMCmGwuuB9JTPShwImc=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QB02qC/So9zngB1FsS8VXveJW1M=</ds:DigestValue>
      </ds:Reference>
      <ds:Reference URI="/xl/worksheets/_rels/sheet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Vclzwqg39PLFkJdzcx3F8AQsaJo=</ds:DigestValue>
      </ds:Reference>
      <ds:Reference URI="/xl/worksheets/sheet9.xml?ContentType=application/vnd.openxmlformats-officedocument.spreadsheetml.worksheet+xml">
        <ds:DigestMethod Algorithm="http://www.w3.org/2000/09/xmldsig#sha1"/>
        <ds:DigestValue>+2LcBibrlDGQXopLV6/QAigNZFg=</ds:DigestValue>
      </ds:Reference>
      <ds:Reference URI="/xl/worksheets/_rels/sheet1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90J5z1TBOhifoo6InYYUeFEUQFs=</ds:DigestValue>
      </ds:Reference>
      <ds:Reference URI="/xl/worksheets/sheet14.xml?ContentType=application/vnd.openxmlformats-officedocument.spreadsheetml.worksheet+xml">
        <ds:DigestMethod Algorithm="http://www.w3.org/2000/09/xmldsig#sha1"/>
        <ds:DigestValue>LnMSQzaXPSlU94+RPsU0Sx4ev8g=</ds:DigestValue>
      </ds:Reference>
      <ds:Reference URI="/xl/worksheets/_rels/sheet2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5sFr47hXze+BQ7GABZ2RzTOyQnM=</ds:DigestValue>
      </ds:Reference>
      <ds:Reference URI="/xl/worksheets/sheet22.xml?ContentType=application/vnd.openxmlformats-officedocument.spreadsheetml.worksheet+xml">
        <ds:DigestMethod Algorithm="http://www.w3.org/2000/09/xmldsig#sha1"/>
        <ds:DigestValue>tS5hckdUGYTYQC6rqryJc13IyWY=</ds:DigestValue>
      </ds:Reference>
      <ds:Reference URI="/xl/worksheets/_rels/sheet2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GS7RmXVBn/P3eAGo+nXKmb7blLc=</ds:DigestValue>
      </ds:Reference>
      <ds:Reference URI="/xl/worksheets/sheet27.xml?ContentType=application/vnd.openxmlformats-officedocument.spreadsheetml.worksheet+xml">
        <ds:DigestMethod Algorithm="http://www.w3.org/2000/09/xmldsig#sha1"/>
        <ds:DigestValue>Y9Th9RejrurT9g8icneapWmAKqQ=</ds:DigestValue>
      </ds:Reference>
      <ds:Reference URI="/xl/worksheets/_rels/sheet30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eT5oGdrKoU05mRiIBOmSLZn9F9c=</ds:DigestValue>
      </ds:Reference>
      <ds:Reference URI="/xl/worksheets/sheet30.xml?ContentType=application/vnd.openxmlformats-officedocument.spreadsheetml.worksheet+xml">
        <ds:DigestMethod Algorithm="http://www.w3.org/2000/09/xmldsig#sha1"/>
        <ds:DigestValue>2mCveBtP954EeJ6UcZJ42aI8ygo=</ds:DigestValue>
      </ds:Reference>
      <ds:Reference URI="/xl/worksheets/_rels/sheet3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IbyN+53U2bN/UJdQVfX6jFCXj80=</ds:DigestValue>
      </ds:Reference>
      <ds:Reference URI="/xl/worksheets/sheet35.xml?ContentType=application/vnd.openxmlformats-officedocument.spreadsheetml.worksheet+xml">
        <ds:DigestMethod Algorithm="http://www.w3.org/2000/09/xmldsig#sha1"/>
        <ds:DigestValue>scYWxmhJv2cjF3i6dsaArlLukK8=</ds:DigestValue>
      </ds:Reference>
      <ds:Reference URI="/xl/printerSettings/printerSettings11.bin?ContentType=application/vnd.openxmlformats-officedocument.spreadsheetml.printerSettings">
        <ds:DigestMethod Algorithm="http://www.w3.org/2000/09/xmldsig#sha1"/>
        <ds:DigestValue>IPt8DrR1DFiJ42fcM4ejdOmWB6I=</ds:DigestValue>
      </ds:Reference>
      <ds:Reference URI="/xl/printerSettings/printerSettings16.bin?ContentType=application/vnd.openxmlformats-officedocument.spreadsheetml.printerSettings">
        <ds:DigestMethod Algorithm="http://www.w3.org/2000/09/xmldsig#sha1"/>
        <ds:DigestValue>IPt8DrR1DFiJ42fcM4ejdOmWB6I=</ds:DigestValue>
      </ds:Reference>
      <ds:Reference URI="/xl/printerSettings/printerSettings21.bin?ContentType=application/vnd.openxmlformats-officedocument.spreadsheetml.printerSettings">
        <ds:DigestMethod Algorithm="http://www.w3.org/2000/09/xmldsig#sha1"/>
        <ds:DigestValue>IPt8DrR1DFiJ42fcM4ejdOmWB6I=</ds:DigestValue>
      </ds:Reference>
      <ds:Reference URI="/xl/printerSettings/printerSettings29.bin?ContentType=application/vnd.openxmlformats-officedocument.spreadsheetml.printerSettings">
        <ds:DigestMethod Algorithm="http://www.w3.org/2000/09/xmldsig#sha1"/>
        <ds:DigestValue>Hf9qJhCUGZic4vpAjonm7dNDlak=</ds:DigestValue>
      </ds:Reference>
      <ds:Reference URI="/xl/printerSettings/printerSettings6.bin?ContentType=application/vnd.openxmlformats-officedocument.spreadsheetml.printerSettings">
        <ds:DigestMethod Algorithm="http://www.w3.org/2000/09/xmldsig#sha1"/>
        <ds:DigestValue>3fK9F0mNIGdIHrZkalt7x+KU9hA=</ds:DigestValue>
      </ds:Reference>
      <ds:Reference URI="/xl/printerSettings/printerSettings5.bin?ContentType=application/vnd.openxmlformats-officedocument.spreadsheetml.printerSettings">
        <ds:DigestMethod Algorithm="http://www.w3.org/2000/09/xmldsig#sha1"/>
        <ds:DigestValue>3fK9F0mNIGdIHrZkalt7x+KU9hA=</ds:DigestValue>
      </ds:Reference>
      <ds:Reference URI="/xl/printerSettings/printerSettings24.bin?ContentType=application/vnd.openxmlformats-officedocument.spreadsheetml.printerSettings">
        <ds:DigestMethod Algorithm="http://www.w3.org/2000/09/xmldsig#sha1"/>
        <ds:DigestValue>Hf9qJhCUGZic4vpAjonm7dNDlak=</ds:DigestValue>
      </ds:Reference>
      <ds:Reference URI="/xl/printerSettings/printerSettings37.bin?ContentType=application/vnd.openxmlformats-officedocument.spreadsheetml.printerSettings">
        <ds:DigestMethod Algorithm="http://www.w3.org/2000/09/xmldsig#sha1"/>
        <ds:DigestValue>Hf9qJhCUGZic4vpAjonm7dNDlak=</ds:DigestValue>
      </ds:Reference>
      <ds:Reference URI="/xl/printerSettings/printerSettings10.bin?ContentType=application/vnd.openxmlformats-officedocument.spreadsheetml.printerSettings">
        <ds:DigestMethod Algorithm="http://www.w3.org/2000/09/xmldsig#sha1"/>
        <ds:DigestValue>Hf9qJhCUGZic4vpAjonm7dNDlak=</ds:DigestValue>
      </ds:Reference>
      <ds:Reference URI="/xl/printerSettings/printerSettings15.bin?ContentType=application/vnd.openxmlformats-officedocument.spreadsheetml.printerSettings">
        <ds:DigestMethod Algorithm="http://www.w3.org/2000/09/xmldsig#sha1"/>
        <ds:DigestValue>Hf9qJhCUGZic4vpAjonm7dNDlak=</ds:DigestValue>
      </ds:Reference>
      <ds:Reference URI="/xl/printerSettings/printerSettings20.bin?ContentType=application/vnd.openxmlformats-officedocument.spreadsheetml.printerSettings">
        <ds:DigestMethod Algorithm="http://www.w3.org/2000/09/xmldsig#sha1"/>
        <ds:DigestValue>Hf9qJhCUGZic4vpAjonm7dNDlak=</ds:DigestValue>
      </ds:Reference>
      <ds:Reference URI="/xl/printerSettings/printerSettings28.bin?ContentType=application/vnd.openxmlformats-officedocument.spreadsheetml.printerSettings">
        <ds:DigestMethod Algorithm="http://www.w3.org/2000/09/xmldsig#sha1"/>
        <ds:DigestValue>Hf9qJhCUGZic4vpAjonm7dNDlak=</ds:DigestValue>
      </ds:Reference>
      <ds:Reference URI="/xl/printerSettings/printerSettings36.bin?ContentType=application/vnd.openxmlformats-officedocument.spreadsheetml.printerSettings">
        <ds:DigestMethod Algorithm="http://www.w3.org/2000/09/xmldsig#sha1"/>
        <ds:DigestValue>IPt8DrR1DFiJ42fcM4ejdOmWB6I=</ds:DigestValue>
      </ds:Reference>
      <ds:Reference URI="/xl/printerSettings/printerSettings4.bin?ContentType=application/vnd.openxmlformats-officedocument.spreadsheetml.printerSettings">
        <ds:DigestMethod Algorithm="http://www.w3.org/2000/09/xmldsig#sha1"/>
        <ds:DigestValue>IPt8DrR1DFiJ42fcM4ejdOmWB6I=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1piPJLybumnX7me9vwWx1SBUcwc=</ds:DigestValue>
      </ds:Reference>
      <ds:Reference URI="/xl/printerSettings/printerSettings19.bin?ContentType=application/vnd.openxmlformats-officedocument.spreadsheetml.printerSettings">
        <ds:DigestMethod Algorithm="http://www.w3.org/2000/09/xmldsig#sha1"/>
        <ds:DigestValue>Hf9qJhCUGZic4vpAjonm7dNDlak=</ds:DigestValue>
      </ds:Reference>
      <ds:Reference URI="/xl/printerSettings/printerSettings23.bin?ContentType=application/vnd.openxmlformats-officedocument.spreadsheetml.printerSettings">
        <ds:DigestMethod Algorithm="http://www.w3.org/2000/09/xmldsig#sha1"/>
        <ds:DigestValue>Hf9qJhCUGZic4vpAjonm7dNDlak=</ds:DigestValue>
      </ds:Reference>
      <ds:Reference URI="/xl/printerSettings/printerSettings32.bin?ContentType=application/vnd.openxmlformats-officedocument.spreadsheetml.printerSettings">
        <ds:DigestMethod Algorithm="http://www.w3.org/2000/09/xmldsig#sha1"/>
        <ds:DigestValue>Hf9qJhCUGZic4vpAjonm7dNDlak=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I2fg9sTxYM1642dg9VmuKtZ4iHo=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3fK9F0mNIGdIHrZkalt7x+KU9hA=</ds:DigestValue>
      </ds:Reference>
      <ds:Reference URI="/xl/printerSettings/printerSettings9.bin?ContentType=application/vnd.openxmlformats-officedocument.spreadsheetml.printerSettings">
        <ds:DigestMethod Algorithm="http://www.w3.org/2000/09/xmldsig#sha1"/>
        <ds:DigestValue>Hf9qJhCUGZic4vpAjonm7dNDlak=</ds:DigestValue>
      </ds:Reference>
      <ds:Reference URI="/xl/printerSettings/printerSettings14.bin?ContentType=application/vnd.openxmlformats-officedocument.spreadsheetml.printerSettings">
        <ds:DigestMethod Algorithm="http://www.w3.org/2000/09/xmldsig#sha1"/>
        <ds:DigestValue>Hf9qJhCUGZic4vpAjonm7dNDlak=</ds:DigestValue>
      </ds:Reference>
      <ds:Reference URI="/xl/printerSettings/printerSettings27.bin?ContentType=application/vnd.openxmlformats-officedocument.spreadsheetml.printerSettings">
        <ds:DigestMethod Algorithm="http://www.w3.org/2000/09/xmldsig#sha1"/>
        <ds:DigestValue>Hf9qJhCUGZic4vpAjonm7dNDlak=</ds:DigestValue>
      </ds:Reference>
      <ds:Reference URI="/xl/printerSettings/printerSettings35.bin?ContentType=application/vnd.openxmlformats-officedocument.spreadsheetml.printerSettings">
        <ds:DigestMethod Algorithm="http://www.w3.org/2000/09/xmldsig#sha1"/>
        <ds:DigestValue>Hf9qJhCUGZic4vpAjonm7dNDlak=</ds:DigestValue>
      </ds:Reference>
      <ds:Reference URI="/xl/printerSettings/printerSettings8.bin?ContentType=application/vnd.openxmlformats-officedocument.spreadsheetml.printerSettings">
        <ds:DigestMethod Algorithm="http://www.w3.org/2000/09/xmldsig#sha1"/>
        <ds:DigestValue>IPt8DrR1DFiJ42fcM4ejdOmWB6I=</ds:DigestValue>
      </ds:Reference>
      <ds:Reference URI="/xl/printerSettings/printerSettings18.bin?ContentType=application/vnd.openxmlformats-officedocument.spreadsheetml.printerSettings">
        <ds:DigestMethod Algorithm="http://www.w3.org/2000/09/xmldsig#sha1"/>
        <ds:DigestValue>Hf9qJhCUGZic4vpAjonm7dNDlak=</ds:DigestValue>
      </ds:Reference>
      <ds:Reference URI="/xl/printerSettings/printerSettings26.bin?ContentType=application/vnd.openxmlformats-officedocument.spreadsheetml.printerSettings">
        <ds:DigestMethod Algorithm="http://www.w3.org/2000/09/xmldsig#sha1"/>
        <ds:DigestValue>IPt8DrR1DFiJ42fcM4ejdOmWB6I=</ds:DigestValue>
      </ds:Reference>
      <ds:Reference URI="/xl/printerSettings/printerSettings31.bin?ContentType=application/vnd.openxmlformats-officedocument.spreadsheetml.printerSettings">
        <ds:DigestMethod Algorithm="http://www.w3.org/2000/09/xmldsig#sha1"/>
        <ds:DigestValue>IPt8DrR1DFiJ42fcM4ejdOmWB6I=</ds:DigestValue>
      </ds:Reference>
      <ds:Reference URI="/xl/printerSettings/printerSettings13.bin?ContentType=application/vnd.openxmlformats-officedocument.spreadsheetml.printerSettings">
        <ds:DigestMethod Algorithm="http://www.w3.org/2000/09/xmldsig#sha1"/>
        <ds:DigestValue>IPt8DrR1DFiJ42fcM4ejdOmWB6I=</ds:DigestValue>
      </ds:Reference>
      <ds:Reference URI="/xl/printerSettings/printerSettings22.bin?ContentType=application/vnd.openxmlformats-officedocument.spreadsheetml.printerSettings">
        <ds:DigestMethod Algorithm="http://www.w3.org/2000/09/xmldsig#sha1"/>
        <ds:DigestValue>Hf9qJhCUGZic4vpAjonm7dNDlak=</ds:DigestValue>
      </ds:Reference>
      <ds:Reference URI="/xl/printerSettings/printerSettings34.bin?ContentType=application/vnd.openxmlformats-officedocument.spreadsheetml.printerSettings">
        <ds:DigestMethod Algorithm="http://www.w3.org/2000/09/xmldsig#sha1"/>
        <ds:DigestValue>Hf9qJhCUGZic4vpAjonm7dNDlak=</ds:DigestValue>
      </ds:Reference>
      <ds:Reference URI="/xl/printerSettings/printerSettings7.bin?ContentType=application/vnd.openxmlformats-officedocument.spreadsheetml.printerSettings">
        <ds:DigestMethod Algorithm="http://www.w3.org/2000/09/xmldsig#sha1"/>
        <ds:DigestValue>y6isKqMJU6Yzl7x/jZL6YjOyB6w=</ds:DigestValue>
      </ds:Reference>
      <ds:Reference URI="/xl/printerSettings/printerSettings12.bin?ContentType=application/vnd.openxmlformats-officedocument.spreadsheetml.printerSettings">
        <ds:DigestMethod Algorithm="http://www.w3.org/2000/09/xmldsig#sha1"/>
        <ds:DigestValue>Hf9qJhCUGZic4vpAjonm7dNDlak=</ds:DigestValue>
      </ds:Reference>
      <ds:Reference URI="/xl/printerSettings/printerSettings17.bin?ContentType=application/vnd.openxmlformats-officedocument.spreadsheetml.printerSettings">
        <ds:DigestMethod Algorithm="http://www.w3.org/2000/09/xmldsig#sha1"/>
        <ds:DigestValue>Hf9qJhCUGZic4vpAjonm7dNDlak=</ds:DigestValue>
      </ds:Reference>
      <ds:Reference URI="/xl/printerSettings/printerSettings25.bin?ContentType=application/vnd.openxmlformats-officedocument.spreadsheetml.printerSettings">
        <ds:DigestMethod Algorithm="http://www.w3.org/2000/09/xmldsig#sha1"/>
        <ds:DigestValue>Hf9qJhCUGZic4vpAjonm7dNDlak=</ds:DigestValue>
      </ds:Reference>
      <ds:Reference URI="/xl/printerSettings/printerSettings30.bin?ContentType=application/vnd.openxmlformats-officedocument.spreadsheetml.printerSettings">
        <ds:DigestMethod Algorithm="http://www.w3.org/2000/09/xmldsig#sha1"/>
        <ds:DigestValue>Hf9qJhCUGZic4vpAjonm7dNDlak=</ds:DigestValue>
      </ds:Reference>
      <ds:Reference URI="/xl/printerSettings/printerSettings33.bin?ContentType=application/vnd.openxmlformats-officedocument.spreadsheetml.printerSettings">
        <ds:DigestMethod Algorithm="http://www.w3.org/2000/09/xmldsig#sha1"/>
        <ds:DigestValue>Hf9qJhCUGZic4vpAjonm7dNDlak=</ds:DigestValue>
      </ds:Reference>
      <ds:Reference URI="/xl/printerSettings/printerSettings38.bin?ContentType=application/vnd.openxmlformats-officedocument.spreadsheetml.printerSettings">
        <ds:DigestMethod Algorithm="http://www.w3.org/2000/09/xmldsig#sha1"/>
        <ds:DigestValue>Hf9qJhCUGZic4vpAjonm7dNDlak=</ds:DigestValue>
      </ds:Reference>
      <ds:Reference URI="/docProps/core.xml?ContentType=application/vnd.openxmlformats-package.core-properties+xml">
        <ds:DigestMethod Algorithm="http://www.w3.org/2000/09/xmldsig#sha1"/>
        <ds:DigestValue>5VkomvBnxJrO9Q+EvPiGUHqE0ls=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2017-03-28T11:12:54.0Z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35</vt:i4>
      </vt:variant>
      <vt:variant>
        <vt:lpstr>Pojmenované oblasti</vt:lpstr>
      </vt:variant>
      <vt:variant>
        <vt:i4>47</vt:i4>
      </vt:variant>
    </vt:vector>
  </HeadingPairs>
  <TitlesOfParts>
    <vt:vector size="82" baseType="lpstr">
      <vt:lpstr>Uchazeč</vt:lpstr>
      <vt:lpstr>Stavba</vt:lpstr>
      <vt:lpstr>VzorObjekt</vt:lpstr>
      <vt:lpstr>VzorPolozky</vt:lpstr>
      <vt:lpstr>Rekapitulace Objekt IO01</vt:lpstr>
      <vt:lpstr>IO01 01 Pol</vt:lpstr>
      <vt:lpstr>IO01 02 Pol</vt:lpstr>
      <vt:lpstr>Rekapitulace Objekt IO02</vt:lpstr>
      <vt:lpstr>IO02 01 Pol</vt:lpstr>
      <vt:lpstr>Rekapitulace Objekt SO01</vt:lpstr>
      <vt:lpstr>SO01 01 Pol</vt:lpstr>
      <vt:lpstr>SO01 02 Pol</vt:lpstr>
      <vt:lpstr>Rekapitulace Objekt SO02</vt:lpstr>
      <vt:lpstr>SO02 01 Pol</vt:lpstr>
      <vt:lpstr>SO02 02 Pol</vt:lpstr>
      <vt:lpstr>SO02 03 Pol</vt:lpstr>
      <vt:lpstr>SO02 04 Pol</vt:lpstr>
      <vt:lpstr>Rekapitulace Objekt SO03</vt:lpstr>
      <vt:lpstr>SO03 01 Pol</vt:lpstr>
      <vt:lpstr>SO03 02 Pol</vt:lpstr>
      <vt:lpstr>SO03 03 Pol</vt:lpstr>
      <vt:lpstr>SO03 04 Pol</vt:lpstr>
      <vt:lpstr>Rekapitulace Objekt SO04</vt:lpstr>
      <vt:lpstr>SO04 01 Pol</vt:lpstr>
      <vt:lpstr>SO04 02 Pol</vt:lpstr>
      <vt:lpstr>SO04 03 Pol</vt:lpstr>
      <vt:lpstr>SO04 04 Pol</vt:lpstr>
      <vt:lpstr>Rekapitulace Objekt SO05</vt:lpstr>
      <vt:lpstr>SO05 01 Pol</vt:lpstr>
      <vt:lpstr>SO05 02 Pol</vt:lpstr>
      <vt:lpstr>SO05 03 Pol</vt:lpstr>
      <vt:lpstr>SO05 04 Pol</vt:lpstr>
      <vt:lpstr>Rekapitulace Objekt SO06</vt:lpstr>
      <vt:lpstr>SO06 01 Pol</vt:lpstr>
      <vt:lpstr>SO06 02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'IO01 01 Pol'!Oblast_tisku</vt:lpstr>
      <vt:lpstr>'IO01 02 Pol'!Oblast_tisku</vt:lpstr>
      <vt:lpstr>'IO02 01 Pol'!Oblast_tisku</vt:lpstr>
      <vt:lpstr>'Rekapitulace Objekt IO01'!Oblast_tisku</vt:lpstr>
      <vt:lpstr>'Rekapitulace Objekt IO02'!Oblast_tisku</vt:lpstr>
      <vt:lpstr>'Rekapitulace Objekt SO01'!Oblast_tisku</vt:lpstr>
      <vt:lpstr>'Rekapitulace Objekt SO02'!Oblast_tisku</vt:lpstr>
      <vt:lpstr>'Rekapitulace Objekt SO03'!Oblast_tisku</vt:lpstr>
      <vt:lpstr>'Rekapitulace Objekt SO04'!Oblast_tisku</vt:lpstr>
      <vt:lpstr>'Rekapitulace Objekt SO05'!Oblast_tisku</vt:lpstr>
      <vt:lpstr>'Rekapitulace Objekt SO06'!Oblast_tisku</vt:lpstr>
      <vt:lpstr>'SO01 01 Pol'!Oblast_tisku</vt:lpstr>
      <vt:lpstr>'SO01 02 Pol'!Oblast_tisku</vt:lpstr>
      <vt:lpstr>'SO02 01 Pol'!Oblast_tisku</vt:lpstr>
      <vt:lpstr>'SO02 02 Pol'!Oblast_tisku</vt:lpstr>
      <vt:lpstr>'SO02 03 Pol'!Oblast_tisku</vt:lpstr>
      <vt:lpstr>'SO02 04 Pol'!Oblast_tisku</vt:lpstr>
      <vt:lpstr>'SO03 01 Pol'!Oblast_tisku</vt:lpstr>
      <vt:lpstr>'SO03 02 Pol'!Oblast_tisku</vt:lpstr>
      <vt:lpstr>'SO03 03 Pol'!Oblast_tisku</vt:lpstr>
      <vt:lpstr>'SO03 04 Pol'!Oblast_tisku</vt:lpstr>
      <vt:lpstr>'SO04 01 Pol'!Oblast_tisku</vt:lpstr>
      <vt:lpstr>'SO04 02 Pol'!Oblast_tisku</vt:lpstr>
      <vt:lpstr>'SO04 03 Pol'!Oblast_tisku</vt:lpstr>
      <vt:lpstr>'SO04 04 Pol'!Oblast_tisku</vt:lpstr>
      <vt:lpstr>'SO05 01 Pol'!Oblast_tisku</vt:lpstr>
      <vt:lpstr>'SO05 02 Pol'!Oblast_tisku</vt:lpstr>
      <vt:lpstr>'SO05 03 Pol'!Oblast_tisku</vt:lpstr>
      <vt:lpstr>'SO05 04 Pol'!Oblast_tisku</vt:lpstr>
      <vt:lpstr>'SO06 01 Pol'!Oblast_tisku</vt:lpstr>
      <vt:lpstr>'SO06 02 Pol'!Oblast_tisku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Bernat Jan</dc:creator>
  <cp:lastModifiedBy>Uradnicek Pavel</cp:lastModifiedBy>
  <cp:lastPrinted>2017-01-05T08:37:44Z</cp:lastPrinted>
  <dcterms:created xsi:type="dcterms:W3CDTF">2009-04-08T07:15:50Z</dcterms:created>
  <dcterms:modified xsi:type="dcterms:W3CDTF">2017-01-05T08:39:26Z</dcterms:modified>
</cp:coreProperties>
</file>