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&#65279;<?xml version="1.0" encoding="utf-8"?><Relationships xmlns="http://schemas.openxmlformats.org/package/2006/relationships"><Relationship Id="rId3" Type="http://schemas.openxmlformats.org/officeDocument/2006/relationships/extended-properties" Target="docProps/app.xml" TargetMode="Internal"/><Relationship Id="rId2" Type="http://schemas.openxmlformats.org/package/2006/relationships/metadata/core-properties" Target="docProps/core.xml" TargetMode="Internal"/><Relationship Id="rId1" Type="http://schemas.openxmlformats.org/officeDocument/2006/relationships/officeDocument" Target="xl/workbook.xml" TargetMode="Internal"/><Relationship Id="idRel1" Type="http://schemas.openxmlformats.org/package/2006/relationships/digital-signature/origin" Target="_xmlsignatures/origin.sigs" TargetMode="Interna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A:\_Rozpočty\2018\Praha, VUZ Dědina\-=PD_Datum_stupeň=-\FVE oprava\"/>
    </mc:Choice>
  </mc:AlternateContent>
  <xr:revisionPtr revIDLastSave="0" documentId="13_ncr:1_{00EB63CF-2B5C-4084-9737-CBC673C74169}" xr6:coauthVersionLast="32" xr6:coauthVersionMax="32" xr10:uidLastSave="{00000000-0000-0000-0000-000000000000}"/>
  <bookViews>
    <workbookView xWindow="0" yWindow="0" windowWidth="28800" windowHeight="12825" tabRatio="757" activeTab="5" xr2:uid="{00000000-000D-0000-FFFF-FFFF00000000}"/>
  </bookViews>
  <sheets>
    <sheet name="Krycí list" sheetId="1" r:id="rId1"/>
    <sheet name="Rekapitulace" sheetId="2" r:id="rId2"/>
    <sheet name="SO.1.1.REK" sheetId="5" r:id="rId3"/>
    <sheet name="SO.1.1.Zakazka" sheetId="6" r:id="rId4"/>
    <sheet name="SO.1.4.a.1.REK" sheetId="7" r:id="rId5"/>
    <sheet name="SO.1.4.a.1.Zakazka" sheetId="8" r:id="rId6"/>
    <sheet name="SO.1.4.a.2.REK" sheetId="9" r:id="rId7"/>
    <sheet name="SO.1.4.a.2.Zakazka" sheetId="10" r:id="rId8"/>
    <sheet name="SO.1.4.b.REK" sheetId="11" r:id="rId9"/>
    <sheet name="SO.1.4.b.Zakazka" sheetId="12" r:id="rId10"/>
    <sheet name="SO.1.4.c.REK" sheetId="13" r:id="rId11"/>
    <sheet name="SO.1.4.c.Zakazka" sheetId="14" r:id="rId12"/>
    <sheet name="VRN.REK" sheetId="15" r:id="rId13"/>
    <sheet name="VRN.Zakazka" sheetId="16" r:id="rId14"/>
    <sheet name="Figury" sheetId="4" r:id="rId15"/>
  </sheets>
  <definedNames>
    <definedName name="__CENA__">#REF!</definedName>
    <definedName name="__MAIN__">#REF!</definedName>
    <definedName name="__MAIN2__" localSheetId="1">Rekapitulace!$B$1:$I$20</definedName>
    <definedName name="__MAIN2__" localSheetId="2">'SO.1.1.REK'!$B$1:$H$116</definedName>
    <definedName name="__MAIN2__" localSheetId="4">'SO.1.4.a.1.REK'!$B$1:$H$23</definedName>
    <definedName name="__MAIN2__" localSheetId="6">'SO.1.4.a.2.REK'!$B$1:$H$16</definedName>
    <definedName name="__MAIN2__" localSheetId="8">'SO.1.4.b.REK'!$B$1:$H$19</definedName>
    <definedName name="__MAIN2__" localSheetId="10">'SO.1.4.c.REK'!$B$1:$H$23</definedName>
    <definedName name="__MAIN2__" localSheetId="12">VRN.REK!$B$1:$H$20</definedName>
    <definedName name="__MAIN2__">#REF!</definedName>
    <definedName name="__MAIN3__">'Krycí list'!$A$3:$F$20</definedName>
    <definedName name="__SAZBA__">#REF!</definedName>
    <definedName name="__T0__">#REF!</definedName>
    <definedName name="__T1__">#REF!</definedName>
    <definedName name="__T2__">#REF!</definedName>
    <definedName name="__T3__">#REF!</definedName>
    <definedName name="__T4__">#REF!</definedName>
    <definedName name="__T5__">'SO.1.1.Zakazka'!$I$12:$L$12</definedName>
    <definedName name="__TE0__">#REF!</definedName>
    <definedName name="__TE1__">'Krycí list'!$A$10:$E$10</definedName>
    <definedName name="__TE2__">'Krycí list'!#REF!</definedName>
    <definedName name="__TE3__">'Krycí list'!$A$16:$E$16</definedName>
    <definedName name="__TE4__">Figury!$A$2:$D$2</definedName>
    <definedName name="__TR0__" localSheetId="1">Rekapitulace!$B$5:$G$7</definedName>
    <definedName name="__TR0__" localSheetId="2">'SO.1.1.REK'!$B$5:$F$8</definedName>
    <definedName name="__TR0__" localSheetId="4">'SO.1.4.a.1.REK'!$B$5:$F$8</definedName>
    <definedName name="__TR0__" localSheetId="6">'SO.1.4.a.2.REK'!$B$5:$F$8</definedName>
    <definedName name="__TR0__" localSheetId="8">'SO.1.4.b.REK'!$B$5:$F$8</definedName>
    <definedName name="__TR0__" localSheetId="10">'SO.1.4.c.REK'!$B$5:$F$8</definedName>
    <definedName name="__TR0__" localSheetId="12">VRN.REK!$B$5:$F$8</definedName>
    <definedName name="__TR0__">#REF!</definedName>
    <definedName name="__TR1__" localSheetId="1">Rekapitulace!$B$6:$G$7</definedName>
    <definedName name="__TR1__" localSheetId="2">'SO.1.1.REK'!$B$6:$F$8</definedName>
    <definedName name="__TR1__" localSheetId="4">'SO.1.4.a.1.REK'!$B$6:$F$8</definedName>
    <definedName name="__TR1__" localSheetId="6">'SO.1.4.a.2.REK'!$B$6:$F$8</definedName>
    <definedName name="__TR1__" localSheetId="8">'SO.1.4.b.REK'!$B$6:$F$8</definedName>
    <definedName name="__TR1__" localSheetId="10">'SO.1.4.c.REK'!$B$6:$F$8</definedName>
    <definedName name="__TR1__" localSheetId="12">VRN.REK!$B$6:$F$8</definedName>
    <definedName name="__TR1__">#REF!</definedName>
    <definedName name="__TR2__" localSheetId="1">Rekapitulace!$B$7:$G$7</definedName>
    <definedName name="__TR2__" localSheetId="2">'SO.1.1.REK'!$B$7:$F$8</definedName>
    <definedName name="__TR2__" localSheetId="4">'SO.1.4.a.1.REK'!$B$7:$F$8</definedName>
    <definedName name="__TR2__" localSheetId="6">'SO.1.4.a.2.REK'!$B$7:$F$8</definedName>
    <definedName name="__TR2__" localSheetId="8">'SO.1.4.b.REK'!$B$7:$F$8</definedName>
    <definedName name="__TR2__" localSheetId="10">'SO.1.4.c.REK'!$B$7:$F$8</definedName>
    <definedName name="__TR2__" localSheetId="12">VRN.REK!$B$7:$F$8</definedName>
    <definedName name="__TR2__">#REF!</definedName>
    <definedName name="__TR3__" localSheetId="2">'SO.1.1.REK'!$B$8:$F$8</definedName>
    <definedName name="__TR3__" localSheetId="4">'SO.1.4.a.1.REK'!$B$8:$F$8</definedName>
    <definedName name="__TR3__" localSheetId="6">'SO.1.4.a.2.REK'!$B$8:$F$8</definedName>
    <definedName name="__TR3__" localSheetId="8">'SO.1.4.b.REK'!$B$8:$F$8</definedName>
    <definedName name="__TR3__" localSheetId="10">'SO.1.4.c.REK'!$B$8:$F$8</definedName>
    <definedName name="__TR3__" localSheetId="12">VRN.REK!$B$8:$F$8</definedName>
    <definedName name="__TR3__">#REF!</definedName>
    <definedName name="_xlnm._FilterDatabase" localSheetId="3" hidden="1">'SO.1.1.Zakazka'!$G$1:$G$4970</definedName>
    <definedName name="_xlnm._FilterDatabase" localSheetId="5" hidden="1">'SO.1.4.a.1.Zakazka'!$T$1:$T$148</definedName>
    <definedName name="_xlnm._FilterDatabase" localSheetId="7" hidden="1">'SO.1.4.a.2.Zakazka'!$G$1:$G$125</definedName>
    <definedName name="_xlnm._FilterDatabase" localSheetId="9" hidden="1">'SO.1.4.b.Zakazka'!$G$1:$G$195</definedName>
    <definedName name="_xlnm._FilterDatabase" localSheetId="11" hidden="1">'SO.1.4.c.Zakazka'!$G$1:$G$269</definedName>
    <definedName name="_xlnm._FilterDatabase" localSheetId="13" hidden="1">VRN.Zakazka!$G$1:$G$86</definedName>
    <definedName name="_xlnm.Print_Titles" localSheetId="3">'SO.1.1.Zakazka'!$3:$4</definedName>
    <definedName name="_xlnm.Print_Titles" localSheetId="5">'SO.1.4.a.1.Zakazka'!$3:$4</definedName>
    <definedName name="_xlnm.Print_Titles" localSheetId="7">'SO.1.4.a.2.Zakazka'!$3:$4</definedName>
    <definedName name="_xlnm.Print_Titles" localSheetId="9">'SO.1.4.b.Zakazka'!$3:$4</definedName>
    <definedName name="_xlnm.Print_Titles" localSheetId="11">'SO.1.4.c.Zakazka'!$3:$4</definedName>
    <definedName name="_xlnm.Print_Titles" localSheetId="13">VRN.Zakazka!$3:$4</definedName>
    <definedName name="_xlnm.Print_Area" localSheetId="3">'SO.1.1.Zakazka'!$F$1:$X$4969</definedName>
    <definedName name="_xlnm.Print_Area" localSheetId="5">'SO.1.4.a.1.Zakazka'!$F$1:$X$147</definedName>
    <definedName name="_xlnm.Print_Area" localSheetId="7">'SO.1.4.a.2.Zakazka'!$F$1:$X$122</definedName>
    <definedName name="_xlnm.Print_Area" localSheetId="9">'SO.1.4.b.Zakazka'!$F$1:$X$194</definedName>
    <definedName name="_xlnm.Print_Area" localSheetId="11">'SO.1.4.c.Zakazka'!$F$1:$X$268</definedName>
    <definedName name="_xlnm.Print_Area" localSheetId="13">VRN.Zakazka!$F$1:$X$85</definedName>
  </definedNames>
  <calcPr calcId="179017"/>
</workbook>
</file>

<file path=xl/calcChain.xml><?xml version="1.0" encoding="utf-8"?>
<calcChain xmlns="http://schemas.openxmlformats.org/spreadsheetml/2006/main">
  <c r="C12" i="2" l="1"/>
  <c r="C11" i="2"/>
  <c r="C9" i="2"/>
  <c r="C8" i="2"/>
  <c r="C7" i="2"/>
  <c r="C16" i="2"/>
  <c r="G12" i="2"/>
  <c r="G11" i="2"/>
  <c r="G9" i="2"/>
  <c r="F12" i="2"/>
  <c r="F11" i="2"/>
  <c r="F9" i="2"/>
  <c r="H47" i="8"/>
  <c r="H48" i="8"/>
  <c r="H49" i="8"/>
  <c r="H50" i="8"/>
  <c r="H40" i="8"/>
  <c r="H41" i="8"/>
  <c r="H42" i="8"/>
  <c r="H43" i="8"/>
  <c r="S79" i="16"/>
  <c r="Q79" i="16"/>
  <c r="O79" i="16"/>
  <c r="U79" i="16"/>
  <c r="V79" i="16"/>
  <c r="S76" i="16"/>
  <c r="Q76" i="16"/>
  <c r="O76" i="16"/>
  <c r="S73" i="16"/>
  <c r="S72" i="16"/>
  <c r="Q73" i="16"/>
  <c r="Q72" i="16"/>
  <c r="D13" i="15"/>
  <c r="O73" i="16"/>
  <c r="Y72" i="16"/>
  <c r="G13" i="15"/>
  <c r="S68" i="16"/>
  <c r="S67" i="16"/>
  <c r="Q68" i="16"/>
  <c r="Q67" i="16"/>
  <c r="D12" i="15"/>
  <c r="O68" i="16"/>
  <c r="Y67" i="16"/>
  <c r="G12" i="15"/>
  <c r="O67" i="16"/>
  <c r="C12" i="15"/>
  <c r="S63" i="16"/>
  <c r="Q63" i="16"/>
  <c r="O63" i="16"/>
  <c r="S60" i="16"/>
  <c r="Q60" i="16"/>
  <c r="O60" i="16"/>
  <c r="U60" i="16"/>
  <c r="S57" i="16"/>
  <c r="S56" i="16"/>
  <c r="Q57" i="16"/>
  <c r="O57" i="16"/>
  <c r="U57" i="16"/>
  <c r="Y56" i="16"/>
  <c r="G11" i="15"/>
  <c r="S52" i="16"/>
  <c r="Q52" i="16"/>
  <c r="O52" i="16"/>
  <c r="U52" i="16"/>
  <c r="V52" i="16"/>
  <c r="S49" i="16"/>
  <c r="Q49" i="16"/>
  <c r="O49" i="16"/>
  <c r="U49" i="16"/>
  <c r="V49" i="16"/>
  <c r="S46" i="16"/>
  <c r="Q46" i="16"/>
  <c r="O46" i="16"/>
  <c r="U46" i="16"/>
  <c r="V46" i="16"/>
  <c r="S43" i="16"/>
  <c r="Q43" i="16"/>
  <c r="O43" i="16"/>
  <c r="S40" i="16"/>
  <c r="Q40" i="16"/>
  <c r="O40" i="16"/>
  <c r="U40" i="16"/>
  <c r="S37" i="16"/>
  <c r="S36" i="16"/>
  <c r="Q37" i="16"/>
  <c r="Q36" i="16"/>
  <c r="D10" i="15"/>
  <c r="O37" i="16"/>
  <c r="U37" i="16"/>
  <c r="Y36" i="16"/>
  <c r="G10" i="15"/>
  <c r="S32" i="16"/>
  <c r="S31" i="16"/>
  <c r="Q32" i="16"/>
  <c r="Q31" i="16"/>
  <c r="D9" i="15"/>
  <c r="O32" i="16"/>
  <c r="U32" i="16"/>
  <c r="U31" i="16"/>
  <c r="E9" i="15"/>
  <c r="Y31" i="16"/>
  <c r="S27" i="16"/>
  <c r="Q27" i="16"/>
  <c r="O27" i="16"/>
  <c r="S24" i="16"/>
  <c r="Q24" i="16"/>
  <c r="O24" i="16"/>
  <c r="U24" i="16"/>
  <c r="V24" i="16"/>
  <c r="S21" i="16"/>
  <c r="Q21" i="16"/>
  <c r="O21" i="16"/>
  <c r="S18" i="16"/>
  <c r="Q18" i="16"/>
  <c r="O18" i="16"/>
  <c r="U18" i="16"/>
  <c r="S15" i="16"/>
  <c r="Q15" i="16"/>
  <c r="O15" i="16"/>
  <c r="U15" i="16"/>
  <c r="S12" i="16"/>
  <c r="Q12" i="16"/>
  <c r="O12" i="16"/>
  <c r="S9" i="16"/>
  <c r="S8" i="16"/>
  <c r="S7" i="16"/>
  <c r="S6" i="16"/>
  <c r="S5" i="16"/>
  <c r="Q9" i="16"/>
  <c r="O9" i="16"/>
  <c r="Y8" i="16"/>
  <c r="G8" i="15"/>
  <c r="B13" i="15"/>
  <c r="B12" i="15"/>
  <c r="B11" i="15"/>
  <c r="B10" i="15"/>
  <c r="G9" i="15"/>
  <c r="B9" i="15"/>
  <c r="B8" i="15"/>
  <c r="B7" i="15"/>
  <c r="B6" i="15"/>
  <c r="B5" i="15"/>
  <c r="A2" i="15" a="1"/>
  <c r="A2" i="15"/>
  <c r="H263" i="14"/>
  <c r="H264" i="14"/>
  <c r="S260" i="14"/>
  <c r="Q260" i="14"/>
  <c r="O260" i="14"/>
  <c r="H258" i="14"/>
  <c r="H259" i="14"/>
  <c r="S255" i="14"/>
  <c r="S254" i="14"/>
  <c r="Q255" i="14"/>
  <c r="Q254" i="14"/>
  <c r="D16" i="13"/>
  <c r="O255" i="14"/>
  <c r="Y254" i="14"/>
  <c r="G16" i="13"/>
  <c r="S250" i="14"/>
  <c r="Q250" i="14"/>
  <c r="O250" i="14"/>
  <c r="S247" i="14"/>
  <c r="Q247" i="14"/>
  <c r="O247" i="14"/>
  <c r="U247" i="14"/>
  <c r="H245" i="14"/>
  <c r="H246" i="14"/>
  <c r="S242" i="14"/>
  <c r="Q242" i="14"/>
  <c r="O242" i="14"/>
  <c r="U242" i="14"/>
  <c r="H231" i="14"/>
  <c r="H232" i="14"/>
  <c r="H233" i="14"/>
  <c r="H234" i="14"/>
  <c r="H235" i="14"/>
  <c r="H236" i="14"/>
  <c r="H237" i="14"/>
  <c r="H238" i="14"/>
  <c r="H239" i="14"/>
  <c r="H240" i="14"/>
  <c r="H241" i="14"/>
  <c r="S228" i="14"/>
  <c r="Q228" i="14"/>
  <c r="O228" i="14"/>
  <c r="U228" i="14"/>
  <c r="H225" i="14"/>
  <c r="H226" i="14"/>
  <c r="H227" i="14"/>
  <c r="S222" i="14"/>
  <c r="Q222" i="14"/>
  <c r="O222" i="14"/>
  <c r="U222" i="14"/>
  <c r="V222" i="14"/>
  <c r="H213" i="14"/>
  <c r="H214" i="14"/>
  <c r="H215" i="14"/>
  <c r="H216" i="14"/>
  <c r="H217" i="14"/>
  <c r="H218" i="14"/>
  <c r="H219" i="14"/>
  <c r="H220" i="14"/>
  <c r="H221" i="14"/>
  <c r="S210" i="14"/>
  <c r="Q210" i="14"/>
  <c r="O210" i="14"/>
  <c r="H205" i="14"/>
  <c r="H206" i="14"/>
  <c r="H207" i="14"/>
  <c r="H208" i="14"/>
  <c r="H209" i="14"/>
  <c r="S202" i="14"/>
  <c r="Q202" i="14"/>
  <c r="O202" i="14"/>
  <c r="U202" i="14"/>
  <c r="H199" i="14"/>
  <c r="H200" i="14"/>
  <c r="H201" i="14"/>
  <c r="S196" i="14"/>
  <c r="Q196" i="14"/>
  <c r="O196" i="14"/>
  <c r="U196" i="14"/>
  <c r="H193" i="14"/>
  <c r="H194" i="14"/>
  <c r="H195" i="14"/>
  <c r="S190" i="14"/>
  <c r="Q190" i="14"/>
  <c r="O190" i="14"/>
  <c r="U190" i="14"/>
  <c r="H187" i="14"/>
  <c r="H188" i="14"/>
  <c r="H189" i="14"/>
  <c r="S184" i="14"/>
  <c r="Q184" i="14"/>
  <c r="O184" i="14"/>
  <c r="U184" i="14"/>
  <c r="H175" i="14"/>
  <c r="H176" i="14"/>
  <c r="H177" i="14"/>
  <c r="H178" i="14"/>
  <c r="H179" i="14"/>
  <c r="H180" i="14"/>
  <c r="H181" i="14"/>
  <c r="H182" i="14"/>
  <c r="H183" i="14"/>
  <c r="S172" i="14"/>
  <c r="Q172" i="14"/>
  <c r="O172" i="14"/>
  <c r="Y171" i="14"/>
  <c r="G15" i="13"/>
  <c r="S167" i="14"/>
  <c r="Q167" i="14"/>
  <c r="Q130" i="14"/>
  <c r="O167" i="14"/>
  <c r="S164" i="14"/>
  <c r="Q164" i="14"/>
  <c r="O164" i="14"/>
  <c r="U164" i="14"/>
  <c r="S161" i="14"/>
  <c r="Q161" i="14"/>
  <c r="O161" i="14"/>
  <c r="U161" i="14"/>
  <c r="H158" i="14"/>
  <c r="H159" i="14"/>
  <c r="H160" i="14"/>
  <c r="S155" i="14"/>
  <c r="Q155" i="14"/>
  <c r="O155" i="14"/>
  <c r="U155" i="14"/>
  <c r="H152" i="14"/>
  <c r="H153" i="14"/>
  <c r="H154" i="14"/>
  <c r="S149" i="14"/>
  <c r="Q149" i="14"/>
  <c r="O149" i="14"/>
  <c r="U149" i="14"/>
  <c r="H146" i="14"/>
  <c r="H147" i="14"/>
  <c r="H148" i="14"/>
  <c r="S143" i="14"/>
  <c r="Q143" i="14"/>
  <c r="O143" i="14"/>
  <c r="U143" i="14"/>
  <c r="V143" i="14"/>
  <c r="H140" i="14"/>
  <c r="H141" i="14"/>
  <c r="H142" i="14"/>
  <c r="S137" i="14"/>
  <c r="Q137" i="14"/>
  <c r="O137" i="14"/>
  <c r="U137" i="14"/>
  <c r="H134" i="14"/>
  <c r="H135" i="14"/>
  <c r="H136" i="14"/>
  <c r="S131" i="14"/>
  <c r="Q131" i="14"/>
  <c r="O131" i="14"/>
  <c r="U131" i="14"/>
  <c r="Y130" i="14"/>
  <c r="S126" i="14"/>
  <c r="Q126" i="14"/>
  <c r="O126" i="14"/>
  <c r="U126" i="14"/>
  <c r="S123" i="14"/>
  <c r="Q123" i="14"/>
  <c r="O123" i="14"/>
  <c r="U123" i="14"/>
  <c r="H117" i="14"/>
  <c r="H118" i="14"/>
  <c r="H119" i="14"/>
  <c r="H120" i="14"/>
  <c r="H121" i="14"/>
  <c r="H122" i="14"/>
  <c r="S114" i="14"/>
  <c r="Q114" i="14"/>
  <c r="O114" i="14"/>
  <c r="U114" i="14"/>
  <c r="H111" i="14"/>
  <c r="H112" i="14"/>
  <c r="H113" i="14"/>
  <c r="S108" i="14"/>
  <c r="Q108" i="14"/>
  <c r="O108" i="14"/>
  <c r="U108" i="14"/>
  <c r="S105" i="14"/>
  <c r="Q105" i="14"/>
  <c r="O105" i="14"/>
  <c r="U105" i="14"/>
  <c r="V105" i="14"/>
  <c r="H99" i="14"/>
  <c r="H100" i="14"/>
  <c r="H101" i="14"/>
  <c r="H102" i="14"/>
  <c r="H103" i="14"/>
  <c r="H104" i="14"/>
  <c r="S96" i="14"/>
  <c r="Q96" i="14"/>
  <c r="O96" i="14"/>
  <c r="U96" i="14"/>
  <c r="H86" i="14"/>
  <c r="H87" i="14"/>
  <c r="H88" i="14"/>
  <c r="H89" i="14"/>
  <c r="H90" i="14"/>
  <c r="H91" i="14"/>
  <c r="H92" i="14"/>
  <c r="H93" i="14"/>
  <c r="H94" i="14"/>
  <c r="H95" i="14"/>
  <c r="S83" i="14"/>
  <c r="Q83" i="14"/>
  <c r="O83" i="14"/>
  <c r="Y82" i="14"/>
  <c r="S78" i="14"/>
  <c r="Q78" i="14"/>
  <c r="Q57" i="14"/>
  <c r="D12" i="13"/>
  <c r="O78" i="14"/>
  <c r="H75" i="14"/>
  <c r="H76" i="14"/>
  <c r="H77" i="14"/>
  <c r="S72" i="14"/>
  <c r="Q72" i="14"/>
  <c r="O72" i="14"/>
  <c r="U72" i="14"/>
  <c r="H69" i="14"/>
  <c r="H70" i="14"/>
  <c r="H71" i="14"/>
  <c r="S66" i="14"/>
  <c r="Q66" i="14"/>
  <c r="O66" i="14"/>
  <c r="H61" i="14"/>
  <c r="H62" i="14"/>
  <c r="H63" i="14"/>
  <c r="H64" i="14"/>
  <c r="H65" i="14"/>
  <c r="S58" i="14"/>
  <c r="S57" i="14"/>
  <c r="Q58" i="14"/>
  <c r="O58" i="14"/>
  <c r="U58" i="14"/>
  <c r="Y57" i="14"/>
  <c r="S53" i="14"/>
  <c r="Q53" i="14"/>
  <c r="O53" i="14"/>
  <c r="S50" i="14"/>
  <c r="Q50" i="14"/>
  <c r="O50" i="14"/>
  <c r="U50" i="14"/>
  <c r="S47" i="14"/>
  <c r="S46" i="14"/>
  <c r="Q47" i="14"/>
  <c r="O47" i="14"/>
  <c r="Y46" i="14"/>
  <c r="G11" i="13"/>
  <c r="Q46" i="14"/>
  <c r="D11" i="13"/>
  <c r="H43" i="14"/>
  <c r="H44" i="14"/>
  <c r="S40" i="14"/>
  <c r="Q40" i="14"/>
  <c r="O40" i="14"/>
  <c r="H37" i="14"/>
  <c r="H38" i="14"/>
  <c r="H39" i="14"/>
  <c r="S34" i="14"/>
  <c r="S33" i="14"/>
  <c r="Q34" i="14"/>
  <c r="O34" i="14"/>
  <c r="Y33" i="14"/>
  <c r="G10" i="13"/>
  <c r="H30" i="14"/>
  <c r="H31" i="14"/>
  <c r="S27" i="14"/>
  <c r="Q27" i="14"/>
  <c r="O27" i="14"/>
  <c r="H25" i="14"/>
  <c r="H26" i="14"/>
  <c r="S22" i="14"/>
  <c r="Q22" i="14"/>
  <c r="O22" i="14"/>
  <c r="H19" i="14"/>
  <c r="H20" i="14"/>
  <c r="H21" i="14"/>
  <c r="S16" i="14"/>
  <c r="Q16" i="14"/>
  <c r="O16" i="14"/>
  <c r="U16" i="14"/>
  <c r="Y15" i="14"/>
  <c r="G9" i="13"/>
  <c r="H12" i="14"/>
  <c r="H13" i="14"/>
  <c r="S9" i="14"/>
  <c r="S8" i="14"/>
  <c r="Q9" i="14"/>
  <c r="Q8" i="14"/>
  <c r="D8" i="13"/>
  <c r="O9" i="14"/>
  <c r="Y8" i="14"/>
  <c r="G8" i="13"/>
  <c r="B16" i="13"/>
  <c r="B15" i="13"/>
  <c r="G14" i="13"/>
  <c r="B14" i="13"/>
  <c r="G13" i="13"/>
  <c r="B13" i="13"/>
  <c r="B12" i="13"/>
  <c r="B11" i="13"/>
  <c r="B10" i="13"/>
  <c r="B9" i="13"/>
  <c r="B8" i="13"/>
  <c r="B7" i="13"/>
  <c r="B6" i="13"/>
  <c r="B5" i="13"/>
  <c r="A2" i="13" a="1"/>
  <c r="A2" i="13"/>
  <c r="S188" i="12"/>
  <c r="Q188" i="12"/>
  <c r="O188" i="12"/>
  <c r="U188" i="12"/>
  <c r="V188" i="12"/>
  <c r="S185" i="12"/>
  <c r="Q185" i="12"/>
  <c r="O185" i="12"/>
  <c r="U185" i="12"/>
  <c r="V185" i="12"/>
  <c r="S182" i="12"/>
  <c r="Q182" i="12"/>
  <c r="O182" i="12"/>
  <c r="U182" i="12"/>
  <c r="V182" i="12"/>
  <c r="S179" i="12"/>
  <c r="Q179" i="12"/>
  <c r="O179" i="12"/>
  <c r="U179" i="12"/>
  <c r="V179" i="12"/>
  <c r="S176" i="12"/>
  <c r="Q176" i="12"/>
  <c r="O176" i="12"/>
  <c r="U176" i="12"/>
  <c r="V176" i="12"/>
  <c r="S173" i="12"/>
  <c r="Q173" i="12"/>
  <c r="O173" i="12"/>
  <c r="U173" i="12"/>
  <c r="V173" i="12"/>
  <c r="S170" i="12"/>
  <c r="Q170" i="12"/>
  <c r="O170" i="12"/>
  <c r="U170" i="12"/>
  <c r="S167" i="12"/>
  <c r="Q167" i="12"/>
  <c r="Q166" i="12"/>
  <c r="D12" i="11"/>
  <c r="O167" i="12"/>
  <c r="U167" i="12"/>
  <c r="V167" i="12"/>
  <c r="Y166" i="12"/>
  <c r="G12" i="11"/>
  <c r="S162" i="12"/>
  <c r="Q162" i="12"/>
  <c r="O162" i="12"/>
  <c r="U162" i="12"/>
  <c r="V162" i="12"/>
  <c r="S159" i="12"/>
  <c r="Q159" i="12"/>
  <c r="O159" i="12"/>
  <c r="U159" i="12"/>
  <c r="V159" i="12"/>
  <c r="S156" i="12"/>
  <c r="Q156" i="12"/>
  <c r="O156" i="12"/>
  <c r="U156" i="12"/>
  <c r="V156" i="12"/>
  <c r="S153" i="12"/>
  <c r="Q153" i="12"/>
  <c r="O153" i="12"/>
  <c r="U153" i="12"/>
  <c r="S150" i="12"/>
  <c r="Q150" i="12"/>
  <c r="O150" i="12"/>
  <c r="U150" i="12"/>
  <c r="V150" i="12"/>
  <c r="S147" i="12"/>
  <c r="Q147" i="12"/>
  <c r="O147" i="12"/>
  <c r="U147" i="12"/>
  <c r="V147" i="12"/>
  <c r="S144" i="12"/>
  <c r="Q144" i="12"/>
  <c r="O144" i="12"/>
  <c r="S141" i="12"/>
  <c r="Q141" i="12"/>
  <c r="O141" i="12"/>
  <c r="U141" i="12"/>
  <c r="V141" i="12"/>
  <c r="S138" i="12"/>
  <c r="Q138" i="12"/>
  <c r="O138" i="12"/>
  <c r="U138" i="12"/>
  <c r="V138" i="12"/>
  <c r="S135" i="12"/>
  <c r="Q135" i="12"/>
  <c r="O135" i="12"/>
  <c r="U135" i="12"/>
  <c r="V135" i="12"/>
  <c r="S132" i="12"/>
  <c r="Q132" i="12"/>
  <c r="O132" i="12"/>
  <c r="U132" i="12"/>
  <c r="V132" i="12"/>
  <c r="S129" i="12"/>
  <c r="Q129" i="12"/>
  <c r="O129" i="12"/>
  <c r="S126" i="12"/>
  <c r="Q126" i="12"/>
  <c r="O126" i="12"/>
  <c r="U126" i="12"/>
  <c r="V126" i="12"/>
  <c r="S123" i="12"/>
  <c r="Q123" i="12"/>
  <c r="O123" i="12"/>
  <c r="U123" i="12"/>
  <c r="Y122" i="12"/>
  <c r="G11" i="11"/>
  <c r="S118" i="12"/>
  <c r="Q118" i="12"/>
  <c r="O118" i="12"/>
  <c r="U118" i="12"/>
  <c r="V118" i="12"/>
  <c r="S115" i="12"/>
  <c r="Q115" i="12"/>
  <c r="O115" i="12"/>
  <c r="S112" i="12"/>
  <c r="Q112" i="12"/>
  <c r="O112" i="12"/>
  <c r="U112" i="12"/>
  <c r="V112" i="12"/>
  <c r="S109" i="12"/>
  <c r="Q109" i="12"/>
  <c r="O109" i="12"/>
  <c r="S106" i="12"/>
  <c r="Q106" i="12"/>
  <c r="O106" i="12"/>
  <c r="U106" i="12"/>
  <c r="S103" i="12"/>
  <c r="Q103" i="12"/>
  <c r="O103" i="12"/>
  <c r="U103" i="12"/>
  <c r="V103" i="12"/>
  <c r="S100" i="12"/>
  <c r="Q100" i="12"/>
  <c r="O100" i="12"/>
  <c r="U100" i="12"/>
  <c r="V100" i="12"/>
  <c r="S97" i="12"/>
  <c r="Q97" i="12"/>
  <c r="O97" i="12"/>
  <c r="U97" i="12"/>
  <c r="V97" i="12"/>
  <c r="S94" i="12"/>
  <c r="Q94" i="12"/>
  <c r="O94" i="12"/>
  <c r="S91" i="12"/>
  <c r="Q91" i="12"/>
  <c r="O91" i="12"/>
  <c r="U91" i="12"/>
  <c r="V91" i="12"/>
  <c r="S88" i="12"/>
  <c r="Q88" i="12"/>
  <c r="O88" i="12"/>
  <c r="U88" i="12"/>
  <c r="V88" i="12"/>
  <c r="S85" i="12"/>
  <c r="Q85" i="12"/>
  <c r="O85" i="12"/>
  <c r="U85" i="12"/>
  <c r="V85" i="12"/>
  <c r="S82" i="12"/>
  <c r="Q82" i="12"/>
  <c r="O82" i="12"/>
  <c r="U82" i="12"/>
  <c r="V82" i="12"/>
  <c r="S79" i="12"/>
  <c r="Q79" i="12"/>
  <c r="O79" i="12"/>
  <c r="U79" i="12"/>
  <c r="V79" i="12"/>
  <c r="S76" i="12"/>
  <c r="Q76" i="12"/>
  <c r="O76" i="12"/>
  <c r="S73" i="12"/>
  <c r="Q73" i="12"/>
  <c r="O73" i="12"/>
  <c r="U73" i="12"/>
  <c r="V73" i="12"/>
  <c r="S70" i="12"/>
  <c r="Q70" i="12"/>
  <c r="O70" i="12"/>
  <c r="U70" i="12"/>
  <c r="V70" i="12"/>
  <c r="S67" i="12"/>
  <c r="Q67" i="12"/>
  <c r="O67" i="12"/>
  <c r="S64" i="12"/>
  <c r="Q64" i="12"/>
  <c r="O64" i="12"/>
  <c r="S61" i="12"/>
  <c r="Q61" i="12"/>
  <c r="O61" i="12"/>
  <c r="U61" i="12"/>
  <c r="S58" i="12"/>
  <c r="Q58" i="12"/>
  <c r="O58" i="12"/>
  <c r="U58" i="12"/>
  <c r="V58" i="12"/>
  <c r="S55" i="12"/>
  <c r="Q55" i="12"/>
  <c r="O55" i="12"/>
  <c r="U55" i="12"/>
  <c r="S52" i="12"/>
  <c r="Q52" i="12"/>
  <c r="O52" i="12"/>
  <c r="U52" i="12"/>
  <c r="S49" i="12"/>
  <c r="Q49" i="12"/>
  <c r="O49" i="12"/>
  <c r="U49" i="12"/>
  <c r="V49" i="12"/>
  <c r="S46" i="12"/>
  <c r="Q46" i="12"/>
  <c r="O46" i="12"/>
  <c r="U46" i="12"/>
  <c r="S43" i="12"/>
  <c r="Q43" i="12"/>
  <c r="O43" i="12"/>
  <c r="U43" i="12"/>
  <c r="S40" i="12"/>
  <c r="Q40" i="12"/>
  <c r="O40" i="12"/>
  <c r="U40" i="12"/>
  <c r="V40" i="12"/>
  <c r="S37" i="12"/>
  <c r="Q37" i="12"/>
  <c r="O37" i="12"/>
  <c r="U37" i="12"/>
  <c r="V37" i="12"/>
  <c r="Y36" i="12"/>
  <c r="G10" i="11"/>
  <c r="S32" i="12"/>
  <c r="Q32" i="12"/>
  <c r="Q28" i="12"/>
  <c r="D9" i="11"/>
  <c r="O32" i="12"/>
  <c r="U32" i="12"/>
  <c r="V32" i="12"/>
  <c r="S29" i="12"/>
  <c r="S28" i="12"/>
  <c r="Q29" i="12"/>
  <c r="O29" i="12"/>
  <c r="U29" i="12"/>
  <c r="Y28" i="12"/>
  <c r="G9" i="11"/>
  <c r="S24" i="12"/>
  <c r="Q24" i="12"/>
  <c r="Q8" i="12"/>
  <c r="D8" i="11"/>
  <c r="O24" i="12"/>
  <c r="U24" i="12"/>
  <c r="V24" i="12"/>
  <c r="S21" i="12"/>
  <c r="Q21" i="12"/>
  <c r="O21" i="12"/>
  <c r="U21" i="12"/>
  <c r="V21" i="12"/>
  <c r="S18" i="12"/>
  <c r="Q18" i="12"/>
  <c r="O18" i="12"/>
  <c r="U18" i="12"/>
  <c r="V18" i="12"/>
  <c r="S15" i="12"/>
  <c r="Q15" i="12"/>
  <c r="O15" i="12"/>
  <c r="S12" i="12"/>
  <c r="S8" i="12"/>
  <c r="Q12" i="12"/>
  <c r="O12" i="12"/>
  <c r="U12" i="12"/>
  <c r="V12" i="12"/>
  <c r="S9" i="12"/>
  <c r="Q9" i="12"/>
  <c r="O9" i="12"/>
  <c r="U9" i="12"/>
  <c r="Y8" i="12"/>
  <c r="G8" i="11"/>
  <c r="B12" i="11"/>
  <c r="B11" i="11"/>
  <c r="B10" i="11"/>
  <c r="B9" i="11"/>
  <c r="B8" i="11"/>
  <c r="B7" i="11"/>
  <c r="B6" i="11"/>
  <c r="B5" i="11"/>
  <c r="A2" i="11" a="1"/>
  <c r="A2" i="11"/>
  <c r="S118" i="10"/>
  <c r="Q118" i="10"/>
  <c r="O118" i="10"/>
  <c r="S115" i="10"/>
  <c r="Q115" i="10"/>
  <c r="O115" i="10"/>
  <c r="U115" i="10"/>
  <c r="H114" i="10"/>
  <c r="S111" i="10"/>
  <c r="Q111" i="10"/>
  <c r="O111" i="10"/>
  <c r="U111" i="10"/>
  <c r="V111" i="10"/>
  <c r="H110" i="10"/>
  <c r="S107" i="10"/>
  <c r="Q107" i="10"/>
  <c r="O107" i="10"/>
  <c r="U107" i="10"/>
  <c r="S104" i="10"/>
  <c r="Q104" i="10"/>
  <c r="O104" i="10"/>
  <c r="U104" i="10"/>
  <c r="S101" i="10"/>
  <c r="Q101" i="10"/>
  <c r="O101" i="10"/>
  <c r="U101" i="10"/>
  <c r="S98" i="10"/>
  <c r="Q98" i="10"/>
  <c r="O98" i="10"/>
  <c r="U98" i="10"/>
  <c r="V98" i="10"/>
  <c r="H97" i="10"/>
  <c r="S94" i="10"/>
  <c r="Q94" i="10"/>
  <c r="O94" i="10"/>
  <c r="U94" i="10"/>
  <c r="S91" i="10"/>
  <c r="Q91" i="10"/>
  <c r="O91" i="10"/>
  <c r="U91" i="10"/>
  <c r="V91" i="10"/>
  <c r="H90" i="10"/>
  <c r="S87" i="10"/>
  <c r="Q87" i="10"/>
  <c r="O87" i="10"/>
  <c r="U87" i="10"/>
  <c r="S84" i="10"/>
  <c r="Q84" i="10"/>
  <c r="O84" i="10"/>
  <c r="U84" i="10"/>
  <c r="H83" i="10"/>
  <c r="S80" i="10"/>
  <c r="Q80" i="10"/>
  <c r="O80" i="10"/>
  <c r="U80" i="10"/>
  <c r="S77" i="10"/>
  <c r="Q77" i="10"/>
  <c r="O77" i="10"/>
  <c r="U77" i="10"/>
  <c r="H76" i="10"/>
  <c r="S73" i="10"/>
  <c r="Q73" i="10"/>
  <c r="O73" i="10"/>
  <c r="U73" i="10"/>
  <c r="S70" i="10"/>
  <c r="Q70" i="10"/>
  <c r="O70" i="10"/>
  <c r="U70" i="10"/>
  <c r="S67" i="10"/>
  <c r="Q67" i="10"/>
  <c r="O67" i="10"/>
  <c r="U67" i="10"/>
  <c r="S64" i="10"/>
  <c r="Q64" i="10"/>
  <c r="O64" i="10"/>
  <c r="U64" i="10"/>
  <c r="H63" i="10"/>
  <c r="S60" i="10"/>
  <c r="Q60" i="10"/>
  <c r="O60" i="10"/>
  <c r="S57" i="10"/>
  <c r="Q57" i="10"/>
  <c r="O57" i="10"/>
  <c r="U57" i="10"/>
  <c r="H56" i="10"/>
  <c r="S53" i="10"/>
  <c r="Q53" i="10"/>
  <c r="O53" i="10"/>
  <c r="U53" i="10"/>
  <c r="S50" i="10"/>
  <c r="Q50" i="10"/>
  <c r="O50" i="10"/>
  <c r="U50" i="10"/>
  <c r="H49" i="10"/>
  <c r="S46" i="10"/>
  <c r="Q46" i="10"/>
  <c r="O46" i="10"/>
  <c r="U46" i="10"/>
  <c r="S43" i="10"/>
  <c r="Q43" i="10"/>
  <c r="O43" i="10"/>
  <c r="U43" i="10"/>
  <c r="S40" i="10"/>
  <c r="Q40" i="10"/>
  <c r="O40" i="10"/>
  <c r="U40" i="10"/>
  <c r="S37" i="10"/>
  <c r="Q37" i="10"/>
  <c r="O37" i="10"/>
  <c r="U37" i="10"/>
  <c r="S34" i="10"/>
  <c r="Q34" i="10"/>
  <c r="O34" i="10"/>
  <c r="U34" i="10"/>
  <c r="V34" i="10"/>
  <c r="S31" i="10"/>
  <c r="Q31" i="10"/>
  <c r="O31" i="10"/>
  <c r="H30" i="10"/>
  <c r="S27" i="10"/>
  <c r="Q27" i="10"/>
  <c r="O27" i="10"/>
  <c r="U27" i="10"/>
  <c r="H26" i="10"/>
  <c r="S23" i="10"/>
  <c r="Q23" i="10"/>
  <c r="O23" i="10"/>
  <c r="U23" i="10"/>
  <c r="V23" i="10"/>
  <c r="S20" i="10"/>
  <c r="Q20" i="10"/>
  <c r="O20" i="10"/>
  <c r="S17" i="10"/>
  <c r="Q17" i="10"/>
  <c r="O17" i="10"/>
  <c r="S14" i="10"/>
  <c r="Q14" i="10"/>
  <c r="O14" i="10"/>
  <c r="Y13" i="10"/>
  <c r="G9" i="9"/>
  <c r="S9" i="10"/>
  <c r="S8" i="10"/>
  <c r="Q9" i="10"/>
  <c r="Q8" i="10"/>
  <c r="D8" i="9"/>
  <c r="O9" i="10"/>
  <c r="O8" i="10"/>
  <c r="C8" i="9"/>
  <c r="Y8" i="10"/>
  <c r="B9" i="9"/>
  <c r="B8" i="9"/>
  <c r="B7" i="9"/>
  <c r="B6" i="9"/>
  <c r="B5" i="9"/>
  <c r="A2" i="9" a="1"/>
  <c r="A2" i="9"/>
  <c r="S141" i="8"/>
  <c r="Q141" i="8"/>
  <c r="O141" i="8"/>
  <c r="U141" i="8"/>
  <c r="S138" i="8"/>
  <c r="Q138" i="8"/>
  <c r="O138" i="8"/>
  <c r="U138" i="8"/>
  <c r="U137" i="8"/>
  <c r="E16" i="7"/>
  <c r="Y137" i="8"/>
  <c r="G16" i="7"/>
  <c r="S133" i="8"/>
  <c r="Q133" i="8"/>
  <c r="O133" i="8"/>
  <c r="U133" i="8"/>
  <c r="S130" i="8"/>
  <c r="S129" i="8"/>
  <c r="Q130" i="8"/>
  <c r="Q129" i="8"/>
  <c r="D15" i="7"/>
  <c r="O130" i="8"/>
  <c r="U130" i="8"/>
  <c r="Y129" i="8"/>
  <c r="G15" i="7"/>
  <c r="S125" i="8"/>
  <c r="Q125" i="8"/>
  <c r="O125" i="8"/>
  <c r="U125" i="8"/>
  <c r="S122" i="8"/>
  <c r="Q122" i="8"/>
  <c r="O122" i="8"/>
  <c r="U122" i="8"/>
  <c r="V122" i="8"/>
  <c r="S119" i="8"/>
  <c r="Q119" i="8"/>
  <c r="O119" i="8"/>
  <c r="U119" i="8"/>
  <c r="V119" i="8"/>
  <c r="S116" i="8"/>
  <c r="Q116" i="8"/>
  <c r="O116" i="8"/>
  <c r="U116" i="8"/>
  <c r="V116" i="8"/>
  <c r="S113" i="8"/>
  <c r="Q113" i="8"/>
  <c r="O113" i="8"/>
  <c r="U113" i="8"/>
  <c r="S110" i="8"/>
  <c r="Q110" i="8"/>
  <c r="O110" i="8"/>
  <c r="U110" i="8"/>
  <c r="V110" i="8"/>
  <c r="S107" i="8"/>
  <c r="Q107" i="8"/>
  <c r="O107" i="8"/>
  <c r="U107" i="8"/>
  <c r="S104" i="8"/>
  <c r="Q104" i="8"/>
  <c r="O104" i="8"/>
  <c r="U104" i="8"/>
  <c r="S101" i="8"/>
  <c r="Q101" i="8"/>
  <c r="O101" i="8"/>
  <c r="S98" i="8"/>
  <c r="Q98" i="8"/>
  <c r="O98" i="8"/>
  <c r="U98" i="8"/>
  <c r="S95" i="8"/>
  <c r="Q95" i="8"/>
  <c r="O95" i="8"/>
  <c r="U95" i="8"/>
  <c r="V95" i="8"/>
  <c r="S92" i="8"/>
  <c r="Q92" i="8"/>
  <c r="Q91" i="8"/>
  <c r="D14" i="7"/>
  <c r="O92" i="8"/>
  <c r="U92" i="8"/>
  <c r="Y91" i="8"/>
  <c r="G14" i="7"/>
  <c r="S87" i="8"/>
  <c r="Q87" i="8"/>
  <c r="O87" i="8"/>
  <c r="U87" i="8"/>
  <c r="S84" i="8"/>
  <c r="Q84" i="8"/>
  <c r="O84" i="8"/>
  <c r="U84" i="8"/>
  <c r="S81" i="8"/>
  <c r="Q81" i="8"/>
  <c r="O81" i="8"/>
  <c r="U81" i="8"/>
  <c r="V81" i="8"/>
  <c r="S78" i="8"/>
  <c r="Q78" i="8"/>
  <c r="O78" i="8"/>
  <c r="S75" i="8"/>
  <c r="Q75" i="8"/>
  <c r="O75" i="8"/>
  <c r="U75" i="8"/>
  <c r="S72" i="8"/>
  <c r="Q72" i="8"/>
  <c r="O72" i="8"/>
  <c r="U72" i="8"/>
  <c r="V72" i="8"/>
  <c r="S69" i="8"/>
  <c r="Q69" i="8"/>
  <c r="O69" i="8"/>
  <c r="U69" i="8"/>
  <c r="V69" i="8"/>
  <c r="Y68" i="8"/>
  <c r="G13" i="7"/>
  <c r="S64" i="8"/>
  <c r="S60" i="8"/>
  <c r="Q64" i="8"/>
  <c r="O64" i="8"/>
  <c r="U64" i="8"/>
  <c r="S61" i="8"/>
  <c r="Q61" i="8"/>
  <c r="Q60" i="8"/>
  <c r="D12" i="7"/>
  <c r="O61" i="8"/>
  <c r="O60" i="8"/>
  <c r="C12" i="7"/>
  <c r="Y60" i="8"/>
  <c r="G12" i="7"/>
  <c r="S56" i="8"/>
  <c r="Q56" i="8"/>
  <c r="O56" i="8"/>
  <c r="U56" i="8"/>
  <c r="V56" i="8"/>
  <c r="S53" i="8"/>
  <c r="Q53" i="8"/>
  <c r="O53" i="8"/>
  <c r="Y52" i="8"/>
  <c r="S44" i="8"/>
  <c r="Q44" i="8"/>
  <c r="O44" i="8"/>
  <c r="U44" i="8"/>
  <c r="S37" i="8"/>
  <c r="Q37" i="8"/>
  <c r="Q36" i="8"/>
  <c r="D10" i="7"/>
  <c r="O37" i="8"/>
  <c r="U37" i="8"/>
  <c r="V37" i="8"/>
  <c r="Y36" i="8"/>
  <c r="G10" i="7"/>
  <c r="S32" i="8"/>
  <c r="Q32" i="8"/>
  <c r="O32" i="8"/>
  <c r="U32" i="8"/>
  <c r="V32" i="8"/>
  <c r="S29" i="8"/>
  <c r="S28" i="8"/>
  <c r="Q29" i="8"/>
  <c r="Q28" i="8"/>
  <c r="D9" i="7"/>
  <c r="O29" i="8"/>
  <c r="U29" i="8"/>
  <c r="U28" i="8"/>
  <c r="E9" i="7"/>
  <c r="Y28" i="8"/>
  <c r="G9" i="7"/>
  <c r="S24" i="8"/>
  <c r="Q24" i="8"/>
  <c r="O24" i="8"/>
  <c r="U24" i="8"/>
  <c r="S21" i="8"/>
  <c r="Q21" i="8"/>
  <c r="O21" i="8"/>
  <c r="U21" i="8"/>
  <c r="S18" i="8"/>
  <c r="Q18" i="8"/>
  <c r="O18" i="8"/>
  <c r="U18" i="8"/>
  <c r="V18" i="8"/>
  <c r="S15" i="8"/>
  <c r="Q15" i="8"/>
  <c r="Q8" i="8"/>
  <c r="D8" i="7"/>
  <c r="O15" i="8"/>
  <c r="U15" i="8"/>
  <c r="S12" i="8"/>
  <c r="Q12" i="8"/>
  <c r="O12" i="8"/>
  <c r="U12" i="8"/>
  <c r="V12" i="8"/>
  <c r="S9" i="8"/>
  <c r="S8" i="8"/>
  <c r="Q9" i="8"/>
  <c r="O9" i="8"/>
  <c r="U9" i="8"/>
  <c r="Y8" i="8"/>
  <c r="Y7" i="8"/>
  <c r="G8" i="7"/>
  <c r="B16" i="7"/>
  <c r="B15" i="7"/>
  <c r="B14" i="7"/>
  <c r="B13" i="7"/>
  <c r="B12" i="7"/>
  <c r="G11" i="7"/>
  <c r="B11" i="7"/>
  <c r="B10" i="7"/>
  <c r="B9" i="7"/>
  <c r="B8" i="7"/>
  <c r="B7" i="7"/>
  <c r="B6" i="7"/>
  <c r="B5" i="7"/>
  <c r="A2" i="7" a="1"/>
  <c r="A2" i="7"/>
  <c r="H4957" i="6"/>
  <c r="H4958" i="6"/>
  <c r="H4959" i="6"/>
  <c r="H4960" i="6"/>
  <c r="H4961" i="6"/>
  <c r="H4962" i="6"/>
  <c r="H4963" i="6"/>
  <c r="H4964" i="6"/>
  <c r="H4965" i="6"/>
  <c r="S4954" i="6"/>
  <c r="Q4954" i="6"/>
  <c r="O4954" i="6"/>
  <c r="H4952" i="6"/>
  <c r="H4953" i="6"/>
  <c r="S4949" i="6"/>
  <c r="Q4949" i="6"/>
  <c r="O4949" i="6"/>
  <c r="U4949" i="6"/>
  <c r="H4941" i="6"/>
  <c r="H4942" i="6"/>
  <c r="H4943" i="6"/>
  <c r="H4944" i="6"/>
  <c r="H4945" i="6"/>
  <c r="H4946" i="6"/>
  <c r="H4947" i="6"/>
  <c r="H4948" i="6"/>
  <c r="S4938" i="6"/>
  <c r="Q4938" i="6"/>
  <c r="O4938" i="6"/>
  <c r="U4938" i="6"/>
  <c r="H4936" i="6"/>
  <c r="H4937" i="6"/>
  <c r="S4933" i="6"/>
  <c r="Q4933" i="6"/>
  <c r="Q4910" i="6"/>
  <c r="O4933" i="6"/>
  <c r="U4933" i="6"/>
  <c r="V4933" i="6"/>
  <c r="H4925" i="6"/>
  <c r="H4926" i="6"/>
  <c r="H4927" i="6"/>
  <c r="H4928" i="6"/>
  <c r="H4929" i="6"/>
  <c r="H4930" i="6"/>
  <c r="H4931" i="6"/>
  <c r="H4932" i="6"/>
  <c r="S4922" i="6"/>
  <c r="Q4922" i="6"/>
  <c r="O4922" i="6"/>
  <c r="U4922" i="6"/>
  <c r="H4914" i="6"/>
  <c r="H4915" i="6"/>
  <c r="H4916" i="6"/>
  <c r="H4917" i="6"/>
  <c r="H4918" i="6"/>
  <c r="H4919" i="6"/>
  <c r="H4920" i="6"/>
  <c r="H4921" i="6"/>
  <c r="S4911" i="6"/>
  <c r="Q4911" i="6"/>
  <c r="D109" i="5"/>
  <c r="O4911" i="6"/>
  <c r="U4911" i="6"/>
  <c r="Y4910" i="6"/>
  <c r="H4907" i="6"/>
  <c r="H4908" i="6"/>
  <c r="S4904" i="6"/>
  <c r="Q4904" i="6"/>
  <c r="O4904" i="6"/>
  <c r="U4904" i="6"/>
  <c r="U4892" i="6"/>
  <c r="E108" i="5"/>
  <c r="H4896" i="6"/>
  <c r="H4897" i="6"/>
  <c r="H4898" i="6"/>
  <c r="H4899" i="6"/>
  <c r="H4900" i="6"/>
  <c r="H4901" i="6"/>
  <c r="H4902" i="6"/>
  <c r="H4903" i="6"/>
  <c r="S4893" i="6"/>
  <c r="Q4893" i="6"/>
  <c r="O4893" i="6"/>
  <c r="U4893" i="6"/>
  <c r="Y4892" i="6"/>
  <c r="S4888" i="6"/>
  <c r="Q4888" i="6"/>
  <c r="O4888" i="6"/>
  <c r="H4877" i="6"/>
  <c r="H4878" i="6"/>
  <c r="H4879" i="6"/>
  <c r="H4880" i="6"/>
  <c r="H4881" i="6"/>
  <c r="H4882" i="6"/>
  <c r="H4883" i="6"/>
  <c r="H4884" i="6"/>
  <c r="H4885" i="6"/>
  <c r="H4886" i="6"/>
  <c r="H4887" i="6"/>
  <c r="S4874" i="6"/>
  <c r="Q4874" i="6"/>
  <c r="O4874" i="6"/>
  <c r="Y4873" i="6"/>
  <c r="G107" i="5"/>
  <c r="S4869" i="6"/>
  <c r="Q4869" i="6"/>
  <c r="O4869" i="6"/>
  <c r="H4868" i="6"/>
  <c r="H4867" i="6"/>
  <c r="S4864" i="6"/>
  <c r="Q4864" i="6"/>
  <c r="O4864" i="6"/>
  <c r="H4860" i="6"/>
  <c r="H4861" i="6"/>
  <c r="H4862" i="6"/>
  <c r="H4863" i="6"/>
  <c r="S4857" i="6"/>
  <c r="Q4857" i="6"/>
  <c r="O4857" i="6"/>
  <c r="U4857" i="6"/>
  <c r="Y4856" i="6"/>
  <c r="S4852" i="6"/>
  <c r="Q4852" i="6"/>
  <c r="O4852" i="6"/>
  <c r="U4852" i="6"/>
  <c r="S4849" i="6"/>
  <c r="Q4849" i="6"/>
  <c r="O4849" i="6"/>
  <c r="U4849" i="6"/>
  <c r="S4846" i="6"/>
  <c r="Q4846" i="6"/>
  <c r="O4846" i="6"/>
  <c r="S4843" i="6"/>
  <c r="Q4843" i="6"/>
  <c r="O4843" i="6"/>
  <c r="U4843" i="6"/>
  <c r="Y4842" i="6"/>
  <c r="H4839" i="6"/>
  <c r="H4840" i="6"/>
  <c r="S4836" i="6"/>
  <c r="Q4836" i="6"/>
  <c r="Q4823" i="6"/>
  <c r="O4836" i="6"/>
  <c r="H4827" i="6"/>
  <c r="H4828" i="6"/>
  <c r="H4829" i="6"/>
  <c r="H4830" i="6"/>
  <c r="H4831" i="6"/>
  <c r="H4832" i="6"/>
  <c r="H4833" i="6"/>
  <c r="H4834" i="6"/>
  <c r="H4835" i="6"/>
  <c r="S4824" i="6"/>
  <c r="Q4824" i="6"/>
  <c r="O4824" i="6"/>
  <c r="Y4823" i="6"/>
  <c r="G104" i="5"/>
  <c r="H4820" i="6"/>
  <c r="H4821" i="6"/>
  <c r="S4817" i="6"/>
  <c r="Q4817" i="6"/>
  <c r="O4817" i="6"/>
  <c r="H4815" i="6"/>
  <c r="H4816" i="6"/>
  <c r="S4812" i="6"/>
  <c r="S4811" i="6"/>
  <c r="Q4812" i="6"/>
  <c r="Q4811" i="6"/>
  <c r="D103" i="5"/>
  <c r="O4812" i="6"/>
  <c r="Y4811" i="6"/>
  <c r="H4797" i="6"/>
  <c r="H4798" i="6"/>
  <c r="H4799" i="6"/>
  <c r="H4800" i="6"/>
  <c r="H4801" i="6"/>
  <c r="H4802" i="6"/>
  <c r="H4803" i="6"/>
  <c r="H4804" i="6"/>
  <c r="H4805" i="6"/>
  <c r="H4806" i="6"/>
  <c r="H4807" i="6"/>
  <c r="H4808" i="6"/>
  <c r="H4809" i="6"/>
  <c r="S4794" i="6"/>
  <c r="Q4794" i="6"/>
  <c r="O4794" i="6"/>
  <c r="H4781" i="6"/>
  <c r="H4782" i="6"/>
  <c r="H4783" i="6"/>
  <c r="H4784" i="6"/>
  <c r="H4785" i="6"/>
  <c r="H4786" i="6"/>
  <c r="H4787" i="6"/>
  <c r="H4788" i="6"/>
  <c r="H4789" i="6"/>
  <c r="H4790" i="6"/>
  <c r="H4791" i="6"/>
  <c r="H4792" i="6"/>
  <c r="H4793" i="6"/>
  <c r="S4778" i="6"/>
  <c r="S4772" i="6"/>
  <c r="Q4778" i="6"/>
  <c r="O4778" i="6"/>
  <c r="U4778" i="6"/>
  <c r="V4778" i="6"/>
  <c r="H4776" i="6"/>
  <c r="H4777" i="6"/>
  <c r="S4773" i="6"/>
  <c r="Q4773" i="6"/>
  <c r="O4773" i="6"/>
  <c r="U4773" i="6"/>
  <c r="Y4772" i="6"/>
  <c r="H4769" i="6"/>
  <c r="H4770" i="6"/>
  <c r="S4766" i="6"/>
  <c r="Q4766" i="6"/>
  <c r="O4766" i="6"/>
  <c r="H4763" i="6"/>
  <c r="H4764" i="6"/>
  <c r="H4765" i="6"/>
  <c r="S4760" i="6"/>
  <c r="Q4760" i="6"/>
  <c r="Q4759" i="6"/>
  <c r="O4760" i="6"/>
  <c r="Y4759" i="6"/>
  <c r="G101" i="5"/>
  <c r="H4755" i="6"/>
  <c r="H4756" i="6"/>
  <c r="H4757" i="6"/>
  <c r="S4752" i="6"/>
  <c r="Q4752" i="6"/>
  <c r="O4752" i="6"/>
  <c r="U4752" i="6"/>
  <c r="V4752" i="6"/>
  <c r="H4749" i="6"/>
  <c r="H4750" i="6"/>
  <c r="H4751" i="6"/>
  <c r="S4746" i="6"/>
  <c r="Q4746" i="6"/>
  <c r="O4746" i="6"/>
  <c r="H4741" i="6"/>
  <c r="H4742" i="6"/>
  <c r="H4743" i="6"/>
  <c r="H4744" i="6"/>
  <c r="H4745" i="6"/>
  <c r="S4738" i="6"/>
  <c r="Q4738" i="6"/>
  <c r="O4738" i="6"/>
  <c r="U4738" i="6"/>
  <c r="H4733" i="6"/>
  <c r="H4734" i="6"/>
  <c r="H4735" i="6"/>
  <c r="H4736" i="6"/>
  <c r="H4737" i="6"/>
  <c r="S4730" i="6"/>
  <c r="Q4730" i="6"/>
  <c r="O4730" i="6"/>
  <c r="O4729" i="6"/>
  <c r="C100" i="5"/>
  <c r="Y4729" i="6"/>
  <c r="H4725" i="6"/>
  <c r="H4726" i="6"/>
  <c r="H4727" i="6"/>
  <c r="S4722" i="6"/>
  <c r="Q4722" i="6"/>
  <c r="O4722" i="6"/>
  <c r="U4722" i="6"/>
  <c r="H4719" i="6"/>
  <c r="H4720" i="6"/>
  <c r="H4721" i="6"/>
  <c r="S4716" i="6"/>
  <c r="Q4716" i="6"/>
  <c r="O4716" i="6"/>
  <c r="U4716" i="6"/>
  <c r="H4708" i="6"/>
  <c r="H4709" i="6"/>
  <c r="H4710" i="6"/>
  <c r="H4711" i="6"/>
  <c r="H4712" i="6"/>
  <c r="H4713" i="6"/>
  <c r="H4714" i="6"/>
  <c r="H4715" i="6"/>
  <c r="S4705" i="6"/>
  <c r="Q4705" i="6"/>
  <c r="O4705" i="6"/>
  <c r="U4705" i="6"/>
  <c r="V4705" i="6"/>
  <c r="H4700" i="6"/>
  <c r="H4701" i="6"/>
  <c r="H4702" i="6"/>
  <c r="H4703" i="6"/>
  <c r="H4704" i="6"/>
  <c r="S4697" i="6"/>
  <c r="Q4697" i="6"/>
  <c r="Q4696" i="6"/>
  <c r="D99" i="5"/>
  <c r="O4697" i="6"/>
  <c r="U4697" i="6"/>
  <c r="Y4696" i="6"/>
  <c r="G99" i="5"/>
  <c r="H4693" i="6"/>
  <c r="H4694" i="6"/>
  <c r="S4690" i="6"/>
  <c r="Q4690" i="6"/>
  <c r="O4690" i="6"/>
  <c r="H4688" i="6"/>
  <c r="H4689" i="6"/>
  <c r="S4685" i="6"/>
  <c r="Q4685" i="6"/>
  <c r="O4685" i="6"/>
  <c r="Y4684" i="6"/>
  <c r="G98" i="5"/>
  <c r="H4681" i="6"/>
  <c r="H4682" i="6"/>
  <c r="S4678" i="6"/>
  <c r="Q4678" i="6"/>
  <c r="O4678" i="6"/>
  <c r="H4676" i="6"/>
  <c r="H4677" i="6"/>
  <c r="S4673" i="6"/>
  <c r="Q4673" i="6"/>
  <c r="O4673" i="6"/>
  <c r="U4673" i="6"/>
  <c r="H4671" i="6"/>
  <c r="H4672" i="6"/>
  <c r="S4668" i="6"/>
  <c r="Q4668" i="6"/>
  <c r="O4668" i="6"/>
  <c r="U4668" i="6"/>
  <c r="V4668" i="6"/>
  <c r="H4661" i="6"/>
  <c r="H4662" i="6"/>
  <c r="H4663" i="6"/>
  <c r="H4664" i="6"/>
  <c r="H4665" i="6"/>
  <c r="H4666" i="6"/>
  <c r="H4667" i="6"/>
  <c r="S4658" i="6"/>
  <c r="Q4658" i="6"/>
  <c r="O4658" i="6"/>
  <c r="U4658" i="6"/>
  <c r="V4658" i="6"/>
  <c r="H4650" i="6"/>
  <c r="H4651" i="6"/>
  <c r="H4652" i="6"/>
  <c r="H4653" i="6"/>
  <c r="H4654" i="6"/>
  <c r="H4655" i="6"/>
  <c r="H4656" i="6"/>
  <c r="H4657" i="6"/>
  <c r="S4647" i="6"/>
  <c r="Q4647" i="6"/>
  <c r="O4647" i="6"/>
  <c r="U4647" i="6"/>
  <c r="H4641" i="6"/>
  <c r="H4642" i="6"/>
  <c r="H4643" i="6"/>
  <c r="H4644" i="6"/>
  <c r="H4645" i="6"/>
  <c r="H4646" i="6"/>
  <c r="S4638" i="6"/>
  <c r="Q4638" i="6"/>
  <c r="O4638" i="6"/>
  <c r="U4638" i="6"/>
  <c r="H4635" i="6"/>
  <c r="H4636" i="6"/>
  <c r="H4637" i="6"/>
  <c r="S4632" i="6"/>
  <c r="Q4632" i="6"/>
  <c r="O4632" i="6"/>
  <c r="U4632" i="6"/>
  <c r="V4632" i="6"/>
  <c r="H4629" i="6"/>
  <c r="H4630" i="6"/>
  <c r="H4631" i="6"/>
  <c r="S4626" i="6"/>
  <c r="Q4626" i="6"/>
  <c r="O4626" i="6"/>
  <c r="U4626" i="6"/>
  <c r="H4623" i="6"/>
  <c r="H4624" i="6"/>
  <c r="H4625" i="6"/>
  <c r="S4620" i="6"/>
  <c r="Q4620" i="6"/>
  <c r="O4620" i="6"/>
  <c r="H4617" i="6"/>
  <c r="H4618" i="6"/>
  <c r="H4619" i="6"/>
  <c r="S4614" i="6"/>
  <c r="Q4614" i="6"/>
  <c r="O4614" i="6"/>
  <c r="Y4613" i="6"/>
  <c r="S4607" i="6"/>
  <c r="S4542" i="6"/>
  <c r="S4541" i="6"/>
  <c r="Q4607" i="6"/>
  <c r="O4607" i="6"/>
  <c r="U4607" i="6"/>
  <c r="V4607" i="6"/>
  <c r="S4604" i="6"/>
  <c r="Q4604" i="6"/>
  <c r="O4604" i="6"/>
  <c r="U4604" i="6"/>
  <c r="S4601" i="6"/>
  <c r="Q4601" i="6"/>
  <c r="O4601" i="6"/>
  <c r="U4601" i="6"/>
  <c r="S4598" i="6"/>
  <c r="Q4598" i="6"/>
  <c r="O4598" i="6"/>
  <c r="H4596" i="6"/>
  <c r="H4597" i="6"/>
  <c r="S4593" i="6"/>
  <c r="Q4593" i="6"/>
  <c r="O4593" i="6"/>
  <c r="U4593" i="6"/>
  <c r="H4591" i="6"/>
  <c r="H4592" i="6"/>
  <c r="S4588" i="6"/>
  <c r="Q4588" i="6"/>
  <c r="O4588" i="6"/>
  <c r="U4588" i="6"/>
  <c r="V4588" i="6"/>
  <c r="H4586" i="6"/>
  <c r="H4587" i="6"/>
  <c r="S4583" i="6"/>
  <c r="Q4583" i="6"/>
  <c r="O4583" i="6"/>
  <c r="U4583" i="6"/>
  <c r="H4581" i="6"/>
  <c r="H4582" i="6"/>
  <c r="S4578" i="6"/>
  <c r="Q4578" i="6"/>
  <c r="O4578" i="6"/>
  <c r="U4578" i="6"/>
  <c r="H4576" i="6"/>
  <c r="H4577" i="6"/>
  <c r="S4573" i="6"/>
  <c r="Q4573" i="6"/>
  <c r="O4573" i="6"/>
  <c r="U4573" i="6"/>
  <c r="H4571" i="6"/>
  <c r="H4572" i="6"/>
  <c r="S4568" i="6"/>
  <c r="Q4568" i="6"/>
  <c r="O4568" i="6"/>
  <c r="U4568" i="6"/>
  <c r="V4568" i="6"/>
  <c r="H4566" i="6"/>
  <c r="H4567" i="6"/>
  <c r="S4563" i="6"/>
  <c r="Q4563" i="6"/>
  <c r="O4563" i="6"/>
  <c r="U4563" i="6"/>
  <c r="H4561" i="6"/>
  <c r="H4562" i="6"/>
  <c r="S4558" i="6"/>
  <c r="Q4558" i="6"/>
  <c r="O4558" i="6"/>
  <c r="U4558" i="6"/>
  <c r="H4556" i="6"/>
  <c r="H4557" i="6"/>
  <c r="S4553" i="6"/>
  <c r="Q4553" i="6"/>
  <c r="O4553" i="6"/>
  <c r="H4546" i="6"/>
  <c r="H4547" i="6"/>
  <c r="H4548" i="6"/>
  <c r="H4549" i="6"/>
  <c r="H4550" i="6"/>
  <c r="H4551" i="6"/>
  <c r="H4552" i="6"/>
  <c r="S4543" i="6"/>
  <c r="Q4543" i="6"/>
  <c r="O4543" i="6"/>
  <c r="Y4542" i="6"/>
  <c r="Y4541" i="6"/>
  <c r="G94" i="5"/>
  <c r="S4536" i="6"/>
  <c r="Q4536" i="6"/>
  <c r="O4536" i="6"/>
  <c r="H4534" i="6"/>
  <c r="H4535" i="6"/>
  <c r="S4531" i="6"/>
  <c r="Q4531" i="6"/>
  <c r="O4531" i="6"/>
  <c r="U4531" i="6"/>
  <c r="H4527" i="6"/>
  <c r="H4528" i="6"/>
  <c r="H4529" i="6"/>
  <c r="H4530" i="6"/>
  <c r="S4524" i="6"/>
  <c r="Q4524" i="6"/>
  <c r="Q4523" i="6"/>
  <c r="D93" i="5"/>
  <c r="O4524" i="6"/>
  <c r="U4524" i="6"/>
  <c r="Y4523" i="6"/>
  <c r="Y4347" i="6"/>
  <c r="G88" i="5"/>
  <c r="S4519" i="6"/>
  <c r="Q4519" i="6"/>
  <c r="O4519" i="6"/>
  <c r="U4519" i="6"/>
  <c r="S4516" i="6"/>
  <c r="Q4516" i="6"/>
  <c r="Q4515" i="6"/>
  <c r="O4516" i="6"/>
  <c r="Y4515" i="6"/>
  <c r="H4509" i="6"/>
  <c r="H4510" i="6"/>
  <c r="H4511" i="6"/>
  <c r="H4512" i="6"/>
  <c r="H4513" i="6"/>
  <c r="S4506" i="6"/>
  <c r="Q4506" i="6"/>
  <c r="O4506" i="6"/>
  <c r="U4506" i="6"/>
  <c r="V4506" i="6"/>
  <c r="H4499" i="6"/>
  <c r="H4500" i="6"/>
  <c r="H4501" i="6"/>
  <c r="H4502" i="6"/>
  <c r="H4503" i="6"/>
  <c r="H4504" i="6"/>
  <c r="H4505" i="6"/>
  <c r="S4496" i="6"/>
  <c r="S4495" i="6"/>
  <c r="Q4496" i="6"/>
  <c r="O4496" i="6"/>
  <c r="U4496" i="6"/>
  <c r="Y4495" i="6"/>
  <c r="G91" i="5"/>
  <c r="H4490" i="6"/>
  <c r="H4491" i="6"/>
  <c r="H4492" i="6"/>
  <c r="H4493" i="6"/>
  <c r="S4487" i="6"/>
  <c r="Q4487" i="6"/>
  <c r="O4487" i="6"/>
  <c r="U4487" i="6"/>
  <c r="H4485" i="6"/>
  <c r="H4486" i="6"/>
  <c r="S4482" i="6"/>
  <c r="Q4482" i="6"/>
  <c r="O4482" i="6"/>
  <c r="U4482" i="6"/>
  <c r="H4480" i="6"/>
  <c r="H4481" i="6"/>
  <c r="S4477" i="6"/>
  <c r="Q4477" i="6"/>
  <c r="O4477" i="6"/>
  <c r="U4477" i="6"/>
  <c r="V4477" i="6"/>
  <c r="H4475" i="6"/>
  <c r="H4476" i="6"/>
  <c r="S4472" i="6"/>
  <c r="Q4472" i="6"/>
  <c r="O4472" i="6"/>
  <c r="U4472" i="6"/>
  <c r="H4470" i="6"/>
  <c r="H4471" i="6"/>
  <c r="S4467" i="6"/>
  <c r="Q4467" i="6"/>
  <c r="O4467" i="6"/>
  <c r="Y4466" i="6"/>
  <c r="H4464" i="6"/>
  <c r="S4461" i="6"/>
  <c r="Q4461" i="6"/>
  <c r="O4461" i="6"/>
  <c r="U4461" i="6"/>
  <c r="S4458" i="6"/>
  <c r="Q4458" i="6"/>
  <c r="O4458" i="6"/>
  <c r="U4458" i="6"/>
  <c r="H4457" i="6"/>
  <c r="S4454" i="6"/>
  <c r="Q4454" i="6"/>
  <c r="O4454" i="6"/>
  <c r="U4454" i="6"/>
  <c r="H4453" i="6"/>
  <c r="S4450" i="6"/>
  <c r="Q4450" i="6"/>
  <c r="O4450" i="6"/>
  <c r="H4449" i="6"/>
  <c r="S4446" i="6"/>
  <c r="Q4446" i="6"/>
  <c r="O4446" i="6"/>
  <c r="H4445" i="6"/>
  <c r="S4442" i="6"/>
  <c r="Q4442" i="6"/>
  <c r="O4442" i="6"/>
  <c r="S4439" i="6"/>
  <c r="Q4439" i="6"/>
  <c r="O4439" i="6"/>
  <c r="U4439" i="6"/>
  <c r="V4439" i="6"/>
  <c r="S4436" i="6"/>
  <c r="Q4436" i="6"/>
  <c r="O4436" i="6"/>
  <c r="S4433" i="6"/>
  <c r="Q4433" i="6"/>
  <c r="O4433" i="6"/>
  <c r="S4430" i="6"/>
  <c r="Q4430" i="6"/>
  <c r="O4430" i="6"/>
  <c r="S4427" i="6"/>
  <c r="Q4427" i="6"/>
  <c r="O4427" i="6"/>
  <c r="S4424" i="6"/>
  <c r="Q4424" i="6"/>
  <c r="O4424" i="6"/>
  <c r="S4421" i="6"/>
  <c r="Q4421" i="6"/>
  <c r="O4421" i="6"/>
  <c r="U4421" i="6"/>
  <c r="S4418" i="6"/>
  <c r="Q4418" i="6"/>
  <c r="O4418" i="6"/>
  <c r="U4418" i="6"/>
  <c r="S4415" i="6"/>
  <c r="Q4415" i="6"/>
  <c r="O4415" i="6"/>
  <c r="U4415" i="6"/>
  <c r="V4415" i="6"/>
  <c r="S4412" i="6"/>
  <c r="Q4412" i="6"/>
  <c r="O4412" i="6"/>
  <c r="S4409" i="6"/>
  <c r="Q4409" i="6"/>
  <c r="O4409" i="6"/>
  <c r="U4409" i="6"/>
  <c r="V4409" i="6"/>
  <c r="S4406" i="6"/>
  <c r="Q4406" i="6"/>
  <c r="O4406" i="6"/>
  <c r="U4406" i="6"/>
  <c r="S4403" i="6"/>
  <c r="Q4403" i="6"/>
  <c r="O4403" i="6"/>
  <c r="S4400" i="6"/>
  <c r="Q4400" i="6"/>
  <c r="O4400" i="6"/>
  <c r="S4397" i="6"/>
  <c r="Q4397" i="6"/>
  <c r="O4397" i="6"/>
  <c r="U4397" i="6"/>
  <c r="S4394" i="6"/>
  <c r="Q4394" i="6"/>
  <c r="O4394" i="6"/>
  <c r="S4391" i="6"/>
  <c r="Q4391" i="6"/>
  <c r="O4391" i="6"/>
  <c r="S4388" i="6"/>
  <c r="Q4388" i="6"/>
  <c r="O4388" i="6"/>
  <c r="S4385" i="6"/>
  <c r="Q4385" i="6"/>
  <c r="O4385" i="6"/>
  <c r="U4385" i="6"/>
  <c r="S4382" i="6"/>
  <c r="Q4382" i="6"/>
  <c r="O4382" i="6"/>
  <c r="S4379" i="6"/>
  <c r="Q4379" i="6"/>
  <c r="O4379" i="6"/>
  <c r="S4376" i="6"/>
  <c r="Q4376" i="6"/>
  <c r="O4376" i="6"/>
  <c r="S4373" i="6"/>
  <c r="Q4373" i="6"/>
  <c r="O4373" i="6"/>
  <c r="U4373" i="6"/>
  <c r="S4370" i="6"/>
  <c r="Q4370" i="6"/>
  <c r="O4370" i="6"/>
  <c r="U4370" i="6"/>
  <c r="S4367" i="6"/>
  <c r="Q4367" i="6"/>
  <c r="O4367" i="6"/>
  <c r="S4364" i="6"/>
  <c r="Q4364" i="6"/>
  <c r="O4364" i="6"/>
  <c r="S4361" i="6"/>
  <c r="Q4361" i="6"/>
  <c r="O4361" i="6"/>
  <c r="U4361" i="6"/>
  <c r="S4358" i="6"/>
  <c r="Q4358" i="6"/>
  <c r="O4358" i="6"/>
  <c r="U4358" i="6"/>
  <c r="V4358" i="6"/>
  <c r="S4355" i="6"/>
  <c r="Q4355" i="6"/>
  <c r="O4355" i="6"/>
  <c r="U4355" i="6"/>
  <c r="H4352" i="6"/>
  <c r="H4353" i="6"/>
  <c r="H4354" i="6"/>
  <c r="S4349" i="6"/>
  <c r="Q4349" i="6"/>
  <c r="O4349" i="6"/>
  <c r="Y4348" i="6"/>
  <c r="G89" i="5"/>
  <c r="S4342" i="6"/>
  <c r="Q4342" i="6"/>
  <c r="O4342" i="6"/>
  <c r="U4342" i="6"/>
  <c r="S4339" i="6"/>
  <c r="Q4339" i="6"/>
  <c r="O4339" i="6"/>
  <c r="H4336" i="6"/>
  <c r="H4337" i="6"/>
  <c r="H4338" i="6"/>
  <c r="S4333" i="6"/>
  <c r="Q4333" i="6"/>
  <c r="O4333" i="6"/>
  <c r="U4333" i="6"/>
  <c r="H4330" i="6"/>
  <c r="H4331" i="6"/>
  <c r="H4332" i="6"/>
  <c r="S4327" i="6"/>
  <c r="Q4327" i="6"/>
  <c r="O4327" i="6"/>
  <c r="U4327" i="6"/>
  <c r="V4327" i="6"/>
  <c r="H4324" i="6"/>
  <c r="H4325" i="6"/>
  <c r="H4326" i="6"/>
  <c r="S4321" i="6"/>
  <c r="Q4321" i="6"/>
  <c r="O4321" i="6"/>
  <c r="U4321" i="6"/>
  <c r="H4318" i="6"/>
  <c r="H4319" i="6"/>
  <c r="H4320" i="6"/>
  <c r="S4315" i="6"/>
  <c r="Q4315" i="6"/>
  <c r="O4315" i="6"/>
  <c r="U4315" i="6"/>
  <c r="H4312" i="6"/>
  <c r="H4313" i="6"/>
  <c r="H4314" i="6"/>
  <c r="S4309" i="6"/>
  <c r="Q4309" i="6"/>
  <c r="O4309" i="6"/>
  <c r="H4306" i="6"/>
  <c r="H4307" i="6"/>
  <c r="H4308" i="6"/>
  <c r="S4303" i="6"/>
  <c r="Q4303" i="6"/>
  <c r="O4303" i="6"/>
  <c r="U4303" i="6"/>
  <c r="V4303" i="6"/>
  <c r="H4302" i="6"/>
  <c r="H4300" i="6"/>
  <c r="H4301" i="6"/>
  <c r="S4297" i="6"/>
  <c r="Q4297" i="6"/>
  <c r="O4297" i="6"/>
  <c r="U4297" i="6"/>
  <c r="H4282" i="6"/>
  <c r="H4283" i="6"/>
  <c r="H4284" i="6"/>
  <c r="H4285" i="6"/>
  <c r="H4286" i="6"/>
  <c r="H4287" i="6"/>
  <c r="H4288" i="6"/>
  <c r="H4289" i="6"/>
  <c r="H4290" i="6"/>
  <c r="H4291" i="6"/>
  <c r="H4292" i="6"/>
  <c r="H4293" i="6"/>
  <c r="H4294" i="6"/>
  <c r="H4295" i="6"/>
  <c r="H4296" i="6"/>
  <c r="S4279" i="6"/>
  <c r="Q4279" i="6"/>
  <c r="O4279" i="6"/>
  <c r="H4264" i="6"/>
  <c r="H4265" i="6"/>
  <c r="H4266" i="6"/>
  <c r="H4267" i="6"/>
  <c r="H4268" i="6"/>
  <c r="H4269" i="6"/>
  <c r="H4270" i="6"/>
  <c r="H4271" i="6"/>
  <c r="H4272" i="6"/>
  <c r="H4273" i="6"/>
  <c r="H4274" i="6"/>
  <c r="H4275" i="6"/>
  <c r="H4276" i="6"/>
  <c r="H4277" i="6"/>
  <c r="H4278" i="6"/>
  <c r="S4261" i="6"/>
  <c r="Q4261" i="6"/>
  <c r="O4261" i="6"/>
  <c r="H4260" i="6"/>
  <c r="H4258" i="6"/>
  <c r="H4259" i="6"/>
  <c r="S4255" i="6"/>
  <c r="Q4255" i="6"/>
  <c r="O4255" i="6"/>
  <c r="H4252" i="6"/>
  <c r="H4253" i="6"/>
  <c r="H4254" i="6"/>
  <c r="S4249" i="6"/>
  <c r="Q4249" i="6"/>
  <c r="O4249" i="6"/>
  <c r="H4246" i="6"/>
  <c r="H4247" i="6"/>
  <c r="H4248" i="6"/>
  <c r="S4243" i="6"/>
  <c r="Q4243" i="6"/>
  <c r="O4243" i="6"/>
  <c r="H4240" i="6"/>
  <c r="H4241" i="6"/>
  <c r="H4242" i="6"/>
  <c r="S4237" i="6"/>
  <c r="Q4237" i="6"/>
  <c r="O4237" i="6"/>
  <c r="H4234" i="6"/>
  <c r="H4235" i="6"/>
  <c r="H4236" i="6"/>
  <c r="S4231" i="6"/>
  <c r="Q4231" i="6"/>
  <c r="O4231" i="6"/>
  <c r="H4228" i="6"/>
  <c r="H4229" i="6"/>
  <c r="H4230" i="6"/>
  <c r="S4225" i="6"/>
  <c r="Q4225" i="6"/>
  <c r="O4225" i="6"/>
  <c r="H4222" i="6"/>
  <c r="H4223" i="6"/>
  <c r="H4224" i="6"/>
  <c r="S4219" i="6"/>
  <c r="Q4219" i="6"/>
  <c r="O4219" i="6"/>
  <c r="H4216" i="6"/>
  <c r="H4217" i="6"/>
  <c r="H4218" i="6"/>
  <c r="S4213" i="6"/>
  <c r="Q4213" i="6"/>
  <c r="O4213" i="6"/>
  <c r="U4213" i="6"/>
  <c r="H4210" i="6"/>
  <c r="H4211" i="6"/>
  <c r="H4212" i="6"/>
  <c r="S4207" i="6"/>
  <c r="Q4207" i="6"/>
  <c r="O4207" i="6"/>
  <c r="H4204" i="6"/>
  <c r="H4205" i="6"/>
  <c r="H4206" i="6"/>
  <c r="S4201" i="6"/>
  <c r="Q4201" i="6"/>
  <c r="O4201" i="6"/>
  <c r="H4198" i="6"/>
  <c r="H4199" i="6"/>
  <c r="H4200" i="6"/>
  <c r="S4195" i="6"/>
  <c r="Q4195" i="6"/>
  <c r="O4195" i="6"/>
  <c r="H4192" i="6"/>
  <c r="H4193" i="6"/>
  <c r="H4194" i="6"/>
  <c r="S4189" i="6"/>
  <c r="Q4189" i="6"/>
  <c r="O4189" i="6"/>
  <c r="H4186" i="6"/>
  <c r="H4187" i="6"/>
  <c r="H4188" i="6"/>
  <c r="S4183" i="6"/>
  <c r="Q4183" i="6"/>
  <c r="O4183" i="6"/>
  <c r="H4181" i="6"/>
  <c r="H4182" i="6"/>
  <c r="S4178" i="6"/>
  <c r="Q4178" i="6"/>
  <c r="O4178" i="6"/>
  <c r="H4176" i="6"/>
  <c r="H4177" i="6"/>
  <c r="S4173" i="6"/>
  <c r="Q4173" i="6"/>
  <c r="O4173" i="6"/>
  <c r="Y4172" i="6"/>
  <c r="Y4171" i="6"/>
  <c r="H4167" i="6"/>
  <c r="H4168" i="6"/>
  <c r="S4164" i="6"/>
  <c r="Q4164" i="6"/>
  <c r="O4164" i="6"/>
  <c r="H4161" i="6"/>
  <c r="H4162" i="6"/>
  <c r="H4163" i="6"/>
  <c r="S4158" i="6"/>
  <c r="S4157" i="6"/>
  <c r="Q4158" i="6"/>
  <c r="O4158" i="6"/>
  <c r="U4158" i="6"/>
  <c r="Y4157" i="6"/>
  <c r="G85" i="5"/>
  <c r="S4153" i="6"/>
  <c r="Q4153" i="6"/>
  <c r="O4153" i="6"/>
  <c r="U4153" i="6"/>
  <c r="V4153" i="6"/>
  <c r="S4150" i="6"/>
  <c r="Q4150" i="6"/>
  <c r="O4150" i="6"/>
  <c r="H4143" i="6"/>
  <c r="H4144" i="6"/>
  <c r="H4145" i="6"/>
  <c r="H4146" i="6"/>
  <c r="H4147" i="6"/>
  <c r="H4148" i="6"/>
  <c r="H4149" i="6"/>
  <c r="S4140" i="6"/>
  <c r="Q4140" i="6"/>
  <c r="O4140" i="6"/>
  <c r="H4133" i="6"/>
  <c r="H4134" i="6"/>
  <c r="H4135" i="6"/>
  <c r="H4136" i="6"/>
  <c r="H4137" i="6"/>
  <c r="H4138" i="6"/>
  <c r="H4139" i="6"/>
  <c r="S4130" i="6"/>
  <c r="Q4130" i="6"/>
  <c r="O4130" i="6"/>
  <c r="U4130" i="6"/>
  <c r="H4128" i="6"/>
  <c r="H4129" i="6"/>
  <c r="S4125" i="6"/>
  <c r="Q4125" i="6"/>
  <c r="O4125" i="6"/>
  <c r="H4123" i="6"/>
  <c r="H4124" i="6"/>
  <c r="S4120" i="6"/>
  <c r="Q4120" i="6"/>
  <c r="O4120" i="6"/>
  <c r="U4120" i="6"/>
  <c r="H4118" i="6"/>
  <c r="H4119" i="6"/>
  <c r="S4115" i="6"/>
  <c r="Q4115" i="6"/>
  <c r="O4115" i="6"/>
  <c r="H4113" i="6"/>
  <c r="H4114" i="6"/>
  <c r="S4110" i="6"/>
  <c r="Q4110" i="6"/>
  <c r="O4110" i="6"/>
  <c r="U4110" i="6"/>
  <c r="H4103" i="6"/>
  <c r="H4104" i="6"/>
  <c r="H4105" i="6"/>
  <c r="H4106" i="6"/>
  <c r="H4107" i="6"/>
  <c r="H4108" i="6"/>
  <c r="H4109" i="6"/>
  <c r="S4100" i="6"/>
  <c r="Q4100" i="6"/>
  <c r="O4100" i="6"/>
  <c r="U4100" i="6"/>
  <c r="H4098" i="6"/>
  <c r="H4099" i="6"/>
  <c r="S4095" i="6"/>
  <c r="Q4095" i="6"/>
  <c r="O4095" i="6"/>
  <c r="H4092" i="6"/>
  <c r="H4093" i="6"/>
  <c r="H4094" i="6"/>
  <c r="S4089" i="6"/>
  <c r="Q4089" i="6"/>
  <c r="O4089" i="6"/>
  <c r="U4089" i="6"/>
  <c r="Y4088" i="6"/>
  <c r="G84" i="5"/>
  <c r="S4084" i="6"/>
  <c r="Q4084" i="6"/>
  <c r="O4084" i="6"/>
  <c r="U4084" i="6"/>
  <c r="V4084" i="6"/>
  <c r="S4081" i="6"/>
  <c r="Q4081" i="6"/>
  <c r="O4081" i="6"/>
  <c r="U4081" i="6"/>
  <c r="V4081" i="6"/>
  <c r="H4078" i="6"/>
  <c r="H4079" i="6"/>
  <c r="H4080" i="6"/>
  <c r="S4075" i="6"/>
  <c r="Q4075" i="6"/>
  <c r="O4075" i="6"/>
  <c r="H4072" i="6"/>
  <c r="H4073" i="6"/>
  <c r="H4074" i="6"/>
  <c r="S4069" i="6"/>
  <c r="Q4069" i="6"/>
  <c r="O4069" i="6"/>
  <c r="U4069" i="6"/>
  <c r="H4067" i="6"/>
  <c r="H4068" i="6"/>
  <c r="H4066" i="6"/>
  <c r="S4063" i="6"/>
  <c r="Q4063" i="6"/>
  <c r="O4063" i="6"/>
  <c r="U4063" i="6"/>
  <c r="V4063" i="6"/>
  <c r="H4060" i="6"/>
  <c r="H4061" i="6"/>
  <c r="H4062" i="6"/>
  <c r="S4057" i="6"/>
  <c r="Q4057" i="6"/>
  <c r="O4057" i="6"/>
  <c r="U4057" i="6"/>
  <c r="H4054" i="6"/>
  <c r="H4055" i="6"/>
  <c r="H4056" i="6"/>
  <c r="S4051" i="6"/>
  <c r="Q4051" i="6"/>
  <c r="O4051" i="6"/>
  <c r="U4051" i="6"/>
  <c r="V4051" i="6"/>
  <c r="H4048" i="6"/>
  <c r="H4049" i="6"/>
  <c r="H4050" i="6"/>
  <c r="S4045" i="6"/>
  <c r="Q4045" i="6"/>
  <c r="O4045" i="6"/>
  <c r="U4045" i="6"/>
  <c r="H4042" i="6"/>
  <c r="H4043" i="6"/>
  <c r="H4044" i="6"/>
  <c r="S4039" i="6"/>
  <c r="Q4039" i="6"/>
  <c r="O4039" i="6"/>
  <c r="U4039" i="6"/>
  <c r="H4036" i="6"/>
  <c r="H4037" i="6"/>
  <c r="H4038" i="6"/>
  <c r="S4033" i="6"/>
  <c r="Q4033" i="6"/>
  <c r="O4033" i="6"/>
  <c r="U4033" i="6"/>
  <c r="H4030" i="6"/>
  <c r="H4031" i="6"/>
  <c r="H4032" i="6"/>
  <c r="S4027" i="6"/>
  <c r="Q4027" i="6"/>
  <c r="O4027" i="6"/>
  <c r="U4027" i="6"/>
  <c r="V4027" i="6"/>
  <c r="H4024" i="6"/>
  <c r="H4025" i="6"/>
  <c r="H4026" i="6"/>
  <c r="S4021" i="6"/>
  <c r="Q4021" i="6"/>
  <c r="O4021" i="6"/>
  <c r="U4021" i="6"/>
  <c r="H4016" i="6"/>
  <c r="H4017" i="6"/>
  <c r="H4018" i="6"/>
  <c r="H4019" i="6"/>
  <c r="H4020" i="6"/>
  <c r="S4013" i="6"/>
  <c r="Q4013" i="6"/>
  <c r="O4013" i="6"/>
  <c r="H3997" i="6"/>
  <c r="H3998" i="6"/>
  <c r="H3999" i="6"/>
  <c r="H4000" i="6"/>
  <c r="H4001" i="6"/>
  <c r="H4002" i="6"/>
  <c r="H4003" i="6"/>
  <c r="H4004" i="6"/>
  <c r="H4005" i="6"/>
  <c r="H4006" i="6"/>
  <c r="H4007" i="6"/>
  <c r="H4008" i="6"/>
  <c r="H4009" i="6"/>
  <c r="H4010" i="6"/>
  <c r="H4011" i="6"/>
  <c r="H4012" i="6"/>
  <c r="S3994" i="6"/>
  <c r="Q3994" i="6"/>
  <c r="O3994" i="6"/>
  <c r="Y3993" i="6"/>
  <c r="G83" i="5"/>
  <c r="S3989" i="6"/>
  <c r="Q3989" i="6"/>
  <c r="O3989" i="6"/>
  <c r="S3986" i="6"/>
  <c r="Q3986" i="6"/>
  <c r="O3986" i="6"/>
  <c r="H3983" i="6"/>
  <c r="H3984" i="6"/>
  <c r="H3985" i="6"/>
  <c r="S3980" i="6"/>
  <c r="Q3980" i="6"/>
  <c r="Q3979" i="6"/>
  <c r="D82" i="5"/>
  <c r="O3980" i="6"/>
  <c r="Y3979" i="6"/>
  <c r="G82" i="5"/>
  <c r="S3975" i="6"/>
  <c r="Q3975" i="6"/>
  <c r="Q3965" i="6"/>
  <c r="D81" i="5"/>
  <c r="O3975" i="6"/>
  <c r="S3972" i="6"/>
  <c r="Q3972" i="6"/>
  <c r="O3972" i="6"/>
  <c r="H3969" i="6"/>
  <c r="H3970" i="6"/>
  <c r="H3971" i="6"/>
  <c r="S3966" i="6"/>
  <c r="Q3966" i="6"/>
  <c r="O3966" i="6"/>
  <c r="U3966" i="6"/>
  <c r="Y3965" i="6"/>
  <c r="S3961" i="6"/>
  <c r="Q3961" i="6"/>
  <c r="Q3951" i="6"/>
  <c r="O3961" i="6"/>
  <c r="S3958" i="6"/>
  <c r="Q3958" i="6"/>
  <c r="O3958" i="6"/>
  <c r="S3955" i="6"/>
  <c r="Q3955" i="6"/>
  <c r="O3955" i="6"/>
  <c r="U3955" i="6"/>
  <c r="S3952" i="6"/>
  <c r="Q3952" i="6"/>
  <c r="O3952" i="6"/>
  <c r="U3952" i="6"/>
  <c r="Y3951" i="6"/>
  <c r="H3948" i="6"/>
  <c r="H3949" i="6"/>
  <c r="S3945" i="6"/>
  <c r="Q3945" i="6"/>
  <c r="O3945" i="6"/>
  <c r="H3937" i="6"/>
  <c r="H3938" i="6"/>
  <c r="H3939" i="6"/>
  <c r="H3940" i="6"/>
  <c r="H3941" i="6"/>
  <c r="H3942" i="6"/>
  <c r="H3943" i="6"/>
  <c r="H3944" i="6"/>
  <c r="S3934" i="6"/>
  <c r="S3933" i="6"/>
  <c r="Q3934" i="6"/>
  <c r="O3934" i="6"/>
  <c r="U3934" i="6"/>
  <c r="U3933" i="6"/>
  <c r="Y3933" i="6"/>
  <c r="S3927" i="6"/>
  <c r="Q3927" i="6"/>
  <c r="O3927" i="6"/>
  <c r="U3927" i="6"/>
  <c r="V3927" i="6"/>
  <c r="S3924" i="6"/>
  <c r="Q3924" i="6"/>
  <c r="O3924" i="6"/>
  <c r="H3922" i="6"/>
  <c r="H3923" i="6"/>
  <c r="S3919" i="6"/>
  <c r="Q3919" i="6"/>
  <c r="O3919" i="6"/>
  <c r="U3919" i="6"/>
  <c r="H3887" i="6"/>
  <c r="H3888" i="6"/>
  <c r="H3889" i="6"/>
  <c r="H3890" i="6"/>
  <c r="H3891" i="6"/>
  <c r="H3892" i="6"/>
  <c r="H3893" i="6"/>
  <c r="H3894" i="6"/>
  <c r="H3895" i="6"/>
  <c r="H3896" i="6"/>
  <c r="H3897" i="6"/>
  <c r="H3898" i="6"/>
  <c r="H3899" i="6"/>
  <c r="H3900" i="6"/>
  <c r="H3901" i="6"/>
  <c r="H3902" i="6"/>
  <c r="H3903" i="6"/>
  <c r="H3904" i="6"/>
  <c r="H3905" i="6"/>
  <c r="H3906" i="6"/>
  <c r="H3907" i="6"/>
  <c r="H3908" i="6"/>
  <c r="H3909" i="6"/>
  <c r="H3910" i="6"/>
  <c r="H3911" i="6"/>
  <c r="H3912" i="6"/>
  <c r="H3913" i="6"/>
  <c r="H3914" i="6"/>
  <c r="H3915" i="6"/>
  <c r="H3916" i="6"/>
  <c r="H3917" i="6"/>
  <c r="H3918" i="6"/>
  <c r="S3884" i="6"/>
  <c r="Q3884" i="6"/>
  <c r="O3884" i="6"/>
  <c r="H3882" i="6"/>
  <c r="H3883" i="6"/>
  <c r="S3879" i="6"/>
  <c r="Q3879" i="6"/>
  <c r="O3879" i="6"/>
  <c r="U3879" i="6"/>
  <c r="V3879" i="6"/>
  <c r="H3877" i="6"/>
  <c r="H3878" i="6"/>
  <c r="S3874" i="6"/>
  <c r="Q3874" i="6"/>
  <c r="O3874" i="6"/>
  <c r="U3874" i="6"/>
  <c r="H3869" i="6"/>
  <c r="H3870" i="6"/>
  <c r="H3871" i="6"/>
  <c r="H3872" i="6"/>
  <c r="H3873" i="6"/>
  <c r="S3866" i="6"/>
  <c r="Q3866" i="6"/>
  <c r="O3866" i="6"/>
  <c r="U3866" i="6"/>
  <c r="H3863" i="6"/>
  <c r="H3864" i="6"/>
  <c r="H3865" i="6"/>
  <c r="S3860" i="6"/>
  <c r="Q3860" i="6"/>
  <c r="O3860" i="6"/>
  <c r="H3857" i="6"/>
  <c r="H3858" i="6"/>
  <c r="H3859" i="6"/>
  <c r="S3854" i="6"/>
  <c r="Q3854" i="6"/>
  <c r="Q3835" i="6"/>
  <c r="O3854" i="6"/>
  <c r="U3854" i="6"/>
  <c r="H3849" i="6"/>
  <c r="H3850" i="6"/>
  <c r="H3851" i="6"/>
  <c r="H3852" i="6"/>
  <c r="H3853" i="6"/>
  <c r="S3846" i="6"/>
  <c r="Q3846" i="6"/>
  <c r="O3846" i="6"/>
  <c r="U3846" i="6"/>
  <c r="H3839" i="6"/>
  <c r="H3840" i="6"/>
  <c r="H3841" i="6"/>
  <c r="H3842" i="6"/>
  <c r="H3843" i="6"/>
  <c r="H3844" i="6"/>
  <c r="H3845" i="6"/>
  <c r="S3836" i="6"/>
  <c r="Q3836" i="6"/>
  <c r="O3836" i="6"/>
  <c r="Y3835" i="6"/>
  <c r="G77" i="5"/>
  <c r="S3831" i="6"/>
  <c r="Q3831" i="6"/>
  <c r="O3831" i="6"/>
  <c r="U3831" i="6"/>
  <c r="S3828" i="6"/>
  <c r="Q3828" i="6"/>
  <c r="O3828" i="6"/>
  <c r="U3828" i="6"/>
  <c r="H3826" i="6"/>
  <c r="H3827" i="6"/>
  <c r="S3823" i="6"/>
  <c r="S3814" i="6"/>
  <c r="Q3823" i="6"/>
  <c r="O3823" i="6"/>
  <c r="U3823" i="6"/>
  <c r="V3823" i="6"/>
  <c r="H3818" i="6"/>
  <c r="H3819" i="6"/>
  <c r="H3820" i="6"/>
  <c r="H3821" i="6"/>
  <c r="H3822" i="6"/>
  <c r="S3815" i="6"/>
  <c r="Q3815" i="6"/>
  <c r="O3815" i="6"/>
  <c r="U3815" i="6"/>
  <c r="Y3814" i="6"/>
  <c r="G76" i="5"/>
  <c r="S3810" i="6"/>
  <c r="Q3810" i="6"/>
  <c r="O3810" i="6"/>
  <c r="U3810" i="6"/>
  <c r="S3807" i="6"/>
  <c r="Q3807" i="6"/>
  <c r="O3807" i="6"/>
  <c r="U3807" i="6"/>
  <c r="H3799" i="6"/>
  <c r="H3800" i="6"/>
  <c r="H3801" i="6"/>
  <c r="H3802" i="6"/>
  <c r="H3803" i="6"/>
  <c r="H3804" i="6"/>
  <c r="H3805" i="6"/>
  <c r="H3806" i="6"/>
  <c r="S3796" i="6"/>
  <c r="Q3796" i="6"/>
  <c r="O3796" i="6"/>
  <c r="U3796" i="6"/>
  <c r="S3793" i="6"/>
  <c r="Q3793" i="6"/>
  <c r="O3793" i="6"/>
  <c r="S3790" i="6"/>
  <c r="Q3790" i="6"/>
  <c r="O3790" i="6"/>
  <c r="U3790" i="6"/>
  <c r="S3787" i="6"/>
  <c r="Q3787" i="6"/>
  <c r="O3787" i="6"/>
  <c r="S3784" i="6"/>
  <c r="Q3784" i="6"/>
  <c r="O3784" i="6"/>
  <c r="U3784" i="6"/>
  <c r="S3781" i="6"/>
  <c r="Q3781" i="6"/>
  <c r="O3781" i="6"/>
  <c r="S3778" i="6"/>
  <c r="Q3778" i="6"/>
  <c r="O3778" i="6"/>
  <c r="U3778" i="6"/>
  <c r="V3778" i="6"/>
  <c r="S3775" i="6"/>
  <c r="Q3775" i="6"/>
  <c r="O3775" i="6"/>
  <c r="U3775" i="6"/>
  <c r="V3775" i="6"/>
  <c r="S3772" i="6"/>
  <c r="Q3772" i="6"/>
  <c r="O3772" i="6"/>
  <c r="U3772" i="6"/>
  <c r="H3769" i="6"/>
  <c r="H3770" i="6"/>
  <c r="H3771" i="6"/>
  <c r="S3766" i="6"/>
  <c r="Q3766" i="6"/>
  <c r="O3766" i="6"/>
  <c r="H3758" i="6"/>
  <c r="H3759" i="6"/>
  <c r="H3760" i="6"/>
  <c r="H3761" i="6"/>
  <c r="H3762" i="6"/>
  <c r="H3763" i="6"/>
  <c r="H3764" i="6"/>
  <c r="H3765" i="6"/>
  <c r="S3755" i="6"/>
  <c r="Q3755" i="6"/>
  <c r="O3755" i="6"/>
  <c r="U3755" i="6"/>
  <c r="Y3754" i="6"/>
  <c r="S3750" i="6"/>
  <c r="Q3750" i="6"/>
  <c r="O3750" i="6"/>
  <c r="U3750" i="6"/>
  <c r="V3750" i="6"/>
  <c r="S3747" i="6"/>
  <c r="Q3747" i="6"/>
  <c r="O3747" i="6"/>
  <c r="U3747" i="6"/>
  <c r="V3747" i="6"/>
  <c r="H3736" i="6"/>
  <c r="H3737" i="6"/>
  <c r="H3738" i="6"/>
  <c r="H3739" i="6"/>
  <c r="H3740" i="6"/>
  <c r="H3741" i="6"/>
  <c r="H3742" i="6"/>
  <c r="H3743" i="6"/>
  <c r="H3744" i="6"/>
  <c r="H3745" i="6"/>
  <c r="H3746" i="6"/>
  <c r="S3733" i="6"/>
  <c r="Q3733" i="6"/>
  <c r="O3733" i="6"/>
  <c r="H3728" i="6"/>
  <c r="H3729" i="6"/>
  <c r="H3730" i="6"/>
  <c r="H3731" i="6"/>
  <c r="H3732" i="6"/>
  <c r="S3725" i="6"/>
  <c r="Q3725" i="6"/>
  <c r="O3725" i="6"/>
  <c r="U3725" i="6"/>
  <c r="H3721" i="6"/>
  <c r="H3722" i="6"/>
  <c r="H3723" i="6"/>
  <c r="H3724" i="6"/>
  <c r="S3718" i="6"/>
  <c r="Q3718" i="6"/>
  <c r="O3718" i="6"/>
  <c r="U3718" i="6"/>
  <c r="V3718" i="6"/>
  <c r="H3712" i="6"/>
  <c r="H3713" i="6"/>
  <c r="H3714" i="6"/>
  <c r="H3715" i="6"/>
  <c r="H3716" i="6"/>
  <c r="H3717" i="6"/>
  <c r="S3709" i="6"/>
  <c r="Q3709" i="6"/>
  <c r="O3709" i="6"/>
  <c r="H3707" i="6"/>
  <c r="H3708" i="6"/>
  <c r="S3704" i="6"/>
  <c r="Q3704" i="6"/>
  <c r="O3704" i="6"/>
  <c r="U3704" i="6"/>
  <c r="H3701" i="6"/>
  <c r="H3702" i="6"/>
  <c r="H3703" i="6"/>
  <c r="S3698" i="6"/>
  <c r="Q3698" i="6"/>
  <c r="O3698" i="6"/>
  <c r="H3696" i="6"/>
  <c r="H3697" i="6"/>
  <c r="S3693" i="6"/>
  <c r="Q3693" i="6"/>
  <c r="O3693" i="6"/>
  <c r="H3692" i="6"/>
  <c r="S3689" i="6"/>
  <c r="Q3689" i="6"/>
  <c r="O3689" i="6"/>
  <c r="H3683" i="6"/>
  <c r="H3684" i="6"/>
  <c r="H3685" i="6"/>
  <c r="H3686" i="6"/>
  <c r="H3687" i="6"/>
  <c r="H3688" i="6"/>
  <c r="S3680" i="6"/>
  <c r="Q3680" i="6"/>
  <c r="O3680" i="6"/>
  <c r="S3677" i="6"/>
  <c r="Q3677" i="6"/>
  <c r="O3677" i="6"/>
  <c r="U3677" i="6"/>
  <c r="S3674" i="6"/>
  <c r="Q3674" i="6"/>
  <c r="O3674" i="6"/>
  <c r="U3674" i="6"/>
  <c r="S3671" i="6"/>
  <c r="Q3671" i="6"/>
  <c r="O3671" i="6"/>
  <c r="S3668" i="6"/>
  <c r="Q3668" i="6"/>
  <c r="O3668" i="6"/>
  <c r="U3668" i="6"/>
  <c r="V3668" i="6"/>
  <c r="S3665" i="6"/>
  <c r="Q3665" i="6"/>
  <c r="O3665" i="6"/>
  <c r="U3665" i="6"/>
  <c r="V3665" i="6"/>
  <c r="S3662" i="6"/>
  <c r="Q3662" i="6"/>
  <c r="O3662" i="6"/>
  <c r="S3659" i="6"/>
  <c r="Q3659" i="6"/>
  <c r="O3659" i="6"/>
  <c r="U3659" i="6"/>
  <c r="V3659" i="6"/>
  <c r="S3656" i="6"/>
  <c r="Q3656" i="6"/>
  <c r="O3656" i="6"/>
  <c r="S3653" i="6"/>
  <c r="Q3653" i="6"/>
  <c r="O3653" i="6"/>
  <c r="U3653" i="6"/>
  <c r="S3650" i="6"/>
  <c r="Q3650" i="6"/>
  <c r="O3650" i="6"/>
  <c r="U3650" i="6"/>
  <c r="S3647" i="6"/>
  <c r="Q3647" i="6"/>
  <c r="O3647" i="6"/>
  <c r="U3647" i="6"/>
  <c r="V3647" i="6"/>
  <c r="S3644" i="6"/>
  <c r="Q3644" i="6"/>
  <c r="O3644" i="6"/>
  <c r="U3644" i="6"/>
  <c r="S3641" i="6"/>
  <c r="Q3641" i="6"/>
  <c r="O3641" i="6"/>
  <c r="U3641" i="6"/>
  <c r="S3638" i="6"/>
  <c r="Q3638" i="6"/>
  <c r="O3638" i="6"/>
  <c r="S3635" i="6"/>
  <c r="Q3635" i="6"/>
  <c r="O3635" i="6"/>
  <c r="S3632" i="6"/>
  <c r="Q3632" i="6"/>
  <c r="O3632" i="6"/>
  <c r="H3630" i="6"/>
  <c r="H3631" i="6"/>
  <c r="S3627" i="6"/>
  <c r="Q3627" i="6"/>
  <c r="O3627" i="6"/>
  <c r="H3625" i="6"/>
  <c r="H3626" i="6"/>
  <c r="S3622" i="6"/>
  <c r="Q3622" i="6"/>
  <c r="O3622" i="6"/>
  <c r="U3622" i="6"/>
  <c r="H3618" i="6"/>
  <c r="H3619" i="6"/>
  <c r="H3620" i="6"/>
  <c r="H3621" i="6"/>
  <c r="S3615" i="6"/>
  <c r="Q3615" i="6"/>
  <c r="O3615" i="6"/>
  <c r="U3615" i="6"/>
  <c r="V3615" i="6"/>
  <c r="H3599" i="6"/>
  <c r="H3600" i="6"/>
  <c r="H3601" i="6"/>
  <c r="H3602" i="6"/>
  <c r="H3603" i="6"/>
  <c r="H3604" i="6"/>
  <c r="H3605" i="6"/>
  <c r="H3606" i="6"/>
  <c r="H3607" i="6"/>
  <c r="H3608" i="6"/>
  <c r="H3609" i="6"/>
  <c r="H3610" i="6"/>
  <c r="H3611" i="6"/>
  <c r="H3612" i="6"/>
  <c r="H3613" i="6"/>
  <c r="H3614" i="6"/>
  <c r="S3596" i="6"/>
  <c r="Q3596" i="6"/>
  <c r="O3596" i="6"/>
  <c r="U3596" i="6"/>
  <c r="V3596" i="6"/>
  <c r="H3579" i="6"/>
  <c r="H3580" i="6"/>
  <c r="H3581" i="6"/>
  <c r="H3582" i="6"/>
  <c r="H3583" i="6"/>
  <c r="H3584" i="6"/>
  <c r="H3585" i="6"/>
  <c r="H3586" i="6"/>
  <c r="H3587" i="6"/>
  <c r="H3588" i="6"/>
  <c r="H3589" i="6"/>
  <c r="H3590" i="6"/>
  <c r="H3591" i="6"/>
  <c r="H3592" i="6"/>
  <c r="H3593" i="6"/>
  <c r="H3594" i="6"/>
  <c r="H3595" i="6"/>
  <c r="S3576" i="6"/>
  <c r="Q3576" i="6"/>
  <c r="O3576" i="6"/>
  <c r="Y3575" i="6"/>
  <c r="G74" i="5"/>
  <c r="S3571" i="6"/>
  <c r="Q3571" i="6"/>
  <c r="O3571" i="6"/>
  <c r="U3571" i="6"/>
  <c r="V3571" i="6"/>
  <c r="S3568" i="6"/>
  <c r="Q3568" i="6"/>
  <c r="O3568" i="6"/>
  <c r="S3565" i="6"/>
  <c r="Q3565" i="6"/>
  <c r="O3565" i="6"/>
  <c r="U3565" i="6"/>
  <c r="S3562" i="6"/>
  <c r="Q3562" i="6"/>
  <c r="O3562" i="6"/>
  <c r="Y3561" i="6"/>
  <c r="H3549" i="6"/>
  <c r="H3550" i="6"/>
  <c r="H3551" i="6"/>
  <c r="H3552" i="6"/>
  <c r="H3553" i="6"/>
  <c r="H3554" i="6"/>
  <c r="H3555" i="6"/>
  <c r="H3556" i="6"/>
  <c r="H3557" i="6"/>
  <c r="H3558" i="6"/>
  <c r="H3559" i="6"/>
  <c r="S3546" i="6"/>
  <c r="Q3546" i="6"/>
  <c r="Q3545" i="6"/>
  <c r="D72" i="5"/>
  <c r="O3546" i="6"/>
  <c r="Y3545" i="6"/>
  <c r="S3545" i="6"/>
  <c r="H3533" i="6"/>
  <c r="H3534" i="6"/>
  <c r="H3535" i="6"/>
  <c r="H3536" i="6"/>
  <c r="H3537" i="6"/>
  <c r="H3538" i="6"/>
  <c r="H3539" i="6"/>
  <c r="H3540" i="6"/>
  <c r="H3541" i="6"/>
  <c r="H3542" i="6"/>
  <c r="H3543" i="6"/>
  <c r="S3530" i="6"/>
  <c r="S3529" i="6"/>
  <c r="Q3530" i="6"/>
  <c r="Q3529" i="6"/>
  <c r="D71" i="5"/>
  <c r="O3530" i="6"/>
  <c r="U3530" i="6"/>
  <c r="U3529" i="6"/>
  <c r="E71" i="5"/>
  <c r="Y3529" i="6"/>
  <c r="G71" i="5"/>
  <c r="H3496" i="6"/>
  <c r="H3497" i="6"/>
  <c r="H3498" i="6"/>
  <c r="H3499" i="6"/>
  <c r="H3500" i="6"/>
  <c r="H3501" i="6"/>
  <c r="H3502" i="6"/>
  <c r="H3503" i="6"/>
  <c r="H3504" i="6"/>
  <c r="H3505" i="6"/>
  <c r="H3506" i="6"/>
  <c r="H3507" i="6"/>
  <c r="H3508" i="6"/>
  <c r="H3509" i="6"/>
  <c r="H3510" i="6"/>
  <c r="H3511" i="6"/>
  <c r="H3512" i="6"/>
  <c r="H3513" i="6"/>
  <c r="H3514" i="6"/>
  <c r="H3515" i="6"/>
  <c r="H3516" i="6"/>
  <c r="H3517" i="6"/>
  <c r="H3518" i="6"/>
  <c r="H3519" i="6"/>
  <c r="H3520" i="6"/>
  <c r="H3521" i="6"/>
  <c r="H3522" i="6"/>
  <c r="H3523" i="6"/>
  <c r="H3524" i="6"/>
  <c r="H3525" i="6"/>
  <c r="H3526" i="6"/>
  <c r="H3527" i="6"/>
  <c r="S3493" i="6"/>
  <c r="Q3493" i="6"/>
  <c r="O3493" i="6"/>
  <c r="U3493" i="6"/>
  <c r="H3460" i="6"/>
  <c r="H3461" i="6"/>
  <c r="H3462" i="6"/>
  <c r="H3463" i="6"/>
  <c r="H3464" i="6"/>
  <c r="H3465" i="6"/>
  <c r="H3466" i="6"/>
  <c r="H3467" i="6"/>
  <c r="H3468" i="6"/>
  <c r="H3469" i="6"/>
  <c r="H3470" i="6"/>
  <c r="H3471" i="6"/>
  <c r="H3472" i="6"/>
  <c r="H3473" i="6"/>
  <c r="H3474" i="6"/>
  <c r="H3475" i="6"/>
  <c r="H3476" i="6"/>
  <c r="H3477" i="6"/>
  <c r="H3478" i="6"/>
  <c r="H3479" i="6"/>
  <c r="H3480" i="6"/>
  <c r="H3481" i="6"/>
  <c r="H3482" i="6"/>
  <c r="H3483" i="6"/>
  <c r="H3484" i="6"/>
  <c r="H3485" i="6"/>
  <c r="H3486" i="6"/>
  <c r="H3487" i="6"/>
  <c r="H3488" i="6"/>
  <c r="H3489" i="6"/>
  <c r="H3490" i="6"/>
  <c r="H3491" i="6"/>
  <c r="H3492" i="6"/>
  <c r="S3457" i="6"/>
  <c r="Q3457" i="6"/>
  <c r="Q3428" i="6"/>
  <c r="O3457" i="6"/>
  <c r="U3457" i="6"/>
  <c r="H3432" i="6"/>
  <c r="H3433" i="6"/>
  <c r="H3434" i="6"/>
  <c r="H3435" i="6"/>
  <c r="H3436" i="6"/>
  <c r="H3437" i="6"/>
  <c r="H3438" i="6"/>
  <c r="H3439" i="6"/>
  <c r="H3440" i="6"/>
  <c r="H3441" i="6"/>
  <c r="H3442" i="6"/>
  <c r="H3443" i="6"/>
  <c r="H3444" i="6"/>
  <c r="H3445" i="6"/>
  <c r="H3446" i="6"/>
  <c r="H3447" i="6"/>
  <c r="H3448" i="6"/>
  <c r="H3449" i="6"/>
  <c r="H3450" i="6"/>
  <c r="H3451" i="6"/>
  <c r="H3452" i="6"/>
  <c r="H3453" i="6"/>
  <c r="H3454" i="6"/>
  <c r="H3455" i="6"/>
  <c r="H3456" i="6"/>
  <c r="S3429" i="6"/>
  <c r="S3428" i="6"/>
  <c r="Q3429" i="6"/>
  <c r="O3429" i="6"/>
  <c r="Y3428" i="6"/>
  <c r="S3422" i="6"/>
  <c r="Q3422" i="6"/>
  <c r="O3422" i="6"/>
  <c r="U3422" i="6"/>
  <c r="S3419" i="6"/>
  <c r="Q3419" i="6"/>
  <c r="O3419" i="6"/>
  <c r="U3419" i="6"/>
  <c r="H3416" i="6"/>
  <c r="H3417" i="6"/>
  <c r="H3418" i="6"/>
  <c r="S3413" i="6"/>
  <c r="Q3413" i="6"/>
  <c r="O3413" i="6"/>
  <c r="H3410" i="6"/>
  <c r="H3411" i="6"/>
  <c r="H3412" i="6"/>
  <c r="S3407" i="6"/>
  <c r="Q3407" i="6"/>
  <c r="O3407" i="6"/>
  <c r="H3404" i="6"/>
  <c r="H3405" i="6"/>
  <c r="H3406" i="6"/>
  <c r="S3401" i="6"/>
  <c r="Q3401" i="6"/>
  <c r="O3401" i="6"/>
  <c r="U3401" i="6"/>
  <c r="V3401" i="6"/>
  <c r="H3396" i="6"/>
  <c r="H3397" i="6"/>
  <c r="H3398" i="6"/>
  <c r="H3399" i="6"/>
  <c r="H3400" i="6"/>
  <c r="S3393" i="6"/>
  <c r="Q3393" i="6"/>
  <c r="O3393" i="6"/>
  <c r="U3393" i="6"/>
  <c r="H3388" i="6"/>
  <c r="H3389" i="6"/>
  <c r="H3390" i="6"/>
  <c r="H3391" i="6"/>
  <c r="H3392" i="6"/>
  <c r="S3385" i="6"/>
  <c r="Q3385" i="6"/>
  <c r="O3385" i="6"/>
  <c r="U3385" i="6"/>
  <c r="H3383" i="6"/>
  <c r="H3384" i="6"/>
  <c r="S3380" i="6"/>
  <c r="Q3380" i="6"/>
  <c r="O3380" i="6"/>
  <c r="H3369" i="6"/>
  <c r="H3370" i="6"/>
  <c r="H3371" i="6"/>
  <c r="H3372" i="6"/>
  <c r="H3373" i="6"/>
  <c r="H3374" i="6"/>
  <c r="H3375" i="6"/>
  <c r="H3376" i="6"/>
  <c r="H3377" i="6"/>
  <c r="H3378" i="6"/>
  <c r="H3379" i="6"/>
  <c r="S3366" i="6"/>
  <c r="Q3366" i="6"/>
  <c r="O3366" i="6"/>
  <c r="U3366" i="6"/>
  <c r="H3361" i="6"/>
  <c r="H3362" i="6"/>
  <c r="H3363" i="6"/>
  <c r="H3364" i="6"/>
  <c r="H3365" i="6"/>
  <c r="S3358" i="6"/>
  <c r="Q3358" i="6"/>
  <c r="Q3357" i="6"/>
  <c r="O3358" i="6"/>
  <c r="Y3357" i="6"/>
  <c r="G68" i="5"/>
  <c r="S3353" i="6"/>
  <c r="Q3353" i="6"/>
  <c r="O3353" i="6"/>
  <c r="S3350" i="6"/>
  <c r="Q3350" i="6"/>
  <c r="O3350" i="6"/>
  <c r="H3348" i="6"/>
  <c r="H3349" i="6"/>
  <c r="S3345" i="6"/>
  <c r="Q3345" i="6"/>
  <c r="O3345" i="6"/>
  <c r="U3345" i="6"/>
  <c r="H3340" i="6"/>
  <c r="H3341" i="6"/>
  <c r="H3342" i="6"/>
  <c r="H3343" i="6"/>
  <c r="H3344" i="6"/>
  <c r="S3337" i="6"/>
  <c r="Q3337" i="6"/>
  <c r="O3337" i="6"/>
  <c r="U3337" i="6"/>
  <c r="V3337" i="6"/>
  <c r="H3335" i="6"/>
  <c r="H3336" i="6"/>
  <c r="S3332" i="6"/>
  <c r="Q3332" i="6"/>
  <c r="O3332" i="6"/>
  <c r="U3332" i="6"/>
  <c r="H3320" i="6"/>
  <c r="H3321" i="6"/>
  <c r="H3322" i="6"/>
  <c r="H3323" i="6"/>
  <c r="H3324" i="6"/>
  <c r="H3325" i="6"/>
  <c r="H3326" i="6"/>
  <c r="H3327" i="6"/>
  <c r="H3328" i="6"/>
  <c r="H3329" i="6"/>
  <c r="H3330" i="6"/>
  <c r="H3331" i="6"/>
  <c r="S3317" i="6"/>
  <c r="Q3317" i="6"/>
  <c r="O3317" i="6"/>
  <c r="U3317" i="6"/>
  <c r="Y3316" i="6"/>
  <c r="Y2914" i="6"/>
  <c r="G61" i="5"/>
  <c r="S3312" i="6"/>
  <c r="Q3312" i="6"/>
  <c r="O3312" i="6"/>
  <c r="U3312" i="6"/>
  <c r="V3312" i="6"/>
  <c r="S3309" i="6"/>
  <c r="Q3309" i="6"/>
  <c r="O3309" i="6"/>
  <c r="H3305" i="6"/>
  <c r="H3306" i="6"/>
  <c r="H3307" i="6"/>
  <c r="H3308" i="6"/>
  <c r="S3302" i="6"/>
  <c r="Q3302" i="6"/>
  <c r="O3302" i="6"/>
  <c r="H3298" i="6"/>
  <c r="H3299" i="6"/>
  <c r="H3300" i="6"/>
  <c r="H3301" i="6"/>
  <c r="S3295" i="6"/>
  <c r="Q3295" i="6"/>
  <c r="O3295" i="6"/>
  <c r="U3295" i="6"/>
  <c r="Y3294" i="6"/>
  <c r="G66" i="5"/>
  <c r="S3290" i="6"/>
  <c r="Q3290" i="6"/>
  <c r="O3290" i="6"/>
  <c r="U3290" i="6"/>
  <c r="S3287" i="6"/>
  <c r="Q3287" i="6"/>
  <c r="O3287" i="6"/>
  <c r="H3285" i="6"/>
  <c r="H3286" i="6"/>
  <c r="S3282" i="6"/>
  <c r="Q3282" i="6"/>
  <c r="O3282" i="6"/>
  <c r="H3279" i="6"/>
  <c r="H3280" i="6"/>
  <c r="H3281" i="6"/>
  <c r="S3276" i="6"/>
  <c r="Q3276" i="6"/>
  <c r="O3276" i="6"/>
  <c r="U3276" i="6"/>
  <c r="H3274" i="6"/>
  <c r="H3275" i="6"/>
  <c r="S3271" i="6"/>
  <c r="Q3271" i="6"/>
  <c r="O3271" i="6"/>
  <c r="U3271" i="6"/>
  <c r="H3269" i="6"/>
  <c r="H3270" i="6"/>
  <c r="S3266" i="6"/>
  <c r="Q3266" i="6"/>
  <c r="O3266" i="6"/>
  <c r="H3261" i="6"/>
  <c r="H3262" i="6"/>
  <c r="H3263" i="6"/>
  <c r="H3264" i="6"/>
  <c r="H3265" i="6"/>
  <c r="S3258" i="6"/>
  <c r="Q3258" i="6"/>
  <c r="O3258" i="6"/>
  <c r="U3258" i="6"/>
  <c r="H3256" i="6"/>
  <c r="H3257" i="6"/>
  <c r="S3253" i="6"/>
  <c r="Q3253" i="6"/>
  <c r="O3253" i="6"/>
  <c r="U3253" i="6"/>
  <c r="H3248" i="6"/>
  <c r="H3249" i="6"/>
  <c r="H3250" i="6"/>
  <c r="H3251" i="6"/>
  <c r="H3252" i="6"/>
  <c r="S3245" i="6"/>
  <c r="S3208" i="6"/>
  <c r="Q3245" i="6"/>
  <c r="O3245" i="6"/>
  <c r="H3243" i="6"/>
  <c r="H3244" i="6"/>
  <c r="S3240" i="6"/>
  <c r="Q3240" i="6"/>
  <c r="O3240" i="6"/>
  <c r="U3240" i="6"/>
  <c r="V3240" i="6"/>
  <c r="H3230" i="6"/>
  <c r="H3231" i="6"/>
  <c r="H3232" i="6"/>
  <c r="H3233" i="6"/>
  <c r="H3234" i="6"/>
  <c r="H3235" i="6"/>
  <c r="H3236" i="6"/>
  <c r="H3237" i="6"/>
  <c r="H3238" i="6"/>
  <c r="H3239" i="6"/>
  <c r="S3227" i="6"/>
  <c r="Q3227" i="6"/>
  <c r="O3227" i="6"/>
  <c r="U3227" i="6"/>
  <c r="H3225" i="6"/>
  <c r="H3226" i="6"/>
  <c r="S3222" i="6"/>
  <c r="Q3222" i="6"/>
  <c r="O3222" i="6"/>
  <c r="H3212" i="6"/>
  <c r="H3213" i="6"/>
  <c r="H3214" i="6"/>
  <c r="H3215" i="6"/>
  <c r="H3216" i="6"/>
  <c r="H3217" i="6"/>
  <c r="H3218" i="6"/>
  <c r="H3219" i="6"/>
  <c r="H3220" i="6"/>
  <c r="H3221" i="6"/>
  <c r="S3209" i="6"/>
  <c r="Q3209" i="6"/>
  <c r="O3209" i="6"/>
  <c r="U3209" i="6"/>
  <c r="Y3208" i="6"/>
  <c r="S3204" i="6"/>
  <c r="Q3204" i="6"/>
  <c r="O3204" i="6"/>
  <c r="U3204" i="6"/>
  <c r="S3201" i="6"/>
  <c r="Q3201" i="6"/>
  <c r="O3201" i="6"/>
  <c r="H3199" i="6"/>
  <c r="H3200" i="6"/>
  <c r="S3196" i="6"/>
  <c r="Q3196" i="6"/>
  <c r="O3196" i="6"/>
  <c r="U3196" i="6"/>
  <c r="H3192" i="6"/>
  <c r="H3193" i="6"/>
  <c r="H3194" i="6"/>
  <c r="H3195" i="6"/>
  <c r="S3189" i="6"/>
  <c r="Q3189" i="6"/>
  <c r="O3189" i="6"/>
  <c r="U3189" i="6"/>
  <c r="V3189" i="6"/>
  <c r="H3187" i="6"/>
  <c r="H3188" i="6"/>
  <c r="S3184" i="6"/>
  <c r="Q3184" i="6"/>
  <c r="O3184" i="6"/>
  <c r="U3184" i="6"/>
  <c r="H3182" i="6"/>
  <c r="H3183" i="6"/>
  <c r="S3179" i="6"/>
  <c r="Q3179" i="6"/>
  <c r="O3179" i="6"/>
  <c r="H3177" i="6"/>
  <c r="H3178" i="6"/>
  <c r="S3174" i="6"/>
  <c r="Q3174" i="6"/>
  <c r="O3174" i="6"/>
  <c r="H3169" i="6"/>
  <c r="H3170" i="6"/>
  <c r="H3171" i="6"/>
  <c r="H3172" i="6"/>
  <c r="H3173" i="6"/>
  <c r="S3166" i="6"/>
  <c r="Q3166" i="6"/>
  <c r="O3166" i="6"/>
  <c r="U3166" i="6"/>
  <c r="H3164" i="6"/>
  <c r="H3165" i="6"/>
  <c r="S3161" i="6"/>
  <c r="Q3161" i="6"/>
  <c r="O3161" i="6"/>
  <c r="U3161" i="6"/>
  <c r="H3139" i="6"/>
  <c r="H3140" i="6"/>
  <c r="H3141" i="6"/>
  <c r="H3142" i="6"/>
  <c r="H3143" i="6"/>
  <c r="H3144" i="6"/>
  <c r="H3145" i="6"/>
  <c r="H3146" i="6"/>
  <c r="H3147" i="6"/>
  <c r="H3148" i="6"/>
  <c r="H3149" i="6"/>
  <c r="H3150" i="6"/>
  <c r="H3151" i="6"/>
  <c r="H3152" i="6"/>
  <c r="H3153" i="6"/>
  <c r="H3154" i="6"/>
  <c r="H3155" i="6"/>
  <c r="H3156" i="6"/>
  <c r="H3157" i="6"/>
  <c r="H3158" i="6"/>
  <c r="H3159" i="6"/>
  <c r="H3160" i="6"/>
  <c r="S3136" i="6"/>
  <c r="Q3136" i="6"/>
  <c r="O3136" i="6"/>
  <c r="U3136" i="6"/>
  <c r="H3134" i="6"/>
  <c r="H3135" i="6"/>
  <c r="S3131" i="6"/>
  <c r="Q3131" i="6"/>
  <c r="O3131" i="6"/>
  <c r="H3123" i="6"/>
  <c r="H3124" i="6"/>
  <c r="H3125" i="6"/>
  <c r="H3126" i="6"/>
  <c r="H3127" i="6"/>
  <c r="H3128" i="6"/>
  <c r="H3129" i="6"/>
  <c r="H3130" i="6"/>
  <c r="S3120" i="6"/>
  <c r="Q3120" i="6"/>
  <c r="O3120" i="6"/>
  <c r="H3118" i="6"/>
  <c r="H3119" i="6"/>
  <c r="S3115" i="6"/>
  <c r="Q3115" i="6"/>
  <c r="O3115" i="6"/>
  <c r="U3115" i="6"/>
  <c r="H3109" i="6"/>
  <c r="H3110" i="6"/>
  <c r="H3111" i="6"/>
  <c r="H3112" i="6"/>
  <c r="H3113" i="6"/>
  <c r="H3114" i="6"/>
  <c r="S3106" i="6"/>
  <c r="Q3106" i="6"/>
  <c r="O3106" i="6"/>
  <c r="U3106" i="6"/>
  <c r="H3104" i="6"/>
  <c r="H3105" i="6"/>
  <c r="S3101" i="6"/>
  <c r="Q3101" i="6"/>
  <c r="O3101" i="6"/>
  <c r="U3101" i="6"/>
  <c r="H3096" i="6"/>
  <c r="H3097" i="6"/>
  <c r="H3098" i="6"/>
  <c r="H3099" i="6"/>
  <c r="H3100" i="6"/>
  <c r="S3093" i="6"/>
  <c r="Q3093" i="6"/>
  <c r="O3093" i="6"/>
  <c r="H3091" i="6"/>
  <c r="H3092" i="6"/>
  <c r="S3088" i="6"/>
  <c r="Q3088" i="6"/>
  <c r="O3088" i="6"/>
  <c r="U3088" i="6"/>
  <c r="H3084" i="6"/>
  <c r="H3085" i="6"/>
  <c r="H3086" i="6"/>
  <c r="H3087" i="6"/>
  <c r="S3081" i="6"/>
  <c r="Q3081" i="6"/>
  <c r="O3081" i="6"/>
  <c r="U3081" i="6"/>
  <c r="H3075" i="6"/>
  <c r="H3076" i="6"/>
  <c r="H3077" i="6"/>
  <c r="H3078" i="6"/>
  <c r="H3079" i="6"/>
  <c r="H3080" i="6"/>
  <c r="S3072" i="6"/>
  <c r="Q3072" i="6"/>
  <c r="O3072" i="6"/>
  <c r="U3072" i="6"/>
  <c r="H3066" i="6"/>
  <c r="H3067" i="6"/>
  <c r="H3068" i="6"/>
  <c r="H3069" i="6"/>
  <c r="H3070" i="6"/>
  <c r="H3071" i="6"/>
  <c r="S3063" i="6"/>
  <c r="Q3063" i="6"/>
  <c r="O3063" i="6"/>
  <c r="U3063" i="6"/>
  <c r="H3048" i="6"/>
  <c r="H3049" i="6"/>
  <c r="H3050" i="6"/>
  <c r="H3051" i="6"/>
  <c r="H3052" i="6"/>
  <c r="H3053" i="6"/>
  <c r="H3054" i="6"/>
  <c r="H3055" i="6"/>
  <c r="H3056" i="6"/>
  <c r="H3057" i="6"/>
  <c r="H3058" i="6"/>
  <c r="H3059" i="6"/>
  <c r="H3060" i="6"/>
  <c r="H3061" i="6"/>
  <c r="H3062" i="6"/>
  <c r="H3047" i="6"/>
  <c r="S3044" i="6"/>
  <c r="Q3044" i="6"/>
  <c r="O3044" i="6"/>
  <c r="U3044" i="6"/>
  <c r="H3032" i="6"/>
  <c r="H3033" i="6"/>
  <c r="H3034" i="6"/>
  <c r="H3035" i="6"/>
  <c r="H3036" i="6"/>
  <c r="H3037" i="6"/>
  <c r="H3038" i="6"/>
  <c r="H3039" i="6"/>
  <c r="H3040" i="6"/>
  <c r="H3041" i="6"/>
  <c r="H3042" i="6"/>
  <c r="H3043" i="6"/>
  <c r="S3029" i="6"/>
  <c r="Q3029" i="6"/>
  <c r="O3029" i="6"/>
  <c r="H3005" i="6"/>
  <c r="H3006" i="6"/>
  <c r="H3007" i="6"/>
  <c r="H3008" i="6"/>
  <c r="H3009" i="6"/>
  <c r="H3010" i="6"/>
  <c r="H3011" i="6"/>
  <c r="H3012" i="6"/>
  <c r="H3013" i="6"/>
  <c r="H3014" i="6"/>
  <c r="H3015" i="6"/>
  <c r="H3016" i="6"/>
  <c r="H3017" i="6"/>
  <c r="H3018" i="6"/>
  <c r="H3019" i="6"/>
  <c r="H3020" i="6"/>
  <c r="H3021" i="6"/>
  <c r="H3022" i="6"/>
  <c r="H3023" i="6"/>
  <c r="H3024" i="6"/>
  <c r="H3025" i="6"/>
  <c r="H3026" i="6"/>
  <c r="H3027" i="6"/>
  <c r="H3028" i="6"/>
  <c r="S3002" i="6"/>
  <c r="Q3002" i="6"/>
  <c r="O3002" i="6"/>
  <c r="U3002" i="6"/>
  <c r="V3002" i="6"/>
  <c r="H3000" i="6"/>
  <c r="H3001" i="6"/>
  <c r="S2997" i="6"/>
  <c r="Q2997" i="6"/>
  <c r="O2997" i="6"/>
  <c r="H2995" i="6"/>
  <c r="H2996" i="6"/>
  <c r="S2992" i="6"/>
  <c r="Q2992" i="6"/>
  <c r="O2992" i="6"/>
  <c r="U2992" i="6"/>
  <c r="H2990" i="6"/>
  <c r="H2991" i="6"/>
  <c r="S2987" i="6"/>
  <c r="Q2987" i="6"/>
  <c r="O2987" i="6"/>
  <c r="H2982" i="6"/>
  <c r="H2983" i="6"/>
  <c r="H2984" i="6"/>
  <c r="H2985" i="6"/>
  <c r="H2986" i="6"/>
  <c r="S2979" i="6"/>
  <c r="Q2979" i="6"/>
  <c r="O2979" i="6"/>
  <c r="V2979" i="6"/>
  <c r="U2979" i="6"/>
  <c r="H2969" i="6"/>
  <c r="H2970" i="6"/>
  <c r="H2971" i="6"/>
  <c r="H2972" i="6"/>
  <c r="H2973" i="6"/>
  <c r="H2974" i="6"/>
  <c r="H2975" i="6"/>
  <c r="H2976" i="6"/>
  <c r="H2977" i="6"/>
  <c r="H2978" i="6"/>
  <c r="S2966" i="6"/>
  <c r="Q2966" i="6"/>
  <c r="O2966" i="6"/>
  <c r="H2964" i="6"/>
  <c r="H2965" i="6"/>
  <c r="S2961" i="6"/>
  <c r="Q2961" i="6"/>
  <c r="O2961" i="6"/>
  <c r="U2961" i="6"/>
  <c r="H2956" i="6"/>
  <c r="H2957" i="6"/>
  <c r="H2958" i="6"/>
  <c r="H2959" i="6"/>
  <c r="H2960" i="6"/>
  <c r="S2953" i="6"/>
  <c r="Q2953" i="6"/>
  <c r="O2953" i="6"/>
  <c r="U2953" i="6"/>
  <c r="H2949" i="6"/>
  <c r="H2950" i="6"/>
  <c r="H2951" i="6"/>
  <c r="H2952" i="6"/>
  <c r="S2946" i="6"/>
  <c r="S2934" i="6"/>
  <c r="Q2946" i="6"/>
  <c r="O2946" i="6"/>
  <c r="U2946" i="6"/>
  <c r="H2938" i="6"/>
  <c r="H2939" i="6"/>
  <c r="H2940" i="6"/>
  <c r="H2941" i="6"/>
  <c r="H2942" i="6"/>
  <c r="H2943" i="6"/>
  <c r="H2944" i="6"/>
  <c r="H2945" i="6"/>
  <c r="S2935" i="6"/>
  <c r="Q2935" i="6"/>
  <c r="Q2934" i="6"/>
  <c r="D64" i="5"/>
  <c r="O2935" i="6"/>
  <c r="U2935" i="6"/>
  <c r="Y2934" i="6"/>
  <c r="S2930" i="6"/>
  <c r="S2923" i="6"/>
  <c r="S2914" i="6"/>
  <c r="Q2930" i="6"/>
  <c r="O2930" i="6"/>
  <c r="U2930" i="6"/>
  <c r="V2930" i="6"/>
  <c r="S2927" i="6"/>
  <c r="Q2927" i="6"/>
  <c r="O2927" i="6"/>
  <c r="U2927" i="6"/>
  <c r="S2924" i="6"/>
  <c r="Q2924" i="6"/>
  <c r="O2924" i="6"/>
  <c r="U2924" i="6"/>
  <c r="Y2923" i="6"/>
  <c r="H2919" i="6"/>
  <c r="H2920" i="6"/>
  <c r="H2921" i="6"/>
  <c r="S2916" i="6"/>
  <c r="S2915" i="6"/>
  <c r="Q2916" i="6"/>
  <c r="Q2915" i="6"/>
  <c r="D62" i="5"/>
  <c r="O2916" i="6"/>
  <c r="U2916" i="6"/>
  <c r="Y2915" i="6"/>
  <c r="S2909" i="6"/>
  <c r="Q2909" i="6"/>
  <c r="O2909" i="6"/>
  <c r="U2909" i="6"/>
  <c r="S2906" i="6"/>
  <c r="Q2906" i="6"/>
  <c r="O2906" i="6"/>
  <c r="H2900" i="6"/>
  <c r="H2901" i="6"/>
  <c r="H2902" i="6"/>
  <c r="H2903" i="6"/>
  <c r="H2904" i="6"/>
  <c r="H2905" i="6"/>
  <c r="S2897" i="6"/>
  <c r="Q2897" i="6"/>
  <c r="O2897" i="6"/>
  <c r="U2897" i="6"/>
  <c r="V2897" i="6"/>
  <c r="Y2896" i="6"/>
  <c r="G60" i="5"/>
  <c r="S2892" i="6"/>
  <c r="Q2892" i="6"/>
  <c r="O2892" i="6"/>
  <c r="S2889" i="6"/>
  <c r="Q2889" i="6"/>
  <c r="O2889" i="6"/>
  <c r="U2889" i="6"/>
  <c r="H2887" i="6"/>
  <c r="H2888" i="6"/>
  <c r="S2884" i="6"/>
  <c r="Q2884" i="6"/>
  <c r="O2884" i="6"/>
  <c r="U2884" i="6"/>
  <c r="H2880" i="6"/>
  <c r="H2881" i="6"/>
  <c r="H2882" i="6"/>
  <c r="H2883" i="6"/>
  <c r="S2877" i="6"/>
  <c r="Q2877" i="6"/>
  <c r="O2877" i="6"/>
  <c r="U2877" i="6"/>
  <c r="H2875" i="6"/>
  <c r="H2876" i="6"/>
  <c r="S2872" i="6"/>
  <c r="Q2872" i="6"/>
  <c r="O2872" i="6"/>
  <c r="H2856" i="6"/>
  <c r="H2857" i="6"/>
  <c r="H2858" i="6"/>
  <c r="H2859" i="6"/>
  <c r="H2860" i="6"/>
  <c r="H2861" i="6"/>
  <c r="H2862" i="6"/>
  <c r="H2863" i="6"/>
  <c r="H2864" i="6"/>
  <c r="H2865" i="6"/>
  <c r="H2866" i="6"/>
  <c r="H2867" i="6"/>
  <c r="H2868" i="6"/>
  <c r="H2869" i="6"/>
  <c r="H2870" i="6"/>
  <c r="H2871" i="6"/>
  <c r="S2853" i="6"/>
  <c r="Q2853" i="6"/>
  <c r="O2853" i="6"/>
  <c r="U2853" i="6"/>
  <c r="H2851" i="6"/>
  <c r="H2852" i="6"/>
  <c r="S2848" i="6"/>
  <c r="Q2848" i="6"/>
  <c r="O2848" i="6"/>
  <c r="U2848" i="6"/>
  <c r="H2834" i="6"/>
  <c r="H2835" i="6"/>
  <c r="H2836" i="6"/>
  <c r="H2837" i="6"/>
  <c r="H2838" i="6"/>
  <c r="H2839" i="6"/>
  <c r="H2840" i="6"/>
  <c r="H2841" i="6"/>
  <c r="H2842" i="6"/>
  <c r="H2843" i="6"/>
  <c r="H2844" i="6"/>
  <c r="H2845" i="6"/>
  <c r="H2846" i="6"/>
  <c r="H2847" i="6"/>
  <c r="S2831" i="6"/>
  <c r="Q2831" i="6"/>
  <c r="O2831" i="6"/>
  <c r="U2831" i="6"/>
  <c r="H2829" i="6"/>
  <c r="H2830" i="6"/>
  <c r="S2826" i="6"/>
  <c r="Q2826" i="6"/>
  <c r="O2826" i="6"/>
  <c r="H2811" i="6"/>
  <c r="H2812" i="6"/>
  <c r="H2813" i="6"/>
  <c r="H2814" i="6"/>
  <c r="H2815" i="6"/>
  <c r="H2816" i="6"/>
  <c r="H2817" i="6"/>
  <c r="H2818" i="6"/>
  <c r="H2819" i="6"/>
  <c r="H2820" i="6"/>
  <c r="H2821" i="6"/>
  <c r="H2822" i="6"/>
  <c r="H2823" i="6"/>
  <c r="H2824" i="6"/>
  <c r="H2825" i="6"/>
  <c r="S2808" i="6"/>
  <c r="Q2808" i="6"/>
  <c r="O2808" i="6"/>
  <c r="U2808" i="6"/>
  <c r="H2804" i="6"/>
  <c r="H2805" i="6"/>
  <c r="H2806" i="6"/>
  <c r="H2807" i="6"/>
  <c r="S2801" i="6"/>
  <c r="Q2801" i="6"/>
  <c r="Q2800" i="6"/>
  <c r="D59" i="5"/>
  <c r="O2801" i="6"/>
  <c r="U2801" i="6"/>
  <c r="Y2800" i="6"/>
  <c r="G59" i="5"/>
  <c r="S2796" i="6"/>
  <c r="Q2796" i="6"/>
  <c r="O2796" i="6"/>
  <c r="S2793" i="6"/>
  <c r="Q2793" i="6"/>
  <c r="O2793" i="6"/>
  <c r="U2793" i="6"/>
  <c r="H2786" i="6"/>
  <c r="H2787" i="6"/>
  <c r="H2788" i="6"/>
  <c r="H2789" i="6"/>
  <c r="H2790" i="6"/>
  <c r="H2791" i="6"/>
  <c r="H2792" i="6"/>
  <c r="S2783" i="6"/>
  <c r="Q2783" i="6"/>
  <c r="O2783" i="6"/>
  <c r="H2763" i="6"/>
  <c r="H2764" i="6"/>
  <c r="H2765" i="6"/>
  <c r="H2766" i="6"/>
  <c r="H2767" i="6"/>
  <c r="H2768" i="6"/>
  <c r="H2769" i="6"/>
  <c r="H2770" i="6"/>
  <c r="H2771" i="6"/>
  <c r="H2772" i="6"/>
  <c r="H2773" i="6"/>
  <c r="H2774" i="6"/>
  <c r="H2775" i="6"/>
  <c r="H2776" i="6"/>
  <c r="H2777" i="6"/>
  <c r="H2778" i="6"/>
  <c r="H2779" i="6"/>
  <c r="H2780" i="6"/>
  <c r="H2781" i="6"/>
  <c r="H2782" i="6"/>
  <c r="S2760" i="6"/>
  <c r="Q2760" i="6"/>
  <c r="O2760" i="6"/>
  <c r="U2760" i="6"/>
  <c r="V2760" i="6"/>
  <c r="H2758" i="6"/>
  <c r="H2759" i="6"/>
  <c r="S2755" i="6"/>
  <c r="Q2755" i="6"/>
  <c r="O2755" i="6"/>
  <c r="U2755" i="6"/>
  <c r="H2753" i="6"/>
  <c r="H2754" i="6"/>
  <c r="S2750" i="6"/>
  <c r="Q2750" i="6"/>
  <c r="O2750" i="6"/>
  <c r="H2748" i="6"/>
  <c r="H2749" i="6"/>
  <c r="S2745" i="6"/>
  <c r="Q2745" i="6"/>
  <c r="O2745" i="6"/>
  <c r="U2745" i="6"/>
  <c r="H2743" i="6"/>
  <c r="H2744" i="6"/>
  <c r="S2740" i="6"/>
  <c r="Q2740" i="6"/>
  <c r="O2740" i="6"/>
  <c r="H2737" i="6"/>
  <c r="H2738" i="6"/>
  <c r="H2739" i="6"/>
  <c r="S2734" i="6"/>
  <c r="Q2734" i="6"/>
  <c r="O2734" i="6"/>
  <c r="U2734" i="6"/>
  <c r="H2730" i="6"/>
  <c r="H2731" i="6"/>
  <c r="H2732" i="6"/>
  <c r="H2733" i="6"/>
  <c r="S2727" i="6"/>
  <c r="Q2727" i="6"/>
  <c r="O2727" i="6"/>
  <c r="U2727" i="6"/>
  <c r="H2707" i="6"/>
  <c r="H2708" i="6"/>
  <c r="H2709" i="6"/>
  <c r="H2710" i="6"/>
  <c r="H2711" i="6"/>
  <c r="H2712" i="6"/>
  <c r="H2713" i="6"/>
  <c r="H2714" i="6"/>
  <c r="H2715" i="6"/>
  <c r="H2716" i="6"/>
  <c r="H2717" i="6"/>
  <c r="H2718" i="6"/>
  <c r="H2719" i="6"/>
  <c r="H2720" i="6"/>
  <c r="H2721" i="6"/>
  <c r="H2722" i="6"/>
  <c r="H2723" i="6"/>
  <c r="H2724" i="6"/>
  <c r="H2725" i="6"/>
  <c r="H2726" i="6"/>
  <c r="S2704" i="6"/>
  <c r="Q2704" i="6"/>
  <c r="O2704" i="6"/>
  <c r="U2704" i="6"/>
  <c r="H2690" i="6"/>
  <c r="H2691" i="6"/>
  <c r="H2692" i="6"/>
  <c r="H2693" i="6"/>
  <c r="H2694" i="6"/>
  <c r="H2695" i="6"/>
  <c r="H2696" i="6"/>
  <c r="H2697" i="6"/>
  <c r="H2698" i="6"/>
  <c r="H2699" i="6"/>
  <c r="H2700" i="6"/>
  <c r="H2701" i="6"/>
  <c r="H2702" i="6"/>
  <c r="H2703" i="6"/>
  <c r="S2687" i="6"/>
  <c r="Q2687" i="6"/>
  <c r="O2687" i="6"/>
  <c r="H2679" i="6"/>
  <c r="H2680" i="6"/>
  <c r="H2681" i="6"/>
  <c r="H2682" i="6"/>
  <c r="H2683" i="6"/>
  <c r="H2684" i="6"/>
  <c r="H2685" i="6"/>
  <c r="H2686" i="6"/>
  <c r="S2676" i="6"/>
  <c r="S2665" i="6"/>
  <c r="Q2676" i="6"/>
  <c r="O2676" i="6"/>
  <c r="H2669" i="6"/>
  <c r="H2670" i="6"/>
  <c r="H2671" i="6"/>
  <c r="H2672" i="6"/>
  <c r="H2673" i="6"/>
  <c r="H2674" i="6"/>
  <c r="H2675" i="6"/>
  <c r="S2666" i="6"/>
  <c r="Q2666" i="6"/>
  <c r="O2666" i="6"/>
  <c r="Y2665" i="6"/>
  <c r="G58" i="5"/>
  <c r="S2661" i="6"/>
  <c r="Q2661" i="6"/>
  <c r="O2661" i="6"/>
  <c r="U2661" i="6"/>
  <c r="S2658" i="6"/>
  <c r="Q2658" i="6"/>
  <c r="O2658" i="6"/>
  <c r="U2658" i="6"/>
  <c r="S2655" i="6"/>
  <c r="Q2655" i="6"/>
  <c r="O2655" i="6"/>
  <c r="U2655" i="6"/>
  <c r="V2655" i="6"/>
  <c r="S2652" i="6"/>
  <c r="Q2652" i="6"/>
  <c r="Q2651" i="6"/>
  <c r="D57" i="5"/>
  <c r="O2652" i="6"/>
  <c r="U2652" i="6"/>
  <c r="U2651" i="6"/>
  <c r="E57" i="5"/>
  <c r="Y2651" i="6"/>
  <c r="G57" i="5"/>
  <c r="H2648" i="6"/>
  <c r="H2649" i="6"/>
  <c r="S2645" i="6"/>
  <c r="S2644" i="6"/>
  <c r="Q2645" i="6"/>
  <c r="Q2644" i="6"/>
  <c r="D56" i="5"/>
  <c r="O2645" i="6"/>
  <c r="Y2644" i="6"/>
  <c r="H2639" i="6"/>
  <c r="H2640" i="6"/>
  <c r="H2641" i="6"/>
  <c r="H2642" i="6"/>
  <c r="S2636" i="6"/>
  <c r="Q2636" i="6"/>
  <c r="O2636" i="6"/>
  <c r="H2632" i="6"/>
  <c r="H2633" i="6"/>
  <c r="H2634" i="6"/>
  <c r="H2635" i="6"/>
  <c r="S2629" i="6"/>
  <c r="Q2629" i="6"/>
  <c r="Q2628" i="6"/>
  <c r="D55" i="5"/>
  <c r="O2629" i="6"/>
  <c r="Y2628" i="6"/>
  <c r="S2624" i="6"/>
  <c r="S2601" i="6"/>
  <c r="Q2624" i="6"/>
  <c r="O2624" i="6"/>
  <c r="U2624" i="6"/>
  <c r="V2624" i="6"/>
  <c r="H2616" i="6"/>
  <c r="H2617" i="6"/>
  <c r="H2618" i="6"/>
  <c r="H2619" i="6"/>
  <c r="H2620" i="6"/>
  <c r="H2621" i="6"/>
  <c r="H2622" i="6"/>
  <c r="H2623" i="6"/>
  <c r="S2613" i="6"/>
  <c r="Q2613" i="6"/>
  <c r="O2613" i="6"/>
  <c r="U2613" i="6"/>
  <c r="H2605" i="6"/>
  <c r="H2606" i="6"/>
  <c r="H2607" i="6"/>
  <c r="H2608" i="6"/>
  <c r="H2609" i="6"/>
  <c r="H2610" i="6"/>
  <c r="H2611" i="6"/>
  <c r="H2612" i="6"/>
  <c r="S2602" i="6"/>
  <c r="Q2602" i="6"/>
  <c r="O2602" i="6"/>
  <c r="Y2601" i="6"/>
  <c r="H2596" i="6"/>
  <c r="H2597" i="6"/>
  <c r="H2598" i="6"/>
  <c r="H2599" i="6"/>
  <c r="S2593" i="6"/>
  <c r="Q2593" i="6"/>
  <c r="O2593" i="6"/>
  <c r="H2584" i="6"/>
  <c r="H2585" i="6"/>
  <c r="H2586" i="6"/>
  <c r="H2587" i="6"/>
  <c r="H2588" i="6"/>
  <c r="H2589" i="6"/>
  <c r="H2590" i="6"/>
  <c r="H2591" i="6"/>
  <c r="H2592" i="6"/>
  <c r="S2581" i="6"/>
  <c r="Q2581" i="6"/>
  <c r="O2581" i="6"/>
  <c r="H2576" i="6"/>
  <c r="H2577" i="6"/>
  <c r="H2578" i="6"/>
  <c r="H2579" i="6"/>
  <c r="H2580" i="6"/>
  <c r="S2573" i="6"/>
  <c r="Q2573" i="6"/>
  <c r="O2573" i="6"/>
  <c r="U2573" i="6"/>
  <c r="V2573" i="6"/>
  <c r="H2568" i="6"/>
  <c r="H2569" i="6"/>
  <c r="H2570" i="6"/>
  <c r="H2571" i="6"/>
  <c r="H2572" i="6"/>
  <c r="S2565" i="6"/>
  <c r="Q2565" i="6"/>
  <c r="O2565" i="6"/>
  <c r="H2563" i="6"/>
  <c r="H2564" i="6"/>
  <c r="S2560" i="6"/>
  <c r="Q2560" i="6"/>
  <c r="O2560" i="6"/>
  <c r="H2550" i="6"/>
  <c r="H2551" i="6"/>
  <c r="H2552" i="6"/>
  <c r="H2553" i="6"/>
  <c r="H2554" i="6"/>
  <c r="H2555" i="6"/>
  <c r="H2556" i="6"/>
  <c r="H2557" i="6"/>
  <c r="H2558" i="6"/>
  <c r="H2559" i="6"/>
  <c r="S2547" i="6"/>
  <c r="Q2547" i="6"/>
  <c r="O2547" i="6"/>
  <c r="H2545" i="6"/>
  <c r="H2546" i="6"/>
  <c r="S2542" i="6"/>
  <c r="Q2542" i="6"/>
  <c r="O2542" i="6"/>
  <c r="H2538" i="6"/>
  <c r="H2539" i="6"/>
  <c r="H2540" i="6"/>
  <c r="H2541" i="6"/>
  <c r="S2535" i="6"/>
  <c r="Q2535" i="6"/>
  <c r="O2535" i="6"/>
  <c r="H2533" i="6"/>
  <c r="H2534" i="6"/>
  <c r="S2530" i="6"/>
  <c r="Q2530" i="6"/>
  <c r="O2530" i="6"/>
  <c r="H2528" i="6"/>
  <c r="H2529" i="6"/>
  <c r="S2525" i="6"/>
  <c r="Q2525" i="6"/>
  <c r="O2525" i="6"/>
  <c r="U2525" i="6"/>
  <c r="V2525" i="6"/>
  <c r="H2523" i="6"/>
  <c r="H2524" i="6"/>
  <c r="S2520" i="6"/>
  <c r="Q2520" i="6"/>
  <c r="O2520" i="6"/>
  <c r="U2520" i="6"/>
  <c r="H2518" i="6"/>
  <c r="H2519" i="6"/>
  <c r="S2515" i="6"/>
  <c r="Q2515" i="6"/>
  <c r="O2515" i="6"/>
  <c r="H2513" i="6"/>
  <c r="H2514" i="6"/>
  <c r="S2510" i="6"/>
  <c r="Q2510" i="6"/>
  <c r="O2510" i="6"/>
  <c r="U2510" i="6"/>
  <c r="H2501" i="6"/>
  <c r="H2502" i="6"/>
  <c r="H2503" i="6"/>
  <c r="H2504" i="6"/>
  <c r="H2505" i="6"/>
  <c r="H2506" i="6"/>
  <c r="H2507" i="6"/>
  <c r="H2508" i="6"/>
  <c r="H2509" i="6"/>
  <c r="S2498" i="6"/>
  <c r="Q2498" i="6"/>
  <c r="O2498" i="6"/>
  <c r="U2498" i="6"/>
  <c r="V2498" i="6"/>
  <c r="H2493" i="6"/>
  <c r="H2494" i="6"/>
  <c r="H2495" i="6"/>
  <c r="H2496" i="6"/>
  <c r="H2497" i="6"/>
  <c r="S2490" i="6"/>
  <c r="Q2490" i="6"/>
  <c r="O2490" i="6"/>
  <c r="U2490" i="6"/>
  <c r="H2481" i="6"/>
  <c r="H2482" i="6"/>
  <c r="H2483" i="6"/>
  <c r="H2484" i="6"/>
  <c r="H2485" i="6"/>
  <c r="H2486" i="6"/>
  <c r="H2487" i="6"/>
  <c r="H2488" i="6"/>
  <c r="H2489" i="6"/>
  <c r="S2478" i="6"/>
  <c r="Q2478" i="6"/>
  <c r="O2478" i="6"/>
  <c r="U2478" i="6"/>
  <c r="V2478" i="6"/>
  <c r="H2469" i="6"/>
  <c r="H2470" i="6"/>
  <c r="H2471" i="6"/>
  <c r="H2472" i="6"/>
  <c r="H2473" i="6"/>
  <c r="H2474" i="6"/>
  <c r="H2475" i="6"/>
  <c r="H2476" i="6"/>
  <c r="H2477" i="6"/>
  <c r="S2466" i="6"/>
  <c r="Q2466" i="6"/>
  <c r="O2466" i="6"/>
  <c r="H2450" i="6"/>
  <c r="H2451" i="6"/>
  <c r="H2452" i="6"/>
  <c r="H2453" i="6"/>
  <c r="H2454" i="6"/>
  <c r="H2455" i="6"/>
  <c r="H2456" i="6"/>
  <c r="H2457" i="6"/>
  <c r="H2458" i="6"/>
  <c r="H2459" i="6"/>
  <c r="H2460" i="6"/>
  <c r="H2461" i="6"/>
  <c r="H2462" i="6"/>
  <c r="H2463" i="6"/>
  <c r="H2464" i="6"/>
  <c r="H2465" i="6"/>
  <c r="S2447" i="6"/>
  <c r="Q2447" i="6"/>
  <c r="O2447" i="6"/>
  <c r="H2421" i="6"/>
  <c r="H2422" i="6"/>
  <c r="H2423" i="6"/>
  <c r="H2424" i="6"/>
  <c r="H2425" i="6"/>
  <c r="H2426" i="6"/>
  <c r="H2427" i="6"/>
  <c r="H2428" i="6"/>
  <c r="H2429" i="6"/>
  <c r="H2430" i="6"/>
  <c r="H2431" i="6"/>
  <c r="H2432" i="6"/>
  <c r="H2433" i="6"/>
  <c r="H2434" i="6"/>
  <c r="H2435" i="6"/>
  <c r="H2436" i="6"/>
  <c r="H2437" i="6"/>
  <c r="H2438" i="6"/>
  <c r="H2439" i="6"/>
  <c r="H2440" i="6"/>
  <c r="H2441" i="6"/>
  <c r="H2442" i="6"/>
  <c r="H2443" i="6"/>
  <c r="H2444" i="6"/>
  <c r="H2445" i="6"/>
  <c r="H2446" i="6"/>
  <c r="H2410" i="6"/>
  <c r="H2411" i="6"/>
  <c r="H2412" i="6"/>
  <c r="H2413" i="6"/>
  <c r="H2414" i="6"/>
  <c r="H2415" i="6"/>
  <c r="H2416" i="6"/>
  <c r="H2417" i="6"/>
  <c r="H2418" i="6"/>
  <c r="H2419" i="6"/>
  <c r="H2420" i="6"/>
  <c r="S2407" i="6"/>
  <c r="Q2407" i="6"/>
  <c r="O2407" i="6"/>
  <c r="U2407" i="6"/>
  <c r="H2404" i="6"/>
  <c r="H2405" i="6"/>
  <c r="H2406" i="6"/>
  <c r="S2401" i="6"/>
  <c r="Q2401" i="6"/>
  <c r="O2401" i="6"/>
  <c r="U2401" i="6"/>
  <c r="V2401" i="6"/>
  <c r="H2336" i="6"/>
  <c r="H2337" i="6"/>
  <c r="H2338" i="6"/>
  <c r="H2339" i="6"/>
  <c r="H2340" i="6"/>
  <c r="H2341" i="6"/>
  <c r="H2342" i="6"/>
  <c r="H2343" i="6"/>
  <c r="H2344" i="6"/>
  <c r="H2345" i="6"/>
  <c r="H2346" i="6"/>
  <c r="H2347" i="6"/>
  <c r="H2348" i="6"/>
  <c r="H2349" i="6"/>
  <c r="H2350" i="6"/>
  <c r="H2351" i="6"/>
  <c r="H2352" i="6"/>
  <c r="H2353" i="6"/>
  <c r="H2354" i="6"/>
  <c r="H2355" i="6"/>
  <c r="H2356" i="6"/>
  <c r="H2357" i="6"/>
  <c r="H2358" i="6"/>
  <c r="H2359" i="6"/>
  <c r="H2360" i="6"/>
  <c r="H2361" i="6"/>
  <c r="H2362" i="6"/>
  <c r="H2363" i="6"/>
  <c r="H2364" i="6"/>
  <c r="H2365" i="6"/>
  <c r="H2366" i="6"/>
  <c r="H2367" i="6"/>
  <c r="H2368" i="6"/>
  <c r="H2369" i="6"/>
  <c r="H2370" i="6"/>
  <c r="H2371" i="6"/>
  <c r="H2372" i="6"/>
  <c r="H2373" i="6"/>
  <c r="H2374" i="6"/>
  <c r="H2375" i="6"/>
  <c r="H2376" i="6"/>
  <c r="H2377" i="6"/>
  <c r="H2378" i="6"/>
  <c r="H2379" i="6"/>
  <c r="H2380" i="6"/>
  <c r="H2381" i="6"/>
  <c r="H2382" i="6"/>
  <c r="H2383" i="6"/>
  <c r="H2384" i="6"/>
  <c r="H2385" i="6"/>
  <c r="H2386" i="6"/>
  <c r="H2387" i="6"/>
  <c r="H2388" i="6"/>
  <c r="H2389" i="6"/>
  <c r="H2390" i="6"/>
  <c r="H2391" i="6"/>
  <c r="H2392" i="6"/>
  <c r="H2393" i="6"/>
  <c r="H2394" i="6"/>
  <c r="H2395" i="6"/>
  <c r="H2396" i="6"/>
  <c r="H2397" i="6"/>
  <c r="H2398" i="6"/>
  <c r="H2399" i="6"/>
  <c r="H2400" i="6"/>
  <c r="S2333" i="6"/>
  <c r="Q2333" i="6"/>
  <c r="O2333" i="6"/>
  <c r="H2257" i="6"/>
  <c r="H2258" i="6"/>
  <c r="H2259" i="6"/>
  <c r="H2260" i="6"/>
  <c r="H2261" i="6"/>
  <c r="H2262" i="6"/>
  <c r="H2263" i="6"/>
  <c r="H2264" i="6"/>
  <c r="H2265" i="6"/>
  <c r="H2266" i="6"/>
  <c r="H2267" i="6"/>
  <c r="H2268" i="6"/>
  <c r="H2269" i="6"/>
  <c r="H2270" i="6"/>
  <c r="H2271" i="6"/>
  <c r="H2272" i="6"/>
  <c r="H2273" i="6"/>
  <c r="H2274" i="6"/>
  <c r="H2275" i="6"/>
  <c r="H2276" i="6"/>
  <c r="H2277" i="6"/>
  <c r="H2278" i="6"/>
  <c r="H2279" i="6"/>
  <c r="H2280" i="6"/>
  <c r="H2281" i="6"/>
  <c r="H2282" i="6"/>
  <c r="H2283" i="6"/>
  <c r="H2284" i="6"/>
  <c r="H2285" i="6"/>
  <c r="H2286" i="6"/>
  <c r="H2287" i="6"/>
  <c r="H2288" i="6"/>
  <c r="H2289" i="6"/>
  <c r="H2290" i="6"/>
  <c r="H2291" i="6"/>
  <c r="H2292" i="6"/>
  <c r="H2293" i="6"/>
  <c r="H2294" i="6"/>
  <c r="H2295" i="6"/>
  <c r="H2296" i="6"/>
  <c r="H2297" i="6"/>
  <c r="H2298" i="6"/>
  <c r="H2299" i="6"/>
  <c r="H2300" i="6"/>
  <c r="H2301" i="6"/>
  <c r="H2302" i="6"/>
  <c r="H2303" i="6"/>
  <c r="H2304" i="6"/>
  <c r="H2305" i="6"/>
  <c r="H2306" i="6"/>
  <c r="H2307" i="6"/>
  <c r="H2308" i="6"/>
  <c r="H2309" i="6"/>
  <c r="H2310" i="6"/>
  <c r="H2311" i="6"/>
  <c r="H2312" i="6"/>
  <c r="H2313" i="6"/>
  <c r="H2314" i="6"/>
  <c r="H2315" i="6"/>
  <c r="H2316" i="6"/>
  <c r="H2317" i="6"/>
  <c r="H2318" i="6"/>
  <c r="H2319" i="6"/>
  <c r="H2320" i="6"/>
  <c r="H2321" i="6"/>
  <c r="H2322" i="6"/>
  <c r="H2323" i="6"/>
  <c r="H2324" i="6"/>
  <c r="H2325" i="6"/>
  <c r="H2326" i="6"/>
  <c r="H2327" i="6"/>
  <c r="H2328" i="6"/>
  <c r="H2329" i="6"/>
  <c r="H2330" i="6"/>
  <c r="H2331" i="6"/>
  <c r="H2332" i="6"/>
  <c r="S2254" i="6"/>
  <c r="Q2254" i="6"/>
  <c r="O2254" i="6"/>
  <c r="U2254" i="6"/>
  <c r="V2254" i="6"/>
  <c r="H2200" i="6"/>
  <c r="H2201" i="6"/>
  <c r="H2202" i="6"/>
  <c r="H2203" i="6"/>
  <c r="H2204" i="6"/>
  <c r="H2205" i="6"/>
  <c r="H2206" i="6"/>
  <c r="H2207" i="6"/>
  <c r="H2208" i="6"/>
  <c r="H2209" i="6"/>
  <c r="H2210" i="6"/>
  <c r="H2211" i="6"/>
  <c r="H2212" i="6"/>
  <c r="H2213" i="6"/>
  <c r="H2214" i="6"/>
  <c r="H2215" i="6"/>
  <c r="H2216" i="6"/>
  <c r="H2217" i="6"/>
  <c r="H2218" i="6"/>
  <c r="H2219" i="6"/>
  <c r="H2220" i="6"/>
  <c r="H2221" i="6"/>
  <c r="H2222" i="6"/>
  <c r="H2223" i="6"/>
  <c r="H2224" i="6"/>
  <c r="H2225" i="6"/>
  <c r="H2226" i="6"/>
  <c r="H2227" i="6"/>
  <c r="H2228" i="6"/>
  <c r="H2229" i="6"/>
  <c r="H2230" i="6"/>
  <c r="H2231" i="6"/>
  <c r="H2232" i="6"/>
  <c r="H2233" i="6"/>
  <c r="H2234" i="6"/>
  <c r="H2235" i="6"/>
  <c r="H2236" i="6"/>
  <c r="H2237" i="6"/>
  <c r="H2238" i="6"/>
  <c r="H2239" i="6"/>
  <c r="H2240" i="6"/>
  <c r="H2241" i="6"/>
  <c r="H2242" i="6"/>
  <c r="H2243" i="6"/>
  <c r="H2244" i="6"/>
  <c r="H2245" i="6"/>
  <c r="H2246" i="6"/>
  <c r="H2247" i="6"/>
  <c r="H2248" i="6"/>
  <c r="H2249" i="6"/>
  <c r="H2250" i="6"/>
  <c r="H2251" i="6"/>
  <c r="H2252" i="6"/>
  <c r="H2253" i="6"/>
  <c r="S2197" i="6"/>
  <c r="Q2197" i="6"/>
  <c r="O2197" i="6"/>
  <c r="U2197" i="6"/>
  <c r="V2197" i="6"/>
  <c r="H2163" i="6"/>
  <c r="H2164" i="6"/>
  <c r="H2165" i="6"/>
  <c r="H2166" i="6"/>
  <c r="H2167" i="6"/>
  <c r="H2168" i="6"/>
  <c r="H2169" i="6"/>
  <c r="H2170" i="6"/>
  <c r="H2171" i="6"/>
  <c r="H2172" i="6"/>
  <c r="H2173" i="6"/>
  <c r="H2174" i="6"/>
  <c r="H2175" i="6"/>
  <c r="H2176" i="6"/>
  <c r="H2177" i="6"/>
  <c r="H2178" i="6"/>
  <c r="H2179" i="6"/>
  <c r="H2180" i="6"/>
  <c r="H2181" i="6"/>
  <c r="H2182" i="6"/>
  <c r="H2183" i="6"/>
  <c r="H2184" i="6"/>
  <c r="H2185" i="6"/>
  <c r="H2186" i="6"/>
  <c r="H2187" i="6"/>
  <c r="H2188" i="6"/>
  <c r="H2189" i="6"/>
  <c r="H2190" i="6"/>
  <c r="H2191" i="6"/>
  <c r="H2192" i="6"/>
  <c r="H2193" i="6"/>
  <c r="H2194" i="6"/>
  <c r="H2195" i="6"/>
  <c r="H2196" i="6"/>
  <c r="S2160" i="6"/>
  <c r="Q2160" i="6"/>
  <c r="O2160" i="6"/>
  <c r="H2153" i="6"/>
  <c r="H2154" i="6"/>
  <c r="H2155" i="6"/>
  <c r="H2156" i="6"/>
  <c r="H2157" i="6"/>
  <c r="H2158" i="6"/>
  <c r="H2159" i="6"/>
  <c r="S2150" i="6"/>
  <c r="Q2150" i="6"/>
  <c r="O2150" i="6"/>
  <c r="H2144" i="6"/>
  <c r="H2145" i="6"/>
  <c r="H2146" i="6"/>
  <c r="H2147" i="6"/>
  <c r="H2148" i="6"/>
  <c r="H2149" i="6"/>
  <c r="S2141" i="6"/>
  <c r="Q2141" i="6"/>
  <c r="O2141" i="6"/>
  <c r="U2141" i="6"/>
  <c r="H2129" i="6"/>
  <c r="H2130" i="6"/>
  <c r="H2131" i="6"/>
  <c r="H2132" i="6"/>
  <c r="H2133" i="6"/>
  <c r="H2134" i="6"/>
  <c r="H2135" i="6"/>
  <c r="H2136" i="6"/>
  <c r="H2137" i="6"/>
  <c r="H2138" i="6"/>
  <c r="H2139" i="6"/>
  <c r="H2140" i="6"/>
  <c r="S2126" i="6"/>
  <c r="Q2126" i="6"/>
  <c r="O2126" i="6"/>
  <c r="U2126" i="6"/>
  <c r="H2087" i="6"/>
  <c r="H2088" i="6"/>
  <c r="H2089" i="6"/>
  <c r="H2090" i="6"/>
  <c r="H2091" i="6"/>
  <c r="H2092" i="6"/>
  <c r="H2093" i="6"/>
  <c r="H2094" i="6"/>
  <c r="H2095" i="6"/>
  <c r="H2096" i="6"/>
  <c r="H2097" i="6"/>
  <c r="H2098" i="6"/>
  <c r="H2099" i="6"/>
  <c r="H2100" i="6"/>
  <c r="H2101" i="6"/>
  <c r="H2102" i="6"/>
  <c r="H2103" i="6"/>
  <c r="H2104" i="6"/>
  <c r="H2105" i="6"/>
  <c r="H2106" i="6"/>
  <c r="H2107" i="6"/>
  <c r="H2108" i="6"/>
  <c r="H2109" i="6"/>
  <c r="H2110" i="6"/>
  <c r="H2111" i="6"/>
  <c r="H2112" i="6"/>
  <c r="H2113" i="6"/>
  <c r="H2114" i="6"/>
  <c r="H2115" i="6"/>
  <c r="H2116" i="6"/>
  <c r="H2117" i="6"/>
  <c r="H2118" i="6"/>
  <c r="H2119" i="6"/>
  <c r="H2120" i="6"/>
  <c r="H2121" i="6"/>
  <c r="H2122" i="6"/>
  <c r="H2123" i="6"/>
  <c r="H2124" i="6"/>
  <c r="H2125" i="6"/>
  <c r="S2084" i="6"/>
  <c r="Q2084" i="6"/>
  <c r="O2084" i="6"/>
  <c r="H2081" i="6"/>
  <c r="H2082" i="6"/>
  <c r="H2083" i="6"/>
  <c r="S2078" i="6"/>
  <c r="Q2078" i="6"/>
  <c r="O2078" i="6"/>
  <c r="U2078" i="6"/>
  <c r="H2041" i="6"/>
  <c r="H2042" i="6"/>
  <c r="H2043" i="6"/>
  <c r="H2044" i="6"/>
  <c r="H2045" i="6"/>
  <c r="H2046" i="6"/>
  <c r="H2047" i="6"/>
  <c r="H2048" i="6"/>
  <c r="H2049" i="6"/>
  <c r="H2050" i="6"/>
  <c r="H2051" i="6"/>
  <c r="H2052" i="6"/>
  <c r="H2053" i="6"/>
  <c r="H2054" i="6"/>
  <c r="H2055" i="6"/>
  <c r="H2056" i="6"/>
  <c r="H2057" i="6"/>
  <c r="H2058" i="6"/>
  <c r="H2059" i="6"/>
  <c r="H2060" i="6"/>
  <c r="H2061" i="6"/>
  <c r="H2062" i="6"/>
  <c r="H2063" i="6"/>
  <c r="H2064" i="6"/>
  <c r="H2065" i="6"/>
  <c r="H2066" i="6"/>
  <c r="H2067" i="6"/>
  <c r="H2068" i="6"/>
  <c r="H2069" i="6"/>
  <c r="H2070" i="6"/>
  <c r="H2071" i="6"/>
  <c r="H2072" i="6"/>
  <c r="H2073" i="6"/>
  <c r="H2074" i="6"/>
  <c r="H2075" i="6"/>
  <c r="H2076" i="6"/>
  <c r="H2077" i="6"/>
  <c r="S2038" i="6"/>
  <c r="Q2038" i="6"/>
  <c r="O2038" i="6"/>
  <c r="U2038" i="6"/>
  <c r="V2038" i="6"/>
  <c r="H2035" i="6"/>
  <c r="H2036" i="6"/>
  <c r="H2037" i="6"/>
  <c r="S2032" i="6"/>
  <c r="Q2032" i="6"/>
  <c r="O2032" i="6"/>
  <c r="U2032" i="6"/>
  <c r="H2021" i="6"/>
  <c r="H2022" i="6"/>
  <c r="H2023" i="6"/>
  <c r="H2024" i="6"/>
  <c r="H2025" i="6"/>
  <c r="H2026" i="6"/>
  <c r="H2027" i="6"/>
  <c r="H2028" i="6"/>
  <c r="H2029" i="6"/>
  <c r="H2030" i="6"/>
  <c r="H2031" i="6"/>
  <c r="S2018" i="6"/>
  <c r="Q2018" i="6"/>
  <c r="O2018" i="6"/>
  <c r="H2015" i="6"/>
  <c r="H2016" i="6"/>
  <c r="H2017" i="6"/>
  <c r="S2012" i="6"/>
  <c r="Q2012" i="6"/>
  <c r="O2012" i="6"/>
  <c r="U2012" i="6"/>
  <c r="H1993" i="6"/>
  <c r="H1994" i="6"/>
  <c r="H1995" i="6"/>
  <c r="H1996" i="6"/>
  <c r="H1997" i="6"/>
  <c r="H1998" i="6"/>
  <c r="H1999" i="6"/>
  <c r="H2000" i="6"/>
  <c r="H2001" i="6"/>
  <c r="H2002" i="6"/>
  <c r="H2003" i="6"/>
  <c r="H2004" i="6"/>
  <c r="H2005" i="6"/>
  <c r="H2006" i="6"/>
  <c r="H2007" i="6"/>
  <c r="H2008" i="6"/>
  <c r="H2009" i="6"/>
  <c r="H2010" i="6"/>
  <c r="H2011" i="6"/>
  <c r="S1990" i="6"/>
  <c r="Q1990" i="6"/>
  <c r="O1990" i="6"/>
  <c r="U1990" i="6"/>
  <c r="H1977" i="6"/>
  <c r="H1978" i="6"/>
  <c r="H1979" i="6"/>
  <c r="H1980" i="6"/>
  <c r="H1981" i="6"/>
  <c r="H1982" i="6"/>
  <c r="H1983" i="6"/>
  <c r="H1984" i="6"/>
  <c r="H1985" i="6"/>
  <c r="H1986" i="6"/>
  <c r="H1987" i="6"/>
  <c r="H1988" i="6"/>
  <c r="H1989" i="6"/>
  <c r="S1974" i="6"/>
  <c r="Q1974" i="6"/>
  <c r="O1974" i="6"/>
  <c r="U1974" i="6"/>
  <c r="V1974" i="6"/>
  <c r="H1965" i="6"/>
  <c r="H1966" i="6"/>
  <c r="H1967" i="6"/>
  <c r="H1968" i="6"/>
  <c r="H1969" i="6"/>
  <c r="H1970" i="6"/>
  <c r="H1971" i="6"/>
  <c r="H1972" i="6"/>
  <c r="H1973" i="6"/>
  <c r="S1962" i="6"/>
  <c r="Q1962" i="6"/>
  <c r="O1962" i="6"/>
  <c r="H1957" i="6"/>
  <c r="H1958" i="6"/>
  <c r="H1959" i="6"/>
  <c r="H1960" i="6"/>
  <c r="H1961" i="6"/>
  <c r="S1954" i="6"/>
  <c r="Q1954" i="6"/>
  <c r="O1954" i="6"/>
  <c r="H1947" i="6"/>
  <c r="H1948" i="6"/>
  <c r="H1949" i="6"/>
  <c r="H1950" i="6"/>
  <c r="H1951" i="6"/>
  <c r="H1952" i="6"/>
  <c r="H1953" i="6"/>
  <c r="S1944" i="6"/>
  <c r="Q1944" i="6"/>
  <c r="O1944" i="6"/>
  <c r="U1944" i="6"/>
  <c r="H1911" i="6"/>
  <c r="H1912" i="6"/>
  <c r="H1913" i="6"/>
  <c r="H1914" i="6"/>
  <c r="H1915" i="6"/>
  <c r="H1916" i="6"/>
  <c r="H1917" i="6"/>
  <c r="H1918" i="6"/>
  <c r="H1919" i="6"/>
  <c r="H1920" i="6"/>
  <c r="H1921" i="6"/>
  <c r="H1922" i="6"/>
  <c r="H1923" i="6"/>
  <c r="H1924" i="6"/>
  <c r="H1925" i="6"/>
  <c r="H1926" i="6"/>
  <c r="H1927" i="6"/>
  <c r="H1928" i="6"/>
  <c r="H1929" i="6"/>
  <c r="H1930" i="6"/>
  <c r="H1931" i="6"/>
  <c r="H1932" i="6"/>
  <c r="H1933" i="6"/>
  <c r="H1934" i="6"/>
  <c r="H1935" i="6"/>
  <c r="H1936" i="6"/>
  <c r="H1937" i="6"/>
  <c r="H1938" i="6"/>
  <c r="H1939" i="6"/>
  <c r="H1940" i="6"/>
  <c r="H1941" i="6"/>
  <c r="H1942" i="6"/>
  <c r="H1943" i="6"/>
  <c r="S1908" i="6"/>
  <c r="Q1908" i="6"/>
  <c r="O1908" i="6"/>
  <c r="U1908" i="6"/>
  <c r="V1908" i="6"/>
  <c r="H1885" i="6"/>
  <c r="H1886" i="6"/>
  <c r="H1887" i="6"/>
  <c r="H1888" i="6"/>
  <c r="H1889" i="6"/>
  <c r="H1890" i="6"/>
  <c r="H1891" i="6"/>
  <c r="H1892" i="6"/>
  <c r="H1893" i="6"/>
  <c r="H1894" i="6"/>
  <c r="H1895" i="6"/>
  <c r="H1896" i="6"/>
  <c r="H1897" i="6"/>
  <c r="H1898" i="6"/>
  <c r="H1899" i="6"/>
  <c r="H1900" i="6"/>
  <c r="H1901" i="6"/>
  <c r="H1902" i="6"/>
  <c r="H1903" i="6"/>
  <c r="H1904" i="6"/>
  <c r="H1905" i="6"/>
  <c r="H1906" i="6"/>
  <c r="H1907" i="6"/>
  <c r="S1882" i="6"/>
  <c r="Q1882" i="6"/>
  <c r="O1882" i="6"/>
  <c r="U1882" i="6"/>
  <c r="H1879" i="6"/>
  <c r="H1880" i="6"/>
  <c r="H1881" i="6"/>
  <c r="S1876" i="6"/>
  <c r="Q1876" i="6"/>
  <c r="O1876" i="6"/>
  <c r="H1874" i="6"/>
  <c r="H1875" i="6"/>
  <c r="S1871" i="6"/>
  <c r="Q1871" i="6"/>
  <c r="O1871" i="6"/>
  <c r="U1871" i="6"/>
  <c r="H1869" i="6"/>
  <c r="H1870" i="6"/>
  <c r="S1866" i="6"/>
  <c r="Q1866" i="6"/>
  <c r="O1866" i="6"/>
  <c r="U1866" i="6"/>
  <c r="V1866" i="6"/>
  <c r="H1860" i="6"/>
  <c r="H1861" i="6"/>
  <c r="H1862" i="6"/>
  <c r="H1863" i="6"/>
  <c r="H1864" i="6"/>
  <c r="H1865" i="6"/>
  <c r="S1857" i="6"/>
  <c r="Q1857" i="6"/>
  <c r="O1857" i="6"/>
  <c r="U1857" i="6"/>
  <c r="V1857" i="6"/>
  <c r="H1845" i="6"/>
  <c r="H1846" i="6"/>
  <c r="H1847" i="6"/>
  <c r="H1848" i="6"/>
  <c r="H1849" i="6"/>
  <c r="H1850" i="6"/>
  <c r="H1851" i="6"/>
  <c r="H1852" i="6"/>
  <c r="H1853" i="6"/>
  <c r="H1854" i="6"/>
  <c r="H1855" i="6"/>
  <c r="H1856" i="6"/>
  <c r="S1842" i="6"/>
  <c r="Q1842" i="6"/>
  <c r="O1842" i="6"/>
  <c r="H1836" i="6"/>
  <c r="H1837" i="6"/>
  <c r="H1838" i="6"/>
  <c r="H1839" i="6"/>
  <c r="H1840" i="6"/>
  <c r="H1841" i="6"/>
  <c r="S1833" i="6"/>
  <c r="Q1833" i="6"/>
  <c r="O1833" i="6"/>
  <c r="U1833" i="6"/>
  <c r="V1833" i="6"/>
  <c r="H1827" i="6"/>
  <c r="H1828" i="6"/>
  <c r="H1829" i="6"/>
  <c r="H1830" i="6"/>
  <c r="H1831" i="6"/>
  <c r="H1832" i="6"/>
  <c r="S1824" i="6"/>
  <c r="Q1824" i="6"/>
  <c r="O1824" i="6"/>
  <c r="H1810" i="6"/>
  <c r="H1811" i="6"/>
  <c r="H1812" i="6"/>
  <c r="H1813" i="6"/>
  <c r="H1814" i="6"/>
  <c r="H1815" i="6"/>
  <c r="H1816" i="6"/>
  <c r="H1817" i="6"/>
  <c r="H1818" i="6"/>
  <c r="H1819" i="6"/>
  <c r="H1820" i="6"/>
  <c r="H1821" i="6"/>
  <c r="H1822" i="6"/>
  <c r="H1823" i="6"/>
  <c r="S1807" i="6"/>
  <c r="Q1807" i="6"/>
  <c r="O1807" i="6"/>
  <c r="U1807" i="6"/>
  <c r="H1805" i="6"/>
  <c r="H1806" i="6"/>
  <c r="S1802" i="6"/>
  <c r="Q1802" i="6"/>
  <c r="O1802" i="6"/>
  <c r="H1800" i="6"/>
  <c r="H1801" i="6"/>
  <c r="S1797" i="6"/>
  <c r="Q1797" i="6"/>
  <c r="O1797" i="6"/>
  <c r="H1795" i="6"/>
  <c r="H1796" i="6"/>
  <c r="S1792" i="6"/>
  <c r="Q1792" i="6"/>
  <c r="O1792" i="6"/>
  <c r="H1762" i="6"/>
  <c r="H1763" i="6"/>
  <c r="H1764" i="6"/>
  <c r="H1765" i="6"/>
  <c r="H1766" i="6"/>
  <c r="H1767" i="6"/>
  <c r="H1768" i="6"/>
  <c r="H1769" i="6"/>
  <c r="H1770" i="6"/>
  <c r="H1771" i="6"/>
  <c r="H1772" i="6"/>
  <c r="H1773" i="6"/>
  <c r="H1774" i="6"/>
  <c r="H1775" i="6"/>
  <c r="H1776" i="6"/>
  <c r="H1777" i="6"/>
  <c r="H1778" i="6"/>
  <c r="H1779" i="6"/>
  <c r="H1780" i="6"/>
  <c r="H1781" i="6"/>
  <c r="H1782" i="6"/>
  <c r="H1783" i="6"/>
  <c r="H1784" i="6"/>
  <c r="H1785" i="6"/>
  <c r="H1786" i="6"/>
  <c r="H1787" i="6"/>
  <c r="H1788" i="6"/>
  <c r="H1789" i="6"/>
  <c r="H1790" i="6"/>
  <c r="H1791" i="6"/>
  <c r="S1759" i="6"/>
  <c r="Q1759" i="6"/>
  <c r="O1759" i="6"/>
  <c r="U1759" i="6"/>
  <c r="H1757" i="6"/>
  <c r="H1758" i="6"/>
  <c r="S1754" i="6"/>
  <c r="Q1754" i="6"/>
  <c r="O1754" i="6"/>
  <c r="H1747" i="6"/>
  <c r="H1748" i="6"/>
  <c r="H1749" i="6"/>
  <c r="H1750" i="6"/>
  <c r="H1751" i="6"/>
  <c r="H1752" i="6"/>
  <c r="H1753" i="6"/>
  <c r="S1744" i="6"/>
  <c r="Q1744" i="6"/>
  <c r="O1744" i="6"/>
  <c r="H1742" i="6"/>
  <c r="H1743" i="6"/>
  <c r="S1739" i="6"/>
  <c r="Q1739" i="6"/>
  <c r="O1739" i="6"/>
  <c r="U1739" i="6"/>
  <c r="H1711" i="6"/>
  <c r="H1712" i="6"/>
  <c r="H1713" i="6"/>
  <c r="H1714" i="6"/>
  <c r="H1715" i="6"/>
  <c r="H1716" i="6"/>
  <c r="H1717" i="6"/>
  <c r="H1718" i="6"/>
  <c r="H1719" i="6"/>
  <c r="H1720" i="6"/>
  <c r="H1721" i="6"/>
  <c r="H1722" i="6"/>
  <c r="H1723" i="6"/>
  <c r="H1724" i="6"/>
  <c r="H1725" i="6"/>
  <c r="H1726" i="6"/>
  <c r="H1727" i="6"/>
  <c r="H1728" i="6"/>
  <c r="H1729" i="6"/>
  <c r="H1730" i="6"/>
  <c r="H1731" i="6"/>
  <c r="H1732" i="6"/>
  <c r="H1733" i="6"/>
  <c r="H1734" i="6"/>
  <c r="H1735" i="6"/>
  <c r="H1736" i="6"/>
  <c r="H1737" i="6"/>
  <c r="H1738" i="6"/>
  <c r="S1708" i="6"/>
  <c r="Q1708" i="6"/>
  <c r="O1708" i="6"/>
  <c r="U1708" i="6"/>
  <c r="V1708" i="6"/>
  <c r="H1706" i="6"/>
  <c r="H1707" i="6"/>
  <c r="S1703" i="6"/>
  <c r="Q1703" i="6"/>
  <c r="O1703" i="6"/>
  <c r="U1703" i="6"/>
  <c r="V1703" i="6"/>
  <c r="H1679" i="6"/>
  <c r="H1680" i="6"/>
  <c r="H1681" i="6"/>
  <c r="H1682" i="6"/>
  <c r="H1683" i="6"/>
  <c r="H1684" i="6"/>
  <c r="H1685" i="6"/>
  <c r="H1686" i="6"/>
  <c r="H1687" i="6"/>
  <c r="H1688" i="6"/>
  <c r="H1689" i="6"/>
  <c r="H1690" i="6"/>
  <c r="H1691" i="6"/>
  <c r="H1692" i="6"/>
  <c r="H1693" i="6"/>
  <c r="H1694" i="6"/>
  <c r="H1695" i="6"/>
  <c r="H1696" i="6"/>
  <c r="H1697" i="6"/>
  <c r="H1698" i="6"/>
  <c r="H1699" i="6"/>
  <c r="H1700" i="6"/>
  <c r="H1701" i="6"/>
  <c r="H1702" i="6"/>
  <c r="S1676" i="6"/>
  <c r="Q1676" i="6"/>
  <c r="O1676" i="6"/>
  <c r="H1674" i="6"/>
  <c r="H1675" i="6"/>
  <c r="S1671" i="6"/>
  <c r="Q1671" i="6"/>
  <c r="O1671" i="6"/>
  <c r="U1671" i="6"/>
  <c r="H1618" i="6"/>
  <c r="H1619" i="6"/>
  <c r="H1620" i="6"/>
  <c r="H1621" i="6"/>
  <c r="H1622" i="6"/>
  <c r="H1623" i="6"/>
  <c r="H1624" i="6"/>
  <c r="H1625" i="6"/>
  <c r="H1626" i="6"/>
  <c r="H1627" i="6"/>
  <c r="H1628" i="6"/>
  <c r="H1629" i="6"/>
  <c r="H1630" i="6"/>
  <c r="H1631" i="6"/>
  <c r="H1632" i="6"/>
  <c r="H1633" i="6"/>
  <c r="H1634" i="6"/>
  <c r="H1635" i="6"/>
  <c r="H1636" i="6"/>
  <c r="H1637" i="6"/>
  <c r="H1638" i="6"/>
  <c r="H1639" i="6"/>
  <c r="H1640" i="6"/>
  <c r="H1641" i="6"/>
  <c r="H1642" i="6"/>
  <c r="H1643" i="6"/>
  <c r="H1644" i="6"/>
  <c r="H1645" i="6"/>
  <c r="H1646" i="6"/>
  <c r="H1647" i="6"/>
  <c r="H1648" i="6"/>
  <c r="H1649" i="6"/>
  <c r="H1650" i="6"/>
  <c r="H1651" i="6"/>
  <c r="H1652" i="6"/>
  <c r="H1653" i="6"/>
  <c r="H1654" i="6"/>
  <c r="H1655" i="6"/>
  <c r="H1656" i="6"/>
  <c r="H1657" i="6"/>
  <c r="H1658" i="6"/>
  <c r="H1659" i="6"/>
  <c r="H1660" i="6"/>
  <c r="H1661" i="6"/>
  <c r="H1662" i="6"/>
  <c r="H1663" i="6"/>
  <c r="H1664" i="6"/>
  <c r="H1665" i="6"/>
  <c r="H1666" i="6"/>
  <c r="H1667" i="6"/>
  <c r="H1668" i="6"/>
  <c r="H1669" i="6"/>
  <c r="H1670" i="6"/>
  <c r="S1615" i="6"/>
  <c r="Q1615" i="6"/>
  <c r="O1615" i="6"/>
  <c r="U1615" i="6"/>
  <c r="V1615" i="6"/>
  <c r="H1613" i="6"/>
  <c r="H1614" i="6"/>
  <c r="S1610" i="6"/>
  <c r="Q1610" i="6"/>
  <c r="O1610" i="6"/>
  <c r="H1584" i="6"/>
  <c r="H1585" i="6"/>
  <c r="H1586" i="6"/>
  <c r="H1587" i="6"/>
  <c r="H1588" i="6"/>
  <c r="H1589" i="6"/>
  <c r="H1590" i="6"/>
  <c r="H1591" i="6"/>
  <c r="H1592" i="6"/>
  <c r="H1593" i="6"/>
  <c r="H1594" i="6"/>
  <c r="H1595" i="6"/>
  <c r="H1596" i="6"/>
  <c r="H1597" i="6"/>
  <c r="H1598" i="6"/>
  <c r="H1599" i="6"/>
  <c r="H1600" i="6"/>
  <c r="H1601" i="6"/>
  <c r="H1602" i="6"/>
  <c r="H1603" i="6"/>
  <c r="H1604" i="6"/>
  <c r="H1605" i="6"/>
  <c r="H1606" i="6"/>
  <c r="H1607" i="6"/>
  <c r="H1608" i="6"/>
  <c r="H1609" i="6"/>
  <c r="S1581" i="6"/>
  <c r="Q1581" i="6"/>
  <c r="O1581" i="6"/>
  <c r="U1581" i="6"/>
  <c r="H1579" i="6"/>
  <c r="H1580" i="6"/>
  <c r="S1576" i="6"/>
  <c r="Q1576" i="6"/>
  <c r="O1576" i="6"/>
  <c r="H1569" i="6"/>
  <c r="H1570" i="6"/>
  <c r="H1571" i="6"/>
  <c r="H1572" i="6"/>
  <c r="H1573" i="6"/>
  <c r="H1574" i="6"/>
  <c r="H1575" i="6"/>
  <c r="S1566" i="6"/>
  <c r="Q1566" i="6"/>
  <c r="O1566" i="6"/>
  <c r="H1564" i="6"/>
  <c r="H1565" i="6"/>
  <c r="S1561" i="6"/>
  <c r="Q1561" i="6"/>
  <c r="O1561" i="6"/>
  <c r="U1561" i="6"/>
  <c r="H1548" i="6"/>
  <c r="H1549" i="6"/>
  <c r="H1550" i="6"/>
  <c r="H1551" i="6"/>
  <c r="H1552" i="6"/>
  <c r="H1553" i="6"/>
  <c r="H1554" i="6"/>
  <c r="H1555" i="6"/>
  <c r="H1556" i="6"/>
  <c r="H1557" i="6"/>
  <c r="H1558" i="6"/>
  <c r="H1559" i="6"/>
  <c r="H1560" i="6"/>
  <c r="S1545" i="6"/>
  <c r="Q1545" i="6"/>
  <c r="O1545" i="6"/>
  <c r="U1545" i="6"/>
  <c r="H1543" i="6"/>
  <c r="H1544" i="6"/>
  <c r="S1540" i="6"/>
  <c r="Q1540" i="6"/>
  <c r="O1540" i="6"/>
  <c r="U1540" i="6"/>
  <c r="H1524" i="6"/>
  <c r="H1525" i="6"/>
  <c r="H1526" i="6"/>
  <c r="H1527" i="6"/>
  <c r="H1528" i="6"/>
  <c r="H1529" i="6"/>
  <c r="H1530" i="6"/>
  <c r="H1531" i="6"/>
  <c r="H1532" i="6"/>
  <c r="H1533" i="6"/>
  <c r="H1534" i="6"/>
  <c r="H1535" i="6"/>
  <c r="H1536" i="6"/>
  <c r="H1537" i="6"/>
  <c r="H1538" i="6"/>
  <c r="H1539" i="6"/>
  <c r="S1521" i="6"/>
  <c r="Q1521" i="6"/>
  <c r="O1521" i="6"/>
  <c r="U1521" i="6"/>
  <c r="H1519" i="6"/>
  <c r="H1520" i="6"/>
  <c r="S1516" i="6"/>
  <c r="Q1516" i="6"/>
  <c r="O1516" i="6"/>
  <c r="U1516" i="6"/>
  <c r="H1502" i="6"/>
  <c r="H1503" i="6"/>
  <c r="H1504" i="6"/>
  <c r="H1505" i="6"/>
  <c r="H1506" i="6"/>
  <c r="H1507" i="6"/>
  <c r="H1508" i="6"/>
  <c r="H1509" i="6"/>
  <c r="H1510" i="6"/>
  <c r="H1511" i="6"/>
  <c r="H1512" i="6"/>
  <c r="H1513" i="6"/>
  <c r="H1514" i="6"/>
  <c r="H1515" i="6"/>
  <c r="S1499" i="6"/>
  <c r="Q1499" i="6"/>
  <c r="O1499" i="6"/>
  <c r="U1499" i="6"/>
  <c r="V1499" i="6"/>
  <c r="H1462" i="6"/>
  <c r="H1463" i="6"/>
  <c r="H1464" i="6"/>
  <c r="H1465" i="6"/>
  <c r="H1466" i="6"/>
  <c r="H1467" i="6"/>
  <c r="H1468" i="6"/>
  <c r="H1469" i="6"/>
  <c r="H1470" i="6"/>
  <c r="H1471" i="6"/>
  <c r="H1472" i="6"/>
  <c r="H1473" i="6"/>
  <c r="H1474" i="6"/>
  <c r="H1475" i="6"/>
  <c r="H1476" i="6"/>
  <c r="H1477" i="6"/>
  <c r="H1478" i="6"/>
  <c r="H1479" i="6"/>
  <c r="H1480" i="6"/>
  <c r="H1481" i="6"/>
  <c r="H1482" i="6"/>
  <c r="H1483" i="6"/>
  <c r="H1484" i="6"/>
  <c r="H1485" i="6"/>
  <c r="H1486" i="6"/>
  <c r="H1487" i="6"/>
  <c r="H1488" i="6"/>
  <c r="H1489" i="6"/>
  <c r="H1490" i="6"/>
  <c r="H1491" i="6"/>
  <c r="H1492" i="6"/>
  <c r="H1493" i="6"/>
  <c r="H1494" i="6"/>
  <c r="H1495" i="6"/>
  <c r="H1496" i="6"/>
  <c r="H1497" i="6"/>
  <c r="H1498" i="6"/>
  <c r="S1459" i="6"/>
  <c r="Q1459" i="6"/>
  <c r="O1459" i="6"/>
  <c r="U1459" i="6"/>
  <c r="V1459" i="6"/>
  <c r="H1454" i="6"/>
  <c r="H1455" i="6"/>
  <c r="H1456" i="6"/>
  <c r="H1457" i="6"/>
  <c r="H1458" i="6"/>
  <c r="S1451" i="6"/>
  <c r="Q1451" i="6"/>
  <c r="O1451" i="6"/>
  <c r="U1451" i="6"/>
  <c r="H1449" i="6"/>
  <c r="H1450" i="6"/>
  <c r="H1448" i="6"/>
  <c r="S1445" i="6"/>
  <c r="Q1445" i="6"/>
  <c r="O1445" i="6"/>
  <c r="U1445" i="6"/>
  <c r="V1445" i="6"/>
  <c r="H1443" i="6"/>
  <c r="H1444" i="6"/>
  <c r="S1440" i="6"/>
  <c r="Q1440" i="6"/>
  <c r="O1440" i="6"/>
  <c r="H1438" i="6"/>
  <c r="H1439" i="6"/>
  <c r="S1435" i="6"/>
  <c r="Q1435" i="6"/>
  <c r="O1435" i="6"/>
  <c r="H1432" i="6"/>
  <c r="H1433" i="6"/>
  <c r="H1434" i="6"/>
  <c r="S1429" i="6"/>
  <c r="Q1429" i="6"/>
  <c r="O1429" i="6"/>
  <c r="U1429" i="6"/>
  <c r="H1427" i="6"/>
  <c r="H1428" i="6"/>
  <c r="S1424" i="6"/>
  <c r="Q1424" i="6"/>
  <c r="O1424" i="6"/>
  <c r="U1424" i="6"/>
  <c r="V1424" i="6"/>
  <c r="H1421" i="6"/>
  <c r="H1422" i="6"/>
  <c r="H1423" i="6"/>
  <c r="S1418" i="6"/>
  <c r="Q1418" i="6"/>
  <c r="O1418" i="6"/>
  <c r="U1418" i="6"/>
  <c r="H1415" i="6"/>
  <c r="H1416" i="6"/>
  <c r="H1417" i="6"/>
  <c r="S1412" i="6"/>
  <c r="Q1412" i="6"/>
  <c r="O1412" i="6"/>
  <c r="U1412" i="6"/>
  <c r="V1412" i="6"/>
  <c r="Y1411" i="6"/>
  <c r="Y1410" i="6"/>
  <c r="G52" i="5"/>
  <c r="S1405" i="6"/>
  <c r="Q1405" i="6"/>
  <c r="O1405" i="6"/>
  <c r="U1405" i="6"/>
  <c r="V1405" i="6"/>
  <c r="S1402" i="6"/>
  <c r="Q1402" i="6"/>
  <c r="O1402" i="6"/>
  <c r="S1399" i="6"/>
  <c r="S1398" i="6"/>
  <c r="Q1399" i="6"/>
  <c r="O1399" i="6"/>
  <c r="Y1398" i="6"/>
  <c r="G51" i="5"/>
  <c r="H1392" i="6"/>
  <c r="H1393" i="6"/>
  <c r="H1394" i="6"/>
  <c r="H1395" i="6"/>
  <c r="H1396" i="6"/>
  <c r="S1389" i="6"/>
  <c r="Q1389" i="6"/>
  <c r="O1389" i="6"/>
  <c r="U1389" i="6"/>
  <c r="V1389" i="6"/>
  <c r="H1384" i="6"/>
  <c r="H1385" i="6"/>
  <c r="H1386" i="6"/>
  <c r="H1387" i="6"/>
  <c r="H1388" i="6"/>
  <c r="S1381" i="6"/>
  <c r="S1380" i="6"/>
  <c r="Q1381" i="6"/>
  <c r="Q1380" i="6"/>
  <c r="D50" i="5"/>
  <c r="O1381" i="6"/>
  <c r="Y1380" i="6"/>
  <c r="H1377" i="6"/>
  <c r="H1378" i="6"/>
  <c r="S1374" i="6"/>
  <c r="S1365" i="6"/>
  <c r="Q1374" i="6"/>
  <c r="O1374" i="6"/>
  <c r="U1374" i="6"/>
  <c r="H1369" i="6"/>
  <c r="H1370" i="6"/>
  <c r="H1371" i="6"/>
  <c r="H1372" i="6"/>
  <c r="H1373" i="6"/>
  <c r="S1366" i="6"/>
  <c r="Q1366" i="6"/>
  <c r="Q1365" i="6"/>
  <c r="O1366" i="6"/>
  <c r="Y1365" i="6"/>
  <c r="G49" i="5"/>
  <c r="H1354" i="6"/>
  <c r="H1355" i="6"/>
  <c r="H1356" i="6"/>
  <c r="H1357" i="6"/>
  <c r="H1358" i="6"/>
  <c r="H1359" i="6"/>
  <c r="H1360" i="6"/>
  <c r="H1361" i="6"/>
  <c r="H1362" i="6"/>
  <c r="H1363" i="6"/>
  <c r="S1351" i="6"/>
  <c r="Q1351" i="6"/>
  <c r="Q1350" i="6"/>
  <c r="D48" i="5"/>
  <c r="O1351" i="6"/>
  <c r="U1351" i="6"/>
  <c r="V1351" i="6"/>
  <c r="V1350" i="6"/>
  <c r="F48" i="5"/>
  <c r="Y1350" i="6"/>
  <c r="G48" i="5"/>
  <c r="S1350" i="6"/>
  <c r="H1345" i="6"/>
  <c r="H1346" i="6"/>
  <c r="H1347" i="6"/>
  <c r="H1348" i="6"/>
  <c r="S1342" i="6"/>
  <c r="Q1342" i="6"/>
  <c r="O1342" i="6"/>
  <c r="H1330" i="6"/>
  <c r="H1331" i="6"/>
  <c r="H1332" i="6"/>
  <c r="H1333" i="6"/>
  <c r="H1334" i="6"/>
  <c r="H1335" i="6"/>
  <c r="H1336" i="6"/>
  <c r="H1337" i="6"/>
  <c r="H1338" i="6"/>
  <c r="H1339" i="6"/>
  <c r="H1340" i="6"/>
  <c r="H1341" i="6"/>
  <c r="S1327" i="6"/>
  <c r="Q1327" i="6"/>
  <c r="O1327" i="6"/>
  <c r="U1327" i="6"/>
  <c r="O1326" i="6"/>
  <c r="C47" i="5"/>
  <c r="Y1326" i="6"/>
  <c r="H1320" i="6"/>
  <c r="H1321" i="6"/>
  <c r="H1322" i="6"/>
  <c r="H1323" i="6"/>
  <c r="H1324" i="6"/>
  <c r="S1317" i="6"/>
  <c r="Q1317" i="6"/>
  <c r="O1317" i="6"/>
  <c r="H1313" i="6"/>
  <c r="H1314" i="6"/>
  <c r="H1315" i="6"/>
  <c r="H1316" i="6"/>
  <c r="S1310" i="6"/>
  <c r="Q1310" i="6"/>
  <c r="O1310" i="6"/>
  <c r="U1310" i="6"/>
  <c r="H1305" i="6"/>
  <c r="H1306" i="6"/>
  <c r="H1307" i="6"/>
  <c r="H1308" i="6"/>
  <c r="H1309" i="6"/>
  <c r="S1302" i="6"/>
  <c r="S1273" i="6"/>
  <c r="Q1302" i="6"/>
  <c r="O1302" i="6"/>
  <c r="H1298" i="6"/>
  <c r="H1299" i="6"/>
  <c r="H1300" i="6"/>
  <c r="H1301" i="6"/>
  <c r="S1295" i="6"/>
  <c r="Q1295" i="6"/>
  <c r="O1295" i="6"/>
  <c r="U1295" i="6"/>
  <c r="H1286" i="6"/>
  <c r="H1287" i="6"/>
  <c r="H1288" i="6"/>
  <c r="H1289" i="6"/>
  <c r="H1290" i="6"/>
  <c r="H1291" i="6"/>
  <c r="H1292" i="6"/>
  <c r="H1293" i="6"/>
  <c r="H1294" i="6"/>
  <c r="S1283" i="6"/>
  <c r="Q1283" i="6"/>
  <c r="O1283" i="6"/>
  <c r="H1277" i="6"/>
  <c r="H1278" i="6"/>
  <c r="H1279" i="6"/>
  <c r="H1280" i="6"/>
  <c r="H1281" i="6"/>
  <c r="H1282" i="6"/>
  <c r="S1274" i="6"/>
  <c r="Q1274" i="6"/>
  <c r="O1274" i="6"/>
  <c r="Y1273" i="6"/>
  <c r="G46" i="5"/>
  <c r="H1268" i="6"/>
  <c r="H1269" i="6"/>
  <c r="H1270" i="6"/>
  <c r="H1271" i="6"/>
  <c r="S1265" i="6"/>
  <c r="Q1265" i="6"/>
  <c r="O1265" i="6"/>
  <c r="U1265" i="6"/>
  <c r="V1265" i="6"/>
  <c r="H1261" i="6"/>
  <c r="H1262" i="6"/>
  <c r="H1263" i="6"/>
  <c r="H1264" i="6"/>
  <c r="S1258" i="6"/>
  <c r="Q1258" i="6"/>
  <c r="O1258" i="6"/>
  <c r="U1258" i="6"/>
  <c r="H1254" i="6"/>
  <c r="H1255" i="6"/>
  <c r="H1256" i="6"/>
  <c r="H1257" i="6"/>
  <c r="S1251" i="6"/>
  <c r="Q1251" i="6"/>
  <c r="O1251" i="6"/>
  <c r="U1251" i="6"/>
  <c r="V1251" i="6"/>
  <c r="H1248" i="6"/>
  <c r="H1249" i="6"/>
  <c r="H1250" i="6"/>
  <c r="S1245" i="6"/>
  <c r="Q1245" i="6"/>
  <c r="O1245" i="6"/>
  <c r="U1245" i="6"/>
  <c r="H1242" i="6"/>
  <c r="H1243" i="6"/>
  <c r="H1244" i="6"/>
  <c r="S1239" i="6"/>
  <c r="Q1239" i="6"/>
  <c r="O1239" i="6"/>
  <c r="U1239" i="6"/>
  <c r="H1236" i="6"/>
  <c r="H1237" i="6"/>
  <c r="H1238" i="6"/>
  <c r="S1233" i="6"/>
  <c r="Q1233" i="6"/>
  <c r="O1233" i="6"/>
  <c r="H1230" i="6"/>
  <c r="H1231" i="6"/>
  <c r="H1232" i="6"/>
  <c r="S1227" i="6"/>
  <c r="Q1227" i="6"/>
  <c r="O1227" i="6"/>
  <c r="U1227" i="6"/>
  <c r="H1224" i="6"/>
  <c r="H1225" i="6"/>
  <c r="H1226" i="6"/>
  <c r="S1221" i="6"/>
  <c r="Q1221" i="6"/>
  <c r="Q1220" i="6"/>
  <c r="D45" i="5"/>
  <c r="O1221" i="6"/>
  <c r="Y1220" i="6"/>
  <c r="S1214" i="6"/>
  <c r="Q1214" i="6"/>
  <c r="O1214" i="6"/>
  <c r="U1214" i="6"/>
  <c r="S1211" i="6"/>
  <c r="S1204" i="6"/>
  <c r="S980" i="6"/>
  <c r="Q1211" i="6"/>
  <c r="Q1204" i="6"/>
  <c r="D43" i="5"/>
  <c r="O1211" i="6"/>
  <c r="S1208" i="6"/>
  <c r="Q1208" i="6"/>
  <c r="O1208" i="6"/>
  <c r="S1205" i="6"/>
  <c r="Q1205" i="6"/>
  <c r="O1205" i="6"/>
  <c r="U1205" i="6"/>
  <c r="V1205" i="6"/>
  <c r="Y1204" i="6"/>
  <c r="G43" i="5"/>
  <c r="H1198" i="6"/>
  <c r="H1199" i="6"/>
  <c r="H1200" i="6"/>
  <c r="H1201" i="6"/>
  <c r="H1202" i="6"/>
  <c r="S1195" i="6"/>
  <c r="S1194" i="6"/>
  <c r="Q1195" i="6"/>
  <c r="Q1194" i="6"/>
  <c r="D42" i="5"/>
  <c r="O1195" i="6"/>
  <c r="Y1194" i="6"/>
  <c r="H1103" i="6"/>
  <c r="H1104" i="6"/>
  <c r="H1105" i="6"/>
  <c r="H1106" i="6"/>
  <c r="H1107" i="6"/>
  <c r="H1108" i="6"/>
  <c r="H1109" i="6"/>
  <c r="H1110" i="6"/>
  <c r="H1111" i="6"/>
  <c r="H1112" i="6"/>
  <c r="H1113" i="6"/>
  <c r="H1114" i="6"/>
  <c r="H1115" i="6"/>
  <c r="H1116" i="6"/>
  <c r="H1117" i="6"/>
  <c r="H1118" i="6"/>
  <c r="H1119" i="6"/>
  <c r="H1120" i="6"/>
  <c r="H1121" i="6"/>
  <c r="H1122" i="6"/>
  <c r="H1123" i="6"/>
  <c r="H1124" i="6"/>
  <c r="H1125" i="6"/>
  <c r="H1126" i="6"/>
  <c r="H1127" i="6"/>
  <c r="H1128" i="6"/>
  <c r="H1129" i="6"/>
  <c r="H1130" i="6"/>
  <c r="H1131" i="6"/>
  <c r="H1132" i="6"/>
  <c r="H1133" i="6"/>
  <c r="H1134" i="6"/>
  <c r="H1135" i="6"/>
  <c r="H1136" i="6"/>
  <c r="H1137" i="6"/>
  <c r="H1138" i="6"/>
  <c r="H1139" i="6"/>
  <c r="H1140" i="6"/>
  <c r="H1141" i="6"/>
  <c r="H1142" i="6"/>
  <c r="H1143" i="6"/>
  <c r="H1144" i="6"/>
  <c r="H1145" i="6"/>
  <c r="H1146" i="6"/>
  <c r="H1147" i="6"/>
  <c r="H1148" i="6"/>
  <c r="H1149" i="6"/>
  <c r="H1150" i="6"/>
  <c r="H1151" i="6"/>
  <c r="H1152" i="6"/>
  <c r="H1153" i="6"/>
  <c r="H1154" i="6"/>
  <c r="H1155" i="6"/>
  <c r="H1156" i="6"/>
  <c r="H1157" i="6"/>
  <c r="H1158" i="6"/>
  <c r="H1159" i="6"/>
  <c r="H1160" i="6"/>
  <c r="H1161" i="6"/>
  <c r="H1162" i="6"/>
  <c r="H1163" i="6"/>
  <c r="H1164" i="6"/>
  <c r="H1165" i="6"/>
  <c r="H1166" i="6"/>
  <c r="H1167" i="6"/>
  <c r="H1168" i="6"/>
  <c r="H1169" i="6"/>
  <c r="H1170" i="6"/>
  <c r="H1171" i="6"/>
  <c r="H1172" i="6"/>
  <c r="H1173" i="6"/>
  <c r="H1174" i="6"/>
  <c r="H1175" i="6"/>
  <c r="H1176" i="6"/>
  <c r="H1177" i="6"/>
  <c r="H1178" i="6"/>
  <c r="H1179" i="6"/>
  <c r="H1180" i="6"/>
  <c r="H1181" i="6"/>
  <c r="H1182" i="6"/>
  <c r="H1183" i="6"/>
  <c r="H1184" i="6"/>
  <c r="H1185" i="6"/>
  <c r="H1186" i="6"/>
  <c r="H1187" i="6"/>
  <c r="H1188" i="6"/>
  <c r="H1189" i="6"/>
  <c r="H1190" i="6"/>
  <c r="H1191" i="6"/>
  <c r="H1192" i="6"/>
  <c r="S1100" i="6"/>
  <c r="Q1100" i="6"/>
  <c r="O1100" i="6"/>
  <c r="U1100" i="6"/>
  <c r="V1100" i="6"/>
  <c r="H1096" i="6"/>
  <c r="H1097" i="6"/>
  <c r="H1098" i="6"/>
  <c r="H1099" i="6"/>
  <c r="S1093" i="6"/>
  <c r="Q1093" i="6"/>
  <c r="O1093" i="6"/>
  <c r="U1093" i="6"/>
  <c r="H1001" i="6"/>
  <c r="H1002" i="6"/>
  <c r="H1003" i="6"/>
  <c r="H1004" i="6"/>
  <c r="H1005" i="6"/>
  <c r="H1006" i="6"/>
  <c r="H1007" i="6"/>
  <c r="H1008" i="6"/>
  <c r="H1009" i="6"/>
  <c r="H1010" i="6"/>
  <c r="H1011" i="6"/>
  <c r="H1012" i="6"/>
  <c r="H1013" i="6"/>
  <c r="H1014" i="6"/>
  <c r="H1015" i="6"/>
  <c r="H1016" i="6"/>
  <c r="H1017" i="6"/>
  <c r="H1018" i="6"/>
  <c r="H1019" i="6"/>
  <c r="H1020" i="6"/>
  <c r="H1021" i="6"/>
  <c r="H1022" i="6"/>
  <c r="H1023" i="6"/>
  <c r="H1024" i="6"/>
  <c r="H1025" i="6"/>
  <c r="H1026" i="6"/>
  <c r="H1027" i="6"/>
  <c r="H1028" i="6"/>
  <c r="H1029" i="6"/>
  <c r="H1030" i="6"/>
  <c r="H1031" i="6"/>
  <c r="H1032" i="6"/>
  <c r="H1033" i="6"/>
  <c r="H1034" i="6"/>
  <c r="H1035" i="6"/>
  <c r="H1036" i="6"/>
  <c r="H1037" i="6"/>
  <c r="H1038" i="6"/>
  <c r="H1039" i="6"/>
  <c r="H1040" i="6"/>
  <c r="H1041" i="6"/>
  <c r="H1042" i="6"/>
  <c r="H1043" i="6"/>
  <c r="H1044" i="6"/>
  <c r="H1045" i="6"/>
  <c r="H1046" i="6"/>
  <c r="H1047" i="6"/>
  <c r="H1048" i="6"/>
  <c r="H1049" i="6"/>
  <c r="H1050" i="6"/>
  <c r="H1051" i="6"/>
  <c r="H1052" i="6"/>
  <c r="H1053" i="6"/>
  <c r="H1054" i="6"/>
  <c r="H1055" i="6"/>
  <c r="H1056" i="6"/>
  <c r="H1057" i="6"/>
  <c r="H1058" i="6"/>
  <c r="H1059" i="6"/>
  <c r="H1060" i="6"/>
  <c r="H1061" i="6"/>
  <c r="H1062" i="6"/>
  <c r="H1063" i="6"/>
  <c r="H1064" i="6"/>
  <c r="H1065" i="6"/>
  <c r="H1066" i="6"/>
  <c r="H1067" i="6"/>
  <c r="H1068" i="6"/>
  <c r="H1069" i="6"/>
  <c r="H1070" i="6"/>
  <c r="H1071" i="6"/>
  <c r="H1072" i="6"/>
  <c r="H1073" i="6"/>
  <c r="H1074" i="6"/>
  <c r="H1075" i="6"/>
  <c r="H1076" i="6"/>
  <c r="H1077" i="6"/>
  <c r="H1078" i="6"/>
  <c r="H1079" i="6"/>
  <c r="H1080" i="6"/>
  <c r="H1081" i="6"/>
  <c r="H1082" i="6"/>
  <c r="H1083" i="6"/>
  <c r="H1084" i="6"/>
  <c r="H1085" i="6"/>
  <c r="H1086" i="6"/>
  <c r="H1087" i="6"/>
  <c r="H1088" i="6"/>
  <c r="H1089" i="6"/>
  <c r="H1090" i="6"/>
  <c r="H1091" i="6"/>
  <c r="H1092" i="6"/>
  <c r="S998" i="6"/>
  <c r="Q998" i="6"/>
  <c r="O998" i="6"/>
  <c r="U998" i="6"/>
  <c r="H994" i="6"/>
  <c r="H995" i="6"/>
  <c r="H996" i="6"/>
  <c r="H997" i="6"/>
  <c r="S991" i="6"/>
  <c r="Q991" i="6"/>
  <c r="O991" i="6"/>
  <c r="U991" i="6"/>
  <c r="H988" i="6"/>
  <c r="H989" i="6"/>
  <c r="H990" i="6"/>
  <c r="H985" i="6"/>
  <c r="H986" i="6"/>
  <c r="H987" i="6"/>
  <c r="S982" i="6"/>
  <c r="Q982" i="6"/>
  <c r="Q981" i="6"/>
  <c r="O982" i="6"/>
  <c r="U982" i="6"/>
  <c r="Y981" i="6"/>
  <c r="G41" i="5"/>
  <c r="S975" i="6"/>
  <c r="Q975" i="6"/>
  <c r="O975" i="6"/>
  <c r="S972" i="6"/>
  <c r="Q972" i="6"/>
  <c r="O972" i="6"/>
  <c r="H970" i="6"/>
  <c r="H971" i="6"/>
  <c r="S967" i="6"/>
  <c r="S954" i="6"/>
  <c r="Q967" i="6"/>
  <c r="O967" i="6"/>
  <c r="U967" i="6"/>
  <c r="H964" i="6"/>
  <c r="H965" i="6"/>
  <c r="H966" i="6"/>
  <c r="S961" i="6"/>
  <c r="Q961" i="6"/>
  <c r="O961" i="6"/>
  <c r="U961" i="6"/>
  <c r="H958" i="6"/>
  <c r="H959" i="6"/>
  <c r="H960" i="6"/>
  <c r="S955" i="6"/>
  <c r="Q955" i="6"/>
  <c r="O955" i="6"/>
  <c r="Y954" i="6"/>
  <c r="G39" i="5"/>
  <c r="S950" i="6"/>
  <c r="Q950" i="6"/>
  <c r="O950" i="6"/>
  <c r="S947" i="6"/>
  <c r="S946" i="6"/>
  <c r="Q947" i="6"/>
  <c r="O947" i="6"/>
  <c r="U947" i="6"/>
  <c r="Y946" i="6"/>
  <c r="S942" i="6"/>
  <c r="Q942" i="6"/>
  <c r="O942" i="6"/>
  <c r="U942" i="6"/>
  <c r="V942" i="6"/>
  <c r="S939" i="6"/>
  <c r="Q939" i="6"/>
  <c r="O939" i="6"/>
  <c r="S936" i="6"/>
  <c r="Q936" i="6"/>
  <c r="O936" i="6"/>
  <c r="U936" i="6"/>
  <c r="V936" i="6"/>
  <c r="S933" i="6"/>
  <c r="Q933" i="6"/>
  <c r="O933" i="6"/>
  <c r="U933" i="6"/>
  <c r="S930" i="6"/>
  <c r="Q930" i="6"/>
  <c r="O930" i="6"/>
  <c r="U930" i="6"/>
  <c r="V930" i="6"/>
  <c r="S927" i="6"/>
  <c r="Q927" i="6"/>
  <c r="O927" i="6"/>
  <c r="U927" i="6"/>
  <c r="S924" i="6"/>
  <c r="Q924" i="6"/>
  <c r="O924" i="6"/>
  <c r="U924" i="6"/>
  <c r="S921" i="6"/>
  <c r="Q921" i="6"/>
  <c r="O921" i="6"/>
  <c r="U921" i="6"/>
  <c r="V921" i="6"/>
  <c r="S918" i="6"/>
  <c r="Q918" i="6"/>
  <c r="O918" i="6"/>
  <c r="U918" i="6"/>
  <c r="V918" i="6"/>
  <c r="S915" i="6"/>
  <c r="Q915" i="6"/>
  <c r="O915" i="6"/>
  <c r="U915" i="6"/>
  <c r="S912" i="6"/>
  <c r="Q912" i="6"/>
  <c r="O912" i="6"/>
  <c r="S909" i="6"/>
  <c r="Q909" i="6"/>
  <c r="O909" i="6"/>
  <c r="U909" i="6"/>
  <c r="S906" i="6"/>
  <c r="Q906" i="6"/>
  <c r="O906" i="6"/>
  <c r="U906" i="6"/>
  <c r="S903" i="6"/>
  <c r="Q903" i="6"/>
  <c r="O903" i="6"/>
  <c r="U903" i="6"/>
  <c r="S900" i="6"/>
  <c r="Q900" i="6"/>
  <c r="O900" i="6"/>
  <c r="U900" i="6"/>
  <c r="V900" i="6"/>
  <c r="S897" i="6"/>
  <c r="Q897" i="6"/>
  <c r="O897" i="6"/>
  <c r="U897" i="6"/>
  <c r="S894" i="6"/>
  <c r="Q894" i="6"/>
  <c r="O894" i="6"/>
  <c r="U894" i="6"/>
  <c r="V894" i="6"/>
  <c r="S891" i="6"/>
  <c r="Q891" i="6"/>
  <c r="O891" i="6"/>
  <c r="U891" i="6"/>
  <c r="V891" i="6"/>
  <c r="S888" i="6"/>
  <c r="Q888" i="6"/>
  <c r="O888" i="6"/>
  <c r="U888" i="6"/>
  <c r="S885" i="6"/>
  <c r="Q885" i="6"/>
  <c r="O885" i="6"/>
  <c r="U885" i="6"/>
  <c r="H882" i="6"/>
  <c r="H883" i="6"/>
  <c r="H884" i="6"/>
  <c r="S879" i="6"/>
  <c r="Q879" i="6"/>
  <c r="Q849" i="6"/>
  <c r="D37" i="5"/>
  <c r="O879" i="6"/>
  <c r="U879" i="6"/>
  <c r="H872" i="6"/>
  <c r="H873" i="6"/>
  <c r="H874" i="6"/>
  <c r="H875" i="6"/>
  <c r="H876" i="6"/>
  <c r="H877" i="6"/>
  <c r="H878" i="6"/>
  <c r="S869" i="6"/>
  <c r="Q869" i="6"/>
  <c r="O869" i="6"/>
  <c r="U869" i="6"/>
  <c r="H866" i="6"/>
  <c r="H867" i="6"/>
  <c r="H868" i="6"/>
  <c r="S863" i="6"/>
  <c r="Q863" i="6"/>
  <c r="O863" i="6"/>
  <c r="U863" i="6"/>
  <c r="V863" i="6"/>
  <c r="H861" i="6"/>
  <c r="H862" i="6"/>
  <c r="S858" i="6"/>
  <c r="Q858" i="6"/>
  <c r="O858" i="6"/>
  <c r="U858" i="6"/>
  <c r="H856" i="6"/>
  <c r="H857" i="6"/>
  <c r="S853" i="6"/>
  <c r="Q853" i="6"/>
  <c r="O853" i="6"/>
  <c r="S850" i="6"/>
  <c r="Q850" i="6"/>
  <c r="O850" i="6"/>
  <c r="U850" i="6"/>
  <c r="V850" i="6"/>
  <c r="Y849" i="6"/>
  <c r="H845" i="6"/>
  <c r="H846" i="6"/>
  <c r="H847" i="6"/>
  <c r="S842" i="6"/>
  <c r="S841" i="6"/>
  <c r="Q842" i="6"/>
  <c r="Q841" i="6"/>
  <c r="D36" i="5"/>
  <c r="O842" i="6"/>
  <c r="Y841" i="6"/>
  <c r="H838" i="6"/>
  <c r="H839" i="6"/>
  <c r="S835" i="6"/>
  <c r="Q835" i="6"/>
  <c r="O835" i="6"/>
  <c r="U835" i="6"/>
  <c r="V835" i="6"/>
  <c r="H833" i="6"/>
  <c r="H834" i="6"/>
  <c r="S830" i="6"/>
  <c r="Q830" i="6"/>
  <c r="O830" i="6"/>
  <c r="U830" i="6"/>
  <c r="V830" i="6"/>
  <c r="H827" i="6"/>
  <c r="H828" i="6"/>
  <c r="H829" i="6"/>
  <c r="S824" i="6"/>
  <c r="Q824" i="6"/>
  <c r="Q823" i="6"/>
  <c r="O824" i="6"/>
  <c r="Y823" i="6"/>
  <c r="H819" i="6"/>
  <c r="H820" i="6"/>
  <c r="H821" i="6"/>
  <c r="S816" i="6"/>
  <c r="Q816" i="6"/>
  <c r="O816" i="6"/>
  <c r="H813" i="6"/>
  <c r="H814" i="6"/>
  <c r="H815" i="6"/>
  <c r="S810" i="6"/>
  <c r="Q810" i="6"/>
  <c r="O810" i="6"/>
  <c r="U810" i="6"/>
  <c r="H807" i="6"/>
  <c r="H808" i="6"/>
  <c r="H809" i="6"/>
  <c r="S804" i="6"/>
  <c r="Q804" i="6"/>
  <c r="O804" i="6"/>
  <c r="H800" i="6"/>
  <c r="H801" i="6"/>
  <c r="H802" i="6"/>
  <c r="H803" i="6"/>
  <c r="S797" i="6"/>
  <c r="S796" i="6"/>
  <c r="Q797" i="6"/>
  <c r="O797" i="6"/>
  <c r="Y796" i="6"/>
  <c r="G34" i="5"/>
  <c r="H789" i="6"/>
  <c r="H790" i="6"/>
  <c r="H791" i="6"/>
  <c r="H792" i="6"/>
  <c r="S786" i="6"/>
  <c r="Q786" i="6"/>
  <c r="O786" i="6"/>
  <c r="U786" i="6"/>
  <c r="H783" i="6"/>
  <c r="H784" i="6"/>
  <c r="H785" i="6"/>
  <c r="S780" i="6"/>
  <c r="Q780" i="6"/>
  <c r="O780" i="6"/>
  <c r="U780" i="6"/>
  <c r="H777" i="6"/>
  <c r="H778" i="6"/>
  <c r="H779" i="6"/>
  <c r="S774" i="6"/>
  <c r="Q774" i="6"/>
  <c r="O774" i="6"/>
  <c r="H770" i="6"/>
  <c r="H771" i="6"/>
  <c r="H772" i="6"/>
  <c r="H773" i="6"/>
  <c r="S767" i="6"/>
  <c r="Q767" i="6"/>
  <c r="O767" i="6"/>
  <c r="H730" i="6"/>
  <c r="H731" i="6"/>
  <c r="H732" i="6"/>
  <c r="H733" i="6"/>
  <c r="H734" i="6"/>
  <c r="H735" i="6"/>
  <c r="H736" i="6"/>
  <c r="H737" i="6"/>
  <c r="H738" i="6"/>
  <c r="H739" i="6"/>
  <c r="H740" i="6"/>
  <c r="H741" i="6"/>
  <c r="H742" i="6"/>
  <c r="H743" i="6"/>
  <c r="H744" i="6"/>
  <c r="H745" i="6"/>
  <c r="H746" i="6"/>
  <c r="H747" i="6"/>
  <c r="H748" i="6"/>
  <c r="H749" i="6"/>
  <c r="H750" i="6"/>
  <c r="H751" i="6"/>
  <c r="H752" i="6"/>
  <c r="H753" i="6"/>
  <c r="H754" i="6"/>
  <c r="H755" i="6"/>
  <c r="H756" i="6"/>
  <c r="H757" i="6"/>
  <c r="H758" i="6"/>
  <c r="H759" i="6"/>
  <c r="H760" i="6"/>
  <c r="H761" i="6"/>
  <c r="H762" i="6"/>
  <c r="H763" i="6"/>
  <c r="H764" i="6"/>
  <c r="H765" i="6"/>
  <c r="H766" i="6"/>
  <c r="S727" i="6"/>
  <c r="S703" i="6"/>
  <c r="Q727" i="6"/>
  <c r="O727" i="6"/>
  <c r="U727" i="6"/>
  <c r="H707" i="6"/>
  <c r="H708" i="6"/>
  <c r="H709" i="6"/>
  <c r="H710" i="6"/>
  <c r="H711" i="6"/>
  <c r="H712" i="6"/>
  <c r="H713" i="6"/>
  <c r="H714" i="6"/>
  <c r="H715" i="6"/>
  <c r="H716" i="6"/>
  <c r="H717" i="6"/>
  <c r="H718" i="6"/>
  <c r="H719" i="6"/>
  <c r="H720" i="6"/>
  <c r="H721" i="6"/>
  <c r="H722" i="6"/>
  <c r="H723" i="6"/>
  <c r="H724" i="6"/>
  <c r="H725" i="6"/>
  <c r="H726" i="6"/>
  <c r="S704" i="6"/>
  <c r="Q704" i="6"/>
  <c r="O704" i="6"/>
  <c r="Y703" i="6"/>
  <c r="Y702" i="6"/>
  <c r="G31" i="5"/>
  <c r="H682" i="6"/>
  <c r="H683" i="6"/>
  <c r="H684" i="6"/>
  <c r="H685" i="6"/>
  <c r="H686" i="6"/>
  <c r="H687" i="6"/>
  <c r="H688" i="6"/>
  <c r="H689" i="6"/>
  <c r="H690" i="6"/>
  <c r="H691" i="6"/>
  <c r="H692" i="6"/>
  <c r="H693" i="6"/>
  <c r="H694" i="6"/>
  <c r="H695" i="6"/>
  <c r="H696" i="6"/>
  <c r="H697" i="6"/>
  <c r="H698" i="6"/>
  <c r="H699" i="6"/>
  <c r="S679" i="6"/>
  <c r="S678" i="6"/>
  <c r="Q679" i="6"/>
  <c r="Q678" i="6"/>
  <c r="O679" i="6"/>
  <c r="U679" i="6"/>
  <c r="U678" i="6"/>
  <c r="Y678" i="6"/>
  <c r="G30" i="5"/>
  <c r="H661" i="6"/>
  <c r="H662" i="6"/>
  <c r="H663" i="6"/>
  <c r="H664" i="6"/>
  <c r="H665" i="6"/>
  <c r="H666" i="6"/>
  <c r="H667" i="6"/>
  <c r="H668" i="6"/>
  <c r="H669" i="6"/>
  <c r="H670" i="6"/>
  <c r="H671" i="6"/>
  <c r="H672" i="6"/>
  <c r="H673" i="6"/>
  <c r="H674" i="6"/>
  <c r="H675" i="6"/>
  <c r="H676" i="6"/>
  <c r="S658" i="6"/>
  <c r="S657" i="6"/>
  <c r="Q658" i="6"/>
  <c r="O658" i="6"/>
  <c r="U658" i="6"/>
  <c r="Y657" i="6"/>
  <c r="G29" i="5"/>
  <c r="Q657" i="6"/>
  <c r="D29" i="5"/>
  <c r="H654" i="6"/>
  <c r="H655" i="6"/>
  <c r="S651" i="6"/>
  <c r="Q651" i="6"/>
  <c r="O651" i="6"/>
  <c r="U651" i="6"/>
  <c r="H647" i="6"/>
  <c r="H648" i="6"/>
  <c r="H649" i="6"/>
  <c r="H650" i="6"/>
  <c r="S644" i="6"/>
  <c r="Q644" i="6"/>
  <c r="O644" i="6"/>
  <c r="U644" i="6"/>
  <c r="Y643" i="6"/>
  <c r="G28" i="5"/>
  <c r="H640" i="6"/>
  <c r="H641" i="6"/>
  <c r="S637" i="6"/>
  <c r="Q637" i="6"/>
  <c r="O637" i="6"/>
  <c r="H633" i="6"/>
  <c r="H634" i="6"/>
  <c r="H635" i="6"/>
  <c r="H636" i="6"/>
  <c r="S630" i="6"/>
  <c r="S622" i="6"/>
  <c r="Q630" i="6"/>
  <c r="O630" i="6"/>
  <c r="U630" i="6"/>
  <c r="V630" i="6"/>
  <c r="V622" i="6"/>
  <c r="H626" i="6"/>
  <c r="H627" i="6"/>
  <c r="H628" i="6"/>
  <c r="H629" i="6"/>
  <c r="S623" i="6"/>
  <c r="Q623" i="6"/>
  <c r="O623" i="6"/>
  <c r="U623" i="6"/>
  <c r="Y622" i="6"/>
  <c r="G27" i="5"/>
  <c r="H600" i="6"/>
  <c r="H601" i="6"/>
  <c r="H602" i="6"/>
  <c r="H603" i="6"/>
  <c r="H604" i="6"/>
  <c r="H605" i="6"/>
  <c r="H606" i="6"/>
  <c r="H607" i="6"/>
  <c r="H608" i="6"/>
  <c r="H609" i="6"/>
  <c r="H610" i="6"/>
  <c r="H611" i="6"/>
  <c r="H612" i="6"/>
  <c r="H613" i="6"/>
  <c r="H614" i="6"/>
  <c r="H615" i="6"/>
  <c r="H616" i="6"/>
  <c r="H617" i="6"/>
  <c r="H618" i="6"/>
  <c r="H619" i="6"/>
  <c r="H620" i="6"/>
  <c r="S597" i="6"/>
  <c r="S596" i="6"/>
  <c r="Q597" i="6"/>
  <c r="Q596" i="6"/>
  <c r="D26" i="5"/>
  <c r="O597" i="6"/>
  <c r="O596" i="6"/>
  <c r="Y596" i="6"/>
  <c r="G26" i="5"/>
  <c r="H591" i="6"/>
  <c r="H592" i="6"/>
  <c r="H593" i="6"/>
  <c r="H594" i="6"/>
  <c r="S588" i="6"/>
  <c r="Q588" i="6"/>
  <c r="O588" i="6"/>
  <c r="U588" i="6"/>
  <c r="H557" i="6"/>
  <c r="H558" i="6"/>
  <c r="H559" i="6"/>
  <c r="H560" i="6"/>
  <c r="H561" i="6"/>
  <c r="H562" i="6"/>
  <c r="H563" i="6"/>
  <c r="H564" i="6"/>
  <c r="H565" i="6"/>
  <c r="H566" i="6"/>
  <c r="H567" i="6"/>
  <c r="H568" i="6"/>
  <c r="H569" i="6"/>
  <c r="H570" i="6"/>
  <c r="H571" i="6"/>
  <c r="H572" i="6"/>
  <c r="H573" i="6"/>
  <c r="H574" i="6"/>
  <c r="H575" i="6"/>
  <c r="H576" i="6"/>
  <c r="H577" i="6"/>
  <c r="H578" i="6"/>
  <c r="H579" i="6"/>
  <c r="H580" i="6"/>
  <c r="H581" i="6"/>
  <c r="H582" i="6"/>
  <c r="H583" i="6"/>
  <c r="H584" i="6"/>
  <c r="H585" i="6"/>
  <c r="H586" i="6"/>
  <c r="H587" i="6"/>
  <c r="S554" i="6"/>
  <c r="S553" i="6"/>
  <c r="Q554" i="6"/>
  <c r="Q553" i="6"/>
  <c r="D25" i="5"/>
  <c r="O554" i="6"/>
  <c r="Y553" i="6"/>
  <c r="G25" i="5"/>
  <c r="H546" i="6"/>
  <c r="H547" i="6"/>
  <c r="H548" i="6"/>
  <c r="H549" i="6"/>
  <c r="H550" i="6"/>
  <c r="H551" i="6"/>
  <c r="S543" i="6"/>
  <c r="S542" i="6"/>
  <c r="Q543" i="6"/>
  <c r="Q542" i="6"/>
  <c r="D24" i="5"/>
  <c r="O543" i="6"/>
  <c r="U543" i="6"/>
  <c r="U542" i="6"/>
  <c r="E24" i="5"/>
  <c r="Y542" i="6"/>
  <c r="H512" i="6"/>
  <c r="H513" i="6"/>
  <c r="H514" i="6"/>
  <c r="H515" i="6"/>
  <c r="H516" i="6"/>
  <c r="H517" i="6"/>
  <c r="H518" i="6"/>
  <c r="H519" i="6"/>
  <c r="H520" i="6"/>
  <c r="H521" i="6"/>
  <c r="H522" i="6"/>
  <c r="H523" i="6"/>
  <c r="H524" i="6"/>
  <c r="H525" i="6"/>
  <c r="H526" i="6"/>
  <c r="H527" i="6"/>
  <c r="H528" i="6"/>
  <c r="H529" i="6"/>
  <c r="H530" i="6"/>
  <c r="H531" i="6"/>
  <c r="H532" i="6"/>
  <c r="H533" i="6"/>
  <c r="H534" i="6"/>
  <c r="H535" i="6"/>
  <c r="H536" i="6"/>
  <c r="H537" i="6"/>
  <c r="H538" i="6"/>
  <c r="H539" i="6"/>
  <c r="H540" i="6"/>
  <c r="S509" i="6"/>
  <c r="Q509" i="6"/>
  <c r="O509" i="6"/>
  <c r="U509" i="6"/>
  <c r="H500" i="6"/>
  <c r="H501" i="6"/>
  <c r="H502" i="6"/>
  <c r="H503" i="6"/>
  <c r="H504" i="6"/>
  <c r="H505" i="6"/>
  <c r="H506" i="6"/>
  <c r="H507" i="6"/>
  <c r="H508" i="6"/>
  <c r="S497" i="6"/>
  <c r="Q497" i="6"/>
  <c r="Q496" i="6"/>
  <c r="D23" i="5"/>
  <c r="O497" i="6"/>
  <c r="Y496" i="6"/>
  <c r="G23" i="5"/>
  <c r="S492" i="6"/>
  <c r="S482" i="6"/>
  <c r="Q492" i="6"/>
  <c r="O492" i="6"/>
  <c r="S489" i="6"/>
  <c r="Q489" i="6"/>
  <c r="O489" i="6"/>
  <c r="U489" i="6"/>
  <c r="S486" i="6"/>
  <c r="Q486" i="6"/>
  <c r="O486" i="6"/>
  <c r="S483" i="6"/>
  <c r="Q483" i="6"/>
  <c r="O483" i="6"/>
  <c r="U483" i="6"/>
  <c r="Y482" i="6"/>
  <c r="H478" i="6"/>
  <c r="H479" i="6"/>
  <c r="H480" i="6"/>
  <c r="S475" i="6"/>
  <c r="S474" i="6"/>
  <c r="Q475" i="6"/>
  <c r="Q474" i="6"/>
  <c r="O475" i="6"/>
  <c r="O474" i="6"/>
  <c r="C21" i="5"/>
  <c r="Y474" i="6"/>
  <c r="G21" i="5"/>
  <c r="H466" i="6"/>
  <c r="H467" i="6"/>
  <c r="H468" i="6"/>
  <c r="H469" i="6"/>
  <c r="H470" i="6"/>
  <c r="H471" i="6"/>
  <c r="H472" i="6"/>
  <c r="S463" i="6"/>
  <c r="Q463" i="6"/>
  <c r="O463" i="6"/>
  <c r="U463" i="6"/>
  <c r="H456" i="6"/>
  <c r="H457" i="6"/>
  <c r="H458" i="6"/>
  <c r="H459" i="6"/>
  <c r="H460" i="6"/>
  <c r="H461" i="6"/>
  <c r="H462" i="6"/>
  <c r="S453" i="6"/>
  <c r="S446" i="6"/>
  <c r="Q453" i="6"/>
  <c r="O453" i="6"/>
  <c r="U453" i="6"/>
  <c r="V453" i="6"/>
  <c r="V446" i="6"/>
  <c r="F20" i="5"/>
  <c r="H450" i="6"/>
  <c r="H451" i="6"/>
  <c r="H452" i="6"/>
  <c r="S447" i="6"/>
  <c r="Q447" i="6"/>
  <c r="O447" i="6"/>
  <c r="U447" i="6"/>
  <c r="V447" i="6"/>
  <c r="Y446" i="6"/>
  <c r="G20" i="5"/>
  <c r="H437" i="6"/>
  <c r="H438" i="6"/>
  <c r="H439" i="6"/>
  <c r="H440" i="6"/>
  <c r="H441" i="6"/>
  <c r="H442" i="6"/>
  <c r="H443" i="6"/>
  <c r="H444" i="6"/>
  <c r="S434" i="6"/>
  <c r="Q434" i="6"/>
  <c r="O434" i="6"/>
  <c r="U434" i="6"/>
  <c r="H431" i="6"/>
  <c r="H432" i="6"/>
  <c r="H433" i="6"/>
  <c r="S428" i="6"/>
  <c r="Q428" i="6"/>
  <c r="O428" i="6"/>
  <c r="H426" i="6"/>
  <c r="H427" i="6"/>
  <c r="S423" i="6"/>
  <c r="Q423" i="6"/>
  <c r="O423" i="6"/>
  <c r="U423" i="6"/>
  <c r="H413" i="6"/>
  <c r="H414" i="6"/>
  <c r="H415" i="6"/>
  <c r="H416" i="6"/>
  <c r="H417" i="6"/>
  <c r="H418" i="6"/>
  <c r="H419" i="6"/>
  <c r="H420" i="6"/>
  <c r="H421" i="6"/>
  <c r="H422" i="6"/>
  <c r="S410" i="6"/>
  <c r="Q410" i="6"/>
  <c r="O410" i="6"/>
  <c r="H407" i="6"/>
  <c r="H408" i="6"/>
  <c r="H409" i="6"/>
  <c r="S404" i="6"/>
  <c r="Q404" i="6"/>
  <c r="O404" i="6"/>
  <c r="H398" i="6"/>
  <c r="H399" i="6"/>
  <c r="H400" i="6"/>
  <c r="H401" i="6"/>
  <c r="H402" i="6"/>
  <c r="H403" i="6"/>
  <c r="S395" i="6"/>
  <c r="S259" i="6"/>
  <c r="Q395" i="6"/>
  <c r="O395" i="6"/>
  <c r="U395" i="6"/>
  <c r="H385" i="6"/>
  <c r="H386" i="6"/>
  <c r="H387" i="6"/>
  <c r="H388" i="6"/>
  <c r="H389" i="6"/>
  <c r="H390" i="6"/>
  <c r="H391" i="6"/>
  <c r="H392" i="6"/>
  <c r="H393" i="6"/>
  <c r="H394" i="6"/>
  <c r="S382" i="6"/>
  <c r="Q382" i="6"/>
  <c r="O382" i="6"/>
  <c r="H379" i="6"/>
  <c r="H380" i="6"/>
  <c r="H381" i="6"/>
  <c r="H372" i="6"/>
  <c r="H373" i="6"/>
  <c r="H374" i="6"/>
  <c r="H375" i="6"/>
  <c r="H376" i="6"/>
  <c r="H377" i="6"/>
  <c r="H378" i="6"/>
  <c r="S369" i="6"/>
  <c r="Q369" i="6"/>
  <c r="O369" i="6"/>
  <c r="U369" i="6"/>
  <c r="H366" i="6"/>
  <c r="H367" i="6"/>
  <c r="H368" i="6"/>
  <c r="S363" i="6"/>
  <c r="Q363" i="6"/>
  <c r="O363" i="6"/>
  <c r="U363" i="6"/>
  <c r="H361" i="6"/>
  <c r="H362" i="6"/>
  <c r="S358" i="6"/>
  <c r="Q358" i="6"/>
  <c r="O358" i="6"/>
  <c r="U358" i="6"/>
  <c r="V358" i="6"/>
  <c r="H356" i="6"/>
  <c r="H357" i="6"/>
  <c r="S353" i="6"/>
  <c r="Q353" i="6"/>
  <c r="O353" i="6"/>
  <c r="U353" i="6"/>
  <c r="V353" i="6"/>
  <c r="H351" i="6"/>
  <c r="H352" i="6"/>
  <c r="S348" i="6"/>
  <c r="Q348" i="6"/>
  <c r="O348" i="6"/>
  <c r="U348" i="6"/>
  <c r="H345" i="6"/>
  <c r="H346" i="6"/>
  <c r="H347" i="6"/>
  <c r="S342" i="6"/>
  <c r="Q342" i="6"/>
  <c r="O342" i="6"/>
  <c r="U342" i="6"/>
  <c r="H330" i="6"/>
  <c r="H331" i="6"/>
  <c r="H332" i="6"/>
  <c r="H333" i="6"/>
  <c r="H334" i="6"/>
  <c r="H335" i="6"/>
  <c r="H336" i="6"/>
  <c r="H337" i="6"/>
  <c r="H338" i="6"/>
  <c r="H339" i="6"/>
  <c r="H340" i="6"/>
  <c r="H341" i="6"/>
  <c r="S327" i="6"/>
  <c r="Q327" i="6"/>
  <c r="O327" i="6"/>
  <c r="U327" i="6"/>
  <c r="V327" i="6"/>
  <c r="H325" i="6"/>
  <c r="H326" i="6"/>
  <c r="S322" i="6"/>
  <c r="Q322" i="6"/>
  <c r="O322" i="6"/>
  <c r="H320" i="6"/>
  <c r="H321" i="6"/>
  <c r="H311" i="6"/>
  <c r="H312" i="6"/>
  <c r="H313" i="6"/>
  <c r="H314" i="6"/>
  <c r="H315" i="6"/>
  <c r="H316" i="6"/>
  <c r="H317" i="6"/>
  <c r="H318" i="6"/>
  <c r="H319" i="6"/>
  <c r="S308" i="6"/>
  <c r="Q308" i="6"/>
  <c r="O308" i="6"/>
  <c r="U308" i="6"/>
  <c r="H302" i="6"/>
  <c r="H303" i="6"/>
  <c r="H304" i="6"/>
  <c r="H305" i="6"/>
  <c r="H306" i="6"/>
  <c r="H307" i="6"/>
  <c r="S299" i="6"/>
  <c r="Q299" i="6"/>
  <c r="O299" i="6"/>
  <c r="U299" i="6"/>
  <c r="H268" i="6"/>
  <c r="H269" i="6"/>
  <c r="H270" i="6"/>
  <c r="H271" i="6"/>
  <c r="H272" i="6"/>
  <c r="H273" i="6"/>
  <c r="H274" i="6"/>
  <c r="H275" i="6"/>
  <c r="H276" i="6"/>
  <c r="H277" i="6"/>
  <c r="H278" i="6"/>
  <c r="H279" i="6"/>
  <c r="H280" i="6"/>
  <c r="H281" i="6"/>
  <c r="H282" i="6"/>
  <c r="H283" i="6"/>
  <c r="H284" i="6"/>
  <c r="H285" i="6"/>
  <c r="H286" i="6"/>
  <c r="H287" i="6"/>
  <c r="H288" i="6"/>
  <c r="H289" i="6"/>
  <c r="H290" i="6"/>
  <c r="H291" i="6"/>
  <c r="H292" i="6"/>
  <c r="H293" i="6"/>
  <c r="H294" i="6"/>
  <c r="H295" i="6"/>
  <c r="H296" i="6"/>
  <c r="H297" i="6"/>
  <c r="H298" i="6"/>
  <c r="S265" i="6"/>
  <c r="Q265" i="6"/>
  <c r="O265" i="6"/>
  <c r="U265" i="6"/>
  <c r="V265" i="6"/>
  <c r="H263" i="6"/>
  <c r="H264" i="6"/>
  <c r="S260" i="6"/>
  <c r="Q260" i="6"/>
  <c r="O260" i="6"/>
  <c r="Y259" i="6"/>
  <c r="H256" i="6"/>
  <c r="H257" i="6"/>
  <c r="S253" i="6"/>
  <c r="S244" i="6"/>
  <c r="Q253" i="6"/>
  <c r="O253" i="6"/>
  <c r="H248" i="6"/>
  <c r="H249" i="6"/>
  <c r="H250" i="6"/>
  <c r="H251" i="6"/>
  <c r="H252" i="6"/>
  <c r="S245" i="6"/>
  <c r="Q245" i="6"/>
  <c r="Q244" i="6"/>
  <c r="D18" i="5"/>
  <c r="O245" i="6"/>
  <c r="U245" i="6"/>
  <c r="V245" i="6"/>
  <c r="V244" i="6"/>
  <c r="F18" i="5"/>
  <c r="Y244" i="6"/>
  <c r="G18" i="5"/>
  <c r="H241" i="6"/>
  <c r="H242" i="6"/>
  <c r="S238" i="6"/>
  <c r="S237" i="6"/>
  <c r="Q238" i="6"/>
  <c r="Q237" i="6"/>
  <c r="D17" i="5"/>
  <c r="O238" i="6"/>
  <c r="Y237" i="6"/>
  <c r="G17" i="5"/>
  <c r="H234" i="6"/>
  <c r="H235" i="6"/>
  <c r="S231" i="6"/>
  <c r="S230" i="6"/>
  <c r="Q231" i="6"/>
  <c r="Q230" i="6"/>
  <c r="O231" i="6"/>
  <c r="U231" i="6"/>
  <c r="U230" i="6"/>
  <c r="E16" i="5"/>
  <c r="Y230" i="6"/>
  <c r="H224" i="6"/>
  <c r="H225" i="6"/>
  <c r="H226" i="6"/>
  <c r="H227" i="6"/>
  <c r="H228" i="6"/>
  <c r="S221" i="6"/>
  <c r="Q221" i="6"/>
  <c r="O221" i="6"/>
  <c r="U221" i="6"/>
  <c r="H214" i="6"/>
  <c r="H215" i="6"/>
  <c r="H216" i="6"/>
  <c r="H217" i="6"/>
  <c r="H218" i="6"/>
  <c r="H219" i="6"/>
  <c r="H220" i="6"/>
  <c r="S211" i="6"/>
  <c r="Q211" i="6"/>
  <c r="O211" i="6"/>
  <c r="U211" i="6"/>
  <c r="Y210" i="6"/>
  <c r="H204" i="6"/>
  <c r="H205" i="6"/>
  <c r="H206" i="6"/>
  <c r="S201" i="6"/>
  <c r="S200" i="6"/>
  <c r="Q201" i="6"/>
  <c r="Q200" i="6"/>
  <c r="D13" i="5"/>
  <c r="O201" i="6"/>
  <c r="O200" i="6"/>
  <c r="C13" i="5"/>
  <c r="Y200" i="6"/>
  <c r="S196" i="6"/>
  <c r="Q196" i="6"/>
  <c r="O196" i="6"/>
  <c r="S193" i="6"/>
  <c r="Q193" i="6"/>
  <c r="O193" i="6"/>
  <c r="U193" i="6"/>
  <c r="V193" i="6"/>
  <c r="S190" i="6"/>
  <c r="Q190" i="6"/>
  <c r="O190" i="6"/>
  <c r="S187" i="6"/>
  <c r="Q187" i="6"/>
  <c r="O187" i="6"/>
  <c r="Y186" i="6"/>
  <c r="G12" i="5"/>
  <c r="H182" i="6"/>
  <c r="H183" i="6"/>
  <c r="H184" i="6"/>
  <c r="S179" i="6"/>
  <c r="Q179" i="6"/>
  <c r="O179" i="6"/>
  <c r="H175" i="6"/>
  <c r="H176" i="6"/>
  <c r="H177" i="6"/>
  <c r="H178" i="6"/>
  <c r="S172" i="6"/>
  <c r="Q172" i="6"/>
  <c r="O172" i="6"/>
  <c r="U172" i="6"/>
  <c r="V172" i="6"/>
  <c r="H171" i="6"/>
  <c r="S168" i="6"/>
  <c r="Q168" i="6"/>
  <c r="O168" i="6"/>
  <c r="U168" i="6"/>
  <c r="H167" i="6"/>
  <c r="S164" i="6"/>
  <c r="Q164" i="6"/>
  <c r="O164" i="6"/>
  <c r="U164" i="6"/>
  <c r="H161" i="6"/>
  <c r="H162" i="6"/>
  <c r="H163" i="6"/>
  <c r="S158" i="6"/>
  <c r="S91" i="6"/>
  <c r="S7" i="6"/>
  <c r="Q158" i="6"/>
  <c r="O158" i="6"/>
  <c r="U158" i="6"/>
  <c r="V158" i="6"/>
  <c r="H157" i="6"/>
  <c r="S154" i="6"/>
  <c r="Q154" i="6"/>
  <c r="O154" i="6"/>
  <c r="U154" i="6"/>
  <c r="H153" i="6"/>
  <c r="S150" i="6"/>
  <c r="Q150" i="6"/>
  <c r="O150" i="6"/>
  <c r="H149" i="6"/>
  <c r="S146" i="6"/>
  <c r="Q146" i="6"/>
  <c r="O146" i="6"/>
  <c r="H145" i="6"/>
  <c r="S142" i="6"/>
  <c r="Q142" i="6"/>
  <c r="O142" i="6"/>
  <c r="H141" i="6"/>
  <c r="S138" i="6"/>
  <c r="Q138" i="6"/>
  <c r="Q91" i="6"/>
  <c r="D11" i="5"/>
  <c r="O138" i="6"/>
  <c r="U138" i="6"/>
  <c r="V138" i="6"/>
  <c r="H95" i="6"/>
  <c r="H96" i="6"/>
  <c r="H97" i="6"/>
  <c r="H98" i="6"/>
  <c r="H99" i="6"/>
  <c r="H100" i="6"/>
  <c r="H101" i="6"/>
  <c r="H102" i="6"/>
  <c r="H103" i="6"/>
  <c r="H104" i="6"/>
  <c r="H105" i="6"/>
  <c r="H106" i="6"/>
  <c r="H107" i="6"/>
  <c r="H108" i="6"/>
  <c r="H109" i="6"/>
  <c r="H110" i="6"/>
  <c r="H111" i="6"/>
  <c r="H112" i="6"/>
  <c r="H113" i="6"/>
  <c r="H114" i="6"/>
  <c r="H115" i="6"/>
  <c r="H116" i="6"/>
  <c r="H117" i="6"/>
  <c r="H118" i="6"/>
  <c r="H119" i="6"/>
  <c r="H120" i="6"/>
  <c r="H121" i="6"/>
  <c r="H122" i="6"/>
  <c r="H123" i="6"/>
  <c r="H124" i="6"/>
  <c r="H125" i="6"/>
  <c r="H126" i="6"/>
  <c r="H127" i="6"/>
  <c r="H128" i="6"/>
  <c r="H129" i="6"/>
  <c r="H130" i="6"/>
  <c r="H131" i="6"/>
  <c r="H132" i="6"/>
  <c r="H133" i="6"/>
  <c r="H134" i="6"/>
  <c r="H135" i="6"/>
  <c r="H136" i="6"/>
  <c r="H137" i="6"/>
  <c r="S92" i="6"/>
  <c r="Q92" i="6"/>
  <c r="O92" i="6"/>
  <c r="U92" i="6"/>
  <c r="Y91" i="6"/>
  <c r="G11" i="5"/>
  <c r="H88" i="6"/>
  <c r="H89" i="6"/>
  <c r="S85" i="6"/>
  <c r="S84" i="6"/>
  <c r="Q85" i="6"/>
  <c r="Q84" i="6"/>
  <c r="D10" i="5"/>
  <c r="O85" i="6"/>
  <c r="U85" i="6"/>
  <c r="Y84" i="6"/>
  <c r="G10" i="5"/>
  <c r="H71" i="6"/>
  <c r="H72" i="6"/>
  <c r="H73" i="6"/>
  <c r="H74" i="6"/>
  <c r="H75" i="6"/>
  <c r="H76" i="6"/>
  <c r="H77" i="6"/>
  <c r="H78" i="6"/>
  <c r="H79" i="6"/>
  <c r="H80" i="6"/>
  <c r="H81" i="6"/>
  <c r="H82" i="6"/>
  <c r="S68" i="6"/>
  <c r="Q68" i="6"/>
  <c r="O68" i="6"/>
  <c r="U68" i="6"/>
  <c r="U52" i="6"/>
  <c r="E9" i="5"/>
  <c r="H56" i="6"/>
  <c r="H57" i="6"/>
  <c r="H58" i="6"/>
  <c r="H59" i="6"/>
  <c r="H60" i="6"/>
  <c r="H61" i="6"/>
  <c r="H62" i="6"/>
  <c r="H63" i="6"/>
  <c r="H64" i="6"/>
  <c r="H65" i="6"/>
  <c r="H66" i="6"/>
  <c r="H67" i="6"/>
  <c r="S53" i="6"/>
  <c r="S52" i="6"/>
  <c r="Q53" i="6"/>
  <c r="Q52" i="6"/>
  <c r="D9" i="5"/>
  <c r="O53" i="6"/>
  <c r="Y52" i="6"/>
  <c r="Y7" i="6"/>
  <c r="H41" i="6"/>
  <c r="H42" i="6"/>
  <c r="H43" i="6"/>
  <c r="H44" i="6"/>
  <c r="H45" i="6"/>
  <c r="H46" i="6"/>
  <c r="H47" i="6"/>
  <c r="H48" i="6"/>
  <c r="H49" i="6"/>
  <c r="H50" i="6"/>
  <c r="S38" i="6"/>
  <c r="Q38" i="6"/>
  <c r="O38" i="6"/>
  <c r="U38" i="6"/>
  <c r="H36" i="6"/>
  <c r="H37" i="6"/>
  <c r="S33" i="6"/>
  <c r="Q33" i="6"/>
  <c r="O33" i="6"/>
  <c r="U33" i="6"/>
  <c r="H29" i="6"/>
  <c r="H30" i="6"/>
  <c r="H31" i="6"/>
  <c r="H32" i="6"/>
  <c r="S26" i="6"/>
  <c r="Q26" i="6"/>
  <c r="O26" i="6"/>
  <c r="H24" i="6"/>
  <c r="H25" i="6"/>
  <c r="S21" i="6"/>
  <c r="S8" i="6"/>
  <c r="Q21" i="6"/>
  <c r="O21" i="6"/>
  <c r="H12" i="6"/>
  <c r="H13" i="6"/>
  <c r="H14" i="6"/>
  <c r="H15" i="6"/>
  <c r="H16" i="6"/>
  <c r="H17" i="6"/>
  <c r="H18" i="6"/>
  <c r="H19" i="6"/>
  <c r="H20" i="6"/>
  <c r="S9" i="6"/>
  <c r="Q9" i="6"/>
  <c r="Q8" i="6"/>
  <c r="Q7" i="6"/>
  <c r="O9" i="6"/>
  <c r="U9" i="6"/>
  <c r="U8" i="6"/>
  <c r="Y8" i="6"/>
  <c r="G109" i="5"/>
  <c r="B109" i="5"/>
  <c r="G108" i="5"/>
  <c r="B108" i="5"/>
  <c r="B107" i="5"/>
  <c r="G106" i="5"/>
  <c r="B106" i="5"/>
  <c r="G105" i="5"/>
  <c r="B105" i="5"/>
  <c r="D104" i="5"/>
  <c r="B104" i="5"/>
  <c r="G103" i="5"/>
  <c r="B103" i="5"/>
  <c r="G102" i="5"/>
  <c r="B102" i="5"/>
  <c r="D101" i="5"/>
  <c r="B101" i="5"/>
  <c r="G100" i="5"/>
  <c r="B100" i="5"/>
  <c r="B99" i="5"/>
  <c r="B98" i="5"/>
  <c r="G97" i="5"/>
  <c r="B97" i="5"/>
  <c r="B96" i="5"/>
  <c r="G95" i="5"/>
  <c r="B95" i="5"/>
  <c r="B94" i="5"/>
  <c r="G93" i="5"/>
  <c r="B93" i="5"/>
  <c r="G92" i="5"/>
  <c r="D92" i="5"/>
  <c r="B92" i="5"/>
  <c r="B91" i="5"/>
  <c r="G90" i="5"/>
  <c r="B90" i="5"/>
  <c r="B89" i="5"/>
  <c r="B88" i="5"/>
  <c r="G87" i="5"/>
  <c r="B87" i="5"/>
  <c r="G86" i="5"/>
  <c r="B86" i="5"/>
  <c r="B85" i="5"/>
  <c r="B84" i="5"/>
  <c r="B83" i="5"/>
  <c r="B82" i="5"/>
  <c r="G81" i="5"/>
  <c r="B81" i="5"/>
  <c r="G80" i="5"/>
  <c r="B80" i="5"/>
  <c r="B79" i="5"/>
  <c r="B78" i="5"/>
  <c r="B77" i="5"/>
  <c r="B76" i="5"/>
  <c r="G75" i="5"/>
  <c r="B75" i="5"/>
  <c r="B74" i="5"/>
  <c r="G73" i="5"/>
  <c r="B73" i="5"/>
  <c r="G72" i="5"/>
  <c r="B72" i="5"/>
  <c r="B71" i="5"/>
  <c r="G70" i="5"/>
  <c r="B70" i="5"/>
  <c r="B69" i="5"/>
  <c r="B68" i="5"/>
  <c r="G67" i="5"/>
  <c r="B67" i="5"/>
  <c r="B66" i="5"/>
  <c r="G65" i="5"/>
  <c r="B65" i="5"/>
  <c r="G64" i="5"/>
  <c r="B64" i="5"/>
  <c r="G63" i="5"/>
  <c r="B63" i="5"/>
  <c r="G62" i="5"/>
  <c r="B62" i="5"/>
  <c r="B61" i="5"/>
  <c r="B60" i="5"/>
  <c r="B59" i="5"/>
  <c r="B58" i="5"/>
  <c r="B57" i="5"/>
  <c r="G56" i="5"/>
  <c r="B56" i="5"/>
  <c r="G55" i="5"/>
  <c r="B55" i="5"/>
  <c r="G54" i="5"/>
  <c r="B54" i="5"/>
  <c r="B53" i="5"/>
  <c r="B52" i="5"/>
  <c r="B51" i="5"/>
  <c r="G50" i="5"/>
  <c r="B50" i="5"/>
  <c r="D49" i="5"/>
  <c r="B49" i="5"/>
  <c r="B48" i="5"/>
  <c r="G47" i="5"/>
  <c r="B47" i="5"/>
  <c r="B46" i="5"/>
  <c r="G45" i="5"/>
  <c r="B45" i="5"/>
  <c r="B44" i="5"/>
  <c r="B43" i="5"/>
  <c r="G42" i="5"/>
  <c r="B42" i="5"/>
  <c r="B41" i="5"/>
  <c r="B40" i="5"/>
  <c r="B39" i="5"/>
  <c r="G38" i="5"/>
  <c r="B38" i="5"/>
  <c r="G37" i="5"/>
  <c r="B37" i="5"/>
  <c r="G36" i="5"/>
  <c r="B36" i="5"/>
  <c r="G35" i="5"/>
  <c r="B35" i="5"/>
  <c r="B34" i="5"/>
  <c r="B33" i="5"/>
  <c r="B32" i="5"/>
  <c r="B31" i="5"/>
  <c r="E30" i="5"/>
  <c r="D30" i="5"/>
  <c r="B30" i="5"/>
  <c r="B29" i="5"/>
  <c r="B28" i="5"/>
  <c r="B27" i="5"/>
  <c r="B26" i="5"/>
  <c r="B25" i="5"/>
  <c r="G24" i="5"/>
  <c r="B24" i="5"/>
  <c r="B23" i="5"/>
  <c r="G22" i="5"/>
  <c r="B22" i="5"/>
  <c r="D21" i="5"/>
  <c r="B21" i="5"/>
  <c r="B20" i="5"/>
  <c r="G19" i="5"/>
  <c r="B19" i="5"/>
  <c r="B18" i="5"/>
  <c r="B17" i="5"/>
  <c r="G16" i="5"/>
  <c r="B16" i="5"/>
  <c r="B15" i="5"/>
  <c r="B14" i="5"/>
  <c r="G13" i="5"/>
  <c r="B13" i="5"/>
  <c r="B12" i="5"/>
  <c r="B11" i="5"/>
  <c r="B10" i="5"/>
  <c r="G9" i="5"/>
  <c r="B9" i="5"/>
  <c r="G8" i="5"/>
  <c r="B8" i="5"/>
  <c r="B7" i="5"/>
  <c r="B6" i="5"/>
  <c r="B5" i="5"/>
  <c r="A2" i="5" a="1"/>
  <c r="A2" i="5"/>
  <c r="A2" i="1" a="1"/>
  <c r="A2" i="1"/>
  <c r="E24" i="1"/>
  <c r="A2" i="2" a="1"/>
  <c r="A2" i="2"/>
  <c r="U12" i="16"/>
  <c r="V12" i="16"/>
  <c r="U68" i="16"/>
  <c r="U43" i="16"/>
  <c r="V43" i="16"/>
  <c r="A3" i="13" a="1"/>
  <c r="A3" i="13"/>
  <c r="U167" i="14"/>
  <c r="G12" i="13"/>
  <c r="U250" i="14"/>
  <c r="A3" i="11" a="1"/>
  <c r="A3" i="11"/>
  <c r="A4" i="11" a="1"/>
  <c r="A16" i="11"/>
  <c r="U94" i="12"/>
  <c r="V94" i="12"/>
  <c r="A3" i="9" a="1"/>
  <c r="A3" i="9"/>
  <c r="A13" i="9"/>
  <c r="U60" i="10"/>
  <c r="V60" i="10"/>
  <c r="U118" i="10"/>
  <c r="V118" i="10"/>
  <c r="A3" i="7" a="1"/>
  <c r="A3" i="7"/>
  <c r="A4" i="7" a="1"/>
  <c r="A20" i="7"/>
  <c r="A4" i="7"/>
  <c r="A21" i="7"/>
  <c r="V164" i="6"/>
  <c r="U322" i="6"/>
  <c r="V322" i="6"/>
  <c r="V489" i="6"/>
  <c r="S210" i="6"/>
  <c r="O244" i="6"/>
  <c r="C18" i="5"/>
  <c r="V395" i="6"/>
  <c r="O657" i="6"/>
  <c r="C29" i="5"/>
  <c r="V658" i="6"/>
  <c r="V657" i="6"/>
  <c r="F29" i="5"/>
  <c r="V463" i="6"/>
  <c r="V543" i="6"/>
  <c r="V542" i="6"/>
  <c r="F24" i="5"/>
  <c r="U804" i="6"/>
  <c r="V804" i="6"/>
  <c r="V810" i="6"/>
  <c r="U816" i="6"/>
  <c r="V816" i="6"/>
  <c r="V858" i="6"/>
  <c r="V879" i="6"/>
  <c r="V885" i="6"/>
  <c r="V933" i="6"/>
  <c r="U972" i="6"/>
  <c r="V1093" i="6"/>
  <c r="U1302" i="6"/>
  <c r="V1302" i="6"/>
  <c r="V1516" i="6"/>
  <c r="V1545" i="6"/>
  <c r="V1561" i="6"/>
  <c r="U404" i="6"/>
  <c r="V404" i="6"/>
  <c r="U410" i="6"/>
  <c r="V410" i="6"/>
  <c r="O542" i="6"/>
  <c r="C24" i="5"/>
  <c r="C26" i="5"/>
  <c r="O678" i="6"/>
  <c r="C30" i="5"/>
  <c r="U704" i="6"/>
  <c r="O796" i="6"/>
  <c r="C34" i="5"/>
  <c r="U950" i="6"/>
  <c r="V1258" i="6"/>
  <c r="U1274" i="6"/>
  <c r="V1521" i="6"/>
  <c r="V1540" i="6"/>
  <c r="U1576" i="6"/>
  <c r="V1759" i="6"/>
  <c r="U1402" i="6"/>
  <c r="U1962" i="6"/>
  <c r="U2602" i="6"/>
  <c r="V2602" i="6"/>
  <c r="O2601" i="6"/>
  <c r="C54" i="5"/>
  <c r="U2966" i="6"/>
  <c r="U2892" i="6"/>
  <c r="V2892" i="6"/>
  <c r="U3131" i="6"/>
  <c r="U3245" i="6"/>
  <c r="V3245" i="6"/>
  <c r="U3350" i="6"/>
  <c r="V3350" i="6"/>
  <c r="V3457" i="6"/>
  <c r="U3733" i="6"/>
  <c r="V3733" i="6"/>
  <c r="V2853" i="6"/>
  <c r="V2935" i="6"/>
  <c r="V2946" i="6"/>
  <c r="V3204" i="6"/>
  <c r="U3413" i="6"/>
  <c r="V3725" i="6"/>
  <c r="U4164" i="6"/>
  <c r="V4406" i="6"/>
  <c r="V2407" i="6"/>
  <c r="U2530" i="6"/>
  <c r="V2530" i="6"/>
  <c r="V2658" i="6"/>
  <c r="V2704" i="6"/>
  <c r="O2800" i="6"/>
  <c r="C59" i="5"/>
  <c r="V2884" i="6"/>
  <c r="V3063" i="6"/>
  <c r="V3072" i="6"/>
  <c r="U3120" i="6"/>
  <c r="V3120" i="6"/>
  <c r="O3428" i="6"/>
  <c r="C70" i="5"/>
  <c r="U4115" i="6"/>
  <c r="V4115" i="6"/>
  <c r="V3209" i="6"/>
  <c r="V3622" i="6"/>
  <c r="U3766" i="6"/>
  <c r="V3772" i="6"/>
  <c r="S4172" i="6"/>
  <c r="S4171" i="6"/>
  <c r="V2877" i="6"/>
  <c r="V3196" i="6"/>
  <c r="U3635" i="6"/>
  <c r="V3635" i="6"/>
  <c r="V3784" i="6"/>
  <c r="U3793" i="6"/>
  <c r="V3793" i="6"/>
  <c r="U3961" i="6"/>
  <c r="V3961" i="6"/>
  <c r="U4403" i="6"/>
  <c r="V4403" i="6"/>
  <c r="V4370" i="6"/>
  <c r="V4496" i="6"/>
  <c r="V4495" i="6"/>
  <c r="Q4542" i="6"/>
  <c r="D95" i="5"/>
  <c r="V4021" i="6"/>
  <c r="V4069" i="6"/>
  <c r="S4088" i="6"/>
  <c r="U4173" i="6"/>
  <c r="V4321" i="6"/>
  <c r="V4361" i="6"/>
  <c r="S4466" i="6"/>
  <c r="V4583" i="6"/>
  <c r="U4614" i="6"/>
  <c r="V4614" i="6"/>
  <c r="U4874" i="6"/>
  <c r="O4873" i="6"/>
  <c r="C107" i="5"/>
  <c r="S4910" i="6"/>
  <c r="V4373" i="6"/>
  <c r="V4773" i="6"/>
  <c r="U4888" i="6"/>
  <c r="V4888" i="6"/>
  <c r="V4531" i="6"/>
  <c r="S4696" i="6"/>
  <c r="U4794" i="6"/>
  <c r="V4794" i="6"/>
  <c r="Y4612" i="6"/>
  <c r="G96" i="5"/>
  <c r="O4696" i="6"/>
  <c r="C99" i="5"/>
  <c r="A3" i="1" a="1"/>
  <c r="A3" i="1"/>
  <c r="A20" i="1"/>
  <c r="A4" i="11"/>
  <c r="A17" i="11"/>
  <c r="U657" i="6"/>
  <c r="E29" i="5"/>
  <c r="V950" i="6"/>
  <c r="O4892" i="6"/>
  <c r="C108" i="5"/>
  <c r="V4158" i="6"/>
  <c r="V3166" i="6"/>
  <c r="U3358" i="6"/>
  <c r="V4057" i="6"/>
  <c r="O1350" i="6"/>
  <c r="C48" i="5"/>
  <c r="V3530" i="6"/>
  <c r="V3529" i="6"/>
  <c r="F71" i="5"/>
  <c r="V4461" i="6"/>
  <c r="V4045" i="6"/>
  <c r="O4157" i="6"/>
  <c r="C85" i="5"/>
  <c r="V3874" i="6"/>
  <c r="V3366" i="6"/>
  <c r="V4089" i="6"/>
  <c r="V2793" i="6"/>
  <c r="V3184" i="6"/>
  <c r="V2755" i="6"/>
  <c r="V2745" i="6"/>
  <c r="O186" i="6"/>
  <c r="C12" i="5"/>
  <c r="V4421" i="6"/>
  <c r="V4033" i="6"/>
  <c r="V168" i="6"/>
  <c r="V60" i="16"/>
  <c r="V4558" i="6"/>
  <c r="O3545" i="6"/>
  <c r="C72" i="5"/>
  <c r="O3208" i="6"/>
  <c r="C65" i="5"/>
  <c r="V1739" i="6"/>
  <c r="V1327" i="6"/>
  <c r="V4593" i="6"/>
  <c r="O4495" i="6"/>
  <c r="C91" i="5"/>
  <c r="V3295" i="6"/>
  <c r="V1944" i="6"/>
  <c r="O4772" i="6"/>
  <c r="C102" i="5"/>
  <c r="V4573" i="6"/>
  <c r="V4524" i="6"/>
  <c r="V3290" i="6"/>
  <c r="V2927" i="6"/>
  <c r="V1882" i="6"/>
  <c r="V623" i="6"/>
  <c r="V231" i="6"/>
  <c r="V230" i="6"/>
  <c r="F16" i="5"/>
  <c r="V3650" i="6"/>
  <c r="V4626" i="6"/>
  <c r="V2520" i="6"/>
  <c r="O446" i="6"/>
  <c r="C20" i="5"/>
  <c r="G32" i="5"/>
  <c r="V1310" i="6"/>
  <c r="S3965" i="6"/>
  <c r="Q4856" i="6"/>
  <c r="D106" i="5"/>
  <c r="O3951" i="6"/>
  <c r="C80" i="5"/>
  <c r="V4418" i="6"/>
  <c r="O622" i="6"/>
  <c r="C27" i="5"/>
  <c r="V679" i="6"/>
  <c r="V678" i="6"/>
  <c r="F30" i="5"/>
  <c r="O3529" i="6"/>
  <c r="S4729" i="6"/>
  <c r="Q4892" i="6"/>
  <c r="D108" i="5"/>
  <c r="V2924" i="6"/>
  <c r="V3345" i="6"/>
  <c r="V2126" i="6"/>
  <c r="V4487" i="6"/>
  <c r="V4857" i="6"/>
  <c r="V3674" i="6"/>
  <c r="V3332" i="6"/>
  <c r="V1295" i="6"/>
  <c r="G79" i="5"/>
  <c r="S643" i="6"/>
  <c r="Q643" i="6"/>
  <c r="D28" i="5"/>
  <c r="Y980" i="6"/>
  <c r="G40" i="5"/>
  <c r="S2800" i="6"/>
  <c r="Q3754" i="6"/>
  <c r="D75" i="5"/>
  <c r="V3419" i="6"/>
  <c r="U3814" i="6"/>
  <c r="E76" i="5"/>
  <c r="V1402" i="6"/>
  <c r="O2923" i="6"/>
  <c r="C63" i="5"/>
  <c r="V4039" i="6"/>
  <c r="U1350" i="6"/>
  <c r="E48" i="5"/>
  <c r="V3846" i="6"/>
  <c r="U1381" i="6"/>
  <c r="U1380" i="6"/>
  <c r="E50" i="5"/>
  <c r="Q446" i="6"/>
  <c r="D20" i="5"/>
  <c r="U1317" i="6"/>
  <c r="U4424" i="6"/>
  <c r="V4424" i="6"/>
  <c r="U4495" i="6"/>
  <c r="E91" i="5"/>
  <c r="U597" i="6"/>
  <c r="U596" i="6"/>
  <c r="E26" i="5"/>
  <c r="U946" i="6"/>
  <c r="E38" i="5"/>
  <c r="O946" i="6"/>
  <c r="C38" i="5"/>
  <c r="U955" i="6"/>
  <c r="U954" i="6"/>
  <c r="E39" i="5"/>
  <c r="V955" i="6"/>
  <c r="O237" i="6"/>
  <c r="C17" i="5"/>
  <c r="U238" i="6"/>
  <c r="U237" i="6"/>
  <c r="E17" i="5"/>
  <c r="U190" i="6"/>
  <c r="V190" i="6"/>
  <c r="Q186" i="6"/>
  <c r="D12" i="5"/>
  <c r="S186" i="6"/>
  <c r="O482" i="6"/>
  <c r="C22" i="5"/>
  <c r="O496" i="6"/>
  <c r="C23" i="5"/>
  <c r="S823" i="6"/>
  <c r="D35" i="5"/>
  <c r="V924" i="6"/>
  <c r="S2628" i="6"/>
  <c r="V3704" i="6"/>
  <c r="V3854" i="6"/>
  <c r="S4515" i="6"/>
  <c r="O4811" i="6"/>
  <c r="C103" i="5"/>
  <c r="O4842" i="6"/>
  <c r="C105" i="5"/>
  <c r="S4856" i="6"/>
  <c r="Q1273" i="6"/>
  <c r="D46" i="5"/>
  <c r="Q1398" i="6"/>
  <c r="D51" i="5"/>
  <c r="Q3814" i="6"/>
  <c r="D76" i="5"/>
  <c r="V3955" i="6"/>
  <c r="O230" i="6"/>
  <c r="C16" i="5"/>
  <c r="S2651" i="6"/>
  <c r="S3357" i="6"/>
  <c r="S4613" i="6"/>
  <c r="S4684" i="6"/>
  <c r="S52" i="8"/>
  <c r="S13" i="10"/>
  <c r="Y7" i="16"/>
  <c r="G7" i="15"/>
  <c r="Q8" i="16"/>
  <c r="D8" i="15"/>
  <c r="Q56" i="16"/>
  <c r="D11" i="15"/>
  <c r="U9" i="16"/>
  <c r="O8" i="16"/>
  <c r="C8" i="15"/>
  <c r="O56" i="16"/>
  <c r="C11" i="15"/>
  <c r="U36" i="16"/>
  <c r="E10" i="15"/>
  <c r="V37" i="16"/>
  <c r="V32" i="16"/>
  <c r="V31" i="16"/>
  <c r="F9" i="15"/>
  <c r="Q7" i="16"/>
  <c r="Q6" i="16"/>
  <c r="Q5" i="16"/>
  <c r="D5" i="15"/>
  <c r="D7" i="15"/>
  <c r="O31" i="16"/>
  <c r="C9" i="15"/>
  <c r="V57" i="16"/>
  <c r="O36" i="16"/>
  <c r="C10" i="15"/>
  <c r="V40" i="16"/>
  <c r="Q82" i="14"/>
  <c r="D13" i="13"/>
  <c r="S82" i="14"/>
  <c r="V123" i="14"/>
  <c r="O33" i="14"/>
  <c r="C10" i="13"/>
  <c r="O57" i="14"/>
  <c r="C12" i="13"/>
  <c r="V108" i="14"/>
  <c r="O46" i="14"/>
  <c r="C11" i="13"/>
  <c r="V126" i="14"/>
  <c r="U66" i="14"/>
  <c r="V66" i="14"/>
  <c r="Q33" i="14"/>
  <c r="D10" i="13"/>
  <c r="Y7" i="14"/>
  <c r="S15" i="14"/>
  <c r="S7" i="14"/>
  <c r="S6" i="14"/>
  <c r="S5" i="14"/>
  <c r="O82" i="14"/>
  <c r="C13" i="13"/>
  <c r="D14" i="13"/>
  <c r="U47" i="14"/>
  <c r="V47" i="14"/>
  <c r="V50" i="14"/>
  <c r="V96" i="14"/>
  <c r="S130" i="14"/>
  <c r="S171" i="14"/>
  <c r="V250" i="14"/>
  <c r="U83" i="14"/>
  <c r="V83" i="14"/>
  <c r="V82" i="14"/>
  <c r="U9" i="14"/>
  <c r="V9" i="14"/>
  <c r="U8" i="14"/>
  <c r="E8" i="13"/>
  <c r="O8" i="14"/>
  <c r="C8" i="13"/>
  <c r="V114" i="14"/>
  <c r="V149" i="14"/>
  <c r="V167" i="14"/>
  <c r="V58" i="14"/>
  <c r="U130" i="14"/>
  <c r="E14" i="13"/>
  <c r="U172" i="14"/>
  <c r="U255" i="14"/>
  <c r="V255" i="14"/>
  <c r="V16" i="14"/>
  <c r="V190" i="14"/>
  <c r="U34" i="14"/>
  <c r="U33" i="14"/>
  <c r="V34" i="14"/>
  <c r="U27" i="14"/>
  <c r="Q15" i="14"/>
  <c r="D9" i="13"/>
  <c r="V131" i="14"/>
  <c r="V228" i="14"/>
  <c r="V202" i="14"/>
  <c r="O130" i="14"/>
  <c r="C14" i="13"/>
  <c r="U40" i="14"/>
  <c r="V40" i="14"/>
  <c r="V161" i="14"/>
  <c r="V137" i="14"/>
  <c r="O15" i="14"/>
  <c r="C9" i="13"/>
  <c r="V164" i="14"/>
  <c r="O171" i="14"/>
  <c r="C15" i="13"/>
  <c r="V247" i="14"/>
  <c r="V50" i="10"/>
  <c r="Q13" i="10"/>
  <c r="Q7" i="10"/>
  <c r="D7" i="9"/>
  <c r="D9" i="9"/>
  <c r="G8" i="9"/>
  <c r="V115" i="10"/>
  <c r="V73" i="10"/>
  <c r="V70" i="10"/>
  <c r="S7" i="10"/>
  <c r="S6" i="10"/>
  <c r="S5" i="10"/>
  <c r="U9" i="10"/>
  <c r="U8" i="10"/>
  <c r="V37" i="10"/>
  <c r="V57" i="10"/>
  <c r="V84" i="10"/>
  <c r="V104" i="10"/>
  <c r="V27" i="10"/>
  <c r="V40" i="10"/>
  <c r="V64" i="10"/>
  <c r="V87" i="10"/>
  <c r="V107" i="10"/>
  <c r="V43" i="10"/>
  <c r="O13" i="10"/>
  <c r="C9" i="9"/>
  <c r="V46" i="10"/>
  <c r="V67" i="10"/>
  <c r="Q68" i="8"/>
  <c r="D13" i="7"/>
  <c r="V998" i="6"/>
  <c r="U1566" i="6"/>
  <c r="U4140" i="6"/>
  <c r="V4140" i="6"/>
  <c r="U21" i="6"/>
  <c r="G15" i="5"/>
  <c r="U201" i="6"/>
  <c r="U200" i="6"/>
  <c r="E13" i="5"/>
  <c r="V299" i="6"/>
  <c r="Y795" i="6"/>
  <c r="G33" i="5"/>
  <c r="U1610" i="6"/>
  <c r="V1610" i="6"/>
  <c r="U492" i="6"/>
  <c r="V897" i="6"/>
  <c r="V727" i="6"/>
  <c r="V644" i="6"/>
  <c r="V3831" i="6"/>
  <c r="Q622" i="6"/>
  <c r="D27" i="5"/>
  <c r="Y1219" i="6"/>
  <c r="G44" i="5"/>
  <c r="U3380" i="6"/>
  <c r="U4382" i="6"/>
  <c r="V4382" i="6"/>
  <c r="U767" i="6"/>
  <c r="V4297" i="6"/>
  <c r="U4157" i="6"/>
  <c r="E85" i="5"/>
  <c r="U4772" i="6"/>
  <c r="E102" i="5"/>
  <c r="V909" i="6"/>
  <c r="U53" i="6"/>
  <c r="V221" i="6"/>
  <c r="U475" i="6"/>
  <c r="U474" i="6"/>
  <c r="E21" i="5"/>
  <c r="U497" i="6"/>
  <c r="U496" i="6"/>
  <c r="E23" i="5"/>
  <c r="U939" i="6"/>
  <c r="V939" i="6"/>
  <c r="Q946" i="6"/>
  <c r="D38" i="5"/>
  <c r="O981" i="6"/>
  <c r="C41" i="5"/>
  <c r="O1194" i="6"/>
  <c r="C42" i="5"/>
  <c r="U1195" i="6"/>
  <c r="U1194" i="6"/>
  <c r="E42" i="5"/>
  <c r="Q796" i="6"/>
  <c r="D34" i="5"/>
  <c r="S1326" i="6"/>
  <c r="U2581" i="6"/>
  <c r="V2581" i="6"/>
  <c r="Q2601" i="6"/>
  <c r="D54" i="5"/>
  <c r="S3294" i="6"/>
  <c r="Q3561" i="6"/>
  <c r="S3561" i="6"/>
  <c r="S3951" i="6"/>
  <c r="U4436" i="6"/>
  <c r="V4436" i="6"/>
  <c r="Q4873" i="6"/>
  <c r="D107" i="5"/>
  <c r="U3179" i="6"/>
  <c r="V3179" i="6"/>
  <c r="Q4088" i="6"/>
  <c r="D84" i="5"/>
  <c r="Q210" i="6"/>
  <c r="D15" i="5"/>
  <c r="O643" i="6"/>
  <c r="C28" i="5"/>
  <c r="S981" i="6"/>
  <c r="Q1326" i="6"/>
  <c r="D47" i="5"/>
  <c r="Q2896" i="6"/>
  <c r="D60" i="5"/>
  <c r="Q2923" i="6"/>
  <c r="D63" i="5"/>
  <c r="U3302" i="6"/>
  <c r="V3302" i="6"/>
  <c r="V4110" i="6"/>
  <c r="U4446" i="6"/>
  <c r="V4446" i="6"/>
  <c r="U4678" i="6"/>
  <c r="V4678" i="6"/>
  <c r="V2613" i="6"/>
  <c r="V2601" i="6"/>
  <c r="F54" i="5"/>
  <c r="V3106" i="6"/>
  <c r="V3276" i="6"/>
  <c r="V3653" i="6"/>
  <c r="V4578" i="6"/>
  <c r="Q4729" i="6"/>
  <c r="D100" i="5"/>
  <c r="S4873" i="6"/>
  <c r="S3316" i="6"/>
  <c r="D68" i="5"/>
  <c r="S3754" i="6"/>
  <c r="Q3933" i="6"/>
  <c r="Q4495" i="6"/>
  <c r="D91" i="5"/>
  <c r="Q4684" i="6"/>
  <c r="D98" i="5"/>
  <c r="S4842" i="6"/>
  <c r="U3709" i="6"/>
  <c r="V3709" i="6"/>
  <c r="U3860" i="6"/>
  <c r="V3860" i="6"/>
  <c r="V4673" i="6"/>
  <c r="U4846" i="6"/>
  <c r="V4846" i="6"/>
  <c r="U4842" i="6"/>
  <c r="E105" i="5"/>
  <c r="V4638" i="6"/>
  <c r="V3796" i="6"/>
  <c r="O3754" i="6"/>
  <c r="C75" i="5"/>
  <c r="U4013" i="6"/>
  <c r="V4013" i="6"/>
  <c r="O3316" i="6"/>
  <c r="C67" i="5"/>
  <c r="U2601" i="6"/>
  <c r="E54" i="5"/>
  <c r="U1440" i="6"/>
  <c r="V1440" i="6"/>
  <c r="V1429" i="6"/>
  <c r="V308" i="6"/>
  <c r="U637" i="6"/>
  <c r="V637" i="6"/>
  <c r="U1366" i="6"/>
  <c r="U1365" i="6"/>
  <c r="V1366" i="6"/>
  <c r="O1365" i="6"/>
  <c r="C49" i="5"/>
  <c r="U2333" i="6"/>
  <c r="V2333" i="6"/>
  <c r="U4095" i="6"/>
  <c r="U4954" i="6"/>
  <c r="V4954" i="6"/>
  <c r="U3945" i="6"/>
  <c r="E79" i="5"/>
  <c r="U4433" i="6"/>
  <c r="V4433" i="6"/>
  <c r="U2923" i="6"/>
  <c r="E63" i="5"/>
  <c r="U4873" i="6"/>
  <c r="E107" i="5"/>
  <c r="V4333" i="6"/>
  <c r="U3989" i="6"/>
  <c r="V3989" i="6"/>
  <c r="U1744" i="6"/>
  <c r="V1744" i="6"/>
  <c r="U3836" i="6"/>
  <c r="V3836" i="6"/>
  <c r="O3933" i="6"/>
  <c r="C79" i="5"/>
  <c r="V4120" i="6"/>
  <c r="U4339" i="6"/>
  <c r="V4339" i="6"/>
  <c r="U1754" i="6"/>
  <c r="V1754" i="6"/>
  <c r="U3689" i="6"/>
  <c r="V3689" i="6"/>
  <c r="U4553" i="6"/>
  <c r="V2909" i="6"/>
  <c r="O4613" i="6"/>
  <c r="F91" i="5"/>
  <c r="V2032" i="6"/>
  <c r="U1954" i="6"/>
  <c r="U2676" i="6"/>
  <c r="V2676" i="6"/>
  <c r="U3407" i="6"/>
  <c r="V3810" i="6"/>
  <c r="U4760" i="6"/>
  <c r="V4760" i="6"/>
  <c r="O4759" i="6"/>
  <c r="C101" i="5"/>
  <c r="O4910" i="6"/>
  <c r="C109" i="5"/>
  <c r="V991" i="6"/>
  <c r="V3641" i="6"/>
  <c r="V3677" i="6"/>
  <c r="O3814" i="6"/>
  <c r="C76" i="5"/>
  <c r="V3866" i="6"/>
  <c r="V4130" i="6"/>
  <c r="V1451" i="6"/>
  <c r="V2510" i="6"/>
  <c r="V3828" i="6"/>
  <c r="V4454" i="6"/>
  <c r="V4563" i="6"/>
  <c r="V4604" i="6"/>
  <c r="V4697" i="6"/>
  <c r="U4817" i="6"/>
  <c r="V4817" i="6"/>
  <c r="V4949" i="6"/>
  <c r="V92" i="6"/>
  <c r="O4856" i="6"/>
  <c r="C106" i="5"/>
  <c r="V4938" i="6"/>
  <c r="U84" i="6"/>
  <c r="E10" i="5"/>
  <c r="V85" i="6"/>
  <c r="V84" i="6"/>
  <c r="F10" i="5"/>
  <c r="V4772" i="6"/>
  <c r="F102" i="5"/>
  <c r="V211" i="6"/>
  <c r="V4904" i="6"/>
  <c r="U253" i="6"/>
  <c r="V253" i="6"/>
  <c r="V588" i="6"/>
  <c r="V927" i="6"/>
  <c r="V4874" i="6"/>
  <c r="V4873" i="6"/>
  <c r="F107" i="5"/>
  <c r="O84" i="6"/>
  <c r="C10" i="5"/>
  <c r="O210" i="6"/>
  <c r="U975" i="6"/>
  <c r="V4173" i="6"/>
  <c r="S702" i="6"/>
  <c r="S849" i="6"/>
  <c r="V38" i="6"/>
  <c r="U428" i="6"/>
  <c r="U1399" i="6"/>
  <c r="U1398" i="6"/>
  <c r="E51" i="5"/>
  <c r="U1792" i="6"/>
  <c r="V1792" i="6"/>
  <c r="U1842" i="6"/>
  <c r="V1842" i="6"/>
  <c r="V363" i="6"/>
  <c r="V369" i="6"/>
  <c r="V903" i="6"/>
  <c r="V947" i="6"/>
  <c r="V946" i="6"/>
  <c r="F38" i="5"/>
  <c r="V961" i="6"/>
  <c r="V967" i="6"/>
  <c r="U1221" i="6"/>
  <c r="V1239" i="6"/>
  <c r="V1245" i="6"/>
  <c r="O1398" i="6"/>
  <c r="C51" i="5"/>
  <c r="U1676" i="6"/>
  <c r="V1676" i="6"/>
  <c r="V1807" i="6"/>
  <c r="U1824" i="6"/>
  <c r="V1824" i="6"/>
  <c r="U2535" i="6"/>
  <c r="U2542" i="6"/>
  <c r="V2542" i="6"/>
  <c r="U2629" i="6"/>
  <c r="O2628" i="6"/>
  <c r="C55" i="5"/>
  <c r="U1435" i="6"/>
  <c r="V3115" i="6"/>
  <c r="V2490" i="6"/>
  <c r="U2666" i="6"/>
  <c r="V2666" i="6"/>
  <c r="V2734" i="6"/>
  <c r="U2740" i="6"/>
  <c r="V2740" i="6"/>
  <c r="U2150" i="6"/>
  <c r="V2150" i="6"/>
  <c r="U2636" i="6"/>
  <c r="U2018" i="6"/>
  <c r="V2018" i="6"/>
  <c r="U2160" i="6"/>
  <c r="V2160" i="6"/>
  <c r="U2783" i="6"/>
  <c r="V2783" i="6"/>
  <c r="U2565" i="6"/>
  <c r="U2796" i="6"/>
  <c r="V2796" i="6"/>
  <c r="U2826" i="6"/>
  <c r="V2826" i="6"/>
  <c r="O2896" i="6"/>
  <c r="C60" i="5"/>
  <c r="U2987" i="6"/>
  <c r="V2987" i="6"/>
  <c r="U3309" i="6"/>
  <c r="U3562" i="6"/>
  <c r="O3561" i="6"/>
  <c r="C73" i="5"/>
  <c r="U3656" i="6"/>
  <c r="V3656" i="6"/>
  <c r="U3924" i="6"/>
  <c r="V3924" i="6"/>
  <c r="U3975" i="6"/>
  <c r="V2801" i="6"/>
  <c r="V2848" i="6"/>
  <c r="V2889" i="6"/>
  <c r="V2961" i="6"/>
  <c r="U2997" i="6"/>
  <c r="V2997" i="6"/>
  <c r="V3044" i="6"/>
  <c r="V3161" i="6"/>
  <c r="U3174" i="6"/>
  <c r="V3174" i="6"/>
  <c r="U3266" i="6"/>
  <c r="Q3294" i="6"/>
  <c r="D66" i="5"/>
  <c r="V3317" i="6"/>
  <c r="V3393" i="6"/>
  <c r="U3632" i="6"/>
  <c r="V3632" i="6"/>
  <c r="U3884" i="6"/>
  <c r="Q4157" i="6"/>
  <c r="D85" i="5"/>
  <c r="U4183" i="6"/>
  <c r="V4183" i="6"/>
  <c r="U4231" i="6"/>
  <c r="V4231" i="6"/>
  <c r="U4279" i="6"/>
  <c r="V4279" i="6"/>
  <c r="O2651" i="6"/>
  <c r="C57" i="5"/>
  <c r="V2727" i="6"/>
  <c r="V2831" i="6"/>
  <c r="O2915" i="6"/>
  <c r="C62" i="5"/>
  <c r="V2953" i="6"/>
  <c r="V2992" i="6"/>
  <c r="V3081" i="6"/>
  <c r="V3136" i="6"/>
  <c r="U3662" i="6"/>
  <c r="V3662" i="6"/>
  <c r="V3755" i="6"/>
  <c r="U3781" i="6"/>
  <c r="O3835" i="6"/>
  <c r="C77" i="5"/>
  <c r="D77" i="5"/>
  <c r="V3966" i="6"/>
  <c r="U4125" i="6"/>
  <c r="V3227" i="6"/>
  <c r="V3258" i="6"/>
  <c r="O3294" i="6"/>
  <c r="C66" i="5"/>
  <c r="U3568" i="6"/>
  <c r="V3568" i="6"/>
  <c r="U3638" i="6"/>
  <c r="V3638" i="6"/>
  <c r="U3680" i="6"/>
  <c r="V3680" i="6"/>
  <c r="U4207" i="6"/>
  <c r="V4207" i="6"/>
  <c r="U4255" i="6"/>
  <c r="V4255" i="6"/>
  <c r="U4376" i="6"/>
  <c r="V4376" i="6"/>
  <c r="U4388" i="6"/>
  <c r="V4388" i="6"/>
  <c r="U4400" i="6"/>
  <c r="V4400" i="6"/>
  <c r="U4412" i="6"/>
  <c r="V4412" i="6"/>
  <c r="U4430" i="6"/>
  <c r="V4430" i="6"/>
  <c r="V3790" i="6"/>
  <c r="V3807" i="6"/>
  <c r="U4189" i="6"/>
  <c r="V4189" i="6"/>
  <c r="U4237" i="6"/>
  <c r="V4237" i="6"/>
  <c r="U4261" i="6"/>
  <c r="V4261" i="6"/>
  <c r="V4315" i="6"/>
  <c r="U3353" i="6"/>
  <c r="U3316" i="6"/>
  <c r="E67" i="5"/>
  <c r="V3422" i="6"/>
  <c r="V3493" i="6"/>
  <c r="V3565" i="6"/>
  <c r="U4195" i="6"/>
  <c r="V4195" i="6"/>
  <c r="U4219" i="6"/>
  <c r="V4219" i="6"/>
  <c r="U4243" i="6"/>
  <c r="V4243" i="6"/>
  <c r="U4450" i="6"/>
  <c r="V4450" i="6"/>
  <c r="U4201" i="6"/>
  <c r="U4225" i="6"/>
  <c r="V4225" i="6"/>
  <c r="U4249" i="6"/>
  <c r="V4249" i="6"/>
  <c r="Q4348" i="6"/>
  <c r="U4379" i="6"/>
  <c r="V4379" i="6"/>
  <c r="U4730" i="6"/>
  <c r="U4536" i="6"/>
  <c r="V4536" i="6"/>
  <c r="Q4613" i="6"/>
  <c r="V4738" i="6"/>
  <c r="V4342" i="6"/>
  <c r="U4367" i="6"/>
  <c r="V4367" i="6"/>
  <c r="V4385" i="6"/>
  <c r="V4397" i="6"/>
  <c r="U4427" i="6"/>
  <c r="V4427" i="6"/>
  <c r="V4482" i="6"/>
  <c r="O4515" i="6"/>
  <c r="C92" i="5"/>
  <c r="U4516" i="6"/>
  <c r="V4716" i="6"/>
  <c r="S4892" i="6"/>
  <c r="V4458" i="6"/>
  <c r="O4523" i="6"/>
  <c r="C93" i="5"/>
  <c r="U4696" i="6"/>
  <c r="E99" i="5"/>
  <c r="V4722" i="6"/>
  <c r="U4746" i="6"/>
  <c r="V4746" i="6"/>
  <c r="V4729" i="6"/>
  <c r="F100" i="5"/>
  <c r="Q4842" i="6"/>
  <c r="D105" i="5"/>
  <c r="V4852" i="6"/>
  <c r="V4893" i="6"/>
  <c r="V4892" i="6"/>
  <c r="F108" i="5"/>
  <c r="V4922" i="6"/>
  <c r="V4910" i="6"/>
  <c r="F109" i="5"/>
  <c r="U4836" i="6"/>
  <c r="V4836" i="6"/>
  <c r="U4864" i="6"/>
  <c r="U4620" i="6"/>
  <c r="U4766" i="6"/>
  <c r="V4766" i="6"/>
  <c r="V4843" i="6"/>
  <c r="V4849" i="6"/>
  <c r="F27" i="5"/>
  <c r="V27" i="14"/>
  <c r="V492" i="6"/>
  <c r="V4696" i="6"/>
  <c r="F99" i="5"/>
  <c r="V597" i="6"/>
  <c r="V596" i="6"/>
  <c r="F26" i="5"/>
  <c r="E49" i="5"/>
  <c r="Y6" i="16"/>
  <c r="G6" i="15"/>
  <c r="V9" i="16"/>
  <c r="V36" i="16"/>
  <c r="F10" i="15"/>
  <c r="G7" i="13"/>
  <c r="Y6" i="14"/>
  <c r="G6" i="13"/>
  <c r="V8" i="14"/>
  <c r="F8" i="13"/>
  <c r="U82" i="14"/>
  <c r="E13" i="13"/>
  <c r="F13" i="13"/>
  <c r="V33" i="14"/>
  <c r="F10" i="13"/>
  <c r="E10" i="13"/>
  <c r="O7" i="10"/>
  <c r="O6" i="10"/>
  <c r="O5" i="10"/>
  <c r="C5" i="9"/>
  <c r="C11" i="9"/>
  <c r="V9" i="10"/>
  <c r="V8" i="10"/>
  <c r="V497" i="6"/>
  <c r="D97" i="5"/>
  <c r="U4759" i="6"/>
  <c r="E101" i="5"/>
  <c r="V3407" i="6"/>
  <c r="D79" i="5"/>
  <c r="D73" i="5"/>
  <c r="V475" i="6"/>
  <c r="V474" i="6"/>
  <c r="F21" i="5"/>
  <c r="V4864" i="6"/>
  <c r="V3975" i="6"/>
  <c r="V3945" i="6"/>
  <c r="V4759" i="6"/>
  <c r="F101" i="5"/>
  <c r="U3835" i="6"/>
  <c r="E77" i="5"/>
  <c r="U244" i="6"/>
  <c r="E18" i="5"/>
  <c r="U4910" i="6"/>
  <c r="E109" i="5"/>
  <c r="V4911" i="6"/>
  <c r="U4729" i="6"/>
  <c r="E100" i="5"/>
  <c r="V975" i="6"/>
  <c r="V4553" i="6"/>
  <c r="V210" i="6"/>
  <c r="U4613" i="6"/>
  <c r="U3561" i="6"/>
  <c r="E73" i="5"/>
  <c r="V3562" i="6"/>
  <c r="V428" i="6"/>
  <c r="V4620" i="6"/>
  <c r="V4730" i="6"/>
  <c r="V3884" i="6"/>
  <c r="V3266" i="6"/>
  <c r="V2629" i="6"/>
  <c r="Y5" i="16"/>
  <c r="G5" i="15"/>
  <c r="Y5" i="14"/>
  <c r="G5" i="13"/>
  <c r="C7" i="9"/>
  <c r="C6" i="9"/>
  <c r="B13" i="9"/>
  <c r="Y7" i="12"/>
  <c r="G7" i="11"/>
  <c r="O137" i="8"/>
  <c r="C16" i="7"/>
  <c r="U53" i="8"/>
  <c r="Y6" i="12"/>
  <c r="Y5" i="12"/>
  <c r="G5" i="11"/>
  <c r="G6" i="11"/>
  <c r="U15" i="12"/>
  <c r="V15" i="12"/>
  <c r="O36" i="8"/>
  <c r="C10" i="7"/>
  <c r="S36" i="8"/>
  <c r="F8" i="9"/>
  <c r="O553" i="6"/>
  <c r="C25" i="5"/>
  <c r="D70" i="5"/>
  <c r="Q3427" i="6"/>
  <c r="D69" i="5"/>
  <c r="V3693" i="6"/>
  <c r="U3693" i="6"/>
  <c r="U3698" i="6"/>
  <c r="V3698" i="6"/>
  <c r="O254" i="14"/>
  <c r="C16" i="13"/>
  <c r="A3" i="15" a="1"/>
  <c r="A3" i="15"/>
  <c r="A17" i="15"/>
  <c r="A4" i="15" a="1"/>
  <c r="A4" i="15"/>
  <c r="A18" i="15"/>
  <c r="U73" i="16"/>
  <c r="O72" i="16"/>
  <c r="C13" i="15"/>
  <c r="V73" i="16"/>
  <c r="V4095" i="6"/>
  <c r="V4088" i="6"/>
  <c r="F84" i="5"/>
  <c r="B17" i="11"/>
  <c r="C17" i="11"/>
  <c r="U142" i="6"/>
  <c r="V142" i="6"/>
  <c r="U150" i="6"/>
  <c r="V150" i="6"/>
  <c r="U1233" i="6"/>
  <c r="V1233" i="6"/>
  <c r="V2628" i="6"/>
  <c r="F55" i="5"/>
  <c r="E8" i="9"/>
  <c r="V4842" i="6"/>
  <c r="F105" i="5"/>
  <c r="U4515" i="6"/>
  <c r="E92" i="5"/>
  <c r="V4516" i="6"/>
  <c r="V4213" i="6"/>
  <c r="V3781" i="6"/>
  <c r="U2628" i="6"/>
  <c r="E55" i="5"/>
  <c r="V2636" i="6"/>
  <c r="V1221" i="6"/>
  <c r="U1220" i="6"/>
  <c r="C97" i="5"/>
  <c r="V434" i="6"/>
  <c r="U554" i="6"/>
  <c r="U553" i="6"/>
  <c r="E25" i="5"/>
  <c r="A14" i="11"/>
  <c r="A3" i="5" a="1"/>
  <c r="A3" i="5"/>
  <c r="A113" i="5"/>
  <c r="U486" i="6"/>
  <c r="V486" i="6"/>
  <c r="V651" i="6"/>
  <c r="V643" i="6"/>
  <c r="F28" i="5"/>
  <c r="U643" i="6"/>
  <c r="E28" i="5"/>
  <c r="U1208" i="6"/>
  <c r="U1204" i="6"/>
  <c r="E43" i="5"/>
  <c r="O1204" i="6"/>
  <c r="C43" i="5"/>
  <c r="S1411" i="6"/>
  <c r="O1411" i="6"/>
  <c r="U2466" i="6"/>
  <c r="V2466" i="6"/>
  <c r="V2535" i="6"/>
  <c r="V2593" i="6"/>
  <c r="U2593" i="6"/>
  <c r="U3029" i="6"/>
  <c r="V3029" i="6"/>
  <c r="O2934" i="6"/>
  <c r="C64" i="5"/>
  <c r="V3576" i="6"/>
  <c r="U3576" i="6"/>
  <c r="O3575" i="6"/>
  <c r="C74" i="5"/>
  <c r="U4178" i="6"/>
  <c r="U4172" i="6"/>
  <c r="O4172" i="6"/>
  <c r="C71" i="5"/>
  <c r="O3427" i="6"/>
  <c r="C69" i="5"/>
  <c r="C21" i="7"/>
  <c r="A18" i="7"/>
  <c r="U179" i="6"/>
  <c r="V179" i="6"/>
  <c r="D16" i="5"/>
  <c r="E97" i="5"/>
  <c r="F15" i="5"/>
  <c r="D7" i="5"/>
  <c r="D89" i="5"/>
  <c r="O259" i="6"/>
  <c r="C19" i="5"/>
  <c r="U260" i="14"/>
  <c r="U254" i="14"/>
  <c r="E16" i="13"/>
  <c r="V18" i="16"/>
  <c r="U146" i="6"/>
  <c r="V146" i="6"/>
  <c r="Q4541" i="6"/>
  <c r="D94" i="5"/>
  <c r="B21" i="7"/>
  <c r="V68" i="6"/>
  <c r="U67" i="16"/>
  <c r="E12" i="15"/>
  <c r="V68" i="16"/>
  <c r="V67" i="16"/>
  <c r="F12" i="15"/>
  <c r="U26" i="6"/>
  <c r="V26" i="6"/>
  <c r="U260" i="6"/>
  <c r="V260" i="6"/>
  <c r="V259" i="6"/>
  <c r="F19" i="5"/>
  <c r="Q482" i="6"/>
  <c r="D22" i="5"/>
  <c r="Q1219" i="6"/>
  <c r="D44" i="5"/>
  <c r="U1283" i="6"/>
  <c r="U1273" i="6"/>
  <c r="E46" i="5"/>
  <c r="V1381" i="6"/>
  <c r="V1380" i="6"/>
  <c r="F50" i="5"/>
  <c r="O1380" i="6"/>
  <c r="C50" i="5"/>
  <c r="U2515" i="6"/>
  <c r="V2515" i="6"/>
  <c r="U2560" i="6"/>
  <c r="V2560" i="6"/>
  <c r="V2565" i="6"/>
  <c r="U2687" i="6"/>
  <c r="O2665" i="6"/>
  <c r="C58" i="5"/>
  <c r="V3131" i="6"/>
  <c r="Q3208" i="6"/>
  <c r="U3546" i="6"/>
  <c r="U3545" i="6"/>
  <c r="E72" i="5"/>
  <c r="U3958" i="6"/>
  <c r="U3951" i="6"/>
  <c r="V3958" i="6"/>
  <c r="D80" i="5"/>
  <c r="U3972" i="6"/>
  <c r="U3965" i="6"/>
  <c r="E81" i="5"/>
  <c r="V3972" i="6"/>
  <c r="V3965" i="6"/>
  <c r="F81" i="5"/>
  <c r="O3965" i="6"/>
  <c r="C81" i="5"/>
  <c r="O3979" i="6"/>
  <c r="C82" i="5"/>
  <c r="U3986" i="6"/>
  <c r="V3986" i="6"/>
  <c r="O3993" i="6"/>
  <c r="C83" i="5"/>
  <c r="U3994" i="6"/>
  <c r="U3993" i="6"/>
  <c r="E83" i="5"/>
  <c r="V4150" i="6"/>
  <c r="U4150" i="6"/>
  <c r="U4088" i="6"/>
  <c r="E84" i="5"/>
  <c r="O4088" i="6"/>
  <c r="C84" i="5"/>
  <c r="Q795" i="6"/>
  <c r="D33" i="5"/>
  <c r="O91" i="6"/>
  <c r="C11" i="5"/>
  <c r="O209" i="6"/>
  <c r="C14" i="5"/>
  <c r="C15" i="5"/>
  <c r="V21" i="6"/>
  <c r="D8" i="5"/>
  <c r="V172" i="14"/>
  <c r="O7" i="14"/>
  <c r="D6" i="15"/>
  <c r="A20" i="13"/>
  <c r="A4" i="13" a="1"/>
  <c r="A4" i="13"/>
  <c r="A21" i="13"/>
  <c r="G7" i="5"/>
  <c r="Q259" i="6"/>
  <c r="D19" i="5"/>
  <c r="Q703" i="6"/>
  <c r="Q980" i="6"/>
  <c r="D40" i="5"/>
  <c r="D41" i="5"/>
  <c r="S1220" i="6"/>
  <c r="S1219" i="6"/>
  <c r="U2547" i="6"/>
  <c r="V2547" i="6"/>
  <c r="O2644" i="6"/>
  <c r="C56" i="5"/>
  <c r="U2645" i="6"/>
  <c r="U2644" i="6"/>
  <c r="E56" i="5"/>
  <c r="U4075" i="6"/>
  <c r="V4075" i="6"/>
  <c r="Q4172" i="6"/>
  <c r="V3358" i="6"/>
  <c r="U3357" i="6"/>
  <c r="E68" i="5"/>
  <c r="V154" i="6"/>
  <c r="U196" i="6"/>
  <c r="V196" i="6"/>
  <c r="V348" i="6"/>
  <c r="S496" i="6"/>
  <c r="S209" i="6"/>
  <c r="V767" i="6"/>
  <c r="S795" i="6"/>
  <c r="V1227" i="6"/>
  <c r="Q1411" i="6"/>
  <c r="V1418" i="6"/>
  <c r="V1990" i="6"/>
  <c r="V2141" i="6"/>
  <c r="V2906" i="6"/>
  <c r="V2896" i="6"/>
  <c r="F60" i="5"/>
  <c r="U2906" i="6"/>
  <c r="U2896" i="6"/>
  <c r="E60" i="5"/>
  <c r="U2915" i="6"/>
  <c r="V2916" i="6"/>
  <c r="V2915" i="6"/>
  <c r="V3101" i="6"/>
  <c r="V3271" i="6"/>
  <c r="Q3575" i="6"/>
  <c r="D74" i="5"/>
  <c r="V3766" i="6"/>
  <c r="V3934" i="6"/>
  <c r="V3933" i="6"/>
  <c r="U4685" i="6"/>
  <c r="O4684" i="6"/>
  <c r="C98" i="5"/>
  <c r="U4690" i="6"/>
  <c r="V4690" i="6"/>
  <c r="V53" i="8"/>
  <c r="V52" i="8"/>
  <c r="F11" i="7"/>
  <c r="A4" i="9" a="1"/>
  <c r="A4" i="9"/>
  <c r="A14" i="9"/>
  <c r="U14" i="10"/>
  <c r="V14" i="10"/>
  <c r="U64" i="12"/>
  <c r="V64" i="12"/>
  <c r="U76" i="16"/>
  <c r="V76" i="16"/>
  <c r="Q6" i="10"/>
  <c r="U36" i="8"/>
  <c r="E10" i="7"/>
  <c r="V44" i="8"/>
  <c r="V483" i="6"/>
  <c r="Y209" i="6"/>
  <c r="G14" i="5"/>
  <c r="A4" i="1" a="1"/>
  <c r="A4" i="1"/>
  <c r="A21" i="1"/>
  <c r="U210" i="6"/>
  <c r="V238" i="6"/>
  <c r="V237" i="6"/>
  <c r="F17" i="5"/>
  <c r="U382" i="6"/>
  <c r="V382" i="6"/>
  <c r="V423" i="6"/>
  <c r="O841" i="6"/>
  <c r="C36" i="5"/>
  <c r="U842" i="6"/>
  <c r="V1274" i="6"/>
  <c r="O1273" i="6"/>
  <c r="C46" i="5"/>
  <c r="V1317" i="6"/>
  <c r="U1326" i="6"/>
  <c r="E47" i="5"/>
  <c r="V1374" i="6"/>
  <c r="V1365" i="6"/>
  <c r="F49" i="5"/>
  <c r="V1399" i="6"/>
  <c r="V1398" i="6"/>
  <c r="F51" i="5"/>
  <c r="V1566" i="6"/>
  <c r="V1576" i="6"/>
  <c r="U1797" i="6"/>
  <c r="U1411" i="6"/>
  <c r="U1802" i="6"/>
  <c r="V1802" i="6"/>
  <c r="V1871" i="6"/>
  <c r="V1954" i="6"/>
  <c r="V2012" i="6"/>
  <c r="U2447" i="6"/>
  <c r="V2447" i="6"/>
  <c r="U3222" i="6"/>
  <c r="V3222" i="6"/>
  <c r="U3294" i="6"/>
  <c r="E66" i="5"/>
  <c r="V3309" i="6"/>
  <c r="V3294" i="6"/>
  <c r="F66" i="5"/>
  <c r="V3353" i="6"/>
  <c r="V3316" i="6"/>
  <c r="F67" i="5"/>
  <c r="U3429" i="6"/>
  <c r="U3428" i="6"/>
  <c r="V3429" i="6"/>
  <c r="V3428" i="6"/>
  <c r="S3835" i="6"/>
  <c r="V3919" i="6"/>
  <c r="V3835" i="6"/>
  <c r="F77" i="5"/>
  <c r="V4125" i="6"/>
  <c r="V4364" i="6"/>
  <c r="U4364" i="6"/>
  <c r="U4543" i="6"/>
  <c r="O4542" i="6"/>
  <c r="U4824" i="6"/>
  <c r="O4823" i="6"/>
  <c r="C104" i="5"/>
  <c r="V3561" i="6"/>
  <c r="F73" i="5"/>
  <c r="O980" i="6"/>
  <c r="C40" i="5"/>
  <c r="O703" i="6"/>
  <c r="U981" i="6"/>
  <c r="O7" i="16"/>
  <c r="O954" i="6"/>
  <c r="C39" i="5"/>
  <c r="V2923" i="6"/>
  <c r="F63" i="5"/>
  <c r="G53" i="5"/>
  <c r="V4523" i="6"/>
  <c r="F93" i="5"/>
  <c r="V33" i="6"/>
  <c r="U187" i="6"/>
  <c r="U186" i="6"/>
  <c r="E12" i="5"/>
  <c r="V187" i="6"/>
  <c r="V201" i="6"/>
  <c r="V200" i="6"/>
  <c r="F13" i="5"/>
  <c r="U622" i="6"/>
  <c r="E27" i="5"/>
  <c r="V704" i="6"/>
  <c r="U774" i="6"/>
  <c r="U703" i="6"/>
  <c r="U797" i="6"/>
  <c r="U796" i="6"/>
  <c r="U824" i="6"/>
  <c r="U823" i="6"/>
  <c r="E35" i="5"/>
  <c r="V824" i="6"/>
  <c r="V823" i="6"/>
  <c r="F35" i="5"/>
  <c r="O823" i="6"/>
  <c r="U853" i="6"/>
  <c r="U849" i="6"/>
  <c r="E37" i="5"/>
  <c r="V853" i="6"/>
  <c r="V869" i="6"/>
  <c r="V888" i="6"/>
  <c r="U912" i="6"/>
  <c r="V912" i="6"/>
  <c r="V915" i="6"/>
  <c r="V1195" i="6"/>
  <c r="V1194" i="6"/>
  <c r="F42" i="5"/>
  <c r="U1342" i="6"/>
  <c r="V1342" i="6"/>
  <c r="V1326" i="6"/>
  <c r="F47" i="5"/>
  <c r="V1435" i="6"/>
  <c r="U1876" i="6"/>
  <c r="V1876" i="6"/>
  <c r="U2084" i="6"/>
  <c r="V2084" i="6"/>
  <c r="V2661" i="6"/>
  <c r="Q2665" i="6"/>
  <c r="D58" i="5"/>
  <c r="U2750" i="6"/>
  <c r="V2750" i="6"/>
  <c r="V2966" i="6"/>
  <c r="V2934" i="6"/>
  <c r="F64" i="5"/>
  <c r="U3201" i="6"/>
  <c r="V3201" i="6"/>
  <c r="U3282" i="6"/>
  <c r="V3282" i="6"/>
  <c r="U3287" i="6"/>
  <c r="V3287" i="6"/>
  <c r="O3357" i="6"/>
  <c r="C68" i="5"/>
  <c r="V3380" i="6"/>
  <c r="U3627" i="6"/>
  <c r="V3627" i="6"/>
  <c r="Q3993" i="6"/>
  <c r="D83" i="5"/>
  <c r="V4201" i="6"/>
  <c r="S4348" i="6"/>
  <c r="U4467" i="6"/>
  <c r="O4466" i="6"/>
  <c r="C90" i="5"/>
  <c r="U4523" i="6"/>
  <c r="E93" i="5"/>
  <c r="U4812" i="6"/>
  <c r="U4811" i="6"/>
  <c r="E103" i="5"/>
  <c r="V4812" i="6"/>
  <c r="V4811" i="6"/>
  <c r="F103" i="5"/>
  <c r="V906" i="6"/>
  <c r="V1581" i="6"/>
  <c r="V3413" i="6"/>
  <c r="S3993" i="6"/>
  <c r="V4349" i="6"/>
  <c r="U4349" i="6"/>
  <c r="U4394" i="6"/>
  <c r="V4394" i="6"/>
  <c r="Q4466" i="6"/>
  <c r="D90" i="5"/>
  <c r="S4523" i="6"/>
  <c r="O52" i="6"/>
  <c r="C9" i="5"/>
  <c r="V342" i="6"/>
  <c r="V786" i="6"/>
  <c r="V2078" i="6"/>
  <c r="V2808" i="6"/>
  <c r="O1220" i="6"/>
  <c r="O849" i="6"/>
  <c r="C37" i="5"/>
  <c r="O4348" i="6"/>
  <c r="U446" i="6"/>
  <c r="E20" i="5"/>
  <c r="Y3427" i="6"/>
  <c r="G69" i="5"/>
  <c r="V53" i="6"/>
  <c r="V52" i="6"/>
  <c r="F9" i="5"/>
  <c r="V4472" i="6"/>
  <c r="V509" i="6"/>
  <c r="V496" i="6"/>
  <c r="F23" i="5"/>
  <c r="V3952" i="6"/>
  <c r="V4100" i="6"/>
  <c r="V3088" i="6"/>
  <c r="U3093" i="6"/>
  <c r="V3093" i="6"/>
  <c r="V780" i="6"/>
  <c r="Q954" i="6"/>
  <c r="D39" i="5"/>
  <c r="V972" i="6"/>
  <c r="V954" i="6"/>
  <c r="F39" i="5"/>
  <c r="V982" i="6"/>
  <c r="V981" i="6"/>
  <c r="U1211" i="6"/>
  <c r="V1211" i="6"/>
  <c r="V1214" i="6"/>
  <c r="V1671" i="6"/>
  <c r="V1962" i="6"/>
  <c r="U2872" i="6"/>
  <c r="U2800" i="6"/>
  <c r="E59" i="5"/>
  <c r="S2896" i="6"/>
  <c r="Q3316" i="6"/>
  <c r="D67" i="5"/>
  <c r="U3671" i="6"/>
  <c r="V3671" i="6"/>
  <c r="U3787" i="6"/>
  <c r="V3787" i="6"/>
  <c r="U3980" i="6"/>
  <c r="V4164" i="6"/>
  <c r="V4157" i="6"/>
  <c r="F85" i="5"/>
  <c r="U4309" i="6"/>
  <c r="V4309" i="6"/>
  <c r="V2652" i="6"/>
  <c r="V2651" i="6"/>
  <c r="F57" i="5"/>
  <c r="V3253" i="6"/>
  <c r="V3385" i="6"/>
  <c r="S3575" i="6"/>
  <c r="S3427" i="6"/>
  <c r="V3644" i="6"/>
  <c r="V3815" i="6"/>
  <c r="V3814" i="6"/>
  <c r="F76" i="5"/>
  <c r="S3979" i="6"/>
  <c r="U4391" i="6"/>
  <c r="V4391" i="6"/>
  <c r="V4519" i="6"/>
  <c r="V4647" i="6"/>
  <c r="V4613" i="6"/>
  <c r="Q4772" i="6"/>
  <c r="U67" i="12"/>
  <c r="V67" i="12"/>
  <c r="U109" i="12"/>
  <c r="V109" i="12"/>
  <c r="U129" i="12"/>
  <c r="V129" i="12"/>
  <c r="Y3932" i="6"/>
  <c r="G78" i="5"/>
  <c r="V4355" i="6"/>
  <c r="U4442" i="6"/>
  <c r="V4442" i="6"/>
  <c r="S4823" i="6"/>
  <c r="S4759" i="6"/>
  <c r="U4869" i="6"/>
  <c r="U4856" i="6"/>
  <c r="E106" i="5"/>
  <c r="V4869" i="6"/>
  <c r="V4856" i="6"/>
  <c r="F106" i="5"/>
  <c r="U101" i="8"/>
  <c r="V101" i="8"/>
  <c r="V104" i="8"/>
  <c r="U20" i="10"/>
  <c r="V20" i="10"/>
  <c r="U31" i="10"/>
  <c r="V31" i="10"/>
  <c r="V53" i="10"/>
  <c r="V94" i="10"/>
  <c r="Q36" i="12"/>
  <c r="U115" i="12"/>
  <c r="V115" i="12"/>
  <c r="V72" i="14"/>
  <c r="V57" i="14"/>
  <c r="F12" i="13"/>
  <c r="Q171" i="14"/>
  <c r="U27" i="16"/>
  <c r="V27" i="16"/>
  <c r="U63" i="16"/>
  <c r="U56" i="16"/>
  <c r="E11" i="15"/>
  <c r="U4598" i="6"/>
  <c r="V4598" i="6"/>
  <c r="V4601" i="6"/>
  <c r="U17" i="10"/>
  <c r="V17" i="10"/>
  <c r="U210" i="14"/>
  <c r="V210" i="14"/>
  <c r="U21" i="16"/>
  <c r="U8" i="16"/>
  <c r="U78" i="8"/>
  <c r="V78" i="8"/>
  <c r="Q122" i="12"/>
  <c r="D11" i="11"/>
  <c r="S166" i="12"/>
  <c r="U22" i="14"/>
  <c r="U15" i="14"/>
  <c r="S122" i="12"/>
  <c r="U144" i="12"/>
  <c r="V144" i="12"/>
  <c r="U53" i="14"/>
  <c r="U46" i="14"/>
  <c r="E11" i="13"/>
  <c r="V78" i="14"/>
  <c r="U78" i="14"/>
  <c r="U57" i="14"/>
  <c r="E12" i="13"/>
  <c r="V155" i="14"/>
  <c r="V130" i="14"/>
  <c r="F14" i="13"/>
  <c r="V242" i="14"/>
  <c r="Y7" i="10"/>
  <c r="V77" i="10"/>
  <c r="V101" i="10"/>
  <c r="S36" i="12"/>
  <c r="S7" i="12"/>
  <c r="S6" i="12"/>
  <c r="S5" i="12"/>
  <c r="V196" i="14"/>
  <c r="V80" i="10"/>
  <c r="V184" i="14"/>
  <c r="V15" i="16"/>
  <c r="V3208" i="6"/>
  <c r="F65" i="5"/>
  <c r="E8" i="15"/>
  <c r="E32" i="5"/>
  <c r="U702" i="6"/>
  <c r="E31" i="5"/>
  <c r="E53" i="5"/>
  <c r="V91" i="6"/>
  <c r="F11" i="5"/>
  <c r="V13" i="10"/>
  <c r="E80" i="5"/>
  <c r="U3932" i="6"/>
  <c r="E78" i="5"/>
  <c r="O702" i="6"/>
  <c r="C31" i="5"/>
  <c r="C32" i="5"/>
  <c r="V4824" i="6"/>
  <c r="V4823" i="6"/>
  <c r="F104" i="5"/>
  <c r="U4823" i="6"/>
  <c r="E104" i="5"/>
  <c r="C14" i="9"/>
  <c r="A11" i="9"/>
  <c r="B14" i="9"/>
  <c r="V3754" i="6"/>
  <c r="F75" i="5"/>
  <c r="Q702" i="6"/>
  <c r="D31" i="5"/>
  <c r="D32" i="5"/>
  <c r="U2665" i="6"/>
  <c r="E58" i="5"/>
  <c r="E87" i="5"/>
  <c r="U4171" i="6"/>
  <c r="E86" i="5"/>
  <c r="U3979" i="6"/>
  <c r="E82" i="5"/>
  <c r="O4347" i="6"/>
  <c r="C88" i="5"/>
  <c r="C89" i="5"/>
  <c r="U4466" i="6"/>
  <c r="E90" i="5"/>
  <c r="V4467" i="6"/>
  <c r="V4466" i="6"/>
  <c r="F90" i="5"/>
  <c r="V849" i="6"/>
  <c r="F37" i="5"/>
  <c r="F62" i="5"/>
  <c r="Q4171" i="6"/>
  <c r="D86" i="5"/>
  <c r="D87" i="5"/>
  <c r="V2645" i="6"/>
  <c r="V2644" i="6"/>
  <c r="F56" i="5"/>
  <c r="A18" i="13"/>
  <c r="V171" i="14"/>
  <c r="F15" i="13"/>
  <c r="D65" i="5"/>
  <c r="Q2914" i="6"/>
  <c r="D61" i="5"/>
  <c r="V2687" i="6"/>
  <c r="V2665" i="6"/>
  <c r="F58" i="5"/>
  <c r="U482" i="6"/>
  <c r="E22" i="5"/>
  <c r="O3932" i="6"/>
  <c r="C78" i="5"/>
  <c r="S1410" i="6"/>
  <c r="V1220" i="6"/>
  <c r="U3754" i="6"/>
  <c r="E75" i="5"/>
  <c r="A15" i="15"/>
  <c r="O6" i="16"/>
  <c r="C7" i="15"/>
  <c r="B21" i="13"/>
  <c r="C21" i="13"/>
  <c r="O1410" i="6"/>
  <c r="C52" i="5"/>
  <c r="C53" i="5"/>
  <c r="V53" i="14"/>
  <c r="V46" i="14"/>
  <c r="F11" i="13"/>
  <c r="V774" i="6"/>
  <c r="V703" i="6"/>
  <c r="V186" i="6"/>
  <c r="F12" i="5"/>
  <c r="O4541" i="6"/>
  <c r="C94" i="5"/>
  <c r="C95" i="5"/>
  <c r="F70" i="5"/>
  <c r="U841" i="6"/>
  <c r="E36" i="5"/>
  <c r="V842" i="6"/>
  <c r="V841" i="6"/>
  <c r="F36" i="5"/>
  <c r="V22" i="14"/>
  <c r="V15" i="14"/>
  <c r="V21" i="16"/>
  <c r="V8" i="16"/>
  <c r="V63" i="16"/>
  <c r="V56" i="16"/>
  <c r="F11" i="15"/>
  <c r="D15" i="13"/>
  <c r="Q7" i="14"/>
  <c r="D10" i="11"/>
  <c r="Q7" i="12"/>
  <c r="S4612" i="6"/>
  <c r="V4612" i="6"/>
  <c r="F96" i="5"/>
  <c r="F97" i="5"/>
  <c r="S3932" i="6"/>
  <c r="S6" i="6"/>
  <c r="S5" i="6"/>
  <c r="V3980" i="6"/>
  <c r="V3979" i="6"/>
  <c r="F82" i="5"/>
  <c r="V2872" i="6"/>
  <c r="V2800" i="6"/>
  <c r="F59" i="5"/>
  <c r="U4348" i="6"/>
  <c r="S4347" i="6"/>
  <c r="V797" i="6"/>
  <c r="V796" i="6"/>
  <c r="U4542" i="6"/>
  <c r="V4543" i="6"/>
  <c r="V4542" i="6"/>
  <c r="E70" i="5"/>
  <c r="V482" i="6"/>
  <c r="F22" i="5"/>
  <c r="U4684" i="6"/>
  <c r="V4685" i="6"/>
  <c r="V4684" i="6"/>
  <c r="F98" i="5"/>
  <c r="E62" i="5"/>
  <c r="V3357" i="6"/>
  <c r="F68" i="5"/>
  <c r="U171" i="14"/>
  <c r="E15" i="13"/>
  <c r="V3994" i="6"/>
  <c r="V3993" i="6"/>
  <c r="F83" i="5"/>
  <c r="V1283" i="6"/>
  <c r="V1273" i="6"/>
  <c r="F46" i="5"/>
  <c r="Q4347" i="6"/>
  <c r="D88" i="5"/>
  <c r="Q209" i="6"/>
  <c r="C87" i="5"/>
  <c r="O4171" i="6"/>
  <c r="C86" i="5"/>
  <c r="U3575" i="6"/>
  <c r="E74" i="5"/>
  <c r="U2934" i="6"/>
  <c r="E64" i="5"/>
  <c r="V1208" i="6"/>
  <c r="V1204" i="6"/>
  <c r="F43" i="5"/>
  <c r="A4" i="5" a="1"/>
  <c r="A4" i="5"/>
  <c r="A114" i="5"/>
  <c r="O4612" i="6"/>
  <c r="C96" i="5"/>
  <c r="U72" i="16"/>
  <c r="E13" i="15"/>
  <c r="V260" i="14"/>
  <c r="V254" i="14"/>
  <c r="F16" i="13"/>
  <c r="V554" i="6"/>
  <c r="V553" i="6"/>
  <c r="F25" i="5"/>
  <c r="F41" i="5"/>
  <c r="V980" i="6"/>
  <c r="F40" i="5"/>
  <c r="Q1410" i="6"/>
  <c r="D52" i="5"/>
  <c r="D53" i="5"/>
  <c r="C7" i="13"/>
  <c r="O6" i="14"/>
  <c r="U1219" i="6"/>
  <c r="E44" i="5"/>
  <c r="E45" i="5"/>
  <c r="U91" i="6"/>
  <c r="E11" i="5"/>
  <c r="V72" i="16"/>
  <c r="F13" i="15"/>
  <c r="B18" i="15"/>
  <c r="C18" i="15"/>
  <c r="D102" i="5"/>
  <c r="Q4612" i="6"/>
  <c r="D96" i="5"/>
  <c r="G7" i="9"/>
  <c r="Y6" i="10"/>
  <c r="E9" i="13"/>
  <c r="U7" i="14"/>
  <c r="V3951" i="6"/>
  <c r="F80" i="5"/>
  <c r="O1219" i="6"/>
  <c r="C44" i="5"/>
  <c r="C45" i="5"/>
  <c r="V4348" i="6"/>
  <c r="C35" i="5"/>
  <c r="O795" i="6"/>
  <c r="C33" i="5"/>
  <c r="E34" i="5"/>
  <c r="E41" i="5"/>
  <c r="U980" i="6"/>
  <c r="E40" i="5"/>
  <c r="U3208" i="6"/>
  <c r="E65" i="5"/>
  <c r="V1797" i="6"/>
  <c r="U209" i="6"/>
  <c r="E14" i="5"/>
  <c r="E15" i="5"/>
  <c r="D6" i="9"/>
  <c r="Q5" i="10"/>
  <c r="D5" i="9"/>
  <c r="U13" i="10"/>
  <c r="F79" i="5"/>
  <c r="V1411" i="6"/>
  <c r="Y6" i="6"/>
  <c r="Q3932" i="6"/>
  <c r="D78" i="5"/>
  <c r="V3546" i="6"/>
  <c r="V3545" i="6"/>
  <c r="F72" i="5"/>
  <c r="U259" i="6"/>
  <c r="E19" i="5"/>
  <c r="V209" i="6"/>
  <c r="F14" i="5"/>
  <c r="V4178" i="6"/>
  <c r="V4172" i="6"/>
  <c r="V3575" i="6"/>
  <c r="F74" i="5"/>
  <c r="A111" i="5"/>
  <c r="V4515" i="6"/>
  <c r="F92" i="5"/>
  <c r="O2914" i="6"/>
  <c r="C61" i="5"/>
  <c r="F32" i="5"/>
  <c r="V702" i="6"/>
  <c r="F31" i="5"/>
  <c r="F8" i="15"/>
  <c r="V7" i="16"/>
  <c r="E98" i="5"/>
  <c r="U4612" i="6"/>
  <c r="E96" i="5"/>
  <c r="V3427" i="6"/>
  <c r="F69" i="5"/>
  <c r="F9" i="9"/>
  <c r="V7" i="10"/>
  <c r="F87" i="5"/>
  <c r="V4171" i="6"/>
  <c r="F86" i="5"/>
  <c r="V3932" i="6"/>
  <c r="F78" i="5"/>
  <c r="U795" i="6"/>
  <c r="E33" i="5"/>
  <c r="F89" i="5"/>
  <c r="V4347" i="6"/>
  <c r="F88" i="5"/>
  <c r="Y5" i="10"/>
  <c r="G5" i="9"/>
  <c r="G6" i="9"/>
  <c r="C6" i="13"/>
  <c r="O5" i="14"/>
  <c r="C5" i="13"/>
  <c r="B114" i="5"/>
  <c r="C114" i="5"/>
  <c r="E95" i="5"/>
  <c r="U4541" i="6"/>
  <c r="E94" i="5"/>
  <c r="U4347" i="6"/>
  <c r="E88" i="5"/>
  <c r="E89" i="5"/>
  <c r="D7" i="11"/>
  <c r="Q6" i="12"/>
  <c r="O5" i="16"/>
  <c r="C5" i="15"/>
  <c r="C6" i="15"/>
  <c r="F45" i="5"/>
  <c r="V1219" i="6"/>
  <c r="F44" i="5"/>
  <c r="U7" i="16"/>
  <c r="Y5" i="6"/>
  <c r="G5" i="5"/>
  <c r="G6" i="5"/>
  <c r="E9" i="9"/>
  <c r="U7" i="10"/>
  <c r="U2914" i="6"/>
  <c r="E61" i="5"/>
  <c r="U3427" i="6"/>
  <c r="E69" i="5"/>
  <c r="V2914" i="6"/>
  <c r="F61" i="5"/>
  <c r="U1410" i="6"/>
  <c r="E52" i="5"/>
  <c r="V4541" i="6"/>
  <c r="F94" i="5"/>
  <c r="F95" i="5"/>
  <c r="F53" i="5"/>
  <c r="V1410" i="6"/>
  <c r="F52" i="5"/>
  <c r="E7" i="13"/>
  <c r="U6" i="14"/>
  <c r="D14" i="5"/>
  <c r="Q6" i="6"/>
  <c r="F34" i="5"/>
  <c r="V795" i="6"/>
  <c r="F33" i="5"/>
  <c r="D7" i="13"/>
  <c r="Q6" i="14"/>
  <c r="F9" i="13"/>
  <c r="V7" i="14"/>
  <c r="F7" i="13"/>
  <c r="V6" i="14"/>
  <c r="E7" i="9"/>
  <c r="U6" i="10"/>
  <c r="E7" i="15"/>
  <c r="U6" i="16"/>
  <c r="C15" i="15"/>
  <c r="B17" i="15"/>
  <c r="F7" i="15"/>
  <c r="V6" i="16"/>
  <c r="U5" i="14"/>
  <c r="E5" i="13"/>
  <c r="E6" i="13"/>
  <c r="Q5" i="14"/>
  <c r="D5" i="13"/>
  <c r="D6" i="13"/>
  <c r="D6" i="5"/>
  <c r="Q5" i="6"/>
  <c r="D5" i="5"/>
  <c r="Q5" i="12"/>
  <c r="D5" i="11"/>
  <c r="D6" i="11"/>
  <c r="C18" i="13"/>
  <c r="B20" i="13"/>
  <c r="F7" i="9"/>
  <c r="V6" i="10"/>
  <c r="E6" i="15"/>
  <c r="U5" i="16"/>
  <c r="E5" i="15"/>
  <c r="F6" i="15"/>
  <c r="V5" i="16"/>
  <c r="F5" i="15"/>
  <c r="E6" i="9"/>
  <c r="U5" i="10"/>
  <c r="E5" i="9"/>
  <c r="F6" i="9"/>
  <c r="V5" i="10"/>
  <c r="F5" i="9"/>
  <c r="F6" i="13"/>
  <c r="V5" i="14"/>
  <c r="F5" i="13"/>
  <c r="C19" i="13"/>
  <c r="C20" i="13"/>
  <c r="C15" i="9"/>
  <c r="C12" i="9"/>
  <c r="C13" i="9"/>
  <c r="C16" i="15"/>
  <c r="C17" i="15"/>
  <c r="C22" i="13"/>
  <c r="C19" i="15"/>
  <c r="Y6" i="8"/>
  <c r="G7" i="7"/>
  <c r="S137" i="8"/>
  <c r="U61" i="8"/>
  <c r="O28" i="8"/>
  <c r="C9" i="7"/>
  <c r="V24" i="8"/>
  <c r="Q7" i="8"/>
  <c r="D7" i="7"/>
  <c r="S68" i="8"/>
  <c r="S7" i="8"/>
  <c r="S6" i="8"/>
  <c r="S5" i="8"/>
  <c r="U129" i="8"/>
  <c r="E15" i="7"/>
  <c r="V61" i="8"/>
  <c r="V130" i="8"/>
  <c r="V36" i="8"/>
  <c r="F10" i="7"/>
  <c r="O52" i="8"/>
  <c r="C11" i="7"/>
  <c r="U52" i="8"/>
  <c r="E11" i="7"/>
  <c r="O129" i="8"/>
  <c r="C15" i="7"/>
  <c r="Q52" i="8"/>
  <c r="D11" i="7"/>
  <c r="S91" i="8"/>
  <c r="Q137" i="8"/>
  <c r="D16" i="7"/>
  <c r="V87" i="8"/>
  <c r="U60" i="8"/>
  <c r="E12" i="7"/>
  <c r="V21" i="8"/>
  <c r="U68" i="8"/>
  <c r="E13" i="7"/>
  <c r="U91" i="8"/>
  <c r="E14" i="7"/>
  <c r="V92" i="8"/>
  <c r="V113" i="8"/>
  <c r="V64" i="8"/>
  <c r="O68" i="8"/>
  <c r="C13" i="7"/>
  <c r="V141" i="8"/>
  <c r="V15" i="8"/>
  <c r="V138" i="8"/>
  <c r="V133" i="8"/>
  <c r="V129" i="8"/>
  <c r="F15" i="7"/>
  <c r="V75" i="8"/>
  <c r="V84" i="8"/>
  <c r="V98" i="8"/>
  <c r="V107" i="8"/>
  <c r="V125" i="8"/>
  <c r="O91" i="8"/>
  <c r="C14" i="7"/>
  <c r="V29" i="8"/>
  <c r="V28" i="8"/>
  <c r="F9" i="7"/>
  <c r="G6" i="7"/>
  <c r="Y5" i="8"/>
  <c r="G5" i="7"/>
  <c r="Q6" i="8"/>
  <c r="V68" i="8"/>
  <c r="F13" i="7"/>
  <c r="V60" i="8"/>
  <c r="F12" i="7"/>
  <c r="V137" i="8"/>
  <c r="F16" i="7"/>
  <c r="V91" i="8"/>
  <c r="F14" i="7"/>
  <c r="D6" i="7"/>
  <c r="Q5" i="8"/>
  <c r="D5" i="7"/>
  <c r="O8" i="6"/>
  <c r="O8" i="8"/>
  <c r="O7" i="8"/>
  <c r="C7" i="7"/>
  <c r="E8" i="5"/>
  <c r="U7" i="6"/>
  <c r="U6" i="6"/>
  <c r="U5" i="6"/>
  <c r="E5" i="5"/>
  <c r="F7" i="2"/>
  <c r="V9" i="6"/>
  <c r="V8" i="6"/>
  <c r="V9" i="8"/>
  <c r="V8" i="8"/>
  <c r="U8" i="8"/>
  <c r="A3" i="2" a="1"/>
  <c r="A3" i="2"/>
  <c r="A16" i="2"/>
  <c r="O7" i="6"/>
  <c r="C8" i="5"/>
  <c r="O6" i="8"/>
  <c r="C6" i="7"/>
  <c r="C8" i="7"/>
  <c r="E7" i="5"/>
  <c r="E6" i="5"/>
  <c r="F8" i="5"/>
  <c r="V7" i="6"/>
  <c r="C112" i="5"/>
  <c r="C113" i="5"/>
  <c r="E8" i="7"/>
  <c r="U7" i="8"/>
  <c r="V7" i="8"/>
  <c r="F8" i="7"/>
  <c r="O5" i="8"/>
  <c r="C5" i="7"/>
  <c r="A4" i="2" a="1"/>
  <c r="A4" i="2"/>
  <c r="A18" i="2"/>
  <c r="C7" i="5"/>
  <c r="O6" i="6"/>
  <c r="F7" i="5"/>
  <c r="V6" i="6"/>
  <c r="F7" i="7"/>
  <c r="V6" i="8"/>
  <c r="U6" i="8"/>
  <c r="E7" i="7"/>
  <c r="C18" i="7"/>
  <c r="B20" i="7"/>
  <c r="B18" i="2"/>
  <c r="C18" i="2"/>
  <c r="O5" i="6"/>
  <c r="C5" i="5"/>
  <c r="C6" i="5"/>
  <c r="V5" i="6"/>
  <c r="F5" i="5"/>
  <c r="G7" i="2"/>
  <c r="F6" i="5"/>
  <c r="E6" i="7"/>
  <c r="U5" i="8"/>
  <c r="E5" i="7"/>
  <c r="F8" i="2"/>
  <c r="V5" i="8"/>
  <c r="F5" i="7"/>
  <c r="G8" i="2"/>
  <c r="F6" i="7"/>
  <c r="C111" i="5"/>
  <c r="B113" i="5"/>
  <c r="C115" i="5"/>
  <c r="C22" i="7"/>
  <c r="C19" i="7"/>
  <c r="C20" i="7"/>
  <c r="O8" i="12"/>
  <c r="C8" i="11"/>
  <c r="V61" i="12"/>
  <c r="V46" i="12"/>
  <c r="O122" i="12"/>
  <c r="C11" i="11"/>
  <c r="O166" i="12"/>
  <c r="C12" i="11"/>
  <c r="V106" i="12"/>
  <c r="V170" i="12"/>
  <c r="U76" i="12"/>
  <c r="V76" i="12"/>
  <c r="V29" i="12"/>
  <c r="V28" i="12"/>
  <c r="F9" i="11"/>
  <c r="U28" i="12"/>
  <c r="E9" i="11"/>
  <c r="V153" i="12"/>
  <c r="U166" i="12"/>
  <c r="E12" i="11"/>
  <c r="O36" i="12"/>
  <c r="C10" i="11"/>
  <c r="V43" i="12"/>
  <c r="U122" i="12"/>
  <c r="E11" i="11"/>
  <c r="V123" i="12"/>
  <c r="V122" i="12"/>
  <c r="F11" i="11"/>
  <c r="O28" i="12"/>
  <c r="V52" i="12"/>
  <c r="V55" i="12"/>
  <c r="U8" i="12"/>
  <c r="E8" i="11"/>
  <c r="V9" i="12"/>
  <c r="V8" i="12"/>
  <c r="V166" i="12"/>
  <c r="F12" i="11"/>
  <c r="U36" i="12"/>
  <c r="E10" i="11"/>
  <c r="V36" i="12"/>
  <c r="F10" i="11"/>
  <c r="O7" i="12"/>
  <c r="C9" i="11"/>
  <c r="F8" i="11"/>
  <c r="V7" i="12"/>
  <c r="U7" i="12"/>
  <c r="C7" i="11"/>
  <c r="O6" i="12"/>
  <c r="O5" i="12"/>
  <c r="F7" i="11"/>
  <c r="V6" i="12"/>
  <c r="U6" i="12"/>
  <c r="U5" i="12"/>
  <c r="E7" i="11"/>
  <c r="V5" i="12"/>
  <c r="C6" i="11"/>
  <c r="C5" i="11"/>
  <c r="C10" i="2"/>
  <c r="F5" i="11"/>
  <c r="F6" i="11"/>
  <c r="E6" i="11"/>
  <c r="E5" i="11"/>
  <c r="C14" i="11"/>
  <c r="B16" i="11"/>
  <c r="F10" i="2"/>
  <c r="C17" i="2"/>
  <c r="E21" i="1"/>
  <c r="C15" i="11"/>
  <c r="C16" i="11"/>
  <c r="G10" i="2"/>
  <c r="G6" i="2"/>
  <c r="G5" i="2"/>
  <c r="C19" i="2"/>
  <c r="E22" i="1"/>
  <c r="C18" i="11"/>
  <c r="C6" i="2"/>
  <c r="C5" i="2"/>
  <c r="C14" i="2"/>
  <c r="F6" i="2"/>
  <c r="F5" i="2"/>
  <c r="C15" i="2"/>
  <c r="E19" i="1"/>
  <c r="E18" i="1"/>
  <c r="B16" i="2"/>
  <c r="D20" i="1"/>
  <c r="B17" i="2"/>
  <c r="D21" i="1"/>
  <c r="E20" i="1"/>
</calcChain>
</file>

<file path=xl/sharedStrings.xml><?xml version="1.0" encoding="utf-8"?>
<sst xmlns="http://schemas.openxmlformats.org/spreadsheetml/2006/main" count="12484" uniqueCount="3759">
  <si>
    <t xml:space="preserve"> </t>
  </si>
  <si>
    <t>%</t>
  </si>
  <si>
    <t>1</t>
  </si>
  <si>
    <t>2</t>
  </si>
  <si>
    <t>3</t>
  </si>
  <si>
    <t>4</t>
  </si>
  <si>
    <t>5</t>
  </si>
  <si>
    <t>6</t>
  </si>
  <si>
    <t>7</t>
  </si>
  <si>
    <t>8</t>
  </si>
  <si>
    <t>9</t>
  </si>
  <si>
    <t>=</t>
  </si>
  <si>
    <t>B</t>
  </si>
  <si>
    <t>H</t>
  </si>
  <si>
    <t>_</t>
  </si>
  <si>
    <t>m</t>
  </si>
  <si>
    <t>t</t>
  </si>
  <si>
    <t>01</t>
  </si>
  <si>
    <t>02</t>
  </si>
  <si>
    <t>10</t>
  </si>
  <si>
    <t>12</t>
  </si>
  <si>
    <t>14</t>
  </si>
  <si>
    <t>15</t>
  </si>
  <si>
    <t>16</t>
  </si>
  <si>
    <t>17</t>
  </si>
  <si>
    <t>18</t>
  </si>
  <si>
    <t>20</t>
  </si>
  <si>
    <t>22</t>
  </si>
  <si>
    <t>25</t>
  </si>
  <si>
    <t>32</t>
  </si>
  <si>
    <t>56</t>
  </si>
  <si>
    <t>MJ</t>
  </si>
  <si>
    <t>MP</t>
  </si>
  <si>
    <t>ON</t>
  </si>
  <si>
    <t>SP</t>
  </si>
  <si>
    <t>VK</t>
  </si>
  <si>
    <t>kg</t>
  </si>
  <si>
    <t>ks</t>
  </si>
  <si>
    <t>m2</t>
  </si>
  <si>
    <t>m3</t>
  </si>
  <si>
    <t>0,5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</si>
  <si>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</si>
  <si>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</si>
  <si>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</si>
  <si>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</si>
  <si>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</si>
  <si>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</si>
  <si>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</si>
  <si>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</si>
  <si>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</si>
  <si>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</si>
  <si>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1,2</t>
  </si>
  <si>
    <t>100</t>
  </si>
  <si>
    <t>101</t>
  </si>
  <si>
    <t>110</t>
  </si>
  <si>
    <t>1NP</t>
  </si>
  <si>
    <t>2,1</t>
  </si>
  <si>
    <t>2,5</t>
  </si>
  <si>
    <t>2,8</t>
  </si>
  <si>
    <t>286</t>
  </si>
  <si>
    <t>2NP</t>
  </si>
  <si>
    <t>318</t>
  </si>
  <si>
    <t>360</t>
  </si>
  <si>
    <t>5,0</t>
  </si>
  <si>
    <t>6,0</t>
  </si>
  <si>
    <t>7,2</t>
  </si>
  <si>
    <t>801</t>
  </si>
  <si>
    <t>D01</t>
  </si>
  <si>
    <t>D02</t>
  </si>
  <si>
    <t>D03</t>
  </si>
  <si>
    <t>D04</t>
  </si>
  <si>
    <t>DPH</t>
  </si>
  <si>
    <t>JV;</t>
  </si>
  <si>
    <t>JZ;</t>
  </si>
  <si>
    <t>KPx</t>
  </si>
  <si>
    <t>Kód</t>
  </si>
  <si>
    <t>N.1</t>
  </si>
  <si>
    <t>N.2</t>
  </si>
  <si>
    <t>N.3</t>
  </si>
  <si>
    <t>O01</t>
  </si>
  <si>
    <t>O02</t>
  </si>
  <si>
    <t>O03</t>
  </si>
  <si>
    <t>O04</t>
  </si>
  <si>
    <t>O05</t>
  </si>
  <si>
    <t>O06</t>
  </si>
  <si>
    <t>O07</t>
  </si>
  <si>
    <t>O08</t>
  </si>
  <si>
    <t>O09</t>
  </si>
  <si>
    <t>O10</t>
  </si>
  <si>
    <t>O11</t>
  </si>
  <si>
    <t>O12</t>
  </si>
  <si>
    <t>O13</t>
  </si>
  <si>
    <t>O14</t>
  </si>
  <si>
    <t>O15</t>
  </si>
  <si>
    <t>O16</t>
  </si>
  <si>
    <t>O17</t>
  </si>
  <si>
    <t>O18</t>
  </si>
  <si>
    <t>O19</t>
  </si>
  <si>
    <t>O20</t>
  </si>
  <si>
    <t>Rok</t>
  </si>
  <si>
    <t>SUB</t>
  </si>
  <si>
    <t>SV;</t>
  </si>
  <si>
    <t>SZ;</t>
  </si>
  <si>
    <t>Typ</t>
  </si>
  <si>
    <t>VZT</t>
  </si>
  <si>
    <t>Z01</t>
  </si>
  <si>
    <t>Z02</t>
  </si>
  <si>
    <t>Z03</t>
  </si>
  <si>
    <t>Z04</t>
  </si>
  <si>
    <t>Z05</t>
  </si>
  <si>
    <t>Z07</t>
  </si>
  <si>
    <t>Z08</t>
  </si>
  <si>
    <t>Z09</t>
  </si>
  <si>
    <t>Z13</t>
  </si>
  <si>
    <t>Z14</t>
  </si>
  <si>
    <t>den</t>
  </si>
  <si>
    <t>kus</t>
  </si>
  <si>
    <t>Kč</t>
  </si>
  <si>
    <t>0,72</t>
  </si>
  <si>
    <t>0071</t>
  </si>
  <si>
    <t>0072</t>
  </si>
  <si>
    <t>0073</t>
  </si>
  <si>
    <t>0074</t>
  </si>
  <si>
    <t>0075</t>
  </si>
  <si>
    <t>1002</t>
  </si>
  <si>
    <t>1003</t>
  </si>
  <si>
    <t>1006</t>
  </si>
  <si>
    <t>1007</t>
  </si>
  <si>
    <t>1009</t>
  </si>
  <si>
    <t>1200</t>
  </si>
  <si>
    <t>16,0</t>
  </si>
  <si>
    <t>16,2</t>
  </si>
  <si>
    <t>2,05</t>
  </si>
  <si>
    <t>25,5</t>
  </si>
  <si>
    <t>26,5</t>
  </si>
  <si>
    <t>29,0</t>
  </si>
  <si>
    <t>29,7</t>
  </si>
  <si>
    <t>32,0</t>
  </si>
  <si>
    <t>36,4</t>
  </si>
  <si>
    <t>36,9</t>
  </si>
  <si>
    <t>40,3</t>
  </si>
  <si>
    <t>6,86</t>
  </si>
  <si>
    <t>68,4</t>
  </si>
  <si>
    <t>7,45</t>
  </si>
  <si>
    <t>7,68</t>
  </si>
  <si>
    <t>7,85</t>
  </si>
  <si>
    <t>Cena</t>
  </si>
  <si>
    <t>KPxx</t>
  </si>
  <si>
    <t>NAIP</t>
  </si>
  <si>
    <t>Z01a</t>
  </si>
  <si>
    <t>m381</t>
  </si>
  <si>
    <t>mPVC</t>
  </si>
  <si>
    <t>sada</t>
  </si>
  <si>
    <t>0,161</t>
  </si>
  <si>
    <t>1 + 1</t>
  </si>
  <si>
    <t>17,02</t>
  </si>
  <si>
    <t>18,52</t>
  </si>
  <si>
    <t>2 * 2</t>
  </si>
  <si>
    <t>239,0</t>
  </si>
  <si>
    <t>25,02</t>
  </si>
  <si>
    <t>26,25</t>
  </si>
  <si>
    <t>27,39</t>
  </si>
  <si>
    <t>28,91</t>
  </si>
  <si>
    <t>3 * 2</t>
  </si>
  <si>
    <t>3 * 7</t>
  </si>
  <si>
    <t>31,09</t>
  </si>
  <si>
    <t>4 * 2</t>
  </si>
  <si>
    <t>48,25</t>
  </si>
  <si>
    <t>49,43</t>
  </si>
  <si>
    <t>4xR10</t>
  </si>
  <si>
    <t>5 * 2</t>
  </si>
  <si>
    <t>5 * 6</t>
  </si>
  <si>
    <t>5 + 6</t>
  </si>
  <si>
    <t>5,835</t>
  </si>
  <si>
    <t>54,74</t>
  </si>
  <si>
    <t>57,96</t>
  </si>
  <si>
    <t>6 * 7</t>
  </si>
  <si>
    <t>62,99</t>
  </si>
  <si>
    <t>629,9</t>
  </si>
  <si>
    <t>74181</t>
  </si>
  <si>
    <t>75,13</t>
  </si>
  <si>
    <t>80,92</t>
  </si>
  <si>
    <t>FP01;</t>
  </si>
  <si>
    <t>FP02;</t>
  </si>
  <si>
    <t>FP03;</t>
  </si>
  <si>
    <t>FP04;</t>
  </si>
  <si>
    <t>KP101</t>
  </si>
  <si>
    <t>KP102</t>
  </si>
  <si>
    <t>KP103</t>
  </si>
  <si>
    <t>KPxxx</t>
  </si>
  <si>
    <t>N.1.1</t>
  </si>
  <si>
    <t>Název</t>
  </si>
  <si>
    <t>Popis</t>
  </si>
  <si>
    <t>SO.01</t>
  </si>
  <si>
    <t>Výraz</t>
  </si>
  <si>
    <t>m186;</t>
  </si>
  <si>
    <t>m187;</t>
  </si>
  <si>
    <t>m381;</t>
  </si>
  <si>
    <t>mPVCx</t>
  </si>
  <si>
    <t>Suť</t>
  </si>
  <si>
    <t>005-01</t>
  </si>
  <si>
    <t>005-02</t>
  </si>
  <si>
    <t>005-03</t>
  </si>
  <si>
    <t>005-04</t>
  </si>
  <si>
    <t>005-05</t>
  </si>
  <si>
    <t>005-06</t>
  </si>
  <si>
    <t>005-07</t>
  </si>
  <si>
    <t>005-08</t>
  </si>
  <si>
    <t>005-09</t>
  </si>
  <si>
    <t>005-10</t>
  </si>
  <si>
    <t>005-11</t>
  </si>
  <si>
    <t>005-12</t>
  </si>
  <si>
    <t>005-13</t>
  </si>
  <si>
    <t>005-14</t>
  </si>
  <si>
    <t>125,75</t>
  </si>
  <si>
    <t>152,58</t>
  </si>
  <si>
    <t>163,93</t>
  </si>
  <si>
    <t>183-00</t>
  </si>
  <si>
    <t>183-01</t>
  </si>
  <si>
    <t>183-02</t>
  </si>
  <si>
    <t>183-03</t>
  </si>
  <si>
    <t>183-04</t>
  </si>
  <si>
    <t>183-05</t>
  </si>
  <si>
    <t>183-06</t>
  </si>
  <si>
    <t>183-07</t>
  </si>
  <si>
    <t>183-08</t>
  </si>
  <si>
    <t>183-09</t>
  </si>
  <si>
    <t>183-10</t>
  </si>
  <si>
    <t>183-11</t>
  </si>
  <si>
    <t>183-12</t>
  </si>
  <si>
    <t>183-13</t>
  </si>
  <si>
    <t>183-14</t>
  </si>
  <si>
    <t>183-15</t>
  </si>
  <si>
    <t>183-16</t>
  </si>
  <si>
    <t>183-17</t>
  </si>
  <si>
    <t>183-20</t>
  </si>
  <si>
    <t>183-21</t>
  </si>
  <si>
    <t>20 * 3</t>
  </si>
  <si>
    <t>25 + 2</t>
  </si>
  <si>
    <t>284,92</t>
  </si>
  <si>
    <t>29,215</t>
  </si>
  <si>
    <t>310,92</t>
  </si>
  <si>
    <t>32,775</t>
  </si>
  <si>
    <t>34,335</t>
  </si>
  <si>
    <t>35,808</t>
  </si>
  <si>
    <t>414,03</t>
  </si>
  <si>
    <t>60,515</t>
  </si>
  <si>
    <t>657,12</t>
  </si>
  <si>
    <t>71,168</t>
  </si>
  <si>
    <t>73,248</t>
  </si>
  <si>
    <t>78333R</t>
  </si>
  <si>
    <t>79,528</t>
  </si>
  <si>
    <t>81,999</t>
  </si>
  <si>
    <t>818,49</t>
  </si>
  <si>
    <t>86,109</t>
  </si>
  <si>
    <t>942,78</t>
  </si>
  <si>
    <t>96,162</t>
  </si>
  <si>
    <t>ATIKA;</t>
  </si>
  <si>
    <t>Adresa</t>
  </si>
  <si>
    <t>D-FP01</t>
  </si>
  <si>
    <t>D-FP02</t>
  </si>
  <si>
    <t>D-FP03</t>
  </si>
  <si>
    <t>D-FP04</t>
  </si>
  <si>
    <t>D-FP05</t>
  </si>
  <si>
    <t>Figura</t>
  </si>
  <si>
    <t>MW60mm</t>
  </si>
  <si>
    <t>N.1_iz</t>
  </si>
  <si>
    <t>Revize</t>
  </si>
  <si>
    <t>soubor</t>
  </si>
  <si>
    <t>0,5 * 3</t>
  </si>
  <si>
    <t>0,5 * 7</t>
  </si>
  <si>
    <t>0,9 * 4</t>
  </si>
  <si>
    <t>1,8 * 6</t>
  </si>
  <si>
    <t>101,174</t>
  </si>
  <si>
    <t>102,986</t>
  </si>
  <si>
    <t>106,293</t>
  </si>
  <si>
    <t>124,523</t>
  </si>
  <si>
    <t>148,655</t>
  </si>
  <si>
    <t>1508003</t>
  </si>
  <si>
    <t>154,155</t>
  </si>
  <si>
    <t>1582015</t>
  </si>
  <si>
    <t>168,345</t>
  </si>
  <si>
    <t>168,576</t>
  </si>
  <si>
    <t>1728xxx</t>
  </si>
  <si>
    <t>195,293</t>
  </si>
  <si>
    <t>2,0 * 3</t>
  </si>
  <si>
    <t>2,0 * 7</t>
  </si>
  <si>
    <t>2,1 * 8</t>
  </si>
  <si>
    <t>2,4 * 2</t>
  </si>
  <si>
    <t>2,4 * 4</t>
  </si>
  <si>
    <t>204,536</t>
  </si>
  <si>
    <t>210,993</t>
  </si>
  <si>
    <t>219,178</t>
  </si>
  <si>
    <t>235,695</t>
  </si>
  <si>
    <t>265,983</t>
  </si>
  <si>
    <t>274,836</t>
  </si>
  <si>
    <t>279 * 3</t>
  </si>
  <si>
    <t>3,0 * 2</t>
  </si>
  <si>
    <t>3,1 * 4</t>
  </si>
  <si>
    <t>3,2 * 2</t>
  </si>
  <si>
    <t>3986,34</t>
  </si>
  <si>
    <t>4,5 * 2</t>
  </si>
  <si>
    <t>40064-R</t>
  </si>
  <si>
    <t>4006488</t>
  </si>
  <si>
    <t>438,425</t>
  </si>
  <si>
    <t>463,791</t>
  </si>
  <si>
    <t>491,892</t>
  </si>
  <si>
    <t>5,7 * 2</t>
  </si>
  <si>
    <t>762,787</t>
  </si>
  <si>
    <t>762341R</t>
  </si>
  <si>
    <t>775,056</t>
  </si>
  <si>
    <t>8043,19</t>
  </si>
  <si>
    <t>806,183</t>
  </si>
  <si>
    <t>81 + 40</t>
  </si>
  <si>
    <t>879,302</t>
  </si>
  <si>
    <t>970,489</t>
  </si>
  <si>
    <t>997013A</t>
  </si>
  <si>
    <t>Datum :</t>
  </si>
  <si>
    <t>Hodnota</t>
  </si>
  <si>
    <t>Jméno :</t>
  </si>
  <si>
    <t>MW120mm</t>
  </si>
  <si>
    <t>MW160mm</t>
  </si>
  <si>
    <t>MW180mm</t>
  </si>
  <si>
    <t>MW300mm</t>
  </si>
  <si>
    <t>Podpis:</t>
  </si>
  <si>
    <t>Telefon</t>
  </si>
  <si>
    <t>Zakázka</t>
  </si>
  <si>
    <t>Ztratné</t>
  </si>
  <si>
    <t>ozn. P1</t>
  </si>
  <si>
    <t>ozn. P2</t>
  </si>
  <si>
    <t>ozn. P3</t>
  </si>
  <si>
    <t>v = 0,1</t>
  </si>
  <si>
    <t>Kůra</t>
  </si>
  <si>
    <t>Poř.</t>
  </si>
  <si>
    <t>-117,982</t>
  </si>
  <si>
    <t>0,5 * 10</t>
  </si>
  <si>
    <t>0,9 * 56</t>
  </si>
  <si>
    <t>0,99 * 2</t>
  </si>
  <si>
    <t>00572410</t>
  </si>
  <si>
    <t>1,05 * 2</t>
  </si>
  <si>
    <t>1,35 * 1</t>
  </si>
  <si>
    <t>1,8 * 10</t>
  </si>
  <si>
    <t>1019,089</t>
  </si>
  <si>
    <t>1060,493</t>
  </si>
  <si>
    <t>12 * 0,5</t>
  </si>
  <si>
    <t>1612,365</t>
  </si>
  <si>
    <t>1727,176</t>
  </si>
  <si>
    <t>2,1 * 28</t>
  </si>
  <si>
    <t>2,15 * 4</t>
  </si>
  <si>
    <t>2,25 * 2</t>
  </si>
  <si>
    <t>28375909</t>
  </si>
  <si>
    <t>28375912</t>
  </si>
  <si>
    <t>28375914</t>
  </si>
  <si>
    <t>28375915</t>
  </si>
  <si>
    <t>28376018</t>
  </si>
  <si>
    <t>28376020</t>
  </si>
  <si>
    <t>28376021</t>
  </si>
  <si>
    <t>28376380</t>
  </si>
  <si>
    <t>28376416</t>
  </si>
  <si>
    <t>3,0 * 20</t>
  </si>
  <si>
    <t>34111080</t>
  </si>
  <si>
    <t>34111098</t>
  </si>
  <si>
    <t>34111643</t>
  </si>
  <si>
    <t>34123561</t>
  </si>
  <si>
    <t>34126167</t>
  </si>
  <si>
    <t>34571094</t>
  </si>
  <si>
    <t>35441050</t>
  </si>
  <si>
    <t>35441055</t>
  </si>
  <si>
    <t>35441072</t>
  </si>
  <si>
    <t>35441073</t>
  </si>
  <si>
    <t>3544107R</t>
  </si>
  <si>
    <t>35441550</t>
  </si>
  <si>
    <t>35441560</t>
  </si>
  <si>
    <t>35441830</t>
  </si>
  <si>
    <t>3544184R</t>
  </si>
  <si>
    <t>35441860</t>
  </si>
  <si>
    <t>35441875</t>
  </si>
  <si>
    <t>35441885</t>
  </si>
  <si>
    <t>3544190R</t>
  </si>
  <si>
    <t>35441925</t>
  </si>
  <si>
    <t>35441996</t>
  </si>
  <si>
    <t>35442062</t>
  </si>
  <si>
    <t>35442110</t>
  </si>
  <si>
    <t>42972-Z0</t>
  </si>
  <si>
    <t>48441-X1</t>
  </si>
  <si>
    <t>48441-X2</t>
  </si>
  <si>
    <t>56231165</t>
  </si>
  <si>
    <t>56245287</t>
  </si>
  <si>
    <t>58124844</t>
  </si>
  <si>
    <t>58331345</t>
  </si>
  <si>
    <t>58333674</t>
  </si>
  <si>
    <t>58382180</t>
  </si>
  <si>
    <t>5843,362</t>
  </si>
  <si>
    <t>59217024</t>
  </si>
  <si>
    <t>59245018</t>
  </si>
  <si>
    <t>60512125</t>
  </si>
  <si>
    <t>60726248</t>
  </si>
  <si>
    <t>61124346</t>
  </si>
  <si>
    <t>61124348</t>
  </si>
  <si>
    <t>6112434R</t>
  </si>
  <si>
    <t>611243R1</t>
  </si>
  <si>
    <t>611243R2</t>
  </si>
  <si>
    <t>611243R9</t>
  </si>
  <si>
    <t>61144019</t>
  </si>
  <si>
    <t>63154570</t>
  </si>
  <si>
    <t>63154600</t>
  </si>
  <si>
    <t>63154607</t>
  </si>
  <si>
    <t>63154905</t>
  </si>
  <si>
    <t>69311081</t>
  </si>
  <si>
    <t>7129419R</t>
  </si>
  <si>
    <t>7666221A</t>
  </si>
  <si>
    <t>766660R1</t>
  </si>
  <si>
    <t>766660R2</t>
  </si>
  <si>
    <t>766660R3</t>
  </si>
  <si>
    <t>7676201A</t>
  </si>
  <si>
    <t>767660R1</t>
  </si>
  <si>
    <t>76788-R6</t>
  </si>
  <si>
    <t>76788-R8</t>
  </si>
  <si>
    <t>7729918R</t>
  </si>
  <si>
    <t>7829918R</t>
  </si>
  <si>
    <t>8043,190</t>
  </si>
  <si>
    <t>D01;   1</t>
  </si>
  <si>
    <t>D02;   1</t>
  </si>
  <si>
    <t>Hmotnost</t>
  </si>
  <si>
    <t>Investor</t>
  </si>
  <si>
    <t>O04;   4</t>
  </si>
  <si>
    <t>O05;   2</t>
  </si>
  <si>
    <t>O09;   1</t>
  </si>
  <si>
    <t>O10;   4</t>
  </si>
  <si>
    <t>O12;   4</t>
  </si>
  <si>
    <t>O14;   2</t>
  </si>
  <si>
    <t>Podpis :</t>
  </si>
  <si>
    <t>VRN 2018</t>
  </si>
  <si>
    <t>Zakázka:</t>
  </si>
  <si>
    <t>luxfery;</t>
  </si>
  <si>
    <t>sejmutí;</t>
  </si>
  <si>
    <t xml:space="preserve">0,12 * 2 </t>
  </si>
  <si>
    <t>0,4 * 318</t>
  </si>
  <si>
    <t>0,9 * 2,0</t>
  </si>
  <si>
    <t>01050-013</t>
  </si>
  <si>
    <t>011214001</t>
  </si>
  <si>
    <t>011514001</t>
  </si>
  <si>
    <t>011514002</t>
  </si>
  <si>
    <t>011514003</t>
  </si>
  <si>
    <t>012103000</t>
  </si>
  <si>
    <t>01320300X</t>
  </si>
  <si>
    <t>013254000</t>
  </si>
  <si>
    <t>01845-001</t>
  </si>
  <si>
    <t>01889-006</t>
  </si>
  <si>
    <t>01897-005</t>
  </si>
  <si>
    <t>01897-018</t>
  </si>
  <si>
    <t>01943-005</t>
  </si>
  <si>
    <t>020001000</t>
  </si>
  <si>
    <t>02083-013</t>
  </si>
  <si>
    <t>02679-056</t>
  </si>
  <si>
    <t>02679-060</t>
  </si>
  <si>
    <t>02679-063</t>
  </si>
  <si>
    <t>02679-066</t>
  </si>
  <si>
    <t>02679-067</t>
  </si>
  <si>
    <t>02975-001</t>
  </si>
  <si>
    <t>02986-001</t>
  </si>
  <si>
    <t>032002000</t>
  </si>
  <si>
    <t>033002000</t>
  </si>
  <si>
    <t>034203001</t>
  </si>
  <si>
    <t>034203002</t>
  </si>
  <si>
    <t>034203003</t>
  </si>
  <si>
    <t>039002000</t>
  </si>
  <si>
    <t>0450020X1</t>
  </si>
  <si>
    <t>0450020X2</t>
  </si>
  <si>
    <t>04893-001</t>
  </si>
  <si>
    <t>04909-010</t>
  </si>
  <si>
    <t>049302000</t>
  </si>
  <si>
    <t>056002000</t>
  </si>
  <si>
    <t>07845-012</t>
  </si>
  <si>
    <t>07902-002</t>
  </si>
  <si>
    <t>08154-023</t>
  </si>
  <si>
    <t>08154-026</t>
  </si>
  <si>
    <t>08154-027</t>
  </si>
  <si>
    <t>08904-005</t>
  </si>
  <si>
    <t>0910030X0</t>
  </si>
  <si>
    <t>0910030X1</t>
  </si>
  <si>
    <t>0910030X2</t>
  </si>
  <si>
    <t>1,2 * 360</t>
  </si>
  <si>
    <t>1,2 + 1,4</t>
  </si>
  <si>
    <t>1,8 * 128</t>
  </si>
  <si>
    <t>113106121</t>
  </si>
  <si>
    <t>113106123</t>
  </si>
  <si>
    <t>113107142</t>
  </si>
  <si>
    <t>113202111</t>
  </si>
  <si>
    <t>11345,286</t>
  </si>
  <si>
    <t>12 * 0,44</t>
  </si>
  <si>
    <t>120901123</t>
  </si>
  <si>
    <t>121101101</t>
  </si>
  <si>
    <t>130001101</t>
  </si>
  <si>
    <t>132101202</t>
  </si>
  <si>
    <t>132101401</t>
  </si>
  <si>
    <t>132112201</t>
  </si>
  <si>
    <t>132132201</t>
  </si>
  <si>
    <t>162206112</t>
  </si>
  <si>
    <t>162206113</t>
  </si>
  <si>
    <t>162301101</t>
  </si>
  <si>
    <t>167101102</t>
  </si>
  <si>
    <t>167103101</t>
  </si>
  <si>
    <t>174101101</t>
  </si>
  <si>
    <t>175111101</t>
  </si>
  <si>
    <t>181102302</t>
  </si>
  <si>
    <t>181151311</t>
  </si>
  <si>
    <t>181301101</t>
  </si>
  <si>
    <t>181411141</t>
  </si>
  <si>
    <t>2,255 * 2</t>
  </si>
  <si>
    <t>2,4 * 3,0</t>
  </si>
  <si>
    <t>2,5 * 1,3</t>
  </si>
  <si>
    <t>20 * 0,44</t>
  </si>
  <si>
    <t>2017_OV27</t>
  </si>
  <si>
    <t>210800411</t>
  </si>
  <si>
    <t>211971110</t>
  </si>
  <si>
    <t>212752311</t>
  </si>
  <si>
    <t>213141111</t>
  </si>
  <si>
    <t>275313511</t>
  </si>
  <si>
    <t>283220F91</t>
  </si>
  <si>
    <t>283220SW4</t>
  </si>
  <si>
    <t>283220TVK</t>
  </si>
  <si>
    <t>3,0 * 400</t>
  </si>
  <si>
    <t>3,145 * 2</t>
  </si>
  <si>
    <t>311231117</t>
  </si>
  <si>
    <t>311272311</t>
  </si>
  <si>
    <t>31227331U</t>
  </si>
  <si>
    <t>31714372U</t>
  </si>
  <si>
    <t>317321411</t>
  </si>
  <si>
    <t>317351107</t>
  </si>
  <si>
    <t>317351108</t>
  </si>
  <si>
    <t>317352411</t>
  </si>
  <si>
    <t>317361821</t>
  </si>
  <si>
    <t>317362021</t>
  </si>
  <si>
    <t>317944321</t>
  </si>
  <si>
    <t>32 * 0,15</t>
  </si>
  <si>
    <t>327324128</t>
  </si>
  <si>
    <t>327351211</t>
  </si>
  <si>
    <t>327351221</t>
  </si>
  <si>
    <t>327361016</t>
  </si>
  <si>
    <t>327361040</t>
  </si>
  <si>
    <t>342272661</t>
  </si>
  <si>
    <t>34227266U</t>
  </si>
  <si>
    <t>342291121</t>
  </si>
  <si>
    <t>34229113U</t>
  </si>
  <si>
    <t>346272256</t>
  </si>
  <si>
    <t>4,395 * 2</t>
  </si>
  <si>
    <t>451572111</t>
  </si>
  <si>
    <t>460270232</t>
  </si>
  <si>
    <t>460270233</t>
  </si>
  <si>
    <t>460680162</t>
  </si>
  <si>
    <t>460680163</t>
  </si>
  <si>
    <t>460680332</t>
  </si>
  <si>
    <t>460710102</t>
  </si>
  <si>
    <t>5,3 * 2,0</t>
  </si>
  <si>
    <t>5,8 * 2,0</t>
  </si>
  <si>
    <t>55342-Z15</t>
  </si>
  <si>
    <t>55342-Z16</t>
  </si>
  <si>
    <t>55342-Z17</t>
  </si>
  <si>
    <t>55342-Z18</t>
  </si>
  <si>
    <t>55342-Z19</t>
  </si>
  <si>
    <t>564751111</t>
  </si>
  <si>
    <t>564851111</t>
  </si>
  <si>
    <t>565135111</t>
  </si>
  <si>
    <t>565135121</t>
  </si>
  <si>
    <t>573111113</t>
  </si>
  <si>
    <t>573211107</t>
  </si>
  <si>
    <t>577134131</t>
  </si>
  <si>
    <t>577134141</t>
  </si>
  <si>
    <t>59030-R01</t>
  </si>
  <si>
    <t>59030-R02</t>
  </si>
  <si>
    <t>596211110</t>
  </si>
  <si>
    <t>61144-150</t>
  </si>
  <si>
    <t>61144-300</t>
  </si>
  <si>
    <t>61144-330</t>
  </si>
  <si>
    <t>612321141</t>
  </si>
  <si>
    <t>612325225</t>
  </si>
  <si>
    <t>619991001</t>
  </si>
  <si>
    <t>619991021</t>
  </si>
  <si>
    <t>619995001</t>
  </si>
  <si>
    <t>619996115</t>
  </si>
  <si>
    <t>619996145</t>
  </si>
  <si>
    <t>62113112U</t>
  </si>
  <si>
    <t>621272001</t>
  </si>
  <si>
    <t>62127209R</t>
  </si>
  <si>
    <t>62211100U</t>
  </si>
  <si>
    <t>62213112U</t>
  </si>
  <si>
    <t>622135001</t>
  </si>
  <si>
    <t>622135002</t>
  </si>
  <si>
    <t>6221420R1</t>
  </si>
  <si>
    <t>6222512R1</t>
  </si>
  <si>
    <t>6222512R9</t>
  </si>
  <si>
    <t>622252001</t>
  </si>
  <si>
    <t>6222522R1</t>
  </si>
  <si>
    <t>6222529R1</t>
  </si>
  <si>
    <t>622272001</t>
  </si>
  <si>
    <t>622274011</t>
  </si>
  <si>
    <t>62251111U</t>
  </si>
  <si>
    <t>62253102U</t>
  </si>
  <si>
    <t>6225310R1</t>
  </si>
  <si>
    <t>629135101</t>
  </si>
  <si>
    <t>629991012</t>
  </si>
  <si>
    <t>629995101</t>
  </si>
  <si>
    <t>629999011</t>
  </si>
  <si>
    <t>631311113</t>
  </si>
  <si>
    <t>631311131</t>
  </si>
  <si>
    <t>631312131</t>
  </si>
  <si>
    <t>631351101</t>
  </si>
  <si>
    <t>631351102</t>
  </si>
  <si>
    <t>632451454</t>
  </si>
  <si>
    <t>637111112</t>
  </si>
  <si>
    <t>63721112U</t>
  </si>
  <si>
    <t>637311122</t>
  </si>
  <si>
    <t>69311U120</t>
  </si>
  <si>
    <t>7,0 * 5,0</t>
  </si>
  <si>
    <t>71 Výkopy</t>
  </si>
  <si>
    <t>711111001</t>
  </si>
  <si>
    <t>71111101U</t>
  </si>
  <si>
    <t>71111105R</t>
  </si>
  <si>
    <t>711112001</t>
  </si>
  <si>
    <t>71111205R</t>
  </si>
  <si>
    <t>711131811</t>
  </si>
  <si>
    <t>711131821</t>
  </si>
  <si>
    <t>711141559</t>
  </si>
  <si>
    <t>711142559</t>
  </si>
  <si>
    <t>711161115</t>
  </si>
  <si>
    <t>711161383</t>
  </si>
  <si>
    <t>712300831</t>
  </si>
  <si>
    <t>7123008R1</t>
  </si>
  <si>
    <t>7123008R2</t>
  </si>
  <si>
    <t>712341559</t>
  </si>
  <si>
    <t>712363005</t>
  </si>
  <si>
    <t>712363115</t>
  </si>
  <si>
    <t>712363312</t>
  </si>
  <si>
    <t>712363313</t>
  </si>
  <si>
    <t>712363314</t>
  </si>
  <si>
    <t>712363316</t>
  </si>
  <si>
    <t>71236331R</t>
  </si>
  <si>
    <t>71236352U</t>
  </si>
  <si>
    <t>71236362U</t>
  </si>
  <si>
    <t>712391171</t>
  </si>
  <si>
    <t>712841559</t>
  </si>
  <si>
    <t>712861705</t>
  </si>
  <si>
    <t>712941963</t>
  </si>
  <si>
    <t>7129419R1</t>
  </si>
  <si>
    <t>71296370U</t>
  </si>
  <si>
    <t>713110813</t>
  </si>
  <si>
    <t>713130851</t>
  </si>
  <si>
    <t>713141135</t>
  </si>
  <si>
    <t>713463211</t>
  </si>
  <si>
    <t>713463212</t>
  </si>
  <si>
    <t>713463311</t>
  </si>
  <si>
    <t>721140927</t>
  </si>
  <si>
    <t>72117190R</t>
  </si>
  <si>
    <t>721173315</t>
  </si>
  <si>
    <t>721174004</t>
  </si>
  <si>
    <t>721210822</t>
  </si>
  <si>
    <t>721233112</t>
  </si>
  <si>
    <t>722130235</t>
  </si>
  <si>
    <t>722130805</t>
  </si>
  <si>
    <t>722170804</t>
  </si>
  <si>
    <t>722170807</t>
  </si>
  <si>
    <t>722171918</t>
  </si>
  <si>
    <t>722171938</t>
  </si>
  <si>
    <t>722174025</t>
  </si>
  <si>
    <t>722174026</t>
  </si>
  <si>
    <t>722174027</t>
  </si>
  <si>
    <t>722181233</t>
  </si>
  <si>
    <t>722182014</t>
  </si>
  <si>
    <t>722182016</t>
  </si>
  <si>
    <t>722190901</t>
  </si>
  <si>
    <t>722224115</t>
  </si>
  <si>
    <t>722231077</t>
  </si>
  <si>
    <t>722231143</t>
  </si>
  <si>
    <t>722232046</t>
  </si>
  <si>
    <t>722232047</t>
  </si>
  <si>
    <t>722232048</t>
  </si>
  <si>
    <t>722290226</t>
  </si>
  <si>
    <t>722290234</t>
  </si>
  <si>
    <t>722290822</t>
  </si>
  <si>
    <t>724319112</t>
  </si>
  <si>
    <t>724319118</t>
  </si>
  <si>
    <t>733111304</t>
  </si>
  <si>
    <t>733120815</t>
  </si>
  <si>
    <t>733190217</t>
  </si>
  <si>
    <t>73319191R</t>
  </si>
  <si>
    <t>733191924</t>
  </si>
  <si>
    <t>733890801</t>
  </si>
  <si>
    <t>734111411</t>
  </si>
  <si>
    <t>734200821</t>
  </si>
  <si>
    <t>734200822</t>
  </si>
  <si>
    <t>734209126</t>
  </si>
  <si>
    <t>734221546</t>
  </si>
  <si>
    <t>734221682</t>
  </si>
  <si>
    <t>734261236</t>
  </si>
  <si>
    <t>734261238</t>
  </si>
  <si>
    <t>734291123</t>
  </si>
  <si>
    <t>734411101</t>
  </si>
  <si>
    <t>734421102</t>
  </si>
  <si>
    <t>734494213</t>
  </si>
  <si>
    <t>734890801</t>
  </si>
  <si>
    <t>735111810</t>
  </si>
  <si>
    <t>735128110</t>
  </si>
  <si>
    <t>735151580</t>
  </si>
  <si>
    <t>735151584</t>
  </si>
  <si>
    <t>735191905</t>
  </si>
  <si>
    <t>735191910</t>
  </si>
  <si>
    <t>735192911</t>
  </si>
  <si>
    <t>735291800</t>
  </si>
  <si>
    <t>735494811</t>
  </si>
  <si>
    <t>735890801</t>
  </si>
  <si>
    <t>741110002</t>
  </si>
  <si>
    <t>741122226</t>
  </si>
  <si>
    <t>741122232</t>
  </si>
  <si>
    <t>741122234</t>
  </si>
  <si>
    <t>741124703</t>
  </si>
  <si>
    <t>741210201</t>
  </si>
  <si>
    <t>741410021</t>
  </si>
  <si>
    <t>741420001</t>
  </si>
  <si>
    <t>741420002</t>
  </si>
  <si>
    <t>741420021</t>
  </si>
  <si>
    <t>741420022</t>
  </si>
  <si>
    <t>741420051</t>
  </si>
  <si>
    <t>741420083</t>
  </si>
  <si>
    <t>741420103</t>
  </si>
  <si>
    <t>741430005</t>
  </si>
  <si>
    <t>751398025</t>
  </si>
  <si>
    <t>762341135</t>
  </si>
  <si>
    <t>762341670</t>
  </si>
  <si>
    <t>76243001R</t>
  </si>
  <si>
    <t>764002811</t>
  </si>
  <si>
    <t>764002841</t>
  </si>
  <si>
    <t>764002851</t>
  </si>
  <si>
    <t>764002861</t>
  </si>
  <si>
    <t>764004801</t>
  </si>
  <si>
    <t>764004861</t>
  </si>
  <si>
    <t>764141371</t>
  </si>
  <si>
    <t>76422-K01</t>
  </si>
  <si>
    <t>76422-K02</t>
  </si>
  <si>
    <t>76422-K03</t>
  </si>
  <si>
    <t>76422-K04</t>
  </si>
  <si>
    <t>76422-K06</t>
  </si>
  <si>
    <t>76422-K07</t>
  </si>
  <si>
    <t>76422-K08</t>
  </si>
  <si>
    <t>76422-K09</t>
  </si>
  <si>
    <t>76422-K10</t>
  </si>
  <si>
    <t>76422-K11</t>
  </si>
  <si>
    <t>76422-K12</t>
  </si>
  <si>
    <t>76422-K13</t>
  </si>
  <si>
    <t>76422-K14</t>
  </si>
  <si>
    <t>76422-K15</t>
  </si>
  <si>
    <t>76422-K16</t>
  </si>
  <si>
    <t>76422-K17</t>
  </si>
  <si>
    <t>76422-K18</t>
  </si>
  <si>
    <t>76422-K19</t>
  </si>
  <si>
    <t>76422-K20</t>
  </si>
  <si>
    <t>76422-K21</t>
  </si>
  <si>
    <t>764242303</t>
  </si>
  <si>
    <t>764248331</t>
  </si>
  <si>
    <t>764541304</t>
  </si>
  <si>
    <t>764541343</t>
  </si>
  <si>
    <t>764548322</t>
  </si>
  <si>
    <t>766441822</t>
  </si>
  <si>
    <t>76662211R</t>
  </si>
  <si>
    <t>766629414</t>
  </si>
  <si>
    <t>766694112</t>
  </si>
  <si>
    <t>766694113</t>
  </si>
  <si>
    <t>766694114</t>
  </si>
  <si>
    <t>766694123</t>
  </si>
  <si>
    <t>767112811</t>
  </si>
  <si>
    <t>767134831</t>
  </si>
  <si>
    <t>767135831</t>
  </si>
  <si>
    <t>767581802</t>
  </si>
  <si>
    <t>767582800</t>
  </si>
  <si>
    <t>767661811</t>
  </si>
  <si>
    <t>767662110</t>
  </si>
  <si>
    <t>767812612</t>
  </si>
  <si>
    <t>767832102</t>
  </si>
  <si>
    <t>767832802</t>
  </si>
  <si>
    <t>767834112</t>
  </si>
  <si>
    <t>767881111</t>
  </si>
  <si>
    <t>767881151</t>
  </si>
  <si>
    <t>767881152</t>
  </si>
  <si>
    <t>767881161</t>
  </si>
  <si>
    <t>767995112</t>
  </si>
  <si>
    <t>77299300R</t>
  </si>
  <si>
    <t>781441810</t>
  </si>
  <si>
    <t>782131112</t>
  </si>
  <si>
    <t>782632112</t>
  </si>
  <si>
    <t>783614551</t>
  </si>
  <si>
    <t>783617611</t>
  </si>
  <si>
    <t>78382740U</t>
  </si>
  <si>
    <t>784121003</t>
  </si>
  <si>
    <t>784171101</t>
  </si>
  <si>
    <t>784181123</t>
  </si>
  <si>
    <t>784221103</t>
  </si>
  <si>
    <t>784221133</t>
  </si>
  <si>
    <t>786624111</t>
  </si>
  <si>
    <t>78662411U</t>
  </si>
  <si>
    <t>8,4 * 3,0</t>
  </si>
  <si>
    <t>877265261</t>
  </si>
  <si>
    <t>894812006</t>
  </si>
  <si>
    <t>894812031</t>
  </si>
  <si>
    <t>894812032</t>
  </si>
  <si>
    <t>894812034</t>
  </si>
  <si>
    <t>894812041</t>
  </si>
  <si>
    <t>894812051</t>
  </si>
  <si>
    <t>916231213</t>
  </si>
  <si>
    <t>919735112</t>
  </si>
  <si>
    <t>941211113</t>
  </si>
  <si>
    <t>941211213</t>
  </si>
  <si>
    <t>941211813</t>
  </si>
  <si>
    <t>944511111</t>
  </si>
  <si>
    <t>944511211</t>
  </si>
  <si>
    <t>944511811</t>
  </si>
  <si>
    <t>944711114</t>
  </si>
  <si>
    <t>944711214</t>
  </si>
  <si>
    <t>944711814</t>
  </si>
  <si>
    <t>945411111</t>
  </si>
  <si>
    <t>949101112</t>
  </si>
  <si>
    <t>953941516</t>
  </si>
  <si>
    <t>953961115</t>
  </si>
  <si>
    <t>95396514R</t>
  </si>
  <si>
    <t>95999-R01</t>
  </si>
  <si>
    <t>95999-R02</t>
  </si>
  <si>
    <t>962031136</t>
  </si>
  <si>
    <t>962032231</t>
  </si>
  <si>
    <t>962032432</t>
  </si>
  <si>
    <t>962042334</t>
  </si>
  <si>
    <t>962052314</t>
  </si>
  <si>
    <t>962081131</t>
  </si>
  <si>
    <t>963012510</t>
  </si>
  <si>
    <t>963012520</t>
  </si>
  <si>
    <t>965042121</t>
  </si>
  <si>
    <t>965042141</t>
  </si>
  <si>
    <t>965049111</t>
  </si>
  <si>
    <t>967041112</t>
  </si>
  <si>
    <t>968062375</t>
  </si>
  <si>
    <t>968062376</t>
  </si>
  <si>
    <t>968062377</t>
  </si>
  <si>
    <t>968072355</t>
  </si>
  <si>
    <t>968072356</t>
  </si>
  <si>
    <t>968072357</t>
  </si>
  <si>
    <t>968072455</t>
  </si>
  <si>
    <t>968072456</t>
  </si>
  <si>
    <t>968072641</t>
  </si>
  <si>
    <t>973031345</t>
  </si>
  <si>
    <t>973042451</t>
  </si>
  <si>
    <t>974032143</t>
  </si>
  <si>
    <t>977151114</t>
  </si>
  <si>
    <t>977211111</t>
  </si>
  <si>
    <t>977211112</t>
  </si>
  <si>
    <t>977211191</t>
  </si>
  <si>
    <t>977312111</t>
  </si>
  <si>
    <t>978035115</t>
  </si>
  <si>
    <t>981511114</t>
  </si>
  <si>
    <t>9853111R5</t>
  </si>
  <si>
    <t>985312111</t>
  </si>
  <si>
    <t>98556421U</t>
  </si>
  <si>
    <t>997013160</t>
  </si>
  <si>
    <t>997013211</t>
  </si>
  <si>
    <t>998017001</t>
  </si>
  <si>
    <t>998017002</t>
  </si>
  <si>
    <t>998017004</t>
  </si>
  <si>
    <t>998018001</t>
  </si>
  <si>
    <t>998018011</t>
  </si>
  <si>
    <t>998711101</t>
  </si>
  <si>
    <t>998711193</t>
  </si>
  <si>
    <t>998712104</t>
  </si>
  <si>
    <t>998712193</t>
  </si>
  <si>
    <t>998713101</t>
  </si>
  <si>
    <t>998713102</t>
  </si>
  <si>
    <t>998713104</t>
  </si>
  <si>
    <t>998713193</t>
  </si>
  <si>
    <t>998721101</t>
  </si>
  <si>
    <t>998721102</t>
  </si>
  <si>
    <t>998721104</t>
  </si>
  <si>
    <t>998721193</t>
  </si>
  <si>
    <t>998722102</t>
  </si>
  <si>
    <t>998722106</t>
  </si>
  <si>
    <t>998722193</t>
  </si>
  <si>
    <t>998724102</t>
  </si>
  <si>
    <t>998724181</t>
  </si>
  <si>
    <t>998724192</t>
  </si>
  <si>
    <t>998733101</t>
  </si>
  <si>
    <t>998734101</t>
  </si>
  <si>
    <t>998734102</t>
  </si>
  <si>
    <t>998735101</t>
  </si>
  <si>
    <t>998741104</t>
  </si>
  <si>
    <t>998762101</t>
  </si>
  <si>
    <t>998762104</t>
  </si>
  <si>
    <t>998762194</t>
  </si>
  <si>
    <t>998764101</t>
  </si>
  <si>
    <t>998764104</t>
  </si>
  <si>
    <t>998764193</t>
  </si>
  <si>
    <t>998766204</t>
  </si>
  <si>
    <t>998766293</t>
  </si>
  <si>
    <t>998767101</t>
  </si>
  <si>
    <t>998767104</t>
  </si>
  <si>
    <t>998767193</t>
  </si>
  <si>
    <t>998767201</t>
  </si>
  <si>
    <t>998767204</t>
  </si>
  <si>
    <t>998767293</t>
  </si>
  <si>
    <t>998772101</t>
  </si>
  <si>
    <t>998782101</t>
  </si>
  <si>
    <t>998782193</t>
  </si>
  <si>
    <t>998786104</t>
  </si>
  <si>
    <t>998786193</t>
  </si>
  <si>
    <t>O02;   86</t>
  </si>
  <si>
    <t>O03;   20</t>
  </si>
  <si>
    <t>O11;   20</t>
  </si>
  <si>
    <t>O13;   12</t>
  </si>
  <si>
    <t>SOKL120mm</t>
  </si>
  <si>
    <t>SOKL160mm</t>
  </si>
  <si>
    <t>SOKL180mm</t>
  </si>
  <si>
    <t>STROJOVNA</t>
  </si>
  <si>
    <t>Sazba DPH</t>
  </si>
  <si>
    <t>Typ Firmy</t>
  </si>
  <si>
    <t>h = 12,18</t>
  </si>
  <si>
    <t>h = 28,92</t>
  </si>
  <si>
    <t>podloubí;</t>
  </si>
  <si>
    <t>prvek K01</t>
  </si>
  <si>
    <t>prvek K02</t>
  </si>
  <si>
    <t>prvek K03</t>
  </si>
  <si>
    <t>prvek K04</t>
  </si>
  <si>
    <t>prvek K06</t>
  </si>
  <si>
    <t>prvek K07</t>
  </si>
  <si>
    <t>prvek K08</t>
  </si>
  <si>
    <t>prvek K09</t>
  </si>
  <si>
    <t>prvek K10</t>
  </si>
  <si>
    <t>prvek K11</t>
  </si>
  <si>
    <t>prvek K12</t>
  </si>
  <si>
    <t>prvek K13</t>
  </si>
  <si>
    <t>prvek K14</t>
  </si>
  <si>
    <t>prvek K15</t>
  </si>
  <si>
    <t>prvek K16</t>
  </si>
  <si>
    <t>prvek K17</t>
  </si>
  <si>
    <t>prvek K18</t>
  </si>
  <si>
    <t>prvek K19</t>
  </si>
  <si>
    <t>prvek K20</t>
  </si>
  <si>
    <t>prvek K21</t>
  </si>
  <si>
    <t>prvek K22</t>
  </si>
  <si>
    <t>prvek K23</t>
  </si>
  <si>
    <t>prvek K24</t>
  </si>
  <si>
    <t>Počet</t>
  </si>
  <si>
    <t>měsíc</t>
  </si>
  <si>
    <t xml:space="preserve"> 71 Výkopy</t>
  </si>
  <si>
    <t>1,55 + 1,4</t>
  </si>
  <si>
    <t>1,6 * 2,45</t>
  </si>
  <si>
    <t>1,6 * 2,46</t>
  </si>
  <si>
    <t>1,85 * 2,4</t>
  </si>
  <si>
    <t>1,9 * 1,71</t>
  </si>
  <si>
    <t>10,5 - 1,4</t>
  </si>
  <si>
    <t>10,5 - 5,0</t>
  </si>
  <si>
    <t>1122 * 0,4</t>
  </si>
  <si>
    <t>171201211U</t>
  </si>
  <si>
    <t>2,95 * 1,7</t>
  </si>
  <si>
    <t>2,95 * 3,8</t>
  </si>
  <si>
    <t>3,1 * 1,71</t>
  </si>
  <si>
    <t>33,3 + 0,5</t>
  </si>
  <si>
    <t>35 * 0,185</t>
  </si>
  <si>
    <t>35,5 * 1,2</t>
  </si>
  <si>
    <t>6,86 * 0,5</t>
  </si>
  <si>
    <t>621142001U</t>
  </si>
  <si>
    <t>621221011U</t>
  </si>
  <si>
    <t>621221041U</t>
  </si>
  <si>
    <t>621251105U</t>
  </si>
  <si>
    <t>621531021U</t>
  </si>
  <si>
    <t>622211021U</t>
  </si>
  <si>
    <t>622211031U</t>
  </si>
  <si>
    <t>622211041U</t>
  </si>
  <si>
    <t>622212001U</t>
  </si>
  <si>
    <t>622212051U</t>
  </si>
  <si>
    <t>622221021U</t>
  </si>
  <si>
    <t>622221031U</t>
  </si>
  <si>
    <t>622221041U</t>
  </si>
  <si>
    <t>622222001U</t>
  </si>
  <si>
    <t>622222051U</t>
  </si>
  <si>
    <t>622228051U</t>
  </si>
  <si>
    <t>622251031U</t>
  </si>
  <si>
    <t>622251101U</t>
  </si>
  <si>
    <t>622251105U</t>
  </si>
  <si>
    <t>622251201U</t>
  </si>
  <si>
    <t>622252002U</t>
  </si>
  <si>
    <t>62999R-FP1</t>
  </si>
  <si>
    <t>62999R-FP2</t>
  </si>
  <si>
    <t>62999R-FP3</t>
  </si>
  <si>
    <t>62999R-FP4</t>
  </si>
  <si>
    <t>657,12 * 2</t>
  </si>
  <si>
    <t>70,8 * 0,2</t>
  </si>
  <si>
    <t>713131141U</t>
  </si>
  <si>
    <t>713131145U</t>
  </si>
  <si>
    <t>9,95 + 1,4</t>
  </si>
  <si>
    <t>9853111R20</t>
  </si>
  <si>
    <t>Cena s DPH</t>
  </si>
  <si>
    <t>Jedn. cena</t>
  </si>
  <si>
    <t>KARI 4/150</t>
  </si>
  <si>
    <t>MTP 600/5A</t>
  </si>
  <si>
    <t>O01;   279</t>
  </si>
  <si>
    <t>Poznámka :</t>
  </si>
  <si>
    <t>Projektant</t>
  </si>
  <si>
    <t xml:space="preserve">STROJOVNA
</t>
  </si>
  <si>
    <t>STROJOVNA;</t>
  </si>
  <si>
    <t>Zhotovitel</t>
  </si>
  <si>
    <t>h = 28,935</t>
  </si>
  <si>
    <t xml:space="preserve">hh = 0,22 </t>
  </si>
  <si>
    <t>hh = 28,92</t>
  </si>
  <si>
    <t>komora VZT</t>
  </si>
  <si>
    <t>kout;   77</t>
  </si>
  <si>
    <t>roh;   154</t>
  </si>
  <si>
    <t>(6 + 3) * 7</t>
  </si>
  <si>
    <t>0,5 * 2 * 5</t>
  </si>
  <si>
    <t>1,5 * 2 * 4</t>
  </si>
  <si>
    <t>1,5 * 2 * 5</t>
  </si>
  <si>
    <t>158,1 * 0,2</t>
  </si>
  <si>
    <t>17,02 * 0,5</t>
  </si>
  <si>
    <t>18,52 * 0,5</t>
  </si>
  <si>
    <t>2,0 * 2 * 5</t>
  </si>
  <si>
    <t>2,025 * 3,8</t>
  </si>
  <si>
    <t>2,4 * 2 * 2</t>
  </si>
  <si>
    <t>24,4 * 3,24</t>
  </si>
  <si>
    <t>33,3  * 0,5</t>
  </si>
  <si>
    <t>42,45 * 0,5</t>
  </si>
  <si>
    <t>44,2 + 44,2</t>
  </si>
  <si>
    <t>48,45 * 0,5</t>
  </si>
  <si>
    <t>48,45 + 1,8</t>
  </si>
  <si>
    <t>5,46 * 0,18</t>
  </si>
  <si>
    <t>5,55 * 9,95</t>
  </si>
  <si>
    <t>6,025 + 1,8</t>
  </si>
  <si>
    <t>62,99 / 0,1</t>
  </si>
  <si>
    <t>8,09 * 3,55</t>
  </si>
  <si>
    <t>89517-A0650</t>
  </si>
  <si>
    <t>89517-A0800</t>
  </si>
  <si>
    <t>89517-A0850</t>
  </si>
  <si>
    <t>89517-A0950</t>
  </si>
  <si>
    <t>89517-A1000</t>
  </si>
  <si>
    <t>89517-A1100</t>
  </si>
  <si>
    <t>89517-A1150</t>
  </si>
  <si>
    <t>89517-A1300</t>
  </si>
  <si>
    <t>89517-A1500</t>
  </si>
  <si>
    <t>89517-A1550</t>
  </si>
  <si>
    <t>89517-A1700</t>
  </si>
  <si>
    <t>89517-A1900</t>
  </si>
  <si>
    <t>89517-A2300</t>
  </si>
  <si>
    <t>89517-R1200</t>
  </si>
  <si>
    <t>89517-R1450</t>
  </si>
  <si>
    <t>89517-R1700</t>
  </si>
  <si>
    <t>89517-R1800</t>
  </si>
  <si>
    <t>89517-R2550</t>
  </si>
  <si>
    <t>9,95 + 3,07</t>
  </si>
  <si>
    <t>9,95 + 4,07</t>
  </si>
  <si>
    <t>DPS 01/2018</t>
  </si>
  <si>
    <t>KOMORY VZT;</t>
  </si>
  <si>
    <t>Plný popis:</t>
  </si>
  <si>
    <t>Popis verze</t>
  </si>
  <si>
    <t>Skladba SZ1</t>
  </si>
  <si>
    <t>hh = 28,935</t>
  </si>
  <si>
    <t>markýza Z19</t>
  </si>
  <si>
    <t>pavilon 5.1</t>
  </si>
  <si>
    <t>pavilon 5.2</t>
  </si>
  <si>
    <t>pavilon 5.3</t>
  </si>
  <si>
    <t>pozice O01;</t>
  </si>
  <si>
    <t>pozice O03;</t>
  </si>
  <si>
    <t>pozice O12;</t>
  </si>
  <si>
    <t>pozice O15;</t>
  </si>
  <si>
    <t>pozice O16;</t>
  </si>
  <si>
    <t>skladba SZ2</t>
  </si>
  <si>
    <t>Úprava v RH</t>
  </si>
  <si>
    <t>LEŠENÍ</t>
  </si>
  <si>
    <t>Výměra</t>
  </si>
  <si>
    <t>0,9 * 56 * 2</t>
  </si>
  <si>
    <t>15 + 15 + 11</t>
  </si>
  <si>
    <t>20 + 20 + 11</t>
  </si>
  <si>
    <t>23,80 * 2,30</t>
  </si>
  <si>
    <t>24,28 * 2,53</t>
  </si>
  <si>
    <t>26,43 * 2,35</t>
  </si>
  <si>
    <t>2842,6 * 0,4</t>
  </si>
  <si>
    <t>2x L100/65/7</t>
  </si>
  <si>
    <t>30 + 30 + 23</t>
  </si>
  <si>
    <t>6,365 * 3,55</t>
  </si>
  <si>
    <t>6,365 * 8,09</t>
  </si>
  <si>
    <t>60 + 60 + 50</t>
  </si>
  <si>
    <t>629,9 * 0,02</t>
  </si>
  <si>
    <t>7,85 * 6,125</t>
  </si>
  <si>
    <t>Jedn. hmotn.</t>
  </si>
  <si>
    <t>O08;   2 * 2</t>
  </si>
  <si>
    <t>O14;   6 * 2</t>
  </si>
  <si>
    <t>O15;   2 * 2</t>
  </si>
  <si>
    <t>O16;   2 * 2</t>
  </si>
  <si>
    <t>OKAP_CHODNÍK</t>
  </si>
  <si>
    <t>Odvozeno ÚRS</t>
  </si>
  <si>
    <t>PAVILON 5.1.</t>
  </si>
  <si>
    <t>PAVILON 5.2.</t>
  </si>
  <si>
    <t>PAVILON 5.3.</t>
  </si>
  <si>
    <t>REKAPITULACE</t>
  </si>
  <si>
    <t>konec;   318</t>
  </si>
  <si>
    <t>m182,183,184</t>
  </si>
  <si>
    <t>m383,384,390</t>
  </si>
  <si>
    <t>pavilon 3.2;</t>
  </si>
  <si>
    <t>pavilon 5.1.</t>
  </si>
  <si>
    <t>pavilon 5.1;</t>
  </si>
  <si>
    <t>pavilon 5.2;</t>
  </si>
  <si>
    <t>pavilon 5.3;</t>
  </si>
  <si>
    <t>pod parapety</t>
  </si>
  <si>
    <t>zaokr.;0,667</t>
  </si>
  <si>
    <t xml:space="preserve"> 18 + 18 + 17</t>
  </si>
  <si>
    <t>(81 + 40) * 2</t>
  </si>
  <si>
    <t>0,6 * 1,4 * 2</t>
  </si>
  <si>
    <t>0,6 * 2,3 * 2</t>
  </si>
  <si>
    <t>1,2 * 1,0 * 2</t>
  </si>
  <si>
    <t>1,2 * 360 * 2</t>
  </si>
  <si>
    <t>1,8 * 1,0 * 2</t>
  </si>
  <si>
    <t>18,825 * 3,63</t>
  </si>
  <si>
    <t>2,4 * 1,2 * 2</t>
  </si>
  <si>
    <t>2,4 * 3,0 * 2</t>
  </si>
  <si>
    <t>2,4 * 8,5 * 6</t>
  </si>
  <si>
    <t>274,836 * 0,3</t>
  </si>
  <si>
    <t>4,8 * 2,3 * 2</t>
  </si>
  <si>
    <t>5,3 * 4,2 * 2</t>
  </si>
  <si>
    <t>5,4 * 1,2 * 2</t>
  </si>
  <si>
    <t>5,4 * 3,0 * 4</t>
  </si>
  <si>
    <t>90,595 * 0,08</t>
  </si>
  <si>
    <t>Cen. soustava</t>
  </si>
  <si>
    <t>Ceník výrobce</t>
  </si>
  <si>
    <t>O07;   10 * 2</t>
  </si>
  <si>
    <t>OT 12/900/160</t>
  </si>
  <si>
    <t>OT 20/900/160</t>
  </si>
  <si>
    <t>OT 35/350/160</t>
  </si>
  <si>
    <t>OT 36/350/160</t>
  </si>
  <si>
    <t>PAVILON 5.1.;</t>
  </si>
  <si>
    <t>PAVILON 5.2.;</t>
  </si>
  <si>
    <t>PAVILON 5.3.;</t>
  </si>
  <si>
    <t>Popis objektu</t>
  </si>
  <si>
    <t>SOKL120mm * 2</t>
  </si>
  <si>
    <t>SOKL160mm * 2</t>
  </si>
  <si>
    <t>SOKL180mm * 2</t>
  </si>
  <si>
    <t>pavilon 5.2.;</t>
  </si>
  <si>
    <t>zaokr.; - 0,2</t>
  </si>
  <si>
    <t xml:space="preserve">LEŠENÍ </t>
  </si>
  <si>
    <t>U-lišta</t>
  </si>
  <si>
    <t>VÝPLNĚ;</t>
  </si>
  <si>
    <t>(128,2 + 98,8)</t>
  </si>
  <si>
    <t>0,6 * 3,05 * 6</t>
  </si>
  <si>
    <t>0,6 x 2,3;   2</t>
  </si>
  <si>
    <t>1,8 * 1,2 * 10</t>
  </si>
  <si>
    <t>1,8 * 3,0 * 59</t>
  </si>
  <si>
    <t>1,8 * 3,0 * 60</t>
  </si>
  <si>
    <t>1,8 * 3,0 * 90</t>
  </si>
  <si>
    <t>1,82 / 0,2 * 2</t>
  </si>
  <si>
    <t>1,9 * 1,05 * 1</t>
  </si>
  <si>
    <t>1,9 * 1,71 * 2</t>
  </si>
  <si>
    <t>1178,475 * 0,2</t>
  </si>
  <si>
    <t>15,675 * 2 * 2</t>
  </si>
  <si>
    <t>2,1 * 2,45 * 4</t>
  </si>
  <si>
    <t>2,25 * 1,3 * 2</t>
  </si>
  <si>
    <t>3,0 * 1,6 * 20</t>
  </si>
  <si>
    <t>36 * 0,185 * 6</t>
  </si>
  <si>
    <t>5 * 0,25 * 0,3</t>
  </si>
  <si>
    <t>5,3 + 4,65 * 2</t>
  </si>
  <si>
    <t>5,8 + 4,06 * 2</t>
  </si>
  <si>
    <t>762,787 * 0,35</t>
  </si>
  <si>
    <t>ATIKOVÉ ZDIVO;</t>
  </si>
  <si>
    <t>CS ÚRS 2018 01</t>
  </si>
  <si>
    <t>Datum zahájení</t>
  </si>
  <si>
    <t>O04;   1,8 * 4</t>
  </si>
  <si>
    <t>O05;   1,8 * 2</t>
  </si>
  <si>
    <t>O10;   1,2 * 4</t>
  </si>
  <si>
    <t>O12;   2,1 * 4</t>
  </si>
  <si>
    <t>O14;   2,4 * 2</t>
  </si>
  <si>
    <t>Za objednatele</t>
  </si>
  <si>
    <t>Za zhotovitele</t>
  </si>
  <si>
    <t xml:space="preserve">   pavilon 5.1;</t>
  </si>
  <si>
    <t>(1,2 + 1,4) * 2</t>
  </si>
  <si>
    <t>(1,4 + 1,4) * 2</t>
  </si>
  <si>
    <t>0,5 + 1,8 + 5,9</t>
  </si>
  <si>
    <t>0,6 x 3,05;   6</t>
  </si>
  <si>
    <t>0,9 * 4 * 10 /2</t>
  </si>
  <si>
    <t>1,05 * 2 + 2,05</t>
  </si>
  <si>
    <t>1,1 * 4 * 19 /2</t>
  </si>
  <si>
    <t>3,1 * 1,71 * 10</t>
  </si>
  <si>
    <t>4,8 * 3,05 * 10</t>
  </si>
  <si>
    <t>5,4 * 3,0 * 1,7</t>
  </si>
  <si>
    <t>5,7 * 0,375 * 2</t>
  </si>
  <si>
    <t>88,809 * 2,1252</t>
  </si>
  <si>
    <t>88,809 + 23,338</t>
  </si>
  <si>
    <t>DESKY XPS 60 mm</t>
  </si>
  <si>
    <t>K04;    1,8 * 6</t>
  </si>
  <si>
    <t>K06;    0,9 * 4</t>
  </si>
  <si>
    <t>K08;    2,4 * 2</t>
  </si>
  <si>
    <t>K10;    3,1 * 4</t>
  </si>
  <si>
    <t>K11;    2,1 * 8</t>
  </si>
  <si>
    <t>K13;    2,4 * 4</t>
  </si>
  <si>
    <t>Kontaktní osoba</t>
  </si>
  <si>
    <t>O02;   1,8 * 86</t>
  </si>
  <si>
    <t>O03;   3,0 * 20</t>
  </si>
  <si>
    <t>O11;   2,1 * 20</t>
  </si>
  <si>
    <t>O13;   2,1 * 12</t>
  </si>
  <si>
    <t>SO.1.4.a.1: FVE</t>
  </si>
  <si>
    <t>SOKL120mm_podUT</t>
  </si>
  <si>
    <t>SOKL160mm_podUT</t>
  </si>
  <si>
    <t>SOKL180mm_podUT</t>
  </si>
  <si>
    <t>okapový chodník</t>
  </si>
  <si>
    <t>Komentář</t>
  </si>
  <si>
    <t>Rašelina</t>
  </si>
  <si>
    <t xml:space="preserve">    pavilon 5.3;</t>
  </si>
  <si>
    <t>(0,6 + 0,75) * 2</t>
  </si>
  <si>
    <t>(1,55 + 1,4) * 2</t>
  </si>
  <si>
    <t>(9,83 - 4,5) * 4</t>
  </si>
  <si>
    <t>(9,83 - 4,6) * 2</t>
  </si>
  <si>
    <t>(9,85 - 4,5) * 2</t>
  </si>
  <si>
    <t>- 1178,475 * 0,2</t>
  </si>
  <si>
    <t>1,4 * 1,4 + 5,75</t>
  </si>
  <si>
    <t>1,8 * (hh - 0,1)</t>
  </si>
  <si>
    <t>1.NP - okna O12;</t>
  </si>
  <si>
    <t>14,25 * (8 + 11)</t>
  </si>
  <si>
    <t>166,14 * 2 * 0,1</t>
  </si>
  <si>
    <t>173,27 * 2 * 0,2</t>
  </si>
  <si>
    <t>2,0 * 1,0 * 0,14</t>
  </si>
  <si>
    <t>2,97 * 2 + 25,26</t>
  </si>
  <si>
    <t>2.NP - okna O11;</t>
  </si>
  <si>
    <t>23,338 * 1,89077</t>
  </si>
  <si>
    <t>26,43 + 3,59 * 2</t>
  </si>
  <si>
    <t>5,75 * 0,2 * 0,5</t>
  </si>
  <si>
    <t>6,125 * 2 + 7,85</t>
  </si>
  <si>
    <t>Celkem (bez DPH)</t>
  </si>
  <si>
    <t>DPU REVIT s.r.o.</t>
  </si>
  <si>
    <t>K03;    3,0 * 20</t>
  </si>
  <si>
    <t>K07;    1,8 * 10</t>
  </si>
  <si>
    <t>K09;    1,35 * 1</t>
  </si>
  <si>
    <t>K12;    2,1 * 28</t>
  </si>
  <si>
    <t>K14;    2,15 * 4</t>
  </si>
  <si>
    <t>Kabel Flex sol 6</t>
  </si>
  <si>
    <t>O01;   3,0 * 279</t>
  </si>
  <si>
    <t>STROJOVNY VÝTAHU</t>
  </si>
  <si>
    <t>SZ - pavilon 5.1</t>
  </si>
  <si>
    <t>drát D 10mm FeZn</t>
  </si>
  <si>
    <t>fasádní profily;</t>
  </si>
  <si>
    <t>m181,185,186,187</t>
  </si>
  <si>
    <t>vstupní podesta;</t>
  </si>
  <si>
    <t>(10,5 + 5,05) * 2</t>
  </si>
  <si>
    <t>(28,92 + 1,4) * 9</t>
  </si>
  <si>
    <t>(28,92 + 5,0) * 9</t>
  </si>
  <si>
    <t>(4,06 + 0,54) * 2</t>
  </si>
  <si>
    <t>0,095 * 0,1 * 2,6</t>
  </si>
  <si>
    <t>1,8 * (0,4 - 0,1)</t>
  </si>
  <si>
    <t>1,8 * (1,4 + 0,1)</t>
  </si>
  <si>
    <t>1,8 * (hh - 0,38)</t>
  </si>
  <si>
    <t>141,5 * 2 * 0,071</t>
  </si>
  <si>
    <t>2,2 * 1,0 * 0,645</t>
  </si>
  <si>
    <t>2,4 * 2 * 0,4 * 2</t>
  </si>
  <si>
    <t>3,0 * 1,616 * 279</t>
  </si>
  <si>
    <t>323,615 * 2 * 0,1</t>
  </si>
  <si>
    <t>5,75 * 0,2 * 0,35</t>
  </si>
  <si>
    <t>6,78 * (hh + 3,2)</t>
  </si>
  <si>
    <t>7,8 * (hh + 0,13)</t>
  </si>
  <si>
    <t>8,0 * (1,4 + 0,5)</t>
  </si>
  <si>
    <t>A.4 Detaily ETICS</t>
  </si>
  <si>
    <t>JV - pavilon 5.2.</t>
  </si>
  <si>
    <t>K01;    3,0 * 400</t>
  </si>
  <si>
    <t>K02;    1,8 * 128</t>
  </si>
  <si>
    <t>Jedn. suť</t>
  </si>
  <si>
    <t>R-položka</t>
  </si>
  <si>
    <t>Zatřídění</t>
  </si>
  <si>
    <t>květináč;</t>
  </si>
  <si>
    <t>květníky;</t>
  </si>
  <si>
    <t>(1,3 + 1,0) * 2 /2</t>
  </si>
  <si>
    <t>(128,2 + 98,8) * v</t>
  </si>
  <si>
    <t>(28,92 - 9,95) * 3</t>
  </si>
  <si>
    <t>(5,4 + 3,0) * 1,82</t>
  </si>
  <si>
    <t>(6,365 + 8,09) * 2</t>
  </si>
  <si>
    <t>0,9 * 4 * 0,5 * 10</t>
  </si>
  <si>
    <t>1,1 * 4 * 0,5 * 18</t>
  </si>
  <si>
    <t>1,8 * (1,1 - 0,15)</t>
  </si>
  <si>
    <t>1,8 * (1,1 - 0,38)</t>
  </si>
  <si>
    <t>1,8 * (1,4 + 0,15)</t>
  </si>
  <si>
    <t>1,8 * (1,4 + 0,38)</t>
  </si>
  <si>
    <t>1,8 * (5,0 - 3,22)</t>
  </si>
  <si>
    <t xml:space="preserve">1,8 * (5,0 - 3,4) </t>
  </si>
  <si>
    <t>1,8 * (5,0 - 3,41)</t>
  </si>
  <si>
    <t>17,36 * (hh + 3,8)</t>
  </si>
  <si>
    <t>32,65 * (hh + 3,0)</t>
  </si>
  <si>
    <t>4,98 * (5,0 - 3,0)</t>
  </si>
  <si>
    <t>48,45 * (hh - 0,1)</t>
  </si>
  <si>
    <t xml:space="preserve">6,0 * (5,0 - 3,4) </t>
  </si>
  <si>
    <t>6,86 * (hh - 0,05)</t>
  </si>
  <si>
    <t>8,0 * (1,4 + 0,05)</t>
  </si>
  <si>
    <t>stávající potrubí;</t>
  </si>
  <si>
    <t>vrstva ornice "v";</t>
  </si>
  <si>
    <t xml:space="preserve"> typ22 V600L1400 mm</t>
  </si>
  <si>
    <t xml:space="preserve"> typ22 V600L2300 mm</t>
  </si>
  <si>
    <t>(1,15 + 1,5) * 2 /2</t>
  </si>
  <si>
    <t>(1,38 + 5,25) * 1,9</t>
  </si>
  <si>
    <t>(17,96 + 5,6) * 2,0</t>
  </si>
  <si>
    <t>(20,25 + 5,7) * 1,2</t>
  </si>
  <si>
    <t>(28,935 - 9,95) * 3</t>
  </si>
  <si>
    <t>(48,45 + 1,8) * 0,5</t>
  </si>
  <si>
    <t>(54,45 + 17,25) * 2</t>
  </si>
  <si>
    <t>(9,79 + 0,12) * 2,3</t>
  </si>
  <si>
    <t>- 14,16 * 3,465 * 2</t>
  </si>
  <si>
    <t>0,12 + 17,25 + 0,12</t>
  </si>
  <si>
    <t>1,38 * (5,25 + 1,2)</t>
  </si>
  <si>
    <t>1,68 * 4 + 2,23 * 4</t>
  </si>
  <si>
    <t xml:space="preserve">1,8 * (1,4 + 0,15) </t>
  </si>
  <si>
    <t xml:space="preserve">1,8 * (1,4 + 0,38) </t>
  </si>
  <si>
    <t>2,95 * (9,83 - 4,5)</t>
  </si>
  <si>
    <t>2,95 + 25,19 + 2,95</t>
  </si>
  <si>
    <t>25,02 * (0,5 + 0,5)</t>
  </si>
  <si>
    <t>4,92 * (1,1 - 0,05)</t>
  </si>
  <si>
    <t>4,92 * (1,4 + 0,05)</t>
  </si>
  <si>
    <t>48,325 + 0,18 + 1,8</t>
  </si>
  <si>
    <t>48,45 * (0,4 - 0,1)</t>
  </si>
  <si>
    <t>48,45 * (1,4 + 0,1)</t>
  </si>
  <si>
    <t>5,4 * 3,0 * 0,2 * 4</t>
  </si>
  <si>
    <t>5,4 * 3,0 * 4 * 0,1</t>
  </si>
  <si>
    <t xml:space="preserve">5,5 * (4,07 - 2,3) </t>
  </si>
  <si>
    <t xml:space="preserve">5,55 * (1,4 + 0,1) </t>
  </si>
  <si>
    <t xml:space="preserve">5,95 * (5,0 - 3,2) </t>
  </si>
  <si>
    <t xml:space="preserve">6,0 * (1,4 + 0,15) </t>
  </si>
  <si>
    <t xml:space="preserve">6,0 * (5,0 - 3,41) </t>
  </si>
  <si>
    <t>6,78 * (2,8 - 0,67)</t>
  </si>
  <si>
    <t>6,86 * (10,0 - 1,1)</t>
  </si>
  <si>
    <t>6,86 * (10,23 - dh)</t>
  </si>
  <si>
    <t>KARI 6/100x6/100 mm</t>
  </si>
  <si>
    <t>PAVILON 5.1., 5.2.;</t>
  </si>
  <si>
    <t>SOKL120mm_podUT * 2</t>
  </si>
  <si>
    <t>SOKL160mm_podUT * 2</t>
  </si>
  <si>
    <t>SOKL180mm_podUT * 2</t>
  </si>
  <si>
    <t>dh = (0,92 + 1,615)</t>
  </si>
  <si>
    <t>hh = (0,92 + 1,615)</t>
  </si>
  <si>
    <t>markýza nad vstupem</t>
  </si>
  <si>
    <t>radiátor 12/900/160</t>
  </si>
  <si>
    <t>radiátor 20/900/160</t>
  </si>
  <si>
    <t>Měnič 40kW</t>
  </si>
  <si>
    <t>VUZ Dědina</t>
  </si>
  <si>
    <t>(0,12 + 9,79) *  0,2</t>
  </si>
  <si>
    <t>(16,8 + 28,2) * 2,25</t>
  </si>
  <si>
    <t>(28,0 + 85,4 + 41,7)</t>
  </si>
  <si>
    <t>(48,505 + 1,8) * 0,5</t>
  </si>
  <si>
    <t>(5,495 + 0,12) * 3,0</t>
  </si>
  <si>
    <t>(8,09 + 6,365) * 0,5</t>
  </si>
  <si>
    <t>- 8,0 * (2,0 + 0,67)</t>
  </si>
  <si>
    <t xml:space="preserve">13,96 * (5,0 - 3,8) </t>
  </si>
  <si>
    <t>2,05 * (1,05 + 0,15)</t>
  </si>
  <si>
    <t>2,1 * 1,96 * 0,5 * 2</t>
  </si>
  <si>
    <t>2,1 * 2,3 * 0,38 * 2</t>
  </si>
  <si>
    <t>2,4 * 3,0 * 0,05 * 2</t>
  </si>
  <si>
    <t>2,4 * 3,0 * 1,25 * 2</t>
  </si>
  <si>
    <t xml:space="preserve">4,94 * (1,4 + 0,05) </t>
  </si>
  <si>
    <t>48,25 * (10,5 + 2,0)</t>
  </si>
  <si>
    <t>48,25 + 13,5 + 10,45</t>
  </si>
  <si>
    <t>48,505 * (hh + 3,43)</t>
  </si>
  <si>
    <t>5,4 * 3,0 * 0,65 * 2</t>
  </si>
  <si>
    <t>5,495 * (3,0 + 9,95)</t>
  </si>
  <si>
    <t>6,86 * (10,0 + 0,67)</t>
  </si>
  <si>
    <t xml:space="preserve">9,79 * (2,25 + 0,4) </t>
  </si>
  <si>
    <t>NAD HLAVNÍM VSTUPEM;</t>
  </si>
  <si>
    <t>SOKLOVÁ DESKA 160 MM</t>
  </si>
  <si>
    <t>SOKLOVÁ DESKA 180 MM</t>
  </si>
  <si>
    <t>do stávajících oken;</t>
  </si>
  <si>
    <t>perforované profily;</t>
  </si>
  <si>
    <t>(1,475 + 1,35) * 2,25</t>
  </si>
  <si>
    <t>(30 * 4 + 31 * 4) * 2</t>
  </si>
  <si>
    <t>(5,55 + 0,12) * 10,23</t>
  </si>
  <si>
    <t>(5,55 + 0,16) * 10,23</t>
  </si>
  <si>
    <t>(6,365 + 8,09) * 2 /2</t>
  </si>
  <si>
    <t>(6,365 + 8,09) * 3,55</t>
  </si>
  <si>
    <t>(93,4 + 29,2 + 125,2)</t>
  </si>
  <si>
    <t>0,25 * 0,5 * 0,75 * 4</t>
  </si>
  <si>
    <t>2,4 * 3,0 * 0,249 * 2</t>
  </si>
  <si>
    <t>3,1 * 1,71 * (10 + 6)</t>
  </si>
  <si>
    <t>34,08 * (3,325 + 3,6)</t>
  </si>
  <si>
    <t>34,08 * (6,52 - 0,33)</t>
  </si>
  <si>
    <t xml:space="preserve">5,125 * (1,4 + 0,45) </t>
  </si>
  <si>
    <t>5,3 + 5,4 + 5,4 + 5,3</t>
  </si>
  <si>
    <t>5,4 * 3,0 * 1,7 * 2/3</t>
  </si>
  <si>
    <t>54,505 * (2,8 - 0,67)</t>
  </si>
  <si>
    <t>54,57 * (19,7 + 0,24)</t>
  </si>
  <si>
    <t>8,825 + 25,02 + 8,405</t>
  </si>
  <si>
    <t>SO.1.4.a.2: Hromosvod</t>
  </si>
  <si>
    <t>otvory pro nová okna;</t>
  </si>
  <si>
    <t>pod fasádou obj. 5.1;</t>
  </si>
  <si>
    <t>pod fasádou obj. 5.2;</t>
  </si>
  <si>
    <t>skelný vlies 120 g/m2</t>
  </si>
  <si>
    <t>soklová deska 120 mm;</t>
  </si>
  <si>
    <t xml:space="preserve"> schodiště;</t>
  </si>
  <si>
    <t>RŠ 400/1000</t>
  </si>
  <si>
    <t>RŠ 400/1250</t>
  </si>
  <si>
    <t>RŠ 400/1300</t>
  </si>
  <si>
    <t>RŠ 400/1400</t>
  </si>
  <si>
    <t>RŠ 400/2300</t>
  </si>
  <si>
    <t>(1,1 + 1,9) * 2 * 2 /2</t>
  </si>
  <si>
    <t>(24,95 + 14,15) * 2,25</t>
  </si>
  <si>
    <t>(5,4 + 3,0) * 2 * 1,82</t>
  </si>
  <si>
    <t>1,8 * 1,615 * (10 + 2)</t>
  </si>
  <si>
    <t>1,8 * 1,615 * (6 + 16)</t>
  </si>
  <si>
    <t>17,49 * (28,92 - 10,0)</t>
  </si>
  <si>
    <t>2,25 * 2,7 - 0,9 * 2,0</t>
  </si>
  <si>
    <t>5,3 * (4,2 - 3,35) * 2</t>
  </si>
  <si>
    <t>54,25 * (10,48 - 0,22)</t>
  </si>
  <si>
    <t>8,09 * (31,73 - 28,92)</t>
  </si>
  <si>
    <t>ALU perforovaný profil</t>
  </si>
  <si>
    <t>Fotodokumentace stavby</t>
  </si>
  <si>
    <t>Kód stavebního objektu</t>
  </si>
  <si>
    <t>SOKL STROJOVNY VÝTAHU;</t>
  </si>
  <si>
    <t>mPVCx + mPVC + 463,791</t>
  </si>
  <si>
    <t>prostupy potrubí k VK;</t>
  </si>
  <si>
    <t>prvek KP 102 - koncový</t>
  </si>
  <si>
    <t>prvek KP 103 - rohový;</t>
  </si>
  <si>
    <t>Úprava kabelových tras</t>
  </si>
  <si>
    <t>(1,2 + 26,25 + 1,2) * h</t>
  </si>
  <si>
    <t>(5,4 + 3,0 + 1,0) * 0,5</t>
  </si>
  <si>
    <t>(54,69 + 17,49) * 2 / 2</t>
  </si>
  <si>
    <t>(P)  3000x1615;      40</t>
  </si>
  <si>
    <t>(P)  3000x1615;      81</t>
  </si>
  <si>
    <t>1,8 * (5,0 - 3,4) * 0,1</t>
  </si>
  <si>
    <t>1,8 * 1,615 * (11 + 11)</t>
  </si>
  <si>
    <t>1,8 * 1,615 * (18 + 17)</t>
  </si>
  <si>
    <t>2,95 * (18,825 + 6,005)</t>
  </si>
  <si>
    <t>2,95 * 1,7 + 3,25 * 1,4</t>
  </si>
  <si>
    <t>6,0 * (5,0 - 3,4) * 0,1</t>
  </si>
  <si>
    <t>8,09 * (31,73 - 28,935)</t>
  </si>
  <si>
    <t>DESKY EPS 150, t. 50 mm</t>
  </si>
  <si>
    <t>DESKY EPS 150, t. 80 mm</t>
  </si>
  <si>
    <t>NAPOJENÍ ETICS NA ATIKU</t>
  </si>
  <si>
    <t>O06  900x600;     2 * 4</t>
  </si>
  <si>
    <t>STROJOVNA PAVILON 5.1.;</t>
  </si>
  <si>
    <t>STROJOVNA PAVILON 5.2.;</t>
  </si>
  <si>
    <t>pás zemnící 30x4mm FeZn</t>
  </si>
  <si>
    <t xml:space="preserve">     výplně;</t>
  </si>
  <si>
    <t>boční zídky;</t>
  </si>
  <si>
    <t>(1,2 + 1,4) * 0,3 * 0,13</t>
  </si>
  <si>
    <t>(1,8 + 0,18 + 5,9) * 0,5</t>
  </si>
  <si>
    <t>(14,0 + 1,2) * (h + 2,3)</t>
  </si>
  <si>
    <t>(28,0 + 85,4 + 41,7) * v</t>
  </si>
  <si>
    <t>(5,925 * 2 + 7,45) * 0,3</t>
  </si>
  <si>
    <t>1,6 * (3,8 - 2,4 - 0,67)</t>
  </si>
  <si>
    <t>1,8 * (1,4 + 0,15) * 0,1</t>
  </si>
  <si>
    <t>1,8 * (1,4 + 0,38) * 0,1</t>
  </si>
  <si>
    <t>1,8 * (5,0 - 3,22) * 0,1</t>
  </si>
  <si>
    <t>1,8 * (5,0 - 3,41) * 0,1</t>
  </si>
  <si>
    <t>4,98 * (5,0 - 3,0) * 0,1</t>
  </si>
  <si>
    <t>5,5 * (4,07 - 2,3) * 0,1</t>
  </si>
  <si>
    <t>5,55 * (1,4 + 0,1) * 0,1</t>
  </si>
  <si>
    <t>5,95 * (5,0 - 3,2) * 0,1</t>
  </si>
  <si>
    <t>6,0 * (1,4 + 0,15) * 0,1</t>
  </si>
  <si>
    <t>6,0 * (5,0 - 3,41) * 0,1</t>
  </si>
  <si>
    <t>6,365 * (31,73 - 28,935)</t>
  </si>
  <si>
    <t>6,78 * (5,0 - 3,0 + 0,5)</t>
  </si>
  <si>
    <t>DESKY EPS 150, t. 100 mm</t>
  </si>
  <si>
    <t>DESKY EPS 150, t. 120 mm</t>
  </si>
  <si>
    <t>dh = (-3,8 + 1,53 + 1,6)</t>
  </si>
  <si>
    <t>(1,1 + 1,9) * 2 * 0,5 * 2</t>
  </si>
  <si>
    <t>(1,3 + 1,0) * 2 * 0,5 * 2</t>
  </si>
  <si>
    <t>(1,55 + 1,4) * 0,3 * 0,13</t>
  </si>
  <si>
    <t>(1,8 + 6,025 + 1,8) * 0,5</t>
  </si>
  <si>
    <t>(17,96 + 5,6) + 4,65  * 2</t>
  </si>
  <si>
    <t>(2,97 * 2 + 25,26) * 0,54</t>
  </si>
  <si>
    <t>(3 * 5 + 7) * 0,15 * 0,15</t>
  </si>
  <si>
    <t>(3,53 * 2 + 25,26) * 0,56</t>
  </si>
  <si>
    <t>(35,16 - 1,16 + 1,6) * 12</t>
  </si>
  <si>
    <t>(5,55 + 0,5 + 9,79) * 0,5</t>
  </si>
  <si>
    <t>(5,55 + 14,8 + 1,1) * 1,4</t>
  </si>
  <si>
    <t>(5,6 + 3,6) * 2 * 0,4 * 4</t>
  </si>
  <si>
    <t>(54,69 + 17,49) * 2 * 0,3</t>
  </si>
  <si>
    <t>(6,0 + 3,0 + 8,745) * 3,0</t>
  </si>
  <si>
    <t>(6,125 + 7,85) * 2 * 3,55</t>
  </si>
  <si>
    <t>(93,4 + 29,2 + 125,2) * v</t>
  </si>
  <si>
    <t>(P)  1200x1500;     4 * 4</t>
  </si>
  <si>
    <t>(X)  900x600;     0,9 * 1</t>
  </si>
  <si>
    <t>01 Stávající stav - 1.NP;</t>
  </si>
  <si>
    <t>02 Stávající stav - 2.NP;</t>
  </si>
  <si>
    <t>13,96 * (5,0 - 3,8) * 0,1</t>
  </si>
  <si>
    <t>17,25 * (5,0 - 3,4 + 0,5)</t>
  </si>
  <si>
    <t>2,4 * 2 * 8,77 / 1000 * 2</t>
  </si>
  <si>
    <t>26,25 * (30 * 4 + 31 * 4)</t>
  </si>
  <si>
    <t>4,94 * (1,4 + 0,05) * 0,1</t>
  </si>
  <si>
    <t>5,28 + 5,38 + 5,38 + 5,28</t>
  </si>
  <si>
    <t>D01  1600x2450;     1 * 2</t>
  </si>
  <si>
    <t>D02  1600x2100;     1 * 2</t>
  </si>
  <si>
    <t>D03  1000x2000;     1 * 2</t>
  </si>
  <si>
    <t>D04  5300x3350;     2 * 2</t>
  </si>
  <si>
    <t>O04  1800x1600;     4 * 4</t>
  </si>
  <si>
    <t>O05  1800x1000;     2 * 4</t>
  </si>
  <si>
    <t>O06  900x600;     0,9 * 2</t>
  </si>
  <si>
    <t>O08  2400x1200;     2 * 4</t>
  </si>
  <si>
    <t>O09  1350x1200;     1 * 4</t>
  </si>
  <si>
    <t>O10  1200x1000;     4 * 4</t>
  </si>
  <si>
    <t>O11  2100x2300;     8 * 4</t>
  </si>
  <si>
    <t>O12  2100x2450;     4 * 4</t>
  </si>
  <si>
    <t>O14  2400x8500;     2 * 4</t>
  </si>
  <si>
    <t>O15  2400x8500;     2 * 4</t>
  </si>
  <si>
    <t>O16  2400x8500;     2 * 4</t>
  </si>
  <si>
    <t>hh = (- 3,8 + 1,53 + 1,6)</t>
  </si>
  <si>
    <t>Číslo zakázky</t>
  </si>
  <si>
    <t>Kód zatřídění</t>
  </si>
  <si>
    <t>Montáž měniče</t>
  </si>
  <si>
    <t>Montáž panelů</t>
  </si>
  <si>
    <t>Počet položek</t>
  </si>
  <si>
    <t>S: VUZ Dědina</t>
  </si>
  <si>
    <t>opěrné zídky;</t>
  </si>
  <si>
    <t>střešní vtok;</t>
  </si>
  <si>
    <t>(1,78 + 6,0 + 8,745) * 0,5</t>
  </si>
  <si>
    <t>(13,725 + 1,2) * (h + 0,2)</t>
  </si>
  <si>
    <t>(31,73 - 28,92) * 3 + 3,55</t>
  </si>
  <si>
    <t>(5,4 + 3,0) * 2 * 0,95 * 2</t>
  </si>
  <si>
    <t xml:space="preserve">(5,55 + 0,12 + 1,5) * 0,2 </t>
  </si>
  <si>
    <t>(P)  1800x1615;     12 * 4</t>
  </si>
  <si>
    <t>(P)  1800x1615;     30 * 4</t>
  </si>
  <si>
    <t>(P)  3000x1615;     40 * 4</t>
  </si>
  <si>
    <t>(P)  3000x1615;     81 * 4</t>
  </si>
  <si>
    <t>- (28,0 - 22,5) * 2,25 * 2</t>
  </si>
  <si>
    <t>04 Navrhovaný stav - 1.NP;</t>
  </si>
  <si>
    <t>05 Navrhovaný stav - 2.NP;</t>
  </si>
  <si>
    <t>15,96 * 2,23 + 3,59 * 2,35</t>
  </si>
  <si>
    <t>19,7 * 2 + (26,25 - 25,02)</t>
  </si>
  <si>
    <t>5,125 * (1,4 + 0,45) * 0,1</t>
  </si>
  <si>
    <t>5,3 * 4,65 - 2,1 * 2,3 * 2</t>
  </si>
  <si>
    <t>5,4 * 3,0 * 4 * 0,1 * 1,89</t>
  </si>
  <si>
    <t>5,495 * (4,07 - 2,3 + 0,5)</t>
  </si>
  <si>
    <t>5,7 * 4 * 0,617 / 1000 * 2</t>
  </si>
  <si>
    <t>D02;   (1,6 + 2,1) * 2 * 1</t>
  </si>
  <si>
    <t>D03;   (1,0 + 2,0) * 2 * 2</t>
  </si>
  <si>
    <t>O02  1800x1615;     34 * 4</t>
  </si>
  <si>
    <t>O02  1800x1615;     52 * 4</t>
  </si>
  <si>
    <t>O03  3000x1600;     20 * 4</t>
  </si>
  <si>
    <t>O04;   (1,8 + 1,6) * 2 * 4</t>
  </si>
  <si>
    <t>O05;   (1,8 + 1,0) * 2 * 2</t>
  </si>
  <si>
    <t>O06;   (0,9 + 0,6) * 2 * 4</t>
  </si>
  <si>
    <t>O07  1800x1200;     10 * 4</t>
  </si>
  <si>
    <t>O08;   (2,4 + 1,2) * 2 * 2</t>
  </si>
  <si>
    <t>O10;   (1,2 + 1,0) * 2 * 4</t>
  </si>
  <si>
    <t>O11  2100x2300;     12 * 4</t>
  </si>
  <si>
    <t>O13  2100x3050;     12 * 4</t>
  </si>
  <si>
    <t>O14;   (2,4 + 8,5) * 2 * 2</t>
  </si>
  <si>
    <t>O15;   (2,4 + 8,5) * 2 * 2</t>
  </si>
  <si>
    <t>O16;   (2,4 + 8,5) * 2 * 2</t>
  </si>
  <si>
    <t>O17  2250x16800;     1 * 4</t>
  </si>
  <si>
    <t>O18  2250x24925;     1 * 4</t>
  </si>
  <si>
    <t>O19  2250x28200;     1 * 4</t>
  </si>
  <si>
    <t>O19;   (2,25 + 28) * 2 * 1</t>
  </si>
  <si>
    <t>O20  2250x16800;     1 * 4</t>
  </si>
  <si>
    <t>rohové a lemovací profily;</t>
  </si>
  <si>
    <t>(0,16 + 9,79) * (0,2 + 0,4)</t>
  </si>
  <si>
    <t>(0,16 + 9,79) * (1,4 - 0,2)</t>
  </si>
  <si>
    <t>(1,8 + 6,08) * (2,5 - 0,67)</t>
  </si>
  <si>
    <t>(1,8 + 6,08) * (2,8 - 0,67)</t>
  </si>
  <si>
    <t>(1,8 + 6,08) * (3,43 - 2,5)</t>
  </si>
  <si>
    <t>(1,8 + 6,08) * (3,43 - 2,8)</t>
  </si>
  <si>
    <t>(31,73 - 28,935) * 3 + 3,55</t>
  </si>
  <si>
    <t>(42,25 - 32,6 - 7,85) * 1,0</t>
  </si>
  <si>
    <t>(48,325 + 0,18 + 1,8) * 0,5</t>
  </si>
  <si>
    <t>(5,3 + 5,4 + 5,4 + 5,3) * 2</t>
  </si>
  <si>
    <t>(5,725 + 3,0 + 8,745) * 3,0</t>
  </si>
  <si>
    <t>(P)  1200x1500;     1,2 * 4</t>
  </si>
  <si>
    <t>(X)  1200x1000;     1,2 * 4</t>
  </si>
  <si>
    <t>(X)  1800x1000;     1,8 * 2</t>
  </si>
  <si>
    <t>(X)  1800x1600;     1,8 * 4</t>
  </si>
  <si>
    <t>(X)  2400x1200;     2,4 * 2</t>
  </si>
  <si>
    <t>(X)  2400x5400;     2,4 * 6</t>
  </si>
  <si>
    <t>(X)  4800x2300;     4,8 * 2</t>
  </si>
  <si>
    <t>(X)  4800x3050;     4,8 * 4</t>
  </si>
  <si>
    <t>(X)  4800x3050;     4,8 * 6</t>
  </si>
  <si>
    <t>(X)  5400x1200;     5,4 * 2</t>
  </si>
  <si>
    <t>- 6,16 * (8,745 + 0,24) * 2</t>
  </si>
  <si>
    <t>0,4 * 0,4 * (1,4 + 0,1) * 7</t>
  </si>
  <si>
    <t>0,4 * 0,4 * (1,4 + 0,3) * 1</t>
  </si>
  <si>
    <t>0,4 * 0,4 * (1,4 + 0,3) * 8</t>
  </si>
  <si>
    <t>0,4 * 0,4 * (5,0 - 2,4) * 4</t>
  </si>
  <si>
    <t>5,725 + 8,745 + 6,0 + 8,745</t>
  </si>
  <si>
    <t>8,745 + 5,725 + 6,0 + 8,745</t>
  </si>
  <si>
    <t>D01  1600x2450;     1,6 * 1</t>
  </si>
  <si>
    <t>D01;   (1,6 + 2,45) * 2 * 1</t>
  </si>
  <si>
    <t>D02  1600x2100;     1,6 * 1</t>
  </si>
  <si>
    <t>D03  1000x2000;     1,0 * 1</t>
  </si>
  <si>
    <t>D04  5300x3350;     5,3 * 2</t>
  </si>
  <si>
    <t>D04;   (5,3 + 3,35) * 2 * 2</t>
  </si>
  <si>
    <t>O01  3000x1615;     119 * 4</t>
  </si>
  <si>
    <t>O01  3000x1615;     160 * 4</t>
  </si>
  <si>
    <t>O03;   (3,0 + 1,6) * 2 * 20</t>
  </si>
  <si>
    <t>O04  1800x1600;     1,8 * 4</t>
  </si>
  <si>
    <t>O05  1800x1000;     1,8 * 2</t>
  </si>
  <si>
    <t>O07;   (1,8 + 1,2) * 2 * 10</t>
  </si>
  <si>
    <t>O08  2400x1200;     2,4 * 2</t>
  </si>
  <si>
    <t>O09;   (1,35 + 1,2) * 2 * 1</t>
  </si>
  <si>
    <t>O10  1200x1000;     1,2 * 4</t>
  </si>
  <si>
    <t>O11  2100x2300;     2,1 * 8</t>
  </si>
  <si>
    <t>O11;   (2,1 + 2,3) * 2 * 20</t>
  </si>
  <si>
    <t>O12  2100x2450;     2,1 * 4</t>
  </si>
  <si>
    <t>O12;   (2,1 + 2,45) * 2 * 4</t>
  </si>
  <si>
    <t>O14  2400x8500;     2,4 * 2</t>
  </si>
  <si>
    <t>O15  2400x8500;     2,4 * 2</t>
  </si>
  <si>
    <t>O16  2400x8500;     2,4 * 2</t>
  </si>
  <si>
    <t>BOKY PARAPETŮ;</t>
  </si>
  <si>
    <t>Komentář verze</t>
  </si>
  <si>
    <t>přípr_podkladu</t>
  </si>
  <si>
    <t>prodloužení VK</t>
  </si>
  <si>
    <t>(0,12 + 6,125 + 0,12) * 3,55</t>
  </si>
  <si>
    <t>(0,62 + 0,41) * 2 * 4,06 * 5</t>
  </si>
  <si>
    <t>(1,8 + 6,08) * (4,12 - 3,43)</t>
  </si>
  <si>
    <t>(2,95 + 0,16) * (9,85 - 4,5)</t>
  </si>
  <si>
    <t>(26,25 + 5,31 + 0,41) * 2,35</t>
  </si>
  <si>
    <t>(5,55 + 0,16) * (9,95 - 0,4)</t>
  </si>
  <si>
    <t>(5,725 + 8,745 + 1,78) * 0,5</t>
  </si>
  <si>
    <t>(6,0 + 8,745 + 15,675) * 0,5</t>
  </si>
  <si>
    <t>(9,39 + 0,4) * (3,07 - 2,25)</t>
  </si>
  <si>
    <t>(P)  1800x1615;     1,8 * 12</t>
  </si>
  <si>
    <t>(P)  1800x1615;     1,8 * 30</t>
  </si>
  <si>
    <t>(P)  3000x1615;     3,0 * 40</t>
  </si>
  <si>
    <t>(P)  3000x1615;     3,0 * 81</t>
  </si>
  <si>
    <t>(X)  1350x1200;     1,35 * 1</t>
  </si>
  <si>
    <t>(X)  1800x1200;     1,8 * 10</t>
  </si>
  <si>
    <t>(X)  1800x1615;     1,8 * 34</t>
  </si>
  <si>
    <t>(X)  1800x1615;     1,8 * 52</t>
  </si>
  <si>
    <t>(X)  3000x1600;     3,0 * 20</t>
  </si>
  <si>
    <t>0,4 * 0,4 * (3,35 + 0,3) * 1</t>
  </si>
  <si>
    <t>0,4 * 0,4 * (5,0 - 3,4) * 15</t>
  </si>
  <si>
    <t>6,78 * ((3,0 + 3,2)/2 - 2,8)</t>
  </si>
  <si>
    <t>Fasádní minerální deska 4 cm</t>
  </si>
  <si>
    <t>K11;    (2,1 + 0,29 * 2) * 8</t>
  </si>
  <si>
    <t>O02  1800x1615;     1,8 * 34</t>
  </si>
  <si>
    <t>O02  1800x1615;     1,8 * 52</t>
  </si>
  <si>
    <t>O03  3000x1600;     3,0 * 20</t>
  </si>
  <si>
    <t>O07  1800x1200;     1,8 * 10</t>
  </si>
  <si>
    <t>O09  1350x1200;     1,35 * 1</t>
  </si>
  <si>
    <t>O11  2100x2300;     2,1 * 12</t>
  </si>
  <si>
    <t>O13  2100x3050;     2,1 * 12</t>
  </si>
  <si>
    <t>O13;   (2,1 + 3,05) * 2 * 12</t>
  </si>
  <si>
    <t>O17;   (2,25 + 16,8) * 2 * 1</t>
  </si>
  <si>
    <t>O20;   (2,25 + 16,8) * 2 * 1</t>
  </si>
  <si>
    <t>styk nové malby a stávající;</t>
  </si>
  <si>
    <t>(0,16 + 5,495) * (9,95 - 0,4)</t>
  </si>
  <si>
    <t>(5,3 + 5,4 + 5,4 + 5,3) * 0,9</t>
  </si>
  <si>
    <t>(6,365 + 8,09) * (31,73 - hh)</t>
  </si>
  <si>
    <t>(X)  2250x14150;     2,25 * 1</t>
  </si>
  <si>
    <t>(X)  2250x16800;     2,25 * 1</t>
  </si>
  <si>
    <t>(X)  2250x24925;     2,25 * 1</t>
  </si>
  <si>
    <t>(X)  2250x28200;     2,25 * 1</t>
  </si>
  <si>
    <t>(X)  3000x1615;     3,0 * 119</t>
  </si>
  <si>
    <t>(X)  3000x1615;     3,0 * 160</t>
  </si>
  <si>
    <t>26,43 + 26,61 + 19,55 + 19,55</t>
  </si>
  <si>
    <t>32,6 * ((3,0 + 2,38)/2 - 2,0)</t>
  </si>
  <si>
    <t xml:space="preserve">4.12. MONOLITICKÉ KONSTRUKCE </t>
  </si>
  <si>
    <t>6,78 * (4,12 - (3,0 + 3,2)/2)</t>
  </si>
  <si>
    <t>A.2.1 Obj. 5.1 Vzorový detail</t>
  </si>
  <si>
    <t>A.2.2 Obj. 5.2 Vzorový detail</t>
  </si>
  <si>
    <t>K04;    (1,8 + 0,265 * 2) * 6</t>
  </si>
  <si>
    <t>K06;    (0,9 + 0,325 * 2) * 4</t>
  </si>
  <si>
    <t>K08;    (2,4 + 0,365 * 2) * 2</t>
  </si>
  <si>
    <t>K10;    (3,1 + 0,415 * 2) * 4</t>
  </si>
  <si>
    <t>K13;    (2,4 + 0,395 * 2) * 4</t>
  </si>
  <si>
    <t>O01  3000x1615;     3,0 * 119</t>
  </si>
  <si>
    <t>O01  3000x1615;     3,0 * 160</t>
  </si>
  <si>
    <t>O02;   (1,8 + 1,615) * 2 * 86</t>
  </si>
  <si>
    <t>O17  2250x16800;     2,25 * 1</t>
  </si>
  <si>
    <t>O18  2250x24925;     2,25 * 1</t>
  </si>
  <si>
    <t>O19  2250x28200;     2,25 * 1</t>
  </si>
  <si>
    <t>O20  2250x16800;     2,25 * 1</t>
  </si>
  <si>
    <t>drát pro hromosvod FeZn D 8mm</t>
  </si>
  <si>
    <t>Datum dokončení</t>
  </si>
  <si>
    <t>Rozváděč RP-FVE</t>
  </si>
  <si>
    <t>Výměra bez ztr.</t>
  </si>
  <si>
    <t>funkční zkoušky</t>
  </si>
  <si>
    <t>okapnice široká</t>
  </si>
  <si>
    <t>prodloužení VK;</t>
  </si>
  <si>
    <t>zkušební provoz</t>
  </si>
  <si>
    <t xml:space="preserve">(0,12 + 48,45) * (9,95 - 0,4) </t>
  </si>
  <si>
    <t>(1,4 * 1,4 + 5,75) * 0,3 * 0,2</t>
  </si>
  <si>
    <t>(48,45 + 0,12) * (9,95 + 0,67)</t>
  </si>
  <si>
    <t>(5,3 + 5,4 + 5,4 + 5,3) * 0,95</t>
  </si>
  <si>
    <t>(5,725 + 8,745 + 15,675) * 0,5</t>
  </si>
  <si>
    <t>1,8 * (hh + (2,38 + 0,13) / 2)</t>
  </si>
  <si>
    <t>6,78 + 54,505 + 17,36 + 48,505</t>
  </si>
  <si>
    <t xml:space="preserve">9,79 * (4,07 - (2,3 + 3,0)/2) </t>
  </si>
  <si>
    <t>K03;    (3,0 + 0,265 * 2) * 20</t>
  </si>
  <si>
    <t>K07;    (1,8 + 0,365 * 2) * 10</t>
  </si>
  <si>
    <t>K09;    (1,35 + 0,365 * 2) * 1</t>
  </si>
  <si>
    <t>K12;    (2,1 + 0,395 * 2) * 28</t>
  </si>
  <si>
    <t>K14;    (2,15 + 0,305 * 2) * 4</t>
  </si>
  <si>
    <t>O01;   (3,0 + 1,615) * 2 * 279</t>
  </si>
  <si>
    <t>O06  900x600;     0,24 * 2 * 2</t>
  </si>
  <si>
    <t>O13  2100x3050;     35,5 * 2,0</t>
  </si>
  <si>
    <t>O18;   (2,25 + 24,925) * 2 * 1</t>
  </si>
  <si>
    <t>OBJ. 5.3. - JIHOZÁPADNÍ POHLED</t>
  </si>
  <si>
    <t>výchozí revize tlakových nádob</t>
  </si>
  <si>
    <t xml:space="preserve">   ochranná nadbetonávka soklu;</t>
  </si>
  <si>
    <t>(5,05 + 1,2 + 1,8 + 1,2) * 9,95</t>
  </si>
  <si>
    <t>(5,55 +1,0) * (1,4 + 0,1 + 0,5)</t>
  </si>
  <si>
    <t>(6,05 + 5,8 + 5,8 + 6,05) * 1,2</t>
  </si>
  <si>
    <t>(X)  21775x3630;     21,775 * 1</t>
  </si>
  <si>
    <t>(X)  2400x5400;     2,4 * 6 * 2</t>
  </si>
  <si>
    <t>0,385 * 2 * 0,55 + 26,61 * 1,68</t>
  </si>
  <si>
    <t>27,3 * (5,0 - (2,435 + 3,0) /2)</t>
  </si>
  <si>
    <t>54,505 * ((3,2 + 3,43)/2 - 2,8)</t>
  </si>
  <si>
    <t>7,85 * (0,67 - (0,05 - 0,13)/2)</t>
  </si>
  <si>
    <t>K01;    (3,0 + 0,305 * 2) * 400</t>
  </si>
  <si>
    <t>K02;    (1,8 + 0,305 * 2) * 128</t>
  </si>
  <si>
    <t>O06  900x600;     0,9 * 0,6 * 2</t>
  </si>
  <si>
    <t>OBJ. 5.3. - JIHOVÝCHODNÍ POHLED</t>
  </si>
  <si>
    <t>deska z polystyrénu XPS tl 40mm</t>
  </si>
  <si>
    <t>mezi pavilon 5.1 a pavilon 5.3;</t>
  </si>
  <si>
    <t>mezi pavilon 5.2 a pavilon 5.3;</t>
  </si>
  <si>
    <t>m 086 - výměník;</t>
  </si>
  <si>
    <t>ochrana střechy;</t>
  </si>
  <si>
    <t>pilíře podloubí;</t>
  </si>
  <si>
    <t>(0,825 + 1,2 * 5) * (1,5 - 0,67)</t>
  </si>
  <si>
    <t>(2,4 + 3,0) * 2 * 1,05 * 0,3 * 2</t>
  </si>
  <si>
    <t>(4,8 * 3,05 - 2,1 * 2,3 * 2) * 4</t>
  </si>
  <si>
    <t>14,25 * (8 + 11) * (0,14 + 0,33)</t>
  </si>
  <si>
    <t>54,505 * (4,12 - (3,2 + 3,43)/2)</t>
  </si>
  <si>
    <t>O04  1800x1600;     0,18 * 2 * 4</t>
  </si>
  <si>
    <t>O05  1800x1000;     0,18 * 2 * 2</t>
  </si>
  <si>
    <t>O08  2400x1200;     0,31 * 2 * 2</t>
  </si>
  <si>
    <t>O10  1200x1000;     0,36 * 2 * 4</t>
  </si>
  <si>
    <t>O11  2100x2300;     0,33 * 2 * 8</t>
  </si>
  <si>
    <t>O12  2100x2450;     0,31 * 2 * 4</t>
  </si>
  <si>
    <t>O14  2400x8500;     0,31 * 2 * 2</t>
  </si>
  <si>
    <t>O15  2400x8500;     0,31 * 2 * 2</t>
  </si>
  <si>
    <t>O16  2400x8500;     0,31 * 2 * 2</t>
  </si>
  <si>
    <t>OBJ. 5.3. - SEVEROZÁPADNÍ POHLED</t>
  </si>
  <si>
    <t>geotextilie netkaná PES 300 g/m2</t>
  </si>
  <si>
    <t xml:space="preserve">   OBJ. 5.1. - JIHOZÁPADNÍ POHLED</t>
  </si>
  <si>
    <t xml:space="preserve">   OBJ. 5.2. - JIHOZÁPADNÍ POHLED</t>
  </si>
  <si>
    <t xml:space="preserve">   OBJ. 5.3. - JIHOZÁPADNÍ POHLED</t>
  </si>
  <si>
    <t>((54,69 + 17,49) * 2+ 0,5 * 8) /2</t>
  </si>
  <si>
    <t>(0,12 + 17,25 + 0,12) * (hh - dh)</t>
  </si>
  <si>
    <t>(0,12 + 54,45 + 0,12 + 0,5) * 0,5</t>
  </si>
  <si>
    <t>(0,16 + 9,79) * (1,4 - 0,2 + 0,5)</t>
  </si>
  <si>
    <t>(2,3 + 17,96) * 0,85 + 3,3 * 4,65</t>
  </si>
  <si>
    <t>(3,0 + 4,7) * 2 * 0,6 + 3,0 * 4,7</t>
  </si>
  <si>
    <t>(42,45 + 1,2  + 6,0 + 1,2) * 9,95</t>
  </si>
  <si>
    <t xml:space="preserve">(44,76 - 1,0 * 2) * (5,0 - 3,22) </t>
  </si>
  <si>
    <t>(48,45 + 1,8 + 1,0) * (1,4 + 0,5)</t>
  </si>
  <si>
    <t>(P)  1200x1500;     1,2 * 1,5 * 4</t>
  </si>
  <si>
    <t>(P)  1200x1500;     1,2 * 4 * 0,2</t>
  </si>
  <si>
    <t>(P)  1800x1615;     0,22 * 2 * 30</t>
  </si>
  <si>
    <t>(P)  3000x1615;     0,22 * 2 * 40</t>
  </si>
  <si>
    <t>(P)  3000x1615;     0,22 * 2 * 81</t>
  </si>
  <si>
    <t>(X)  900x600;     - 0,9 * 0,6 * 1</t>
  </si>
  <si>
    <t>45,45 + 0,12 - 3,0 * 10 - 1,8 * 2</t>
  </si>
  <si>
    <t>7,2 + 13,725 + 25,26 + 14,0 + 7,3</t>
  </si>
  <si>
    <t>A.5.4 Fasáda na OK,Úprava u atiky</t>
  </si>
  <si>
    <t>D02  1600x2100;     1,6 * 2,1 * 1</t>
  </si>
  <si>
    <t>D03  1000x2000;     1,0 * 2,0 * 1</t>
  </si>
  <si>
    <t>Návarek s trubkovým závitem G 1/2</t>
  </si>
  <si>
    <t>O02  1800x1615;     0,22 * 2 * 34</t>
  </si>
  <si>
    <t>O02  1800x1615;     0,22 * 2 * 52</t>
  </si>
  <si>
    <t>O03  3000x1600;     0,18 * 2 * 20</t>
  </si>
  <si>
    <t>O04  1800x1600;     1,8 * 1,6 * 4</t>
  </si>
  <si>
    <t>O05  1800x1000;     0,9 * 1,0 * 2</t>
  </si>
  <si>
    <t>O05  1800x1000;     1,8 * 1,0 * 2</t>
  </si>
  <si>
    <t>O06  900x600;     - 0,9 * 0,6 * 2</t>
  </si>
  <si>
    <t>O07  1800x1200;     0,31 * 2 * 10</t>
  </si>
  <si>
    <t>O08  2400x1200;     2,4 * 1,2 * 2</t>
  </si>
  <si>
    <t>O10  1200x1000;     1,2 * 0,9 * 4</t>
  </si>
  <si>
    <t>O10  1200x1000;     1,2 * 1,0 * 4</t>
  </si>
  <si>
    <t>O11  2100x2300;     0,31 * 2 * 12</t>
  </si>
  <si>
    <t>O11  2100x2300;     2,1 * 2,3 * 8</t>
  </si>
  <si>
    <t>O12  2100x2450;     5,8 * 2,0 * 2</t>
  </si>
  <si>
    <t>O13  2100x3050;     0,31 * 2 * 12</t>
  </si>
  <si>
    <t>O14  2400x8500;     2,4 * 8,5 * 2</t>
  </si>
  <si>
    <t>O15  2400x8500;     2,4 * 8,5 * 2</t>
  </si>
  <si>
    <t>O16  2400x8500;     2,4 * 8,5 * 2</t>
  </si>
  <si>
    <t>O17  2250x16800;     0,22 * 2 * 1</t>
  </si>
  <si>
    <t>O18  2250x24925;     0,22 * 2 * 1</t>
  </si>
  <si>
    <t>O19  2250x28200;     0,22 * 2 * 1</t>
  </si>
  <si>
    <t>O20  2250x16800;     0,22 * 2 * 1</t>
  </si>
  <si>
    <t>OBJ. 5.2. - SEVEROVÝCHODNÍ POHLED</t>
  </si>
  <si>
    <t>OBJ. 5.3. - SEVEROVÝCHODNÍ POHLED</t>
  </si>
  <si>
    <t>Plastový profil s okapovou hranou</t>
  </si>
  <si>
    <t>Z04  1800x1600;     1,8 * 1,6 * 4</t>
  </si>
  <si>
    <t>Z05  1800x1000;     1,8 * 1,0 * 2</t>
  </si>
  <si>
    <t>Z08  2400x1200;     2,4 * 1,2 * 2</t>
  </si>
  <si>
    <t>Z14  2400x1800;     2,4 * 1,8 * 8</t>
  </si>
  <si>
    <t xml:space="preserve">   odečet výplní;</t>
  </si>
  <si>
    <t>Montáž konstrukce</t>
  </si>
  <si>
    <t>copilitové stěny;</t>
  </si>
  <si>
    <t>drenážní potrubí;</t>
  </si>
  <si>
    <t>napuštění systému</t>
  </si>
  <si>
    <t>ukotvení žebříků;</t>
  </si>
  <si>
    <t xml:space="preserve">   OBJ. 5.1. - JIHOVÝCHODNÍ POHLED</t>
  </si>
  <si>
    <t xml:space="preserve">(0,12 + 54,45 + 0,12) * (hh - dh) </t>
  </si>
  <si>
    <t xml:space="preserve">(10,79 - 1,0 + 1,1) * (1,4 + 0,2) </t>
  </si>
  <si>
    <t>(2,3 * 5 + 5,3 * 4) * (0,85 + 0,2)</t>
  </si>
  <si>
    <t>(3,39 * 2 + 25,26) * (0,5 + 0,365)</t>
  </si>
  <si>
    <t>(9,39 + 0,4) * (3,07 - 2,25) * 0,1</t>
  </si>
  <si>
    <t>(P)  1200x1500;       0,36 * 2 * 4</t>
  </si>
  <si>
    <t>(P)  1800x1615;     1,8 * 12 * 0,1</t>
  </si>
  <si>
    <t>(P)  1800x1615;     1,8 * 30 * 0,1</t>
  </si>
  <si>
    <t>(P)  3000x1615;     3,0 * 40 * 0,1</t>
  </si>
  <si>
    <t>(P)  3000x1615;     3,0 * 81 * 0,1</t>
  </si>
  <si>
    <t>D01  1600x2450;     1,6 * 2,45 * 1</t>
  </si>
  <si>
    <t>D01  1600x2450;     2,25 * 2,0 * 1</t>
  </si>
  <si>
    <t>D02  1600x2100;     2,25 * 2,0 * 1</t>
  </si>
  <si>
    <t>D04  5300x3350;     5,3 * 3,35 * 2</t>
  </si>
  <si>
    <t>D04  5300x3350;     6,05 * 2,0 * 2</t>
  </si>
  <si>
    <t>O01  3000x1615;     0,22 * 2 * 119</t>
  </si>
  <si>
    <t>O01  3000x1615;     0,22 * 2 * 160</t>
  </si>
  <si>
    <t>O03  3000x1600;     1,0 * 1,6 * 20</t>
  </si>
  <si>
    <t>O03  3000x1600;     3,0 * 1,6 * 20</t>
  </si>
  <si>
    <t>O04  1800x1600;     2,85 * 2,0 * 4</t>
  </si>
  <si>
    <t>O05  1800x1000;     2,85 * 2,0 * 2</t>
  </si>
  <si>
    <t>O07  1800x1200;     1,8 * 1,2 * 10</t>
  </si>
  <si>
    <t>O09  1350x1200;     1,35 * 1,2 * 1</t>
  </si>
  <si>
    <t>O11  2100x2300;     1,05 * 2,3 * 8</t>
  </si>
  <si>
    <t>O11  2100x2300;     2,1 * 2,3 * 12</t>
  </si>
  <si>
    <t>O12  2100x2450;     2,1 * 2,45 * 4</t>
  </si>
  <si>
    <t>O14  2400x8500;     5,05 * 2,0 * 2</t>
  </si>
  <si>
    <t>O15  2400x8500;     2,65 * 2,0 * 2</t>
  </si>
  <si>
    <t>Plastový profil pro napojení ETICS</t>
  </si>
  <si>
    <t>Z03  3000x1600;     3,0 * 1,6 * 20</t>
  </si>
  <si>
    <t>Z07  1800x1200;     1,8 * 1,2 * 10</t>
  </si>
  <si>
    <t>Z09  1350x1200;     1,35 * 1,2 * 1</t>
  </si>
  <si>
    <t xml:space="preserve">     OBJ. 5.3. - JIHOZÁPADNÍ POHLED</t>
  </si>
  <si>
    <t xml:space="preserve">    OBJ. 5.3. - JIHOVÝCHODNÍ POHLED</t>
  </si>
  <si>
    <t xml:space="preserve">   OBJ. 5.1. - SEVEROZÁPADNÍ POHLED</t>
  </si>
  <si>
    <t xml:space="preserve">   OBJ. 5.2. - JIHOVÝCHODNÍ POHLED </t>
  </si>
  <si>
    <t xml:space="preserve">   OBJ. 5.2. - SEVEROZÁPADNÍ POHLED</t>
  </si>
  <si>
    <t xml:space="preserve">   OBJ. 5.3. - SEVEROZÁPADNÍ POHLED</t>
  </si>
  <si>
    <t>(0,12 + 54,45 + 0,12) * (hh - 0,05)</t>
  </si>
  <si>
    <t>(0,16 + 9,79) * (3,07 - 2,25 + 0,5)</t>
  </si>
  <si>
    <t>(15,245 + 0,645) * 2 * (0,5+ 0,645)</t>
  </si>
  <si>
    <t xml:space="preserve">(44,65 - 1,0 - 1,0) * (1,4 + 0,38) </t>
  </si>
  <si>
    <t>(8,825 + 25,02 + 8,405) * (h + 3,0)</t>
  </si>
  <si>
    <t>(P)  1200x1500;     - 1,2 * 1,5 * 4</t>
  </si>
  <si>
    <t>(P)  1800x1615;       0,22 * 2 * 12</t>
  </si>
  <si>
    <t>(X)  1000x2000;     - 1,0 * 2,0 * 1</t>
  </si>
  <si>
    <t>(X)  1200x1000;     - 1,2 * 1,0 * 4</t>
  </si>
  <si>
    <t>(X)  1600x2100;     - 1,6 * 2,1 * 1</t>
  </si>
  <si>
    <t>(X)  1800x1000;     - 1,8 * 1,0 * 2</t>
  </si>
  <si>
    <t>(X)  1800x1600;     - 1,8 * 1,6 * 4</t>
  </si>
  <si>
    <t>(X)  2400x1200;     - 2,4 * 1,2 * 2</t>
  </si>
  <si>
    <t>(X)  2400x5400;     - 2,4 * 5,4 * 6</t>
  </si>
  <si>
    <t>(X)  4800x2300;     - 4,8 * 2,3 * 2</t>
  </si>
  <si>
    <t>(X)  5300x4200;     - 5,3 * 4,2 * 2</t>
  </si>
  <si>
    <t>(X)  5400x1200;     - 5,4 * 1,2 * 2</t>
  </si>
  <si>
    <t>65,66,67,68 Navrhovaný stav - ETICS</t>
  </si>
  <si>
    <t>D02  1600x2100;     - 1,6 * 2,1 * 1</t>
  </si>
  <si>
    <t>D03  1000x2000;     - 1,0 * 2,0 * 1</t>
  </si>
  <si>
    <t>DESKY EPS 150, t. 120 mm (2 vrstvy)</t>
  </si>
  <si>
    <t>O02  1800x1615;     2,85 * 2,0 * 34</t>
  </si>
  <si>
    <t>O02  1800x1615;     2,85 * 2,0 * 52</t>
  </si>
  <si>
    <t>O03  3000x1600;     4,05 * 2,0 * 20</t>
  </si>
  <si>
    <t>O04  1800x1600;     - 1,8 * 1,6 * 4</t>
  </si>
  <si>
    <t>O04  1800x1600;     0,575 * 1,6 * 4</t>
  </si>
  <si>
    <t>O05  1800x1000;     - 1,8 * 1,0 * 2</t>
  </si>
  <si>
    <t>O06  900x600;          0,24 * 2 * 2</t>
  </si>
  <si>
    <t>O08  2400x1200;     - 2,4 * 1,2 * 2</t>
  </si>
  <si>
    <t>O10  1200x1000;     - 1,2 * 1,0 * 4</t>
  </si>
  <si>
    <t>O11  2100x2300;     - 2,1 * 2,3 * 8</t>
  </si>
  <si>
    <t>O11  2100x2300;     1,05 * 2,3 * 12</t>
  </si>
  <si>
    <t>O12  2100x2450;     1,05 * 2,45 * 4</t>
  </si>
  <si>
    <t>O13  2100x3050;     2,1 * 3,05 * 12</t>
  </si>
  <si>
    <t>O14  2400x8500;     - 2,4 * 8,5 * 2</t>
  </si>
  <si>
    <t>O15  2400x8500;     - 2,4 * 8,5 * 2</t>
  </si>
  <si>
    <t>O16  2400x8500;     - 2,4 * 8,5 * 2</t>
  </si>
  <si>
    <t>O17  2250x16800;     2,25 * 2,0 * 6</t>
  </si>
  <si>
    <t>O18  2250x24925;     2,25 * 2,0 * 9</t>
  </si>
  <si>
    <t>O20  2250x16800;     2,25 * 2,0 * 6</t>
  </si>
  <si>
    <t>Ventil závitový pojistný rohový G 1</t>
  </si>
  <si>
    <t>Z02  1800x1615;     1,8 * 1,615 * 6</t>
  </si>
  <si>
    <t>Z13  2100x3050;     2,1 * 3,05 * 12</t>
  </si>
  <si>
    <t>Záchytný systém - výchozí prohlídka</t>
  </si>
  <si>
    <t>svorka spojovací pro lano D 8-10 mm</t>
  </si>
  <si>
    <t xml:space="preserve">   dopočet ostění;</t>
  </si>
  <si>
    <t>B.4 Výpis překladů</t>
  </si>
  <si>
    <t>Kačírek dle výběru</t>
  </si>
  <si>
    <t xml:space="preserve">      OBJ. 5.3. - JIHOZÁPADNÍ POHLED</t>
  </si>
  <si>
    <t xml:space="preserve">    OBJ. 5.3. - SEVEROZÁPADNÍ POHLED</t>
  </si>
  <si>
    <t xml:space="preserve">   OBJ. 5.1. - SEVEROVÝCHODNÍ POHLED</t>
  </si>
  <si>
    <t xml:space="preserve">   OBJ. 5.2. - SEVEROVÝCHODNÍ POHLED</t>
  </si>
  <si>
    <t xml:space="preserve">   OBJ. 5.3. - SEVEROVÝCHODNÍ POHLED</t>
  </si>
  <si>
    <t>(0,12 + 17,25 + 0,12) * (hh - 10,23)</t>
  </si>
  <si>
    <t>(1,35 + 1,475) * (3,07 - 2,25 + 0,5)</t>
  </si>
  <si>
    <t>(24,95 + 14,15 + 16,8 + 28,2) * 2,25</t>
  </si>
  <si>
    <t>(34,67 - (5,3 - 0,04 * 2) * 2) * 0,4</t>
  </si>
  <si>
    <t>(48,45 + 17,25 + 54,45 + 6,85) * 0,7</t>
  </si>
  <si>
    <t>(5,4 + 0,3 + 3,0 + 0,3 + 1,0) * 1,82</t>
  </si>
  <si>
    <t xml:space="preserve">(6,0 + 4,2 + 4,2 + 6,0) * (hh - dh) </t>
  </si>
  <si>
    <t>(6,78 + 54,505 + 17,36 + 48,505) * 2</t>
  </si>
  <si>
    <t>(P)  1800x1615;     1,8 * 1,615 * 12</t>
  </si>
  <si>
    <t>(P)  1800x1615;     1,8 * 1,615 * 30</t>
  </si>
  <si>
    <t>(P)  3000x1615;     3,0 * 1,615 * 40</t>
  </si>
  <si>
    <t>(P)  3000x1615;     3,0 * 1,615 * 81</t>
  </si>
  <si>
    <t>(X)  1350x1200;     - 1,35 * 1,2 * 1</t>
  </si>
  <si>
    <t>(X)  1600x2450;     - 1,6 * 2,45 * 1</t>
  </si>
  <si>
    <t>(X)  1800x1200;     - 1,8 * 1,2 * 10</t>
  </si>
  <si>
    <t>(X)  3000x1600;     - 3,0 * 1,6 * 20</t>
  </si>
  <si>
    <t>(X)  4800x3050;     - 4,8 * 3,05 * 4</t>
  </si>
  <si>
    <t>(X)  4800x3050;     - 4,8 * 3,05 * 6</t>
  </si>
  <si>
    <t>D01  1600x2450;     - 1,6 * 2,45 * 1</t>
  </si>
  <si>
    <t>D04  5300x3350;     - 5,3 * 3,35 * 2</t>
  </si>
  <si>
    <t>O01  3000x1615;     4,05 * 2,0 * 119</t>
  </si>
  <si>
    <t>O01  3000x1615;     4,05 * 2,0 * 160</t>
  </si>
  <si>
    <t>O02  1800x1615;     1,8 * 1,615 * 34</t>
  </si>
  <si>
    <t>O02  1800x1615;     1,8 * 1,615 * 52</t>
  </si>
  <si>
    <t>O03  3000x1600;     - 3,0 * 1,6 * 20</t>
  </si>
  <si>
    <t>O07  1800x1200;     - 1,8 * 1,2 * 10</t>
  </si>
  <si>
    <t>O09  1350x1200;     - 1,35 * 1,2 * 1</t>
  </si>
  <si>
    <t>O11  2100x2300;     - 2,1 * 2,3 * 12</t>
  </si>
  <si>
    <t>O12  2100x2450;     - 2,1 * 2,45 * 4</t>
  </si>
  <si>
    <t>O17  2250x16800;     2,25 * 16,8 * 1</t>
  </si>
  <si>
    <t>O19  2250x28200;     2,25 * 2,0 * 10</t>
  </si>
  <si>
    <t>O19  2250x28200;     2,25 * 28,2 * 1</t>
  </si>
  <si>
    <t>O20  2250x16800;     2,25 * 16,8 * 1</t>
  </si>
  <si>
    <t>Z01  3000x1615;     3,0 * 1,615 * 14</t>
  </si>
  <si>
    <t>Z01  3000x1615;     3,0 * 1,615 * 20</t>
  </si>
  <si>
    <t>Z01a  3000x1615;     3,0 * 1,615 * 6</t>
  </si>
  <si>
    <t>kabel silový s Cu jádrem 1 kV 5x4mm2</t>
  </si>
  <si>
    <t xml:space="preserve">      OBJ. 5.3. - JIHOVÝCHODNÍ POHLED</t>
  </si>
  <si>
    <t xml:space="preserve">     OBJ. 5.3. - SEVEROZÁPADNÍ POHLED</t>
  </si>
  <si>
    <t>(0,16 + 5,5) * (0,4 - (-2,3 - 3,0)/2)</t>
  </si>
  <si>
    <t>(0,16 + 5,5) * (4,07 - (2,3 + 3,0)/2)</t>
  </si>
  <si>
    <t>(0,18 + 54,505 + 0,18) * (hh +  3,43)</t>
  </si>
  <si>
    <t>(1,915 + 0,235 + 1,1) * (2,72 - 2,25)</t>
  </si>
  <si>
    <t>(28,510 - 0,725 - 1,185 - 1,615) * 12</t>
  </si>
  <si>
    <t>(5,3 + 5,4 + 5,4 + 5,3) * 0,15 * 0,05</t>
  </si>
  <si>
    <t>(5,55 + 0,16) * (0,4 - (0,1 - 0,2)/2)</t>
  </si>
  <si>
    <t>(5,55 + 0,16) * (1,4 - (0,1 - 0,2)/2)</t>
  </si>
  <si>
    <t>(54,45 + 17,25) * 2 * (29,92 - 10,23)</t>
  </si>
  <si>
    <t>(7,2 + 1,2 + 3,775 + 1,2) * (h + 0,2)</t>
  </si>
  <si>
    <t>1,05 * 2,05 + (1,05 * 2 + 2,05) * 0,1</t>
  </si>
  <si>
    <t>42,25 * 10,5 + 25,02 * (12,18 - 10,5)</t>
  </si>
  <si>
    <t>54,25 * 9,95 - (18,25 + 6,005) * 3,63</t>
  </si>
  <si>
    <t>Celková prohlídka a revize hromosvodu</t>
  </si>
  <si>
    <t>O01  3000x1615;     1,0 * 1,615 * 119</t>
  </si>
  <si>
    <t>O01  3000x1615;     1,0 * 1,615 * 160</t>
  </si>
  <si>
    <t>O01  3000x1615;     3,0 * 1,615 * 119</t>
  </si>
  <si>
    <t>O01  3000x1615;     3,0 * 1,615 * 160</t>
  </si>
  <si>
    <t>O06  900x600;     (0,9 + 0,6 * 2) * 2</t>
  </si>
  <si>
    <t>O06  900x600;     (0,9 + 0,6) * 2 * 2</t>
  </si>
  <si>
    <t>O13  2100x3050;     - 2,1 * 3,05 * 12</t>
  </si>
  <si>
    <t>O17  2250x16800;     0,68 * 1,395 * 6</t>
  </si>
  <si>
    <t>O18  2250x24925;     0,68 * 1,395 * 9</t>
  </si>
  <si>
    <t>O20  2250x16800;     0,68 * 1,395 * 6</t>
  </si>
  <si>
    <t>kabel silový s Cu jádrem 1 kV 4x16mm2</t>
  </si>
  <si>
    <t>72 Drenáž - půdorys</t>
  </si>
  <si>
    <t>Celkem (včetně DPH)</t>
  </si>
  <si>
    <t>Kompost vč. dopravy</t>
  </si>
  <si>
    <t>Krycí list rozpočtu</t>
  </si>
  <si>
    <t>NADSTŘEŠNÍ NÁSTAVBA</t>
  </si>
  <si>
    <t>Příprava staveniště</t>
  </si>
  <si>
    <t>Vybavení staveniště</t>
  </si>
  <si>
    <t>automatický výpočet</t>
  </si>
  <si>
    <t>izolační přizdívka;</t>
  </si>
  <si>
    <t>připojovací potrubí</t>
  </si>
  <si>
    <t>stříška nad vstupem</t>
  </si>
  <si>
    <t xml:space="preserve">      OBJ. 5.3. - SEVEROZÁPADNÍ POHLED</t>
  </si>
  <si>
    <t xml:space="preserve">     OBJ. 5.3. - SEVEROVÝCHODNÍ POHLED</t>
  </si>
  <si>
    <t xml:space="preserve">(0,12 + 54,45 + 0,12) * (28,92 - 1,1) </t>
  </si>
  <si>
    <t xml:space="preserve">(2,7 + 1,0 + 1,3 + 2,7) * (1,4 + 1,2) </t>
  </si>
  <si>
    <t>(3,0 + 0,3) * (1,2 - 0,45) + 3,0 * 0,3</t>
  </si>
  <si>
    <t>(4,8 + 1,8 + 0,18 + 54,2 + 0,18) * 0,5</t>
  </si>
  <si>
    <t>(44,76 - 1,0 * 2) * (5,0 - 3,22) * 0,1</t>
  </si>
  <si>
    <t>(54,45 + 17,25) * 2 * (28,935 - 10,23)</t>
  </si>
  <si>
    <t>(6,78 + 54,505 + 17,36 + 48,505) * 0,7</t>
  </si>
  <si>
    <t>(7,33 + 1,2 + 3,625 + 1,2) * (h + 3,0)</t>
  </si>
  <si>
    <t>(8,09 + 6,365 + (5,925 * 2 + 7,45)) /2</t>
  </si>
  <si>
    <t>(P)  1800x1615;     - 1,8 * 1,615 * 12</t>
  </si>
  <si>
    <t>(P)  1800x1615;     - 1,8 * 1,615 * 30</t>
  </si>
  <si>
    <t>(P)  1800x1615;     0,575 * 1,615 * 12</t>
  </si>
  <si>
    <t>(P)  1800x1615;     0,575 * 1,615 * 30</t>
  </si>
  <si>
    <t>(P)  3000x1615;     - 3,0 * 1,615 * 40</t>
  </si>
  <si>
    <t>(P)  3000x1615;     - 3,0 * 1,615 * 81</t>
  </si>
  <si>
    <t>(P)  3000x1615;     0,575 * 1,615 * 40</t>
  </si>
  <si>
    <t>(P)  3000x1615;     0,575 * 1,615 * 81</t>
  </si>
  <si>
    <t>(X)  1800x1615;     - 1,8 * 1,615 * 34</t>
  </si>
  <si>
    <t>(X)  1800x1615;     - 1,8 * 1,615 * 52</t>
  </si>
  <si>
    <t>(X)  2250x16800;     - 2,25 * 16,8 * 1</t>
  </si>
  <si>
    <t>(X)  2250x28200;     - 2,25 * 28,2 * 1</t>
  </si>
  <si>
    <t>0,5 + 0,5 + 0,12 + 54,45  + 0,12 + 0,5</t>
  </si>
  <si>
    <t>27,3 * (5,0 - (2,435 + 3,0) / 2 + 0,5)</t>
  </si>
  <si>
    <t>28 Stávající stav - Jihozápadní pohled</t>
  </si>
  <si>
    <t>O02  1800x1615;     - 1,8 * 1,615 * 34</t>
  </si>
  <si>
    <t>O02  1800x1615;     - 1,8 * 1,615 * 52</t>
  </si>
  <si>
    <t>O02  1800x1615;     0,575 * 1,615 * 34</t>
  </si>
  <si>
    <t>O02  1800x1615;     0,575 * 1,615 * 52</t>
  </si>
  <si>
    <t>O17  2250x16800;     - 2,25 * 16,8 * 1</t>
  </si>
  <si>
    <t>O18  2250x24925;     2,25 * 24,925 * 1</t>
  </si>
  <si>
    <t>O19  2250x28200;     - 2,25 * 28,2 * 1</t>
  </si>
  <si>
    <t>O19  2250x28200;     0,68 * 1,395 * 10</t>
  </si>
  <si>
    <t>O20  2250x16800;     - 2,25 * 16,8 * 1</t>
  </si>
  <si>
    <t xml:space="preserve">      OBJ. 5.3. - SEVEROVÝCHODNÍ POHLED</t>
  </si>
  <si>
    <t>(0,12 + 17,25 + 0,12) * (28,935 + 0,67)</t>
  </si>
  <si>
    <t>(0,12 + 17,25 + 0,12) * (28,935 - 10,0)</t>
  </si>
  <si>
    <t xml:space="preserve">(0,12 + 54,45 + 0,12) * (28,92 - 9,95) </t>
  </si>
  <si>
    <t>(0,12 + 54,45 + 0,12) * (28,935 + 0,67)</t>
  </si>
  <si>
    <t>(0,12 + 54,45 + 0,12) * (28,935 - 9,95)</t>
  </si>
  <si>
    <t>(0,12 + 6,125 + 0,12) * (31,73 - 28,92)</t>
  </si>
  <si>
    <t>(0,89 + 2,4 + 1,79 + 2,4 + 2,31) * 2,25</t>
  </si>
  <si>
    <t>(10,79 - 1,0 + 1,1) * (1,4 + 0,2) * 0,1</t>
  </si>
  <si>
    <t>(5,6 + 3,6 + 1,3 + 3,6 + 5,6) * 1,2 * 2</t>
  </si>
  <si>
    <t>(6,78 + 54,505 + 17,36 + 48,505) * 0,18</t>
  </si>
  <si>
    <t>(6,78 + 54,505 + 17,36 + 48,505) * 3,46</t>
  </si>
  <si>
    <t>(P)  1200x1500;     (1,2 + 1,5 * 2) * 4</t>
  </si>
  <si>
    <t>(X)  2250x14150;     - 2,25 * 14,15 * 1</t>
  </si>
  <si>
    <t>(X)  3000x1615;     - 3,0 * 1,615 * 119</t>
  </si>
  <si>
    <t>(X)  3000x1615;     - 3,0 * 1,615 * 160</t>
  </si>
  <si>
    <t>31 Stávající stav - Jihovýchodní pohled</t>
  </si>
  <si>
    <t>48,505 * (5,0 - (3,0 + 3,43) / 2 + 0,5)</t>
  </si>
  <si>
    <t>54,505 * (5,0 - (3,2 + 3,43) / 2 + 0,5)</t>
  </si>
  <si>
    <t>A.2 Detaily hydroizolace spodní stavby;</t>
  </si>
  <si>
    <t>D02  1600x2100;     (1,6 + 2,1 * 2) * 1</t>
  </si>
  <si>
    <t>D02  1600x2100;     (1,6 + 2,1) * 2 * 1</t>
  </si>
  <si>
    <t>D03  1000x2000;     (1,0 + 2,0 * 2) * 1</t>
  </si>
  <si>
    <t>D03  1000x2000;     (1,0 + 2,0) * 2 * 1</t>
  </si>
  <si>
    <t>O01  3000x1615;     - 3,0 * 1,615 * 119</t>
  </si>
  <si>
    <t>O01  3000x1615;     - 3,0 * 1,615 * 160</t>
  </si>
  <si>
    <t>O04  1800x1600;     (1,8 + 1,6 * 2) * 4</t>
  </si>
  <si>
    <t>O04  1800x1600;     (1,8 + 1,6) * 2 * 4</t>
  </si>
  <si>
    <t>O05  1800x1000;     (1,8 + 1,0 * 2) * 2</t>
  </si>
  <si>
    <t>O05  1800x1000;     (1,8 + 1,0) * 2 * 2</t>
  </si>
  <si>
    <t>O08  2400x1200;     (2,4 + 1,2 * 2) * 2</t>
  </si>
  <si>
    <t>O08  2400x1200;     (2,4 + 1,2) * 2 * 2</t>
  </si>
  <si>
    <t>O10  1200x1000;     (1,2 + 1,0 * 2) * 4</t>
  </si>
  <si>
    <t>O10  1200x1000;     (1,2 + 1,0) * 2 * 4</t>
  </si>
  <si>
    <t>O11  2100x2300;     (2,1 + 2,3 * 2) * 8</t>
  </si>
  <si>
    <t>O11  2100x2300;     (2,1 + 2,3) * 2 * 8</t>
  </si>
  <si>
    <t>O14  2400x8500;     (2,4 + 8,5 * 2) * 2</t>
  </si>
  <si>
    <t>O14  2400x8500;     (2,4 + 8,5) * 2 * 2</t>
  </si>
  <si>
    <t>O15  2400x8500;     (2,4 + 8,5 * 2) * 2</t>
  </si>
  <si>
    <t>O15  2400x8500;     (2,4 + 8,5) * 2 * 2</t>
  </si>
  <si>
    <t>O16  2400x8500;     (2,4 * 2) * 2,0 * 2</t>
  </si>
  <si>
    <t>O16  2400x8500;     (2,4 + 8,5 * 2) * 2</t>
  </si>
  <si>
    <t>O16  2400x8500;     (2,4 + 8,5) * 2 * 2</t>
  </si>
  <si>
    <t>drát pro hromosvod FeZn D 8mm izolovaný</t>
  </si>
  <si>
    <t>ukotvení nové zídky k základu, á 150 mm</t>
  </si>
  <si>
    <t>B.5.1 Průřez profilů</t>
  </si>
  <si>
    <t>Bourání pilířů ze ŽB</t>
  </si>
  <si>
    <t>římsa nad podloubím;</t>
  </si>
  <si>
    <t>koutová lišta vnější</t>
  </si>
  <si>
    <t>pavilon 5.3 do dveří</t>
  </si>
  <si>
    <t>stříška nad vstupem;</t>
  </si>
  <si>
    <t>(44,65 - 1,0 - 1,0) * (1,4 + 0,38) * 0,1</t>
  </si>
  <si>
    <t>(5,05 + 1,2 + 1,8 + 1,2) * (9,95 + 3,22)</t>
  </si>
  <si>
    <t>(6,365 + 8,09) * 2 * (0,05 + 0,2 + 0,12)</t>
  </si>
  <si>
    <t>(X)  21775x3630;     - 21,775 * 3,63 * 1</t>
  </si>
  <si>
    <t>(X)  2250x24925;     - 2,25 * 24,925 * 1</t>
  </si>
  <si>
    <t>30 Stávající stav - Severozápadní pohled</t>
  </si>
  <si>
    <t>6,95 * (3,35 - (2,435 + 0,13) / 2 + 0,5)</t>
  </si>
  <si>
    <t>D01  1600x2450;     (1,6 + 2,45 * 2) * 1</t>
  </si>
  <si>
    <t>D01  1600x2450;     (1,6 + 2,45) * 2 * 1</t>
  </si>
  <si>
    <t>D04  5300x3350;     (5,3 + 3,35 * 2) * 2</t>
  </si>
  <si>
    <t>D04  5300x3350;     (5,3 + 3,35) * 2 * 2</t>
  </si>
  <si>
    <t>O03  3000x1600;     (3,0 + 1,6 * 2) * 20</t>
  </si>
  <si>
    <t>O03  3000x1600;     (3,0 + 1,6) * 2 * 20</t>
  </si>
  <si>
    <t>O07  1800x1200;     (1,8 + 1,2 * 2) * 10</t>
  </si>
  <si>
    <t>O07  1800x1200;     (1,8 + 1,2) * 2 * 10</t>
  </si>
  <si>
    <t>O09  1350x1200;     (1,35 + 1,2 * 2) * 1</t>
  </si>
  <si>
    <t>O09  1350x1200;     (1,35 + 1,2) * 2 * 1</t>
  </si>
  <si>
    <t>O11  2100x2300;     (2,1 + 2,3 * 2) * 12</t>
  </si>
  <si>
    <t>O11  2100x2300;     (2,1 + 2,3) * 2 * 12</t>
  </si>
  <si>
    <t>O12  2100x2450;     (2,1 + 2,45 * 2) * 4</t>
  </si>
  <si>
    <t>O12  2100x2450;     (2,1 + 2,45) * 2 * 4</t>
  </si>
  <si>
    <t>O18  2250x24925;     - 2,25 * 24,925 * 1</t>
  </si>
  <si>
    <t>kabel silový s Cu jádrem 1 kV 3x70+50mm2</t>
  </si>
  <si>
    <t>obrubník betonový chodníkový 50x10x25 cm</t>
  </si>
  <si>
    <t>(0,2 + 15,675 + 0,2) * 2 * (12,18 - 9,95)</t>
  </si>
  <si>
    <t>(32,6 - 27,3) * (3,35 - (2,435 + 2,38)/2)</t>
  </si>
  <si>
    <t>(54,69 + 17,49) * 2 * (0,05 + 0,3 + 0,12)</t>
  </si>
  <si>
    <t>(6,365 + 8,09) * (3,55 + (31,73 - 28,92))</t>
  </si>
  <si>
    <t>1,8 * (28,92 - 1,1) + 1,8 * (28,92 - 0,4)</t>
  </si>
  <si>
    <t>29 Stávající stav - Severovýchodní pohled</t>
  </si>
  <si>
    <t>5,7 * (0,15 * 2 + 0,2) * 1,351 / 1000 * 2</t>
  </si>
  <si>
    <t>NAPOJENÍ ZATEPLOVACÍHO SYSTÉMU NA PARAPET</t>
  </si>
  <si>
    <t>O13  2100x3050;     (2,1 + 3,05 * 2) * 12</t>
  </si>
  <si>
    <t>O13  2100x3050;     (2,1 + 3,05) * 2 * 12</t>
  </si>
  <si>
    <t>Výkres 74 Záchytný systém proti pádu osob</t>
  </si>
  <si>
    <t xml:space="preserve">      opláštění atiky</t>
  </si>
  <si>
    <t>B.3 Žebřík na střechu</t>
  </si>
  <si>
    <t>koutová lišta vnitřní</t>
  </si>
  <si>
    <t>předložené schodiště;</t>
  </si>
  <si>
    <t>stěnová lišta vyhnutá</t>
  </si>
  <si>
    <t>(42,45 + 1,2  + 6,0 + 1,2) * (9,95 + 3,43)</t>
  </si>
  <si>
    <t>(5,4 + 0,3 + 3,0 + 0,3 + 1,0) * 1,82 * 0,3</t>
  </si>
  <si>
    <t>(6,365 + 8,09) * (3,55 + (31,73 - 28,935))</t>
  </si>
  <si>
    <t>(P)  1800x1615;     (1,8 + 1,615 * 2) * 12</t>
  </si>
  <si>
    <t>(P)  1800x1615;     (1,8 + 1,615 * 2) * 30</t>
  </si>
  <si>
    <t>(P)  3000x1615;     (3,0 + 1,615 * 2) * 40</t>
  </si>
  <si>
    <t>(P)  3000x1615;     (3,0 + 1,615 * 2) * 81</t>
  </si>
  <si>
    <t>25,02 * 0,5 + (19,7 - 5,3) * (0,5 + 0,645)</t>
  </si>
  <si>
    <t>7,2 + 3,755 + 13,725 + 14,0 + 3,625 + 7,33</t>
  </si>
  <si>
    <t>O02  1800x1615;     (1,8 + 1,615 * 2) * 34</t>
  </si>
  <si>
    <t>O02  1800x1615;     (1,8 + 1,615 * 2) * 52</t>
  </si>
  <si>
    <t>O02  1800x1615;     (1,8 + 1,615) * 2 * 34</t>
  </si>
  <si>
    <t>O02  1800x1615;     (1,8 + 1,615) * 2 * 52</t>
  </si>
  <si>
    <t>O17  2250x16800;     (2,25 + 16,8 * 2) * 1</t>
  </si>
  <si>
    <t>O17  2250x16800;     (2,25 + 16,8) * 2 * 1</t>
  </si>
  <si>
    <t>O19  2250x28200;     (2,25 + 28,2 * 2) * 1</t>
  </si>
  <si>
    <t>O19  2250x28200;     (2,25 + 28,2) * 2 * 1</t>
  </si>
  <si>
    <t>O20  2250x16800;     (2,25 + 16,8 * 2) * 1</t>
  </si>
  <si>
    <t>O20  2250x16800;     (2,25 + 16,8) * 2 * 1</t>
  </si>
  <si>
    <t>ukotvení zídky ke stávajícím zdem á 200 mm</t>
  </si>
  <si>
    <t>(1,655 + 2,4 * 3 + 1,79 * 2 + 2,31) * 10,23</t>
  </si>
  <si>
    <t>(1,915 + 0,235 + 1,1) * (2,72 - 2,25) * 0,1</t>
  </si>
  <si>
    <t>(2,31 + 2,4 * 3 + 1,79 * 2 + 1,585) * 10,23</t>
  </si>
  <si>
    <t>(2,7 + 1,0 + 1,3 + 2,7) * (1,4 + 1,2) * 0,1</t>
  </si>
  <si>
    <t>(X)  1800x1000;     (1,8 + 1,0 * 2) * 0 * 2</t>
  </si>
  <si>
    <t>(X)  1800x1600;     (1,8 + 1,6 * 2) * 0 * 4</t>
  </si>
  <si>
    <t>Fasádní minerální deska 6 cm - lambda=0,036</t>
  </si>
  <si>
    <t>O01  3000x1615;     (3,0 + 1,615 * 2) * 119</t>
  </si>
  <si>
    <t>O01  3000x1615;     (3,0 + 1,615 * 2) * 160</t>
  </si>
  <si>
    <t>O01  3000x1615;     (3,0 + 1,615) * 2 * 119</t>
  </si>
  <si>
    <t>O01  3000x1615;     (3,0 + 1,615) * 2 * 160</t>
  </si>
  <si>
    <t>O04  1800x1600;     (1,8 + 1,6 * 2) * 0 * 4</t>
  </si>
  <si>
    <t>O05  1800x1000;     (1,8 + 1,0 * 2) * 0 * 2</t>
  </si>
  <si>
    <t>ZÁSOBNÍK TEPLÉ VODY 3000 l z nerezové oceli</t>
  </si>
  <si>
    <t>Demontáž svodu do suti</t>
  </si>
  <si>
    <t>okenní síť proti hmyzu</t>
  </si>
  <si>
    <t>oplechování skříně RIS</t>
  </si>
  <si>
    <t>připojovací potrubí OT</t>
  </si>
  <si>
    <t>tmel elastický těsnící</t>
  </si>
  <si>
    <t xml:space="preserve">(1,1 + 1,1 + 0,6) / 2 * 11,54 * (1,4 - 0,2) </t>
  </si>
  <si>
    <t>(5,3 +26,25 + 5,3 + (26,25 - 25,02)) * 0,365</t>
  </si>
  <si>
    <t>(54,25 - 9,79 * 2 + 5,3 * 2 + 0,4 * 4) * 0,2</t>
  </si>
  <si>
    <t>(X)  1350x1200;     (1,35 + 1,2 * 2) * 0 * 1</t>
  </si>
  <si>
    <t>(X)  1600x2450;     (1,6 + 2,45 * 2) * 0 * 1</t>
  </si>
  <si>
    <t>(X)  3000x1600;     (3,0 + 1,6 * 2) * 0 * 20</t>
  </si>
  <si>
    <t>(X)  900x600;     (0,9 + 0,6 * 2) * 0,12 * 1</t>
  </si>
  <si>
    <t>D01  1600x2450;     (1,6 + 2,45 * 2) * 0 * 1</t>
  </si>
  <si>
    <t>Fasádní minerální deska 12 cm - lambda=0,036</t>
  </si>
  <si>
    <t>Fasádní minerální deska 16 cm - lambda=0,036</t>
  </si>
  <si>
    <t>Fasádní minerální deska 18 cm - lambda=0,036</t>
  </si>
  <si>
    <t>O03  3000x1600;     (3,0 + 1,6 * 2) * 0 * 20</t>
  </si>
  <si>
    <t>O06  900x600;     (0,9 + 0,6 * 2) * 0,12 * 2</t>
  </si>
  <si>
    <t>O11  2100x2300;     (17,96 + 5,8 + 35,5) * 2</t>
  </si>
  <si>
    <t>O17  2250x16800;     (2,25 + 16,8) * 2 * 0,1</t>
  </si>
  <si>
    <t>O18  2250x24925;     (2,25 + 24,925 * 2) * 1</t>
  </si>
  <si>
    <t>O18  2250x24925;     (2,25 + 24,925) * 2 * 1</t>
  </si>
  <si>
    <t>O19  2250x28200;     (2,25 + 28,2) * 2 * 0,1</t>
  </si>
  <si>
    <t>O20  2250x16800;     (2,25 + 16,8) * 2 * 0,1</t>
  </si>
  <si>
    <t>Potrubí litinové odpadní krácení trub DN 150</t>
  </si>
  <si>
    <t>Standardní plastový profil s okapovou hranou</t>
  </si>
  <si>
    <t>(6,44 + 0,64) * (1,1 + 0,235) * (3,07 - 2,25)</t>
  </si>
  <si>
    <t>(P)  1200x1500;     (1,2 + 1,5 * 2) * 0,2 * 4</t>
  </si>
  <si>
    <t>(X)  1000x2000;     (1,0 + 2,0 * 2) * 0,2 * 1</t>
  </si>
  <si>
    <t>(X)  1200x1000;     (1,2 + 1,0 * 2) * 0,2 * 4</t>
  </si>
  <si>
    <t>(X)  2400x1200;     (2,4 + 1,2 * 2) * 0,2 * 2</t>
  </si>
  <si>
    <t>(X)  2400x5400;     (2,4 + 5,4 * 2) * 0,2 * 6</t>
  </si>
  <si>
    <t>(X)  4800x2300;     (4,8 + 2,3 * 2) * 0,2 * 2</t>
  </si>
  <si>
    <t>(X)  5300x4200;     (5,3 + 4,2 * 2) * 0,2 * 2</t>
  </si>
  <si>
    <t>(X)  5400x1200;     (5,4 + 1,2 * 2) * 0,2 * 2</t>
  </si>
  <si>
    <t>D03  1000x2000;     (1,0 + 2,0 * 2) * 0,2 * 1</t>
  </si>
  <si>
    <t>O10  1200x1000;     (1,2 + 1,0 * 2) * 0,2 * 4</t>
  </si>
  <si>
    <t>O14  2400x8500;     1,2 * (0,6 + 1,8 * 3) * 2</t>
  </si>
  <si>
    <t>O15  2400x8500;     1,2 * (0,6 + 1,8 * 3) * 2</t>
  </si>
  <si>
    <t>O16  2400x8500;     1,2 * (0,6 + 1,8 * 3) * 2</t>
  </si>
  <si>
    <t>B.1 Výpis výplní otvorů</t>
  </si>
  <si>
    <t>B.3 Žebřík 5.3 do dveří</t>
  </si>
  <si>
    <t>Demontáž podhledu lamel</t>
  </si>
  <si>
    <t>Demontáž roštu podhledu</t>
  </si>
  <si>
    <t>Hydroizolační mezinátěr</t>
  </si>
  <si>
    <t>Montáž Al výplní otvorů</t>
  </si>
  <si>
    <t>zazdění prostupu atikou</t>
  </si>
  <si>
    <t>(48,45 + 17,25 + 54,45 + 6,85) * (10,23 + 1,4)</t>
  </si>
  <si>
    <t>(6,78 + 54,505 + 17,36 + 48,505) * (5,0 - 3,8)</t>
  </si>
  <si>
    <t>(6,85 + 54,45 + 17,25 + 48,45) * (10,23 + 5,0)</t>
  </si>
  <si>
    <t>(X)  1600x2100;     (1,6 + 2,1 * 2) * 0,15 * 1</t>
  </si>
  <si>
    <t>(X)  1800x1200;     (1,8 + 1,2 * 2) * 0,2 * 10</t>
  </si>
  <si>
    <t>(X)  4800x3050;     (4,8 + 3,05 * 2) * 0,2 * 4</t>
  </si>
  <si>
    <t>(X)  4800x3050;     (4,8 + 3,05 * 2) * 0,2 * 6</t>
  </si>
  <si>
    <t>D02  1600x2100;     (1,6 + 2,1 * 2) * 0,15 * 1</t>
  </si>
  <si>
    <t>O08  2400x1200;     (2,4 + 1,2 * 2) * 0,15 * 2</t>
  </si>
  <si>
    <t>O11  2100x2300;     (2,1 + 2,3 * 2) * 0,15 * 8</t>
  </si>
  <si>
    <t>O14  2400x8500;     (2,4 + 8,5 * 2) * 0,15 * 2</t>
  </si>
  <si>
    <t>O15  2400x8500;     (2,4 + 8,5 * 2) * 0,15 * 2</t>
  </si>
  <si>
    <t>O16  2400x8500;     (2,4 + 8,5 * 2) * 0,15 * 2</t>
  </si>
  <si>
    <t>O18  2250x24925;     (2,25 + 24,925) * 2 * 0,1</t>
  </si>
  <si>
    <t>(0,12 + 54,45 + 0,12) * (1,1 - (0,45 + 0,05)/2)</t>
  </si>
  <si>
    <t>(0,12 + 54,45 + 0,12) * (1,4 + (0,45 + 0,05)/2)</t>
  </si>
  <si>
    <t>(1,2 * 4 + 3,0 * 4 + 0,88 + 6,0) * (2,5 - 0,67)</t>
  </si>
  <si>
    <t>(1,2 + 1,8 + 1,2 + 13,65 + 1,2 + 1,8 + 1,2) * h</t>
  </si>
  <si>
    <t>(1,2 + 6,0 + 1,2 + 42,45 + 1,2 + 6,0 + 1,2) * h</t>
  </si>
  <si>
    <t>(42,25 - 32,6 - 8,0) * (3,35 - (2,38 + 0,13)/2)</t>
  </si>
  <si>
    <t>(5,4 + 0,3 + 3,0 + 0,3 + 1,0) * (0,3 + 0,03 *2)</t>
  </si>
  <si>
    <t>(X)  5300x4200;     (- 5,3 + 0,2 * 2) * 4,2 * 2</t>
  </si>
  <si>
    <t>5,7 * (0,249 - 0,075) * (0,375 - 0,075 * 2) * 2</t>
  </si>
  <si>
    <t>5,8 * 4,06 - 5,4 * 1,2 - 2,1 * (2,86 - 0,9) * 2</t>
  </si>
  <si>
    <t>6,86 + 0,12 + 54,45 + 0,12 - 1,8 * 4 - 3,0 * 10</t>
  </si>
  <si>
    <t>D04  5300x3350;     (5,3 + 3,35 * 2) * 0,15 * 2</t>
  </si>
  <si>
    <t>O07  1800x1200;     (1,8 + 1,2 * 2) * 0,15 * 10</t>
  </si>
  <si>
    <t>O09  1350x1200;     (1,35 + 1,2 * 2) * 0,15 * 1</t>
  </si>
  <si>
    <t>O11  2100x2300;     (2,1 + 2,3 * 2) * 0,15 * 12</t>
  </si>
  <si>
    <t>O12  2100x2450;     (2,1 + 2,45 * 2) * 0,15 * 4</t>
  </si>
  <si>
    <t>32 Stávající stav - Řezy</t>
  </si>
  <si>
    <t>73 Drenáž - podélné řezy</t>
  </si>
  <si>
    <t>Budovy občanské výstavby</t>
  </si>
  <si>
    <t>Protidešťová žaluzie Z20</t>
  </si>
  <si>
    <t xml:space="preserve">(3,85 + 1,8 + 42,47 + 0,75 + 1,1) * (1,4 + 0,1) </t>
  </si>
  <si>
    <t>(P)  1800x1615;     (1,8 + 1,615 * 2) * 0,1 * 12</t>
  </si>
  <si>
    <t>(P)  1800x1615;     (1,8 + 1,615 * 2) * 0,1 * 30</t>
  </si>
  <si>
    <t>(P)  3000x1615;     (3,0 + 1,615 * 2) * 0,1 * 40</t>
  </si>
  <si>
    <t>(P)  3000x1615;     (3,0 + 1,615 * 2) * 0,1 * 81</t>
  </si>
  <si>
    <t>(X)  1800x1615;     (1,8 + 1,615 * 2) * 0,1 * 34</t>
  </si>
  <si>
    <t>(X)  1800x1615;     (1,8 + 1,615 * 2) * 0,1 * 52</t>
  </si>
  <si>
    <t>(X)  2250x16800;     (2,25 + 16,8 * 2) * 0,1 * 1</t>
  </si>
  <si>
    <t>(X)  2250x28200;     (2,25 + 28,2 * 2) * 0,1 * 1</t>
  </si>
  <si>
    <t>4,8 + 1,8 + 0,18 + 0,5 + 0,5 + 54,2 + 0,18 + 0,5</t>
  </si>
  <si>
    <t>48,25 + 5,55 + 9,79 + 9,79 + 5,495 + (0,05+ 3,0)</t>
  </si>
  <si>
    <t>O02  1800x1615;     (1,8 + 1,615 * 2) * 0,1 * 34</t>
  </si>
  <si>
    <t>O02  1800x1615;     (1,8 + 1,615 * 2) * 0,1 * 52</t>
  </si>
  <si>
    <t>O13  2100x3050;     (2,1 + 3,05 * 2) * 0,15 * 12</t>
  </si>
  <si>
    <t>O17  2250x16800;     (2,25 + 16,8 * 2) * 0,1 * 1</t>
  </si>
  <si>
    <t>O19  2250x28200;     (2,25 + 28,2 * 2) * 0,1 * 1</t>
  </si>
  <si>
    <t>O20  2250x16800;     (2,25 + 16,8 * 2) * 0,1 * 1</t>
  </si>
  <si>
    <t xml:space="preserve"> (1,9 + 5,75) * (1,9 - 1,2) + (1,9 + 5,75) * 0,3)</t>
  </si>
  <si>
    <t>((54,69 + 17,49) * 2 - 6,125 - 7,85 + 0,5 * 4) /2</t>
  </si>
  <si>
    <t>(X)  2250x14150;     (2,25 + 14,15 * 2) * 0,1 * 1</t>
  </si>
  <si>
    <t>(X)  3000x1615;     (3,0 + 1,615 * 2) * 0,1 * 119</t>
  </si>
  <si>
    <t>(X)  3000x1615;     (3,0 + 1,615 * 2) * 0,1 * 160</t>
  </si>
  <si>
    <t>2,95 + 1,05 + 2,1 * 6 + 0,6 * 3 + 1,2 * 3 + 2,025</t>
  </si>
  <si>
    <t>48,25 + 5,55 + 9,79 + 9,79 + 5,495 + (0,05 + 3,0)</t>
  </si>
  <si>
    <t>52,67 + 21,01 + 1,39 + 1,01 + 2,98 + 1,89 + 35,74</t>
  </si>
  <si>
    <t>6,0 * 13,89 + 42,69 * 17,49 + 6,0 * (5,18 + 0,42)</t>
  </si>
  <si>
    <t>O01  3000x1615;     (3,0 + 1,615 * 2) * 0,1 * 119</t>
  </si>
  <si>
    <t>O01  3000x1615;     (3,0 + 1,615 * 2) * 0,1 * 160</t>
  </si>
  <si>
    <t>úhelník ochranný na ochranu svodu - 1700 mm, FeZn</t>
  </si>
  <si>
    <t>D.1.1a – TECHNICKÁ ZPRÁVA</t>
  </si>
  <si>
    <t>Ochrana podlahy obedněním</t>
  </si>
  <si>
    <t>Překlad ze ŽB tř. C 25/30</t>
  </si>
  <si>
    <t>osivo směs travní parková</t>
  </si>
  <si>
    <t xml:space="preserve">(1,8 * (1,0 + 0,8) + 1,8 * 1,0) / 2 * (5,0 - 3,4) </t>
  </si>
  <si>
    <t>(8,405 + 7,33 + 0,12 + 0,12 + 14,0) * (0,2 + 0,12)</t>
  </si>
  <si>
    <t>(X)  21775x3630;     (21,775 + 3,63 * 2) * 0,1 * 1</t>
  </si>
  <si>
    <t>(X)  2250x24925;     (2,25 + 24,925 * 2) * 0,1 * 1</t>
  </si>
  <si>
    <t>O18  2250x24925;     (2,25 + 24,925 * 2) * 0,1 * 1</t>
  </si>
  <si>
    <t>Plastový profil pro napojení ETICS  na oplechování</t>
  </si>
  <si>
    <t>Proplach a dezinfekce vodovodního potrubí do DN 80</t>
  </si>
  <si>
    <t>((0,12 + 54,45 + 0,12) + (0,12 + 17,25 + 0,12)) * 2</t>
  </si>
  <si>
    <t xml:space="preserve">(1,8 * (1,0 + 0,9) + 1,8 * 1,0) / 2 * (5,0 - 3,22) </t>
  </si>
  <si>
    <t>(8,825 + 7,2 + 0,12 + 0,12 + 13,725) * (0,2 + 0,12)</t>
  </si>
  <si>
    <t>Plastový 3D profil pro napojení ETICS na okenní rám</t>
  </si>
  <si>
    <t xml:space="preserve">D.1.1a – TECHNICKÁ ZPRÁVA </t>
  </si>
  <si>
    <t>Demontáž podhledů 
  lamel</t>
  </si>
  <si>
    <t>Demontáž podhledů 
  roštů</t>
  </si>
  <si>
    <t>LEŠENÍ * (30 * 4 + 31 * 4)</t>
  </si>
  <si>
    <t>Očištění střechy zametením</t>
  </si>
  <si>
    <t>Odvzdušnění otopných těles</t>
  </si>
  <si>
    <t>dodávka k montáži parapetů</t>
  </si>
  <si>
    <t>kabel sdělovací Cu 3x4x0,8</t>
  </si>
  <si>
    <t>markýza nad bočním vstupem</t>
  </si>
  <si>
    <t xml:space="preserve">     65 Navrhovaný stav - ETICS - Jihozápadní pohled</t>
  </si>
  <si>
    <t>(1,8 * (1,0 + 0,795) + 1,8 * 1,0) / 2 * (5,0 - 3,41)</t>
  </si>
  <si>
    <t>5,8 * 4,06 - 2,1 * 2,45 * 2 + (2,1 + 2,45) * 2 * 0,3</t>
  </si>
  <si>
    <t xml:space="preserve">     68 Navrhovaný stav - ETICS - Jihovýchodní pohled</t>
  </si>
  <si>
    <t>(0,12 + 17,25 + 0,12 - 1,8 * 2) * (28,92 - 2,3) + 5,2</t>
  </si>
  <si>
    <t>(0,825 + 3,0 * 6 + 1,2 * 5) * ((3,0 + 3,19) /2 - 1,5)</t>
  </si>
  <si>
    <t xml:space="preserve">(1,8 * 1,1 + 1,8 * (1,1 + 0,743)) / 2 * (1,4 + 0,15) </t>
  </si>
  <si>
    <t xml:space="preserve">(1,8 * 1,1 + 1,8 * (1,1 + 0,875)) / 2 * (1,4 + 0,38) </t>
  </si>
  <si>
    <t>(3,85 + 1,8 + 42,47 + 0,75 + 1,1) * (1,4 + 0,1) * 0,1</t>
  </si>
  <si>
    <t xml:space="preserve">(4,9 * 1,1 + 4,9 * (1,1 + 0,725)) / 2 * (1,4 + 0,05) </t>
  </si>
  <si>
    <t>54,39 + 55,00 + 68,11 + 32,06 + 37,02 + 35,29 + 41,07</t>
  </si>
  <si>
    <t xml:space="preserve">   osazení překladu ozn. P1</t>
  </si>
  <si>
    <t xml:space="preserve">   osazení překladu ozn. P3</t>
  </si>
  <si>
    <t>A.5 Detaily zavěšené fasády</t>
  </si>
  <si>
    <t>Montáž solar-logu , oživení</t>
  </si>
  <si>
    <t>Zrušení zařízení staveniště</t>
  </si>
  <si>
    <t>Záchytný systém - ID štítek</t>
  </si>
  <si>
    <t>vypuštění systému - vodovod</t>
  </si>
  <si>
    <t xml:space="preserve">     67 Navrhovaný stav - ETICS - Severozápadní pohled</t>
  </si>
  <si>
    <t>(0,825 + 3,0 * 6 + 1,2 * 5) * (4,12 - (3,0 + 3,19) /2)</t>
  </si>
  <si>
    <t xml:space="preserve">(1,1 + 0,885 + 41,64 - 1,0) * (5,0 - (3,0 + 3,4) / 2) </t>
  </si>
  <si>
    <t>5,3 * 4,65 - 2,1 * 2,3 * 2 + (2,1 + 2,3) * 2 * 0,3 * 2</t>
  </si>
  <si>
    <t>deska fasádní polystyrénová soklová lambda=0,035 12 cm</t>
  </si>
  <si>
    <t>deska fasádní polystyrénová soklová lambda=0,035 16 cm</t>
  </si>
  <si>
    <t>deska fasádní polystyrénová soklová lambda=0,035 18 cm</t>
  </si>
  <si>
    <t xml:space="preserve">     66 Navrhovaný stav - ETICS - Severovýchodní pohled</t>
  </si>
  <si>
    <t>(1,2 + 1,8 + 1,2 + 13,65 + 1,2 + 1,8 + 1,2) * (h + 3,8)</t>
  </si>
  <si>
    <t>A.3 Detaily střešních plášťů</t>
  </si>
  <si>
    <t>ELEKTRICKÝ TOPNÝ ČLÁNEK 9 kW</t>
  </si>
  <si>
    <t>Oplocení staveniště - montáž</t>
  </si>
  <si>
    <t>dešťové kanalizační potrubí;</t>
  </si>
  <si>
    <t>kabel sdělovací Cu  2P 1,0mm</t>
  </si>
  <si>
    <t>mezi předloženými schodišti;</t>
  </si>
  <si>
    <t>((1,2 + 6,125 + 1,2) + (1,2 + 7,85 + 1,2)) * (31,73 - h)</t>
  </si>
  <si>
    <t>(1,2 + 1,8 + 1,2 + 13,65 + 1,2 + 1,8 + 1,2) * (h - 9,95)</t>
  </si>
  <si>
    <t>(1,2 + 6,0 + 1,2 + 42,45 + 1,2 + 6,0 + 1,2) * (h + 3,43)</t>
  </si>
  <si>
    <t>(1,2 + 6,0 + 1,2 + 42,45 + 1,2 + 6,0 + 1,2) * (h - 9,95)</t>
  </si>
  <si>
    <t>(6,0 + 4,2 + 4,2 + 6,0) * (hh - dh) - 6,0 * (10,23 - dh)</t>
  </si>
  <si>
    <t>(7,33 + 0,12 + 0,12 + 14,0 + 8,405) * (0,5 + 0,2 + 0,12)</t>
  </si>
  <si>
    <t>48,45 + 0,12 + 17,25 + 0,12 + 0,12 + 54,45 + 0,12 + 6,86</t>
  </si>
  <si>
    <t>(5,55 + 0,5 + 0,89 + 2,4 + 1,79 + 2,4 + 2,31 + 1,5) * 0,5</t>
  </si>
  <si>
    <t>(7,2 + 0,12 + 0,12 + 13,725 + 8,825) * (0,5 + 0,2 + 0,12)</t>
  </si>
  <si>
    <t>deska fasádní polystyrénová soklová lambda=0,035 tl 120mm</t>
  </si>
  <si>
    <t>deska fasádní polystyrénová soklová lambda=0,035 tl 160mm</t>
  </si>
  <si>
    <t>deska fasádní polystyrénová soklová lambda=0,035 tl 180mm</t>
  </si>
  <si>
    <t>B.3 Žebřík - strojovna výtahů</t>
  </si>
  <si>
    <t>Výsadba včetně hloubení jamky</t>
  </si>
  <si>
    <t>(1,05 + 2,1 *7 + 0,6 * 3 + 1,2 * 3) * 3,63 - 2,1 * 2,3 * 6</t>
  </si>
  <si>
    <t>(1,2 * 4 + 3,0 * 4 + 0,88 + 6,0) * ((3,19 + 3,43)/2 - 2,5)</t>
  </si>
  <si>
    <t>D02  1600x2100;      - (1,6 - 0,04 * 2) * (2,1 - 0,04) * 1</t>
  </si>
  <si>
    <t>D03  1000x2000;      - (1,0 - 0,04 * 2) * (2,0 - 0,04) * 1</t>
  </si>
  <si>
    <t>sanace zachovávaných betonových konstrukcí v okolí objektu</t>
  </si>
  <si>
    <t>(1,1 + 0,885 + 41,64 - 1,0) * (5,0 - (3,0 + 3,4) / 2) * 0,1</t>
  </si>
  <si>
    <t>(1,2 * 4 + 3,0 * 4 + 0,88 + 6,0) * (4,12 - (3,19 + 3,43)/2)</t>
  </si>
  <si>
    <t>Podklad z kameniva hrubého drceného vel. 32-63 mm tl 150 mm</t>
  </si>
  <si>
    <t>Vysekání kapes ve zdivu z betonu pl do 0,25 m2 hl do 300 mm</t>
  </si>
  <si>
    <t>Oplocení staveniště - demontáž</t>
  </si>
  <si>
    <t>Oplocení staveniště - pronájem</t>
  </si>
  <si>
    <t>Podpůrný žlab pro potrubí D 40</t>
  </si>
  <si>
    <t>Podpůrný žlab pro potrubí D 63</t>
  </si>
  <si>
    <t>Rozpočet pro zadání dodavateli</t>
  </si>
  <si>
    <t>VUZ Dědina - zateplení objektu</t>
  </si>
  <si>
    <t>Výkres B.1 Výpis výplní otvorů</t>
  </si>
  <si>
    <t>Záchytný systém - středové oko</t>
  </si>
  <si>
    <t>štítek plastový -  čísla svodů</t>
  </si>
  <si>
    <t>pavilon 5.3. Žebřík na střechu</t>
  </si>
  <si>
    <t>pod zvýšením střechy obj. 5.3;</t>
  </si>
  <si>
    <t>stupně předloženého schodiště;</t>
  </si>
  <si>
    <t>svorka připojovací univerzální</t>
  </si>
  <si>
    <t>viz Montáž lešení řadového ...</t>
  </si>
  <si>
    <t xml:space="preserve"> (5,0 + 0,3) * (1,55 - 0,1) + 5,0 * (1,55 - 1,2) + 5,0 * 0,3</t>
  </si>
  <si>
    <t>(1,0 + 54,45 + 1,8 + 6,85) * (1,4 + (0,48 + 0,05) / 2 + 0,5)</t>
  </si>
  <si>
    <t>(48,45 + 1,8 + 0,8 + 17,25 + 0,8 + 54,45 + 0,8 + 6,86) * 0,1</t>
  </si>
  <si>
    <t>(48,45 + 1,8 + 0,8 + 17,25 + 0,8 + 54,45 + 0,8 + 6,86) * 0,8</t>
  </si>
  <si>
    <t>1,85 * 2,4 * 1,5 - (1,85 - 0,3) * (2,4 - 0,3) * (1,5 - 0,15)</t>
  </si>
  <si>
    <t>O06  900x600;      - (0,9 - 0,04 * 2) * (0,6 - 0,04 * 2) * 2</t>
  </si>
  <si>
    <t>(54,25 - 9,79 * 2 - 5,3 * 2 + 0,36 * 4) * (0,05 + 0,16 + 0,1)</t>
  </si>
  <si>
    <t>(P)  1200x1500;     (- 1,2 * 1,5 + (1,2 + 1,5 * 2) * 0,2) * 2</t>
  </si>
  <si>
    <t>(X)  1200x1000;     (- 1,2 * 1,0 + (1,2 + 1,0 * 2) * 0,2) * 2</t>
  </si>
  <si>
    <t>(X)  2400x1200;     (- 2,4 * 1,2 + (2,4 + 1,2 * 2) * 0,2) * 2</t>
  </si>
  <si>
    <t>(X)  2400x5400;     (- 2,4 * 5,4 + (2,4 + 5,4 * 2) * 0,2) * 6</t>
  </si>
  <si>
    <t>(X)  5400x1200;     (- 5,4 * 1,2 + (5,4 + 1,2 * 2) * 0,2) * 2</t>
  </si>
  <si>
    <t>Demontáž obložení stěn lamelami</t>
  </si>
  <si>
    <t>Geodetické práce před výstavbou</t>
  </si>
  <si>
    <t>Montáž markýz fasádních 3500 mm</t>
  </si>
  <si>
    <t>Montáž plastových výplní otvorů</t>
  </si>
  <si>
    <t>Mulčovací textilie vč. pokládky</t>
  </si>
  <si>
    <t>UKONČENÍ ETICS NAD OPLECHOVÁNÍM</t>
  </si>
  <si>
    <t>Vypuštění vody z otopných těles</t>
  </si>
  <si>
    <t>ocelové rámy copilitových stěn;</t>
  </si>
  <si>
    <t>pavilon 5.2. - vstup na střechu</t>
  </si>
  <si>
    <t>viz položka "Sejmutí ornice..."</t>
  </si>
  <si>
    <t>zpětný přesun ornice z deponie;</t>
  </si>
  <si>
    <t>(36,9 + 39,4 + 43,7 + 7,2 + 4,9 + 2,7 + 43,7 * 2 + 36,9) * 0,6</t>
  </si>
  <si>
    <t>(P)  1200x1500;      - (1,2 - 0,04 * 2) * (1,5 - 0,04 * 2) * 2</t>
  </si>
  <si>
    <t>O03  3000x1600;      - (3,0 - 0,04 * 2) * (1,6 - 0,04 * 2) * 4</t>
  </si>
  <si>
    <t>O04  1800x1600;      - (1,8 - 0,04 * 2) * (1,6 - 0,04 * 2) * 2</t>
  </si>
  <si>
    <t>O05  1800x1000;      - (1,8 - 0,04 * 2) * (1,0 - 0,04 * 2) * 2</t>
  </si>
  <si>
    <t>O10  1200x1000;      - (1,2 - 0,04 * 2) * (1,0 - 0,04 * 2) * 2</t>
  </si>
  <si>
    <t>Opravy odpadního potrubí litinového 
  krácení trub
    DN 150</t>
  </si>
  <si>
    <t>Rozchodník nachový / Sedum telephium / obal 2l, velikost 15-20</t>
  </si>
  <si>
    <t>Záchytný systém - poddajné kotvicí vedení - nerezové lano 6 mm</t>
  </si>
  <si>
    <t>(0,12 + 54,45 + 0,12) * (hh - dh) - (6,0 + 0,12) * (10,23 - dh)</t>
  </si>
  <si>
    <t>(52,67 + 21,01 + 1,39 + 1,01 + 2,98 + 1,89 + 35,74) * 0,5 * 0,1</t>
  </si>
  <si>
    <t>(52,67 + 21,01 + 1,39 + 1,01 + 2,98 + 1,89 + 35,74) * 0,5 * 0,4</t>
  </si>
  <si>
    <t>- (3,0 * 1,6 * 20 + 1,8 * 1,6 * 4 + 1,8 * 1,0 * 2 + 1,6 * 2,45)</t>
  </si>
  <si>
    <t>48,45 + 0,12 + 0,12 + 17,25 + 0,12 + 0,12 + 54,45 + 0,12 + 6,86</t>
  </si>
  <si>
    <t>6,86 + 0,12 + 54,45 + 0,12 + 0,12 + 17,25 + 0,12 + 0,12 + 48,45</t>
  </si>
  <si>
    <t>O03  3000x1600;      - (3,0 - 0,04 * 2) * (1,6 - 0,04 * 2) * 10</t>
  </si>
  <si>
    <t xml:space="preserve">O08  2400x1200;      - (2,4 - 0,04 * 2) * (1,2 - 0,04 * 2) * 2
</t>
  </si>
  <si>
    <t xml:space="preserve">O11  2100x2300;      - (2,1 - 0,04 * 2) * (2,3 - 0,04 * 2) * 8
</t>
  </si>
  <si>
    <t>O14  2400x8500;      - (2,4 - 0,04 * 2) * (8,5 - 0,04 -0,4) * 2</t>
  </si>
  <si>
    <t>O15  2400x8500;      - (2,4 - 0,04 * 2) * (8,5 - 0,04 -0,4) * 2</t>
  </si>
  <si>
    <t>O16  2400x8500;      - (2,4 - 0,04 * 2) * (8,5 - 0,04 -0,4) * 2</t>
  </si>
  <si>
    <t xml:space="preserve">   4.5. SANACE OBVODOVÉHO PLÁŠTĚ</t>
  </si>
  <si>
    <t xml:space="preserve">4.2. BOURACÍ A DEMONTÁŽNÍ PRÁCE </t>
  </si>
  <si>
    <t>4.6. VYZDÍVKY V OBVODOVÉM PLÁŠTI</t>
  </si>
  <si>
    <t>4.9. VÝMĚNA A NOVÉ VÝPLNĚ OTVORŮ</t>
  </si>
  <si>
    <t>Bourání pilířů z betonu prostého</t>
  </si>
  <si>
    <t>Demontáž vpustí střešních DN 100</t>
  </si>
  <si>
    <t>Napuštění vody do otopných těles</t>
  </si>
  <si>
    <t>VRN: Vedlejší rozpočtové náklady</t>
  </si>
  <si>
    <t>filtrační štěrkový obsyp drenáže</t>
  </si>
  <si>
    <t>opracování prvků záchyt. systému</t>
  </si>
  <si>
    <t>pozn.: odměřeno v PD softwarově;</t>
  </si>
  <si>
    <t>schodiště v severní části stavby</t>
  </si>
  <si>
    <t>(0,12 + 54,45 + 0,12 + 0,12 + 17,25 + 0,12) * 2 * (28,92 - 22,5)</t>
  </si>
  <si>
    <t>(0,12 + 54,45 + 0,12 + 0,12 + 17,25 + 0,12) * 2 * (32,49 - 22,5)</t>
  </si>
  <si>
    <t>(0,16 + 1,05 + 2,1 * 8 + 0,6 * 4 + 1,2 * 3 + 0,98 + 0,16) * 9,85</t>
  </si>
  <si>
    <t xml:space="preserve">(4,98 * (1,1 + 1,0) + 4,98 * 1,1) / 2 * (5,0 - (3,0 + 3,2) / 2) </t>
  </si>
  <si>
    <t>(5,6 + 17,96) * 4,65 - 2,1 * 2,3 * 6 + (2,1 + 2,3) * 2 * 0,3 * 6</t>
  </si>
  <si>
    <t xml:space="preserve">O07  1800x1200;      - (1,8 - 0,04 * 2) * (1,2 - 0,04 * 2) * 10
</t>
  </si>
  <si>
    <t xml:space="preserve">O11  2100x2300;      - (2,1 - 0,04 * 2) * (2,3 - 0,04 * 2) * 12
</t>
  </si>
  <si>
    <t xml:space="preserve">O12  2100x2450;      - (2,1 - 0,04 * 2) * (2,45 - 0,04 * 2) * 4 </t>
  </si>
  <si>
    <t>Potrubí vodovodní plastové PPR svar polyfuze PN 20 D 40 x 6,7 mm</t>
  </si>
  <si>
    <t>Potrubí vodovodní plastové PPR svar polyfuze PN 20 D 50 x 8,4 mm</t>
  </si>
  <si>
    <t>((3,3 + 1,6 + 4,0) * 2 * 1,2 + (3,3 + 1,6 + 4,0 + 1,2) * 0,4) * 2</t>
  </si>
  <si>
    <t xml:space="preserve">(5,5 * (1,1 + 0,885) + 5,5 * 1,1) / 2 * (4,07 - (3,0 + 2,3) / 2) </t>
  </si>
  <si>
    <t xml:space="preserve">(5,95 * (1,0 + 0,9) + 5,95 * 1,0) / 2 * (5,0 - (3,2 + 3,22) / 2) </t>
  </si>
  <si>
    <t>(P)  1800x1615;      - (1,8 - 0,04 * 2) * (1,615 - 0,04 * 2) * 12</t>
  </si>
  <si>
    <t>(P)  1800x1615;      - (1,8 - 0,04 * 2) * (1,615 - 0,04 * 2) * 30</t>
  </si>
  <si>
    <t>(P)  3000x1615;      - (3,0 - 0,04 * 2) * (1,615 - 0,04 * 2) * 40</t>
  </si>
  <si>
    <t>(P)  3000x1615;      - (3,0 - 0,04 * 2) * (1,615 - 0,04 * 2) * 81</t>
  </si>
  <si>
    <t>4 komorová odizolovaná budka pro rorýse - pro instalaci na fasádu</t>
  </si>
  <si>
    <t>O01  3000x1615;      - (3,0 - 0,04 * 2) * (1,615 - 0,04 * 2) * 60</t>
  </si>
  <si>
    <t>O02  1800x1615;      - (1,8 - 0,04 * 2) * (1,615 - 0,04 * 2) * 16</t>
  </si>
  <si>
    <t>O02  1800x1615;      - (1,8 - 0,04 * 2) * (1,615 - 0,04 * 2) * 34</t>
  </si>
  <si>
    <t>O02  1800x1615;      - (1,8 - 0,04 * 2) * (1,615 - 0,04 * 2) * 52</t>
  </si>
  <si>
    <t xml:space="preserve">O13  2100x3050;      - (2,1 - 0,04 * 2) * (3,05 - 0,04 * 2) * 12
</t>
  </si>
  <si>
    <t>O17  2250x16800;      - (2,25 - 0,04 * 2) * (16,8 - 0,04 * 2) * 1</t>
  </si>
  <si>
    <t>O19  2250x28200;      - (2,25 - 0,04 * 2) * (28,2 - 0,04 * 2) * 1</t>
  </si>
  <si>
    <t>O20  2250x16800;      - (2,25 - 0,04 * 2) * (16,8 - 0,04 * 2) * 1</t>
  </si>
  <si>
    <t>Potrubí vodovodní plastové PPR svar polyfuze PN 20 D 63 x 10,5 mm</t>
  </si>
  <si>
    <t xml:space="preserve">      přizdívka parapetního zdiva</t>
  </si>
  <si>
    <t>B.2 Výpis klempířských konstrukcí</t>
  </si>
  <si>
    <t>B.3 VÝPIS ZÁMEČNICKÝCH KONSTRUKCÍ</t>
  </si>
  <si>
    <t>Montáž mříží pevných šroubovaných</t>
  </si>
  <si>
    <t>Přisekání rovných ostění v betonu</t>
  </si>
  <si>
    <t>Zřízení bednění překladů v do 4 m</t>
  </si>
  <si>
    <t>nové výplně otvorů při začištění;</t>
  </si>
  <si>
    <t>(5,4 + 0,3 + 0,3 + 3,0 + 0,3 + 0,3 + 1,0 + 5,4 + 3,0 + 1,0) * 1,82</t>
  </si>
  <si>
    <t>(5,4 + 0,3 + 0,3 + 3,0 + 0,3 + 0,3 + 1,0 + 5,4 + 3,0 + 1,0) / 0,15</t>
  </si>
  <si>
    <t>O01  3000x1615;      - (3,0 - 0,04 * 2) * (1,615 - 0,04 * 2) * 119</t>
  </si>
  <si>
    <t>O01  3000x1615;      - (3,0 - 0,04 * 2) * (1,615 - 0,04 * 2) * 160</t>
  </si>
  <si>
    <t xml:space="preserve">O01  3000x1615;      - (3,0 - 0,04 * 2) * (1,615 - 0,04 * 2) * 40
</t>
  </si>
  <si>
    <t xml:space="preserve">O02  1800x1615;      - (1,8 - 0,04 * 2) * (1,615 - 0,04 * 2) * 12
</t>
  </si>
  <si>
    <t>(48,45 + 1,8 + 0,8 + 17,25 + 0,8 + 54,45 + 0,8 + 6,86) * 0,8 * 0,08</t>
  </si>
  <si>
    <t>(54,39 + 55,00 + 68,11 + 32,06 + 37,02 + 35,29 + 41,07) * 2,0 * 1,2</t>
  </si>
  <si>
    <t>5,55 + 0,12 + 0,12 + 54,25 - 5,3 * 2 + 0,4 * 4 + 0,12 + 0,12 + 5,55</t>
  </si>
  <si>
    <t xml:space="preserve">D04  5300x3350;      - (5,3 - 0,04 * 2) * (3,35 - 0,04 - 0,4) * 2 
</t>
  </si>
  <si>
    <t>O18  2250x24925;      - (2,25 - 0,04 * 2) * (24,925 - 0,04 * 2) * 1</t>
  </si>
  <si>
    <t xml:space="preserve">  4.6. VYZDÍVKY V OBVODOVÉM PLÁŠTI</t>
  </si>
  <si>
    <t>Demontáž podokapního žlabu do suti</t>
  </si>
  <si>
    <t>Finanční náklady - bankovní záruka</t>
  </si>
  <si>
    <t>Podklad ze štěrkodrtě ŠD tl 150 mm</t>
  </si>
  <si>
    <t>Záchytný systém - koncové upevnění</t>
  </si>
  <si>
    <t>kamenivo těžené hrubé frakce 16/32</t>
  </si>
  <si>
    <t>předpoklad 20 % ručního dočištění;</t>
  </si>
  <si>
    <t>přemístění z deponie zpět na zásyp</t>
  </si>
  <si>
    <t>pavilon 5.1 a 5.2 strojovna výtahů</t>
  </si>
  <si>
    <t>pavilon 5.2 - u vstupu na střechu;</t>
  </si>
  <si>
    <t>prvek KP 101 - samostatný/průběžný</t>
  </si>
  <si>
    <t>sanační systém pro renovaci střech</t>
  </si>
  <si>
    <t>svorka křížová pro vodič D 6-10 mm</t>
  </si>
  <si>
    <t>založení ETICS nad úrovní střechy;</t>
  </si>
  <si>
    <t>(42,25 + 5,495 + 0,89 + 2,4 + 1,79 + 2,4 + 2,31 + 5,55 + 14,8) * 0,7</t>
  </si>
  <si>
    <t xml:space="preserve">(5,987 * 1,1 + 5,987 * (1,1 + 0,74)) / 2 * (1,4 + (0,15 + 0,05) / 2) </t>
  </si>
  <si>
    <t>48,45 + 0,12 + 17,25 + 0,12 + 1,9 + 5,34 + 0,12 + 54,45 + 0,12 + 6,86</t>
  </si>
  <si>
    <t xml:space="preserve">   4.2. BOURACÍ A DEMONTÁŽNÍ PRÁCE </t>
  </si>
  <si>
    <t xml:space="preserve">   4.6. VYZDÍVKY V OBVODOVÉM PLÁŠTI</t>
  </si>
  <si>
    <t>69 Navrhovaný stav - Barevné řešení</t>
  </si>
  <si>
    <t>Montáž fasádních profilů_x000D_
  lepením</t>
  </si>
  <si>
    <t>PODVLEČENÍ IZOLANTU ZA OPĚRNÉ STĚNY</t>
  </si>
  <si>
    <t>Pilotů 217, 160 00 Praha 6 - Ruzyně</t>
  </si>
  <si>
    <t>Průběžný úklid objektu během stavby</t>
  </si>
  <si>
    <t>Závěrečný úklid po dokončení stavby</t>
  </si>
  <si>
    <t>svorka připojovací univerzální FeZn</t>
  </si>
  <si>
    <t>Oplechování horních ploch zdí a nadezdívek (atik) z hliníkového plechu</t>
  </si>
  <si>
    <t>((42,45 - 0,3 * 2) * 2 + 6 * 3 + (17,25 - 0,3 * 2) + 5,18 + 1,8) * 0,45</t>
  </si>
  <si>
    <t>(0,12 + 6,025 + 0,325 + 1,6 + 0,325 + 6,025 + 0,12) * (hh - 1,2) + 5,85</t>
  </si>
  <si>
    <t>A.5.8 Fasáda na OK, Přechod na zdivo</t>
  </si>
  <si>
    <t>Montáž záchytné stříšky š přes 2,5 m</t>
  </si>
  <si>
    <t>Odstranění bednění překladů v do 4 m</t>
  </si>
  <si>
    <t>Parapet plastový vnitřní - šířka 150</t>
  </si>
  <si>
    <t>Parapet plastový vnitřní - šířka 300</t>
  </si>
  <si>
    <t>Parapet plastový vnitřní - šířka 330</t>
  </si>
  <si>
    <t>SO.1.4.c: Ústřední vytápění - úprava</t>
  </si>
  <si>
    <t>Základové patky z betonu tř. C 12/15</t>
  </si>
  <si>
    <t>m 086 - základ pod akumulační nádrž;</t>
  </si>
  <si>
    <t>při výměně a začištění výplní otvorů</t>
  </si>
  <si>
    <t>svorka FeZn k jímací tyči - 4 šrouby</t>
  </si>
  <si>
    <t>viz položka "Rozprostření ornice..."</t>
  </si>
  <si>
    <t>Úprava pláně v zářezech se zhutněním</t>
  </si>
  <si>
    <t>(0,18 + 1,05 + 2,1 * 8 + 0,6 * 4 + 1,2 * 3 + 0,98 + 0,18) * (9,83 - 4,5)</t>
  </si>
  <si>
    <t>(48,25 + 5,55 + 0,16*2 + 54,25 + 0,16 * 2 + 5,495 + (0,67 + 2,0)) * 0,16</t>
  </si>
  <si>
    <t>(0,16 + 1,05 + 2,1 * 8 + 0,6 * 4 + 1,2 * 3 + 0,98 + 0,16) * (4,06 + 0,54)</t>
  </si>
  <si>
    <t>(54,39 + 55,00 + 68,11 + 32,06 + 37,02 + 35,29 + 41,07) * 0,5 * 0,5 * 1,1</t>
  </si>
  <si>
    <t xml:space="preserve">          přizdívka parapetního zdiva</t>
  </si>
  <si>
    <t>A.5.6 Fasáda na OK, Připojení k ETICS</t>
  </si>
  <si>
    <t>Demontáž oplechování parapetů do suti</t>
  </si>
  <si>
    <t>Difúzní folie pro provětrávané fasády</t>
  </si>
  <si>
    <t>Montáž svorka hromosvodná se 2 šrouby</t>
  </si>
  <si>
    <t>Montáž svorka hromosvodná se 3 šrouby</t>
  </si>
  <si>
    <t>Přesun hmot ruční pro budovy v do 6 m</t>
  </si>
  <si>
    <t>Potrubí kanalizační z PP svodné DN 70</t>
  </si>
  <si>
    <t>SO.01: VUZ Dědina - zateplení objektu</t>
  </si>
  <si>
    <t>dle systémového řešení dodavatele KZS</t>
  </si>
  <si>
    <t>viz položka "Demontáž podhledu lamel"</t>
  </si>
  <si>
    <t>(1,8 + 0,32 + 0,12 + 42,69 + 6,0 + 17,49 + 54,69 + 1,8 + 0,3 + 5,18) * 1,2</t>
  </si>
  <si>
    <t>(13,65 - 0,3*2) * 6,0 + 5,18 * 6,0 + (42,45 - 0,3 * 2) * (17,25 - 0,3 * 2)</t>
  </si>
  <si>
    <t>Vysekání kapes ve zdivu cihelném na MV nebo MVC pl do 0,25 m2 hl do 300 mm</t>
  </si>
  <si>
    <t>27 OBJ. 5.3 - Stávající stav - Střecha</t>
  </si>
  <si>
    <t>A.5.5 Fasáda na OK, Přechod na podhled</t>
  </si>
  <si>
    <t>Demontáž rozvodů vody z plastů do D 50</t>
  </si>
  <si>
    <t>Demontáž záchytné stříšky š přes 2,5 m</t>
  </si>
  <si>
    <t>Očištění vnějších ploch tlakovou vodou</t>
  </si>
  <si>
    <t>Rohový profil s integrovanou síťovinou</t>
  </si>
  <si>
    <t xml:space="preserve">SOKL OBJEKTU 5.1. A 5.2. NAD STŘECHOU </t>
  </si>
  <si>
    <t>Zřízení bednění rýh a hran v podlahách</t>
  </si>
  <si>
    <t>oplechování stříšky nad bočním stupem;</t>
  </si>
  <si>
    <t xml:space="preserve">( (3,215 * 1,1 + 3,215 * (1,1 + 0,485) / 2) * (3,35 + (-2,38 - 2,435) / 2)) </t>
  </si>
  <si>
    <t>viz Provedení povlak krytiny mechanicky kotvenou do betonu TI tl do 200mm...</t>
  </si>
  <si>
    <t>4 komorová odizolovaná budka pro rorýse_x000D_
  pro instalaci na zateplenou fasádu</t>
  </si>
  <si>
    <t>Provedení povlakové krytiny zesílením fólií - zesilující pásy pod podpory FVE</t>
  </si>
  <si>
    <t>59 OBJ. 5.3 - Navrhovaný stav - Střecha</t>
  </si>
  <si>
    <t>A.5.11 Zavěšený podhled, Úprava u římsy</t>
  </si>
  <si>
    <t>Demontáž mříží pevných nebo otevíravých</t>
  </si>
  <si>
    <t>Demontáž rozvodů vody z plastů do D 110</t>
  </si>
  <si>
    <t>Demontáž stěn pro zasklení šroubovaných</t>
  </si>
  <si>
    <t>Dokumentace skutečného provedení stavby</t>
  </si>
  <si>
    <t>Montáž elektrických topných článků 9 kW</t>
  </si>
  <si>
    <t>Odvětrávané fasády stěn - difuzní folie</t>
  </si>
  <si>
    <t>Připojení staveniště na inženýrské sítě</t>
  </si>
  <si>
    <t>Z20 - Protidešťová žaluzie 450 x 500 mm</t>
  </si>
  <si>
    <t>držák oddáleného jímače na trubku, FeZn</t>
  </si>
  <si>
    <t>napojení na stříšku markýzy nad vstupem</t>
  </si>
  <si>
    <t>odbočka vkládaná do stávajícího potrubí</t>
  </si>
  <si>
    <t>přeprava ornice na staveništní deponii;</t>
  </si>
  <si>
    <t>ÚPRAVA ETICS V MÍSTĚ OKAPOVÉHO CHODNÍKU</t>
  </si>
  <si>
    <t>úprava ETICS v místě okapového chodníku</t>
  </si>
  <si>
    <t>(48,45 + 0,12 + 17,25 + 0,12 + 1,9 + 5,34 + 0,12 + 54,45 + 0,12 + 6,86) * 0,12</t>
  </si>
  <si>
    <t>Dochan psárkovitý 'Hameln' / Pennisetum alop. Hameln / obal 2l, velikost 20-30</t>
  </si>
  <si>
    <t>Trnovník Akát / Robinia pseudoacacia 'Umbraculifera' / obal 35l, velikost 12-14</t>
  </si>
  <si>
    <t>Armádní Servisní, příspěvková organizace</t>
  </si>
  <si>
    <t>Montáž tyč jímací délky do 3 m na stojan</t>
  </si>
  <si>
    <t>Mtž větrací mřížky stěnové přes 0,200 m2</t>
  </si>
  <si>
    <t>SO.1.1.: Architektonicko stavební řešení</t>
  </si>
  <si>
    <t>Termostat na řízení trojcestného ventilu</t>
  </si>
  <si>
    <t>Vybourání kovových stěn kromě výkladních</t>
  </si>
  <si>
    <t>Výkres B.3 Výpis zámečnických konstrukcí</t>
  </si>
  <si>
    <t>spádový klín z MVC (srovnatelná položka)</t>
  </si>
  <si>
    <t>svorka zkušební pro lano D 6-12 mm, FeZn</t>
  </si>
  <si>
    <t>tyč jímací s kovaným hrotem 1000 mm FeZn</t>
  </si>
  <si>
    <t>tyč jímací s kovaným hrotem 1500 mm FeZn</t>
  </si>
  <si>
    <t>(  ((4,227 + 0,37) * (0,91 + 1,1) + 2,8 * 1,1) / 2 * (4,07 - (2,25 + 2,3) / 2) )</t>
  </si>
  <si>
    <t>((13,65 - 0,3*2) * 6,0 + 5,18 * 6,0 + (42,45 - 0,3 * 2) * (17,25 - 0,3 * 2)) * 2</t>
  </si>
  <si>
    <t>(5,55 + 54,25 + 5,55) * 9,95 + 2,95 * 2 * (9,95 - 4,06) + 26,25 * (12,18 - 9,95)</t>
  </si>
  <si>
    <t>(5,4 + 0,3 + 0,3 + 3,0 + 0,3 + 0,3 + 1,0 + 5,4 + 3,0 + 1,0) * 1,82 * 4,335 / 1000</t>
  </si>
  <si>
    <t>Demontáž mříží
  pevných nebo otevíravých</t>
  </si>
  <si>
    <t>Montáž držáků oddáleného vedení na trubku</t>
  </si>
  <si>
    <t>Montáž fasádních profilů - lepení profilů</t>
  </si>
  <si>
    <t>Odstranění bednění rýh a hran v podlahách</t>
  </si>
  <si>
    <t>SO.1.4.b: Technologie přípravy teplé vody</t>
  </si>
  <si>
    <t>kamenivo těžené drobné tříděné frakce 0-4</t>
  </si>
  <si>
    <t>napojení na stávající kanalizační potrubí</t>
  </si>
  <si>
    <t>odsekání parapetu u již vyměněných výplní</t>
  </si>
  <si>
    <t>přemístění zeminy na staveništní deponii;</t>
  </si>
  <si>
    <t>(42,25 + 5,495 + 0,5 + 1,35 + 1,475 + 9,79 + 0,8 + 5,55 + 0,8 + 9,79 + 3,325) * 0,1</t>
  </si>
  <si>
    <t>(42,25 + 5,495 + 0,5 + 1,35 + 1,475 + 9,79 + 0,8 + 5,55 + 0,8 + 9,79 + 3,325) * 0,8</t>
  </si>
  <si>
    <t>Izolace proti zemní vlhkosti nopovou fólií vodorovná, nopek v 20,0 mm, tl do 1,0 mm</t>
  </si>
  <si>
    <t>A.5.12 Zavěšený podhled, Připojení k ETICS</t>
  </si>
  <si>
    <t>Mulčování při tl. mulče do 100 mm v rovině</t>
  </si>
  <si>
    <t>odříznutí parapetu u již vyměněných výplní</t>
  </si>
  <si>
    <t>přesah obvodového pláště s okapovou hranou</t>
  </si>
  <si>
    <t>pro úpravu připojovacího potrubí OT ve 2NP</t>
  </si>
  <si>
    <t>viz Očištění vnějších ploch tlakovou vodou</t>
  </si>
  <si>
    <t>vysocepřilnavý penetrační nátěr za studena</t>
  </si>
  <si>
    <t>03 Stávající stav - schéma vytápěcích těles</t>
  </si>
  <si>
    <t>12 OBJ. 5.2 - Stávající stav - Půdorys 1.PP</t>
  </si>
  <si>
    <t>24 OBJ. 5.3 - Stávající stav - Půdorys 1.PP</t>
  </si>
  <si>
    <t>Demontáž potrubí ocelového hladkého do D 38</t>
  </si>
  <si>
    <t>Fólie střešní mPVC ke kotvení 1,6 mm - šedá</t>
  </si>
  <si>
    <t>Montáž ostatních lišt kontaktního zateplení</t>
  </si>
  <si>
    <t>Plastový profil pro ukončení omítky v ploše</t>
  </si>
  <si>
    <t>Vytrhání obrub krajníků obrubníků stojatých</t>
  </si>
  <si>
    <t>Zaslepení potrubí ocelového zavařením DN 20</t>
  </si>
  <si>
    <t>dodávka k položce "Montáž dvorní vpusti..."</t>
  </si>
  <si>
    <t>tmel elastický těsnící pro žlaby a světlíky</t>
  </si>
  <si>
    <t>vyrovnání terénu před rozprostřením ornice;</t>
  </si>
  <si>
    <t>D03  1000x2000;      - (1,0 - 0,04 * 2) * (2,0 - 0,04) * 1 + (1,0 + 2,0 * 2) * 0,32 * 1</t>
  </si>
  <si>
    <t xml:space="preserve">        založení přizdívky parapetního zdiva</t>
  </si>
  <si>
    <t>06 Navrhovaný stav - schéma vytápěcích těles</t>
  </si>
  <si>
    <t>Montáž fasádních profilů_x000D_
  povrchová úprava</t>
  </si>
  <si>
    <t>Oškrabání malby v mísnostech výšky do 5,00 m</t>
  </si>
  <si>
    <t>Přizdívka z pórobetonových tvárnic tl 150 mm</t>
  </si>
  <si>
    <t>Podpůrný žlab pro potrubí
  průměru
    D 40</t>
  </si>
  <si>
    <t>Podpůrný žlab pro potrubí
  průměru
    D 63</t>
  </si>
  <si>
    <t>Potrubí plastové odříznutí trubky D do 75 mm</t>
  </si>
  <si>
    <t>Šroubení topenářské přímé G 2 PN 16 do 120°C</t>
  </si>
  <si>
    <t>dodávka k položce "Montáž fasádních profilů"</t>
  </si>
  <si>
    <t>kotvicí prvek typu C dle ČSN EN 795 / rohový</t>
  </si>
  <si>
    <t xml:space="preserve">ochrana žulové podesty před hlavním vstupem </t>
  </si>
  <si>
    <t>sanace a reprofilace vnitřních stěn květníků</t>
  </si>
  <si>
    <t xml:space="preserve">((0,6 + 1,1 + 1,1) / 2 * (1,4 - 0,2) + (0,75 + 1,1 + 1,1) / 2 * (1,4 + 0,1)) / 2 * 5,55 </t>
  </si>
  <si>
    <t xml:space="preserve">D02  1600x2100;      - (1,6 - 0,04 * 2) * (2,1 - 0,04) * 1 + (1,6 + 2,1 * 2) * 0,27 * 1
</t>
  </si>
  <si>
    <t>D04  5300x3350;      - (5,3 - 0,04 * 2) * (3,35 - 0,04) * 2 + (5,3 + 3,35 * 2) * 0,31 * 2</t>
  </si>
  <si>
    <t>O06  900x600;      - (0,9 - 0,04 * 2) * (0,6 - 0,04 * 2) * 2 + (0,9 + 0,6 * 2) * 0,24 * 2</t>
  </si>
  <si>
    <t>Bednění v podlahách 
  rýh a hran
    zřízení</t>
  </si>
  <si>
    <t>Demontáž roštu pro oplechování příček z lamel</t>
  </si>
  <si>
    <t>Konzola otopných těles 12 x 230 mm - B&gt;110 mm</t>
  </si>
  <si>
    <t>Montáž armatury závitové s třemi závity G 5/4</t>
  </si>
  <si>
    <t>Montáž plastových výplní otvorů - samozavírač</t>
  </si>
  <si>
    <t>Odstranění podkladu živičného tl 100 mm ručně</t>
  </si>
  <si>
    <t>Penetrační nátěr vnějších stěn nanášený ručně</t>
  </si>
  <si>
    <t>Potrubí kanalizační z PVC SN 4 dešťové DN 110</t>
  </si>
  <si>
    <t>Uložení kabelového žlabu do drážky v izolantu</t>
  </si>
  <si>
    <t>Zařízení pro monitorování výroby a poruch FVE</t>
  </si>
  <si>
    <t>Zakrytí podlah fólií přilepenou lepící páskou</t>
  </si>
  <si>
    <t>deska obkladová žula leštěná tl 3cm do 0,24m2</t>
  </si>
  <si>
    <t>dlažba skladebná betonová 20x10x6 cm přírodní</t>
  </si>
  <si>
    <t>dodávka k položce "Zpevnění okapové hrany..."</t>
  </si>
  <si>
    <t>kotvicí prvek typu C dle ČSN EN 795 / koncový</t>
  </si>
  <si>
    <t>viz položka "Demontáž obložení stěn lamelami"</t>
  </si>
  <si>
    <t>(1,0 + 6,025 + 0,325 + 1,6 + 0,325 + 6,025 + (0,3 + 5,75 + 1,9) + 1,0) * (1,4 + 1,2 + 0,5)</t>
  </si>
  <si>
    <t>(42,25 + 5,495 + 0,5 + 1,35 + 1,475 + 9,79 + 0,8 + 5,55 + 0,8 + 9,79 + 3,325) * 0,8 * 0,08</t>
  </si>
  <si>
    <t>Bourání mazanin
  betonových nebo z litého asfaltu
    tl. do 100 mm, plochy
      do 1 m2</t>
  </si>
  <si>
    <t xml:space="preserve">D01  1600x2450;      - (1,6 - 0,04 * 2) * (2,45 - 0,04) * 1 + (1,6 + 2,45 * 2) * 0,18 * 1
</t>
  </si>
  <si>
    <t>Zdivo z pórobetonových tvárnic hladkých do P2 do 450 kg/m3 na tenkovrstvou maltu tl 375 mm</t>
  </si>
  <si>
    <t>(5,5 + 2,8 - 1,1) * 4,07 + (1,1 + 6,44 + 0,64 + 0,41 + 0,5) * 3,07 + (1,915 + 0,235) * 2,72</t>
  </si>
  <si>
    <t>(P)  1200x1500;      - (1,2 - 0,04 * 2) * (1,5 - 0,04 * 2) * 4 + (1,2 + 1,5 * 2) * 0,36 * 4</t>
  </si>
  <si>
    <t>O04  1800x1600;      - (1,8 - 0,04 * 2) * (1,6 - 0,04 * 2) * 2 + (1,8 + 1,6 * 2) * 0,18 * 2</t>
  </si>
  <si>
    <t>O08  2400x1200;      - (2,4 - 0,04 * 2) * (1,2 - 0,04 * 2) * 2 + (2,4 + 1,2 * 2) * 0,15 * 2</t>
  </si>
  <si>
    <t>O10  1200x1000;      - (1,2 - 0,04 * 2) * (1,0 - 0,04 * 2) * 4 + (1,2 + 1,0 * 2) * 0,36 * 4</t>
  </si>
  <si>
    <t>O11  2100x2300;      - (2,1 - 0,04 * 2) * (2,3 - 0,04 * 2) * 8 + (2,1 + 2,3 * 2) * 0,33 * 8</t>
  </si>
  <si>
    <t>O14  2400x8500;      - (2,4 - 0,04 * 2) * (8,5 - 0,04 * 2) * 2 + (2,4 + 8,5 * 2) * 0,31 * 2</t>
  </si>
  <si>
    <t>O15  2400x8500;      - (2,4 - 0,04 * 2) * (8,5 - 0,04 * 2) * 2 + (2,4 + 8,5 * 2) * 0,31 * 2</t>
  </si>
  <si>
    <t>O16  2400x8500;      - (2,4 - 0,04 * 2) * (8,5 - 0,04 * 2) * 2 + (2,4 + 8,5 * 2) * 0,31 * 2</t>
  </si>
  <si>
    <t>Demontáž otopného tělesa litinového článkového</t>
  </si>
  <si>
    <t>Fólie střešní mPVC - stahovací páska se sponou</t>
  </si>
  <si>
    <t>Konzola otopných těles 12 x 230 mm_x000D_
  B&gt;110 mm</t>
  </si>
  <si>
    <t>Montáž plastových výplní otvorů - stavěč dveří</t>
  </si>
  <si>
    <t>Nakládání výkopku ze zemin schopných zúrodnění</t>
  </si>
  <si>
    <t>Odstranění izolace proti zemní vlhkosti svislé</t>
  </si>
  <si>
    <t>Vybourání kovových dveřních zárubní pl do 2 m2</t>
  </si>
  <si>
    <t>Výsadba včetně hloubení jamky s výměnou zeminy</t>
  </si>
  <si>
    <t>Výztuž opěrných zdí a valů ze svařovaných sítí</t>
  </si>
  <si>
    <t>Výztuž překladů a říms svařovanými sítěmi Kari</t>
  </si>
  <si>
    <t>Šroubení topenářské přímé G 5/4 PN 16 do 120°C</t>
  </si>
  <si>
    <t>koncovka k parapetu plastovému vnitřnímu 1 pár</t>
  </si>
  <si>
    <t>podpěra vedení FeZn na plechové střechy 110 mm</t>
  </si>
  <si>
    <t xml:space="preserve">srovnatelně vysekání kapes v podlaze z betonu </t>
  </si>
  <si>
    <t xml:space="preserve">((6,05 + (0,875 + 1,1) / 2) * (1,1 + 0,875) + (5,125 + 0,875 / 2) * 1,1) / 2 * (1,4 + 0,45) </t>
  </si>
  <si>
    <t>(1,1 + 0,73 + 4,66) * 1,4 + (3,11 + 3,215 + 0,46) * 3,35 + (0,825 + 26,09 + 1,0 + 1,0) * 5,0</t>
  </si>
  <si>
    <t xml:space="preserve">((44,65 - 1,1 * 2 + 46,268) * 2 + (44,65 - 1,1 * 2 + 44,65) / 2) * (1,4 + (0,38 + 0,15) / 2) </t>
  </si>
  <si>
    <t>O11  2100x2300;      - (2,1 - 0,04 * 2) * (2,3 - 0,04 * 2) * 12 + (2,1 + 2,3 * 2) * 0,31 * 12</t>
  </si>
  <si>
    <t>O12  2100x2450;      - (2,1 - 0,04 * 2) * (2,45 - 0,04 * 2) * 4 + (2,1 + 2,45 * 2) * 0,31 * 4</t>
  </si>
  <si>
    <t>A.2.4 Vzorový řez uložení kanalizačního potrubí</t>
  </si>
  <si>
    <t>Montáž Al výplní otvorů - pákový ovladač na zeď</t>
  </si>
  <si>
    <t>Montáž oddáleného vedení
  držáků
    na trubku</t>
  </si>
  <si>
    <t>Očištění vnějších ploch tlakovou vodou
  omytím</t>
  </si>
  <si>
    <t>Oblepení rámů a keramických soklů lepící páskou</t>
  </si>
  <si>
    <t>Potěr pískocementový tl do 50 mm tř. C 15 běžný</t>
  </si>
  <si>
    <t>Stavebně-statický průzkum - výtažné zkoušky KZS</t>
  </si>
  <si>
    <t>Řezání stávajícího živičného krytu hl do 100 mm</t>
  </si>
  <si>
    <t>založení ETICS na dlažbě předloženého schodiště</t>
  </si>
  <si>
    <t>žaluzie Al interiérová bílá - pro okno O01, O03</t>
  </si>
  <si>
    <t>O03  3000x1600;      - (3,0 - 0,04 * 2) * (1,6 - 0,04 * 2) * 10 +  (3,0 + 1,6 * 2) * 0,18 * 10</t>
  </si>
  <si>
    <t xml:space="preserve">O07  1800x1200;      - (1,8 - 0,04 * 2) * (1,2 - 0,04 * 2) * 10 + (1,8 + 1,2 * 2) * 0,31 * 10
</t>
  </si>
  <si>
    <t>O02  1800x1615;      - (1,8 - 0,04 * 2) * (1,615 - 0,04 * 2) * 2 + (1,8 + 1,615 * 2) * 0,22 * 2</t>
  </si>
  <si>
    <t>O13  2100x3050;      - (2,1 - 0,04 * 2) * (3,05 - 0,04 * 2) * 12 + (2,1 + 3,05 * 2) * 0,31 * 12</t>
  </si>
  <si>
    <t>Bednění v podlahách 
  rýh a hran
    odstranění</t>
  </si>
  <si>
    <t>Demontáž otopných těles litinových 
  článkových</t>
  </si>
  <si>
    <t>Montáž mříží
  pevných, připevněných šroubováním</t>
  </si>
  <si>
    <t>Montáž ochranné sítě z textilie z umělých vláken</t>
  </si>
  <si>
    <t>Stěrka k vyrovnání betonových ploch stěn tl 2 mm</t>
  </si>
  <si>
    <t>Těsnící profil pro výplň dilatačních spár v rohu</t>
  </si>
  <si>
    <t>Vybourání kovových dveřních zárubní pl přes 2 m2</t>
  </si>
  <si>
    <t>Výztuž překladů a říms z betonářské oceli 10 505</t>
  </si>
  <si>
    <t>m 086 - bednění pro základ pod akumulační nádrž;</t>
  </si>
  <si>
    <t xml:space="preserve">(   ((1,8 / 2 + 3,6 + 2,225) * (1,0 + 0,8) + (1,0 + 0,8 + 3,6)) / 2) * (5,0 - (3,4 + 3,43) / 2) </t>
  </si>
  <si>
    <t>O17  2250x16800;      - (2,25 - 0,04 * 2) * (16,8 - 0,04 * 2) * 1 + (2,25 + 16,8 * 2) * 0,22 * 1</t>
  </si>
  <si>
    <t>O19  2250x28200;      - (2,25 - 0,04 * 2) * (28,2 - 0,04 * 2) * 1 + (2,25 + 28,2 * 2) * 0,22 * 1</t>
  </si>
  <si>
    <t>O20  2250x16800;      - (2,25 - 0,04 * 2) * (16,8 - 0,04 * 2) * 1 + (2,25 + 16,8 * 2) * 0,22 * 1</t>
  </si>
  <si>
    <t>(1,915 * 6,44 + (0,345 + 0,175) * (0,875 + 0,865 + 1,56) + 1,8 * (0,345 + 0,175)) * (2,72 - 2,25)</t>
  </si>
  <si>
    <t>(6,025 + 0,325 + 3,0) * (1,4 + 1,2) + (6,025 * 2 + 0,325 * 2 + 1,6 - (6,025 + 0,325 + 3,0)) * 0,3</t>
  </si>
  <si>
    <t>(6,025 + 0,325 + 3,0) * (2,3 - 1,2) + (6,025 * 2 + 0,325 * 2 + 1,6 - (6,025 + 0,325 + 3,0)) * 0,4</t>
  </si>
  <si>
    <t>(P)  1800x1615;      - (1,8 - 0,04 * 2) * (1,615 - 0,04 * 2) * 12 + (1,8 + 1,615 * 2) * 0,22 * 12</t>
  </si>
  <si>
    <t>(P)  1800x1615;      - (1,8 - 0,04 * 2) * (1,615 - 0,04 * 2) * 30 + (1,8 + 1,615 * 2) * 0,22 * 30</t>
  </si>
  <si>
    <t>(P)  3000x1615;      - (3,0 - 0,04 * 2) * (1,615 - 0,04 * 2) * 40 + (3,0 + 1,615 * 2) * 0,22 * 40</t>
  </si>
  <si>
    <t>(P)  3000x1615;      - (3,0 - 0,04 * 2) * (1,615 - 0,04 * 2) * 81 + (3,0 + 1,615 * 2) * 0,22 * 81</t>
  </si>
  <si>
    <t>O01  3000x1615;      - (3,0 - 0,04 * 2) * (1,615 - 0,04 * 2) * 10 + (3,0 + 1,615 * 2) * 0,22 * 10</t>
  </si>
  <si>
    <t>O02  1800x1615;      - (1,8 - 0,04 * 2) * (1,615 - 0,04 * 2) * 34 + (1,8 + 1,615 * 2) * 0,22 * 34</t>
  </si>
  <si>
    <t>O02  1800x1615;      - (1,8 - 0,04 * 2) * (1,615 - 0,04 * 2) * 52 + (1,8 + 1,615 * 2) * 0,22 * 52</t>
  </si>
  <si>
    <t>Bourání příček ze skleněných tvárnic tl do 100 mm</t>
  </si>
  <si>
    <t>Demontáž armatury závitové se dvěma závity do G 1</t>
  </si>
  <si>
    <t>Dodatečné ukotvení plastového okna 3000 x 1615 mm</t>
  </si>
  <si>
    <t>Inženýrská činnost - náklady na kolaudační řízení</t>
  </si>
  <si>
    <t>Montáž vedení hromosvodné-štítek k označení svodu</t>
  </si>
  <si>
    <t>Nakládání výkopku z hornin tř. 1 až 4 přes 100 m3</t>
  </si>
  <si>
    <t>Odstranění izolace proti zemní vlhkosti vodorovné</t>
  </si>
  <si>
    <t>Penetrační nátěr vnějších podhledů nanášený ručně</t>
  </si>
  <si>
    <t>Těsnící profil pro výplň dilatačních spár v ploše</t>
  </si>
  <si>
    <t>Zazdívka otvorů z pórobetonových přesných tvárnic</t>
  </si>
  <si>
    <t>deska EPS 150 pro trvalé zatížení v tlaku tl 50mm</t>
  </si>
  <si>
    <t>viz položka "Opěrné zdi a valy ze ŽB tř. C 20/25"</t>
  </si>
  <si>
    <t>O01  3000x1615;      - (3,0 - 0,04 * 2) * (1,615 - 0,04 * 2) * 119 + (3,0 + 1,615 * 2) * 0,22 * 119</t>
  </si>
  <si>
    <t>O01  3000x1615;      - (3,0 - 0,04 * 2) * (1,615 - 0,04 * 2) * 160 + (3,0 + 1,615 * 2) * 0,22 * 160</t>
  </si>
  <si>
    <t>70 Navrhovaný stav - Květníky a předlož. schodiště</t>
  </si>
  <si>
    <t>Bourání stropů z ŽB desek š do 300 mm tl do 140 mm</t>
  </si>
  <si>
    <t>Demontáž ochranné sítě z textilie z umělých vláken</t>
  </si>
  <si>
    <t>Hloubená vykopávka pod základy v hornině tř. 1 a 2</t>
  </si>
  <si>
    <t>Navaření odbočky na potrubí ocelové závitové DN 20</t>
  </si>
  <si>
    <t>Sejmutí ornice s přemístěním na vzdálenost do 50 m</t>
  </si>
  <si>
    <t>Zakrytí vnitřních podlah včetně pozdějšího odkrytí</t>
  </si>
  <si>
    <t>Zpětná montáž otopných těles článkových litinových</t>
  </si>
  <si>
    <t>dodávka k položce "Výkres B.1 Výpis výplní otvorů"</t>
  </si>
  <si>
    <t>viz Demontáž otopného tělesa litinového článkového</t>
  </si>
  <si>
    <t>O18  2250x24925;      - (2,25 - 0,04 * 2) * (24,925 - 0,04 * 2) * 1 + (2,25 + 24,925 * 2) * 0,22 * 1</t>
  </si>
  <si>
    <t>(0,16 + 2,31 + 2,4 * 3 + 1,79 * 2 + 1,585 +  1,655 + 2,4 * 3 + 1,79 * 2 + 2,31 + 0,16) * (9,95 - 0,4)</t>
  </si>
  <si>
    <t>Demontáž armatury závitové se dvěma závity do G 1/2</t>
  </si>
  <si>
    <t>Demontáž oplechování říms a ozdobných prvků do suti</t>
  </si>
  <si>
    <t>Demontáž stěn a příček pro zasklení 
  šroubovaných</t>
  </si>
  <si>
    <t>Montáž dvorní vpusti z tvrdého PVC-systém KG DN 100</t>
  </si>
  <si>
    <t>Mulčování při tl. mulče do 100 mm kačírkem v rovině</t>
  </si>
  <si>
    <t>Okapový chodník ze štěrkopísku tl 150 mm s udusáním</t>
  </si>
  <si>
    <t>Stavebně-statický průzkum - zkoušky přídržnosti KZS</t>
  </si>
  <si>
    <t>Zkouška těsnosti potrubí ocelové hladké do D 51x2,6</t>
  </si>
  <si>
    <t>dodávka k položce "Montáž markýz fasádních 3500 mm"</t>
  </si>
  <si>
    <t xml:space="preserve">( ((1,1 + 0,635 + 0,975 + 1,1 + 0,485) / 2 * 3,11) + (1,1 * 1,5) ) / 2 * (3,35 + (- 0,13 - 2,38) / 2) </t>
  </si>
  <si>
    <t>(54,25 - 2,31 + 2,4 * 3 + 1,79 * 2 + 1,585 +  1,655 + 2,4 * 3 + 1,79 * 2 + 2,31) *  (4,06 + 0,92 - 0,4)</t>
  </si>
  <si>
    <t>O01  3000x1615;      - (3,0 - 0,04 * 2) * (1,615 - 0,04 * 2) * 9 * 4 + (3,0 + 1,615 * 2) * 0,22 * 9 * 4</t>
  </si>
  <si>
    <t>Bourání příček z tvárnic nebo příčkovek tl do 150 mm</t>
  </si>
  <si>
    <t>Demontáž klempířských konstrukcí
  svodu
    do suti</t>
  </si>
  <si>
    <t>Demontáž rozvodů vody z plastů 
  přes 25 do D 50 mm</t>
  </si>
  <si>
    <t>Kohout kulový přímý G 2 PN 42 do 185°C vnitřní závit</t>
  </si>
  <si>
    <t>Komprimační těsnící páska - pro šířku spáry 2 - 6 mm</t>
  </si>
  <si>
    <t>Montáž hromosvodného vedení
  svorek
    se 2 šrouby</t>
  </si>
  <si>
    <t>Montáž jímacích tyčí_x000D_
  délky do 3 m, na_x000D_
    stojan</t>
  </si>
  <si>
    <t>Oplechování parapetů z hliníkového plechu_x000D_
  rovných</t>
  </si>
  <si>
    <t>Příplatek k ochranné síti za první a ZKD den použití</t>
  </si>
  <si>
    <t>Protiskluzové pásky z dvousložkového tmelu se vsypem</t>
  </si>
  <si>
    <t>dodávka k položce "Založení parterového trávníku..."</t>
  </si>
  <si>
    <t>fólie pro malířské potřeby zakrývací,  25µ,  4 x 5 m</t>
  </si>
  <si>
    <t>hranol stavební řezivo průřezu do 100x100mm do dl 5m</t>
  </si>
  <si>
    <t>viz položka "Očištění vnějších ploch tlakovou vodou"</t>
  </si>
  <si>
    <t>O01  3000x1615;      - (3,0 - 0,04 * 2) * (1,615 - 0,04 * 2) * 10 * 4 + (3,0 + 1,615 * 2) * 0,22 * 10 * 4</t>
  </si>
  <si>
    <t>Demontáž okapového plechu do suti v krytině povlakové</t>
  </si>
  <si>
    <t>Demontáž rozvodů vody z plastů 
  přes 50 do D 110 mm</t>
  </si>
  <si>
    <t>Krytina železobetonových desek z TiZn lesklého plechu</t>
  </si>
  <si>
    <t>Montáž tepelné izolace na zásobník 3000 l, tl. 100 mm</t>
  </si>
  <si>
    <t>Přesun hmot tonážní pro armatury v objektech v do 6 m</t>
  </si>
  <si>
    <t>Příplatek k ceně za montáž ocharanného koše svařovaný</t>
  </si>
  <si>
    <t>Potrubí plastové výměna trub nebo tvarovek D do 75 mm</t>
  </si>
  <si>
    <t>Ukotvení stěn k ocelovým konstrukcím plochými kotvami</t>
  </si>
  <si>
    <t>Výztuž opěrných zdí a valů 
  ze sítí
    svařovaných</t>
  </si>
  <si>
    <t>Zakládací profil z protlačovaného eloxovaného hliníku</t>
  </si>
  <si>
    <t>Zdivo nosné z cihel dl 290 mm  P7 až 15 na SMS 10 MPa</t>
  </si>
  <si>
    <t>dodávka k položce "Montáž fasádních profilů - lepení"</t>
  </si>
  <si>
    <t>dodávka k položce "Montáž mříží pevných šroubovaných"</t>
  </si>
  <si>
    <t>Bourání stropů z ŽB desek š přes 300 mm tl přes 140 mm</t>
  </si>
  <si>
    <t>Demontáž potrubí ocelové pozinkované závitové do DN 80</t>
  </si>
  <si>
    <t>Kohout kulový přímý G 5/4 PN 42 do 185°C vnitřní závit</t>
  </si>
  <si>
    <t>Kohout kulový přímý G 6/4 PN 42 do 185°C vnitřní závit</t>
  </si>
  <si>
    <t>Krycí dvojnásobný syntetický nátěr potrubí DN do 50 mm</t>
  </si>
  <si>
    <t>Odstranění povlakové krytiny střech do 10° jednovrstvé</t>
  </si>
  <si>
    <t>Přesun hmot s omezením mechanizace pro budovy v do 6 m</t>
  </si>
  <si>
    <t>Přesun hmot tonážní pro armatury v objektech v do 12 m</t>
  </si>
  <si>
    <t xml:space="preserve">Statický návrh a posouzení železobetonové opěrné zdi  </t>
  </si>
  <si>
    <t>deska dřevoštěpková OSB ostrá hrana nebroušená tl 22mm</t>
  </si>
  <si>
    <t>Demontáž potrubí z trubek ocelových hladkých 
  D do 38</t>
  </si>
  <si>
    <t>Kohout plnící a vypouštěcí G 1/2 PN 10 do 90°C závitový</t>
  </si>
  <si>
    <t>Měřicí armatury
  návarky s trubkovým závitem
    G 1/2</t>
  </si>
  <si>
    <t>Montáž plastových výplní otvorů - pákový ovladač na zeď</t>
  </si>
  <si>
    <t>Montáž zakládacích soklových lišt kontaktního zateplení</t>
  </si>
  <si>
    <t>OSTĚNÍ V ČELECH UBYTOVACÍCH PAVILONŮ (PŮVODNÍ COPILITY)</t>
  </si>
  <si>
    <t>Odsekání tenkovrstvé omítky obroušením v rozsahu do 50%</t>
  </si>
  <si>
    <t>Oplechování atiky - ohýbaný hliníkový plech, rš. 405 mm</t>
  </si>
  <si>
    <t>Oplechování atiky - ohýbaný hliníkový plech, rš. 480 mm</t>
  </si>
  <si>
    <t>Oplechování atiky - ohýbaný hliníkový plech, rš. 740 mm</t>
  </si>
  <si>
    <t>Oplechování atiky - ohýbaný hliníkový plech, rš. 885 mm</t>
  </si>
  <si>
    <t>Ostatní opravy otopných těles 
  odvzdušnění
    tělesa</t>
  </si>
  <si>
    <t>Přesun hmot s omezením mechanizace pro budovy v do 12 m</t>
  </si>
  <si>
    <t>Přesun hmot s omezením mechanizace pro budovy v do 36 m</t>
  </si>
  <si>
    <t>Ukotvení příček k cihelným konstrukcím plochými kotvami</t>
  </si>
  <si>
    <t>Uzavření nebo otevření vodovodního potrubí při opravách</t>
  </si>
  <si>
    <t>Začištění omítek kolem oken, dveří, podlah nebo obkladů</t>
  </si>
  <si>
    <t>Zapravení sloupků záchytného systému - doplnění skaldby</t>
  </si>
  <si>
    <t>Závěrečný úklid stavby včetně mytí oken v celém objektu</t>
  </si>
  <si>
    <t>nakládání na deponii pro přemístění ke zpětnému zásypu;</t>
  </si>
  <si>
    <t>podrobná specifikace viz Výkres B.1 Výpis výplní otvorů</t>
  </si>
  <si>
    <t>((6,78 + 54,505 + 17,36 + 48,505) * 3,46 - (3,0 * 1,6 * 20 + 1,8 * 1,6 * 4 + 1,8 * 1,0 * 2 + 1,6 * 2,45)) * 0,1</t>
  </si>
  <si>
    <t>O02  1800x1615;      - (1,8 - 0,04 * 2) * (1,615 - 0,04 * 2) * (24 + 34) + (1,8 + 1,615 * 2) * 0,22 * (24 + 34)</t>
  </si>
  <si>
    <t>O02  1800x1615;      - (1,8 - 0,04 * 2) * (1,615 - 0,04 * 2) * (26 + 38) + (1,8 + 1,615 * 2) * 0,22 * (26 + 38)</t>
  </si>
  <si>
    <t xml:space="preserve">      odstranění nástřikové hmoty, předpokládaný rozsah;</t>
  </si>
  <si>
    <t>Demontáž obkladů z obkladaček hutných kladených do malty</t>
  </si>
  <si>
    <t>Kostřava šedá / Festuca glauca / obal 2l, velikost 15-20</t>
  </si>
  <si>
    <t>Očištění střech plochých do 10 st. _x000D_
  zametením povrchu</t>
  </si>
  <si>
    <t>Přesun hmot tonážní pro silnoproud v objektech v do 36 m</t>
  </si>
  <si>
    <t>Příplatek k řezání ŽB kcí za práci ve stísněném prostoru</t>
  </si>
  <si>
    <t>Ventil zpětný mosazný G 2 PN 10 do 110°C se dvěma závity</t>
  </si>
  <si>
    <t>Vyrovnávací vrstva pod klempířské prvky z MC š do 150 mm</t>
  </si>
  <si>
    <t>Zkouška těsnosti vodovodního potrubí závitového do DN 50</t>
  </si>
  <si>
    <t>dodávka k položce "Montáž sloupků záchytného systému..."</t>
  </si>
  <si>
    <t>dodávka k položce "Obsypání potrubí ručně sypaninou ..."</t>
  </si>
  <si>
    <t xml:space="preserve">((0,75 + 1,1 + 1,1) / 2 * (1,4 + 0,1) * (3,85 + 42,47 + 0,75 + 1,1 + 0,75 * 2 + 1,8) + 1,0 * 0,75 * (1,4 + 0,1)) </t>
  </si>
  <si>
    <t>Bednění opěrných zdí a valů svislých i skloněných zřízení</t>
  </si>
  <si>
    <t>Demontáž venkovních požárních žebříků bez ochranného koše</t>
  </si>
  <si>
    <t>Doplnění spádové vrstvy po vybourání VZT komory - EPS150S</t>
  </si>
  <si>
    <t>Montáž fasádních profilů - frézování drážky pro zapuštění</t>
  </si>
  <si>
    <t>Překlady z betonu železového (bez výztuže) 
  tř. C 25/30</t>
  </si>
  <si>
    <t>Přesun hmot tonážní pro kce tesařské v objektech v do 6 m</t>
  </si>
  <si>
    <t>Postřik živičný spojovací z asfaltu v množství 0,30 kg/m2</t>
  </si>
  <si>
    <t>Potrubí ocelové závitové svařované běžné nízkotlaké DN 20</t>
  </si>
  <si>
    <t>Stávající opěrné zídky a schodiště v severní části stavby</t>
  </si>
  <si>
    <t>Výsadba včetně hloubení jamky a podzmního ukotvení kotvos</t>
  </si>
  <si>
    <t>kotvicí prvek typu C dle ČSN EN 795 / samostatný/průběžný</t>
  </si>
  <si>
    <t>vpusť dvorní se zápachovou klapkou a lapačem písku DN 110</t>
  </si>
  <si>
    <t>žaluzie Al interiérová bílá - pro okno O12 (horní křídla)</t>
  </si>
  <si>
    <t>Úprava dvířek RIS - obroušení, odmaštění, nátěr 1xZ + 2xV</t>
  </si>
  <si>
    <t>(((3,605 + 2,2) * (1,0 + 0,795) + 1,795/2) + (1,0 / 2 + 0,795 + 3,605 + 1,6 - 1,0)) / 2 * (5,0 - (3,41 + 3,43) / 2)</t>
  </si>
  <si>
    <t>Drenážní šachta plastová s plastovým poklopem - DŠ 315/650</t>
  </si>
  <si>
    <t>Drenážní šachta plastová s plastovým poklopem - DŠ 315/800</t>
  </si>
  <si>
    <t>Drenážní šachta plastová s plastovým poklopem - DŠ 315/850</t>
  </si>
  <si>
    <t>Drenážní šachta plastová s plastovým poklopem - DŠ 315/950</t>
  </si>
  <si>
    <t>Kohout plnicí nebo vypouštěcí G 1/2 PN 10 s jedním závitem</t>
  </si>
  <si>
    <t>Montáž fasádních profilů - úprava tvaru (kout, roh, konec)</t>
  </si>
  <si>
    <t>Montáž venkovních požárních žebříků do zdiva bez suchovodu</t>
  </si>
  <si>
    <t>Montáž závitových armatur 
  se 3 závity
    G 5/4 (DN 32)</t>
  </si>
  <si>
    <t>Oplechování parapetu - ohýbaný hliníkový plech, rš. 265 mm</t>
  </si>
  <si>
    <t>Oplechování parapetu - ohýbaný hliníkový plech, rš. 290 mm</t>
  </si>
  <si>
    <t>Oplechování parapetu - ohýbaný hliníkový plech, rš. 305 mm</t>
  </si>
  <si>
    <t>Oplechování parapetu - ohýbaný hliníkový plech, rš. 325 mm</t>
  </si>
  <si>
    <t>Oplechování parapetu - ohýbaný hliníkový plech, rš. 365 mm</t>
  </si>
  <si>
    <t>Oplechování parapetu - ohýbaný hliníkový plech, rš. 395 mm</t>
  </si>
  <si>
    <t>Oplechování parapetu - ohýbaný hliníkový plech, rš. 415 mm</t>
  </si>
  <si>
    <t>Přesun hmot tonážní pro kce tesařské v objektech v do 36 m</t>
  </si>
  <si>
    <t>Přesun hmot tonážní pro otopná tělesa v objektech v do 6 m</t>
  </si>
  <si>
    <t>Přídavný plastový profil s integrovanou armovací síťovinou</t>
  </si>
  <si>
    <t>Provedení povlakové krytiny střech fóliemi - ostatní práce</t>
  </si>
  <si>
    <t>Vřes obecný / Calluna vulgaris / obal 0,5l, velikost 10-15</t>
  </si>
  <si>
    <t>Zkoušky těsnosti otopných těles ocelových článkových vodou</t>
  </si>
  <si>
    <t>Základní jednonásobný syntetický nátěr potrubí DN do 50 mm</t>
  </si>
  <si>
    <t>podpěra vedení FeZn na lepenkovou krytinu a eternit 100 mm</t>
  </si>
  <si>
    <t>Žlab podokapní půlkruhový z TiZn lesklého plechu rš 280 mm</t>
  </si>
  <si>
    <t>žaluzie Al interiérová bílá - pro okno O12 (spodní křídla)</t>
  </si>
  <si>
    <t xml:space="preserve">     kinosál a přilehlá chodba, kotvení ke konstrukci atiky</t>
  </si>
  <si>
    <t>Demontáž armatur závitových 
  se dvěma závity
    do G 1/2</t>
  </si>
  <si>
    <t>Demontáž oplechování horních ploch zdí a nadezdívek do suti</t>
  </si>
  <si>
    <t>Demontáž venkovních požárních žebříků
  bez ochranného koše</t>
  </si>
  <si>
    <t>Drenážní šachta plastová s plastovým poklopem - DŠ 315/1000</t>
  </si>
  <si>
    <t>Drenážní šachta plastová s plastovým poklopem - DŠ 315/1100</t>
  </si>
  <si>
    <t>Drenážní šachta plastová s plastovým poklopem - DŠ 315/1150</t>
  </si>
  <si>
    <t>Drenážní šachta plastová s plastovým poklopem - DŠ 315/1300</t>
  </si>
  <si>
    <t>Drenážní šachta plastová s plastovým poklopem - DŠ 315/1500</t>
  </si>
  <si>
    <t>Drenážní šachta plastová s plastovým poklopem - DŠ 315/1550</t>
  </si>
  <si>
    <t>Drenážní šachta plastová s plastovým poklopem - DŠ 315/1700</t>
  </si>
  <si>
    <t>Drenážní šachta plastová s plastovým poklopem - DŠ 315/1900</t>
  </si>
  <si>
    <t>Drenážní šachta plastová s plastovým poklopem - DŠ 315/2300</t>
  </si>
  <si>
    <t>Montáž hromosvodného vedení
  svorek
    se 3 a více šrouby</t>
  </si>
  <si>
    <t>Montáž markýz
  fasádních, šířky
    přes 2 000 do 3 500 mm</t>
  </si>
  <si>
    <t>Plastový profil pro ukončení omítky (ETICS) při oplechovaní</t>
  </si>
  <si>
    <t>Rohový profil s integrovanou síťovinou - 100/100; bal. 2,5m</t>
  </si>
  <si>
    <t>Sestava horního uchycení radiátorových těles - B= 70-220 mm</t>
  </si>
  <si>
    <t>Vřesovec pleťový / Erica carnea / obal 0,5l, velikost 10-15</t>
  </si>
  <si>
    <t>Zakrytí výplní otvorů fólií přilepenou na začišťovací lišty</t>
  </si>
  <si>
    <t>trubka elektroinstalační tuhá z PVC D 28,6/32 mm, délka 3 m</t>
  </si>
  <si>
    <t>Bednění opěrných zdí a valů svislých i skloněných odstranění</t>
  </si>
  <si>
    <t>Lože pod potrubí otevřený výkop z kameniva drobného těženého</t>
  </si>
  <si>
    <t>Montáž atypických zámečnických konstrukcí hmotnosti do 10 kg</t>
  </si>
  <si>
    <t>Montáž fasádních profilů - penetrace, mezinátěr, krycí nátěr</t>
  </si>
  <si>
    <t>Montáž nádrže tlakové stojaté o obsahu 500 litrů ostatní typ</t>
  </si>
  <si>
    <t>Montáž trubka plastová tuhá D přes 23 do 35 mm uložená pevně</t>
  </si>
  <si>
    <t>Náklady na vytýčení stávajících podzemních a nadzemních sítí</t>
  </si>
  <si>
    <t>Odstranění izolace proti zemní vlhkosti 
  na ploše svislé S</t>
  </si>
  <si>
    <t>Oplechování skříně RIS - ohýbaný hliníkový plech, rš. 295 mm</t>
  </si>
  <si>
    <t>Překlady nosné z pórobetonu ve zdech tl 375 mm délka 2500 mm</t>
  </si>
  <si>
    <t>Přesun hmot tonážní pro izolace tepelné v objektech v do 6 m</t>
  </si>
  <si>
    <t>Přesun hmot tonážní pro obklady kamenné v objektech v do 6 m</t>
  </si>
  <si>
    <t>Přesun hmot tonážní pro rozvody potrubí v objektech v do 6 m</t>
  </si>
  <si>
    <t>Příplatek za ztížení vykopávky v blízkosti podzemního vedení</t>
  </si>
  <si>
    <t>Plastový profil pro napojení ETICS - připojení boků parapetů</t>
  </si>
  <si>
    <t>Potrubí z plastových trub
  PVC SN4
    dešťové
      DN 110</t>
  </si>
  <si>
    <t>Sestava horního uchycení radiátorových těles_x000D_
  B= 70-220 mm</t>
  </si>
  <si>
    <t>Ubroušení výstupků malty vnějších stěn po odstranění obkladu</t>
  </si>
  <si>
    <t>dodávka k položce "Mtž větrací mřížky stěnové přes 0,200 m2"</t>
  </si>
  <si>
    <t>Botanický a zoologický průzkum - biomonitoring po dobu stavby</t>
  </si>
  <si>
    <t>Fólie střešní mPVC - tvarovka - prostup kulatý do DN 75, šedý</t>
  </si>
  <si>
    <t>Montáž nádrže tlakové stojaté o obsahu 3000 litrů ostatní typ</t>
  </si>
  <si>
    <t>Oškrabání malby
  v místnostech výšky
    přes 3,80 do 5,00 m</t>
  </si>
  <si>
    <t>Přesun hmot tonážní pro izolace tepelné v objektech v do 12 m</t>
  </si>
  <si>
    <t>Přesun hmot tonážní pro izolace tepelné v objektech v do 36 m</t>
  </si>
  <si>
    <t>Přesun hmot tonážní pro podlahy z kamene v objektech v do 6 m</t>
  </si>
  <si>
    <t>Přesun hmot tonážní pro vnitřní vodovod v objektech v do 12 m</t>
  </si>
  <si>
    <t>Přesun hmot tonážní pro vnitřní vodovod v objektech v do 60 m</t>
  </si>
  <si>
    <t>Řezání stávajících betonových mazanin vyztužených hl do 50 mm</t>
  </si>
  <si>
    <t>viz Potrubí ocelové závitové svařované běžné nízkotlaké DN 20</t>
  </si>
  <si>
    <t>Montáž kabel Cu plný kulatý žíla 5x16 mm2 uložený volně (CYKY)</t>
  </si>
  <si>
    <t>Přesun hmot tonážní pro strojní vybavení v objektech v do 12 m</t>
  </si>
  <si>
    <t>Ukotvení příček 
  plochými kotvami, do konstrukce
    cihelné</t>
  </si>
  <si>
    <t>Vyrovnání podkladu vnějších stěn maltou cementovou tl do 10 mm</t>
  </si>
  <si>
    <t>Zakládací profil z protlačovaného eloxovaného hliníku - 122 mm</t>
  </si>
  <si>
    <t>Demontáž klempířských konstrukcí
  oplechování říms
    do suti</t>
  </si>
  <si>
    <t>Hloubení rýh š do 2000 mm v hornině tř. 1 a 2 objemu do 1000 m3</t>
  </si>
  <si>
    <t>Komprimační těsnící páska - pro napojení parapetu na okenní rám</t>
  </si>
  <si>
    <t>Kontaktní zateplovací systém_x000D_
  diagonální armování rohů otvorů</t>
  </si>
  <si>
    <t>Montáž drát nebo lano hromosvodné svodové D do 10 mm s podpěrou</t>
  </si>
  <si>
    <t>Montáž rozváděč skříňový nebo panelový dělitelný pole do 200 kg</t>
  </si>
  <si>
    <t>Montáž vedení hromosvodné-úhelník nebo trubka s držáky do zdiva</t>
  </si>
  <si>
    <t>Ochrana konstrukcí nebo samostatných prvků obalením geotextilií</t>
  </si>
  <si>
    <t>Odstranění izolace proti zemní vlhkosti 
  na ploše vodorovné V</t>
  </si>
  <si>
    <t>Přesun hmot tonážní pro čalounické úpravy v objektech v do 36 m</t>
  </si>
  <si>
    <t>Přesun hmot tonážní pro vnitřní kanalizace v objektech v do 6 m</t>
  </si>
  <si>
    <t>Potěr pískocementový běžný 
  tl. přes 40 do 50 mm
    tř. C 15</t>
  </si>
  <si>
    <t>Revizní a čistící šachta z PP šachtové dno DN 400/200 přímý tok</t>
  </si>
  <si>
    <t>Rozebrání dlažeb ze zámkových dlaždic komunikací pro pěší ručně</t>
  </si>
  <si>
    <t>Ukotvení příček 
  plochými kotvami, do konstrukce
    betonové</t>
  </si>
  <si>
    <t>Zásyp jam, šachet rýh nebo kolem objektů sypaninou se zhutněním</t>
  </si>
  <si>
    <t>Šroubení
  topenářské
    PN 16 do 120 st.C
    přímé
      G 2</t>
  </si>
  <si>
    <t>dodávka k položce "Provedení povlakové krytiny zesílením fólií"</t>
  </si>
  <si>
    <t>vyrovnání pod hydroizolace soklů, uvažována průměrná tl. 10 mm;</t>
  </si>
  <si>
    <t xml:space="preserve">((0,75 + 1,1 + 1,1) / 2 * (1,4 + 0,1) * (3,85 + (9,41 + 5,7 + 8,7) + 0,75 + 1,1 + 0,75 * 2 + 1,8) + 1,0 * 0,75 * (1,4 + 0,1)) </t>
  </si>
  <si>
    <t>Armatury se dvěma závity
  ventily pojistné
    rohové
      G 1</t>
  </si>
  <si>
    <t>Bourání zdiva z betonu prostého 
  pilířů průřezu
    do 0,36 m2</t>
  </si>
  <si>
    <t>Bourání zdiva železobetonového 
  pilířů, průřezu
    do 0,36 m2</t>
  </si>
  <si>
    <t>Demontáž stěn a příček z plechu 
  oplechování stěn
    lamelami</t>
  </si>
  <si>
    <t>Izolace proti zemní vlhkosti nopovou fólií ukončení horní lištou</t>
  </si>
  <si>
    <t>Montáž drát nebo lano hromosvodné svodové D přes 10mm s podpěrou</t>
  </si>
  <si>
    <t>Montáž venkovních požárních žebříků
  do zdiva
    bez suchovodu</t>
  </si>
  <si>
    <t>Přesun hmot tonážní pro vnitřní kanalizace v objektech v do 12 m</t>
  </si>
  <si>
    <t>Přesun hmot tonážní pro vnitřní kanalizace v objektech v do 36 m</t>
  </si>
  <si>
    <t>Příplatek k přesunu hmot tonážní 711 za zvětšený přesun do 500 m</t>
  </si>
  <si>
    <t>Příplatek k přesunu hmot tonážní 712 za zvětšený přesun do 500 m</t>
  </si>
  <si>
    <t>Příplatek k přesunu hmot tonážní 713 za zvětšený přesun do 500 m</t>
  </si>
  <si>
    <t>Příplatek k přesunu hmot tonážní 721 za zvětšený přesun do 500 m</t>
  </si>
  <si>
    <t>Příplatek k přesunu hmot tonážní 722 za zvětšený přesun do 500 m</t>
  </si>
  <si>
    <t>Příplatek k přesunu hmot tonážní 724 za zvětšený přesun do 100 m</t>
  </si>
  <si>
    <t>Příplatek k přesunu hmot tonážní 764 za zvětšený přesun do 500 m</t>
  </si>
  <si>
    <t>Příplatek k přesunu hmot tonážní 767 za zvětšený přesun do 500 m</t>
  </si>
  <si>
    <t>Příplatek k přesunu hmot tonážní 782 za zvětšený přesun do 500 m</t>
  </si>
  <si>
    <t>Příplatek k přesunu hmot tonážní 786 za zvětšený přesun do 500 m</t>
  </si>
  <si>
    <t>Vybourání kovových rámů oken zdvojených včetně křídel pl do 2 m2</t>
  </si>
  <si>
    <t>Vybourání kovových rámů oken zdvojených včetně křídel pl do 4 m2</t>
  </si>
  <si>
    <t>Vápenocementová štuková omítka malých ploch do 4,0 m2 na stěnách</t>
  </si>
  <si>
    <t>Výztuž opěrných zdí a valů D nad 12 mm z betonářské oceli 10 505</t>
  </si>
  <si>
    <t>viz položka "Reprofilace stěn cementovými sanačními maltami ..."</t>
  </si>
  <si>
    <t xml:space="preserve">( ((27,375 + (1,1 + 1,1) / 2) * (1,1 + 1,28 + 1,1 + 1,0) / 2) + ((26,09 + 1,0 + 1,1/2) * 1,1) ) / 2 * (5,0 + (-2,435 - 3,0) / 2) </t>
  </si>
  <si>
    <t>Montáž bednění štítových okapových říms z dřevotřískových na sraz</t>
  </si>
  <si>
    <t>Montáž hromosvodného vedení
  doplňků
    štítků k označení svodů</t>
  </si>
  <si>
    <t>Nakládání neulehlého výkopku z hromad 
  zeminy schopné zúrodnění</t>
  </si>
  <si>
    <t>Odpojení elektro, MaR zařízení a zpětné zapojení - během výstavby</t>
  </si>
  <si>
    <t>Odstranění tepelné izolace stěn lepené z polystyrenu tl do 100 mm</t>
  </si>
  <si>
    <t>Příplatek k přesunu hmot tonážní 762 za zvětšený přesun do 1000 m</t>
  </si>
  <si>
    <t>Termostatická hlavice kapalinová PN 10 do 110°C otopných těles VK</t>
  </si>
  <si>
    <t>Vybourání dřevěných rámů oken zdvojených včetně křídel pl do 2 m2</t>
  </si>
  <si>
    <t>Vybourání dřevěných rámů oken zdvojených včetně křídel pl do 4 m2</t>
  </si>
  <si>
    <t>Šroubení
  topenářské
    PN 16 do 120 st.C
    přímé
      G 5/4</t>
  </si>
  <si>
    <t>podrobná specifikace viz Výkres B.3 Výpis zámečnických konstrukcí</t>
  </si>
  <si>
    <t>Borovice kleč / Pinus mugo var. pumilio / obal zbl, velikost 60-80</t>
  </si>
  <si>
    <t>Demontáž armatur závitových 
  se dvěma závity
    přes 1/2 do G 1</t>
  </si>
  <si>
    <t>Demontáž kanalizačního příslušenství 
  střešních vtoků
    DN 100</t>
  </si>
  <si>
    <t>Montáž kabel Cu plný kulatý žíla 5x4 až 6 mm2 uložený volně (CYKY)</t>
  </si>
  <si>
    <t>Přesun hmot tonážní pro konstrukce klempířské v objektech v do 6 m</t>
  </si>
  <si>
    <t>Přesun hmot tonážní pro zámečnické konstrukce v objektech v do 6 m</t>
  </si>
  <si>
    <t>Příplatek k přesunu hmot procentní 766 za zvětšený přesun do 500 m</t>
  </si>
  <si>
    <t>Příplatek k přesunu hmot procentní 767 za zvětšený přesun do 500 m</t>
  </si>
  <si>
    <t>Postřik živičný infiltrační s posypem z asfaltu množství 1,5 kg/m2</t>
  </si>
  <si>
    <t>Provedení izolace proti zemní vlhkosti pásy přitavením svislé NAIP</t>
  </si>
  <si>
    <t>Vybourání kovových rámů oken zdvojených včetně křídel pl přes 4 m2</t>
  </si>
  <si>
    <t>Řezání ŽB kcí hl do 200 mm stěnovou pilou do průměru výztuže 16 mm</t>
  </si>
  <si>
    <t>Řezání ŽB kcí hl do 350 mm stěnovou pilou do průměru výztuže 16 mm</t>
  </si>
  <si>
    <t>((1,0 + 0,89 + 1,0 + 0,795) / 2 * (44,76 - 1,0 * 2) + 1,89/2 + 1,795/2 + ((44,76 - 1,0 * 2) * 1,0)) / 2   * (5,0 - (3,22 + 3,41) / 2)</t>
  </si>
  <si>
    <t>B.3.5 Z19 - Markýza - atypický zámečnický výrobek, žárově zinkovaný</t>
  </si>
  <si>
    <t>Budka pro netopýry na stěny nebo do zateplení - dřevocementová směs</t>
  </si>
  <si>
    <t>Demontáž klempířských konstrukcí
  oplechování parapetů
    do suti</t>
  </si>
  <si>
    <t>Kontaktní zateplení vnějších stěn - diagonální armování rohů otvorů</t>
  </si>
  <si>
    <t>Oplechování štítu závětrnou lištou z TiZn lesklého plechu rš 250 mm</t>
  </si>
  <si>
    <t>Otopná tělesa ocelová
  zkoušky těsnosti vodou
    těles článkových</t>
  </si>
  <si>
    <t>Přesun hmot tonážní pro konstrukce klempířské v objektech v do 36 m</t>
  </si>
  <si>
    <t>Přesun hmot tonážní pro zámečnické konstrukce v objektech v do 36 m</t>
  </si>
  <si>
    <t>Provedení povlakové krytiny střech do 10° podkladní textilní vrstvy</t>
  </si>
  <si>
    <t>Střešní vtok polypropylen PP pro ploché střechy svislý odtok DN 110</t>
  </si>
  <si>
    <t>Vodorovné přemístění do 500 m výkopku/sypaniny z horniny tř. 1 až 4</t>
  </si>
  <si>
    <t>Vybourání dřevěných rámů oken zdvojených včetně křídel pl přes 4 m2</t>
  </si>
  <si>
    <t>Vyprázdnění květináčů - vč. odvozu na skládku a poplatku za uložení</t>
  </si>
  <si>
    <t>deska EPS 150 pro trvalé zatížení v tlaku (max. 3000 kg/m2) tl 80mm</t>
  </si>
  <si>
    <t>deska z polystyrénu XPS, hrana polodrážková a hladký povrch tl 40mm</t>
  </si>
  <si>
    <t>Dodávka fasádního profilu FP05 - d=50, v=23,78, hl=10 / materiál profilu: minerální plniva se syntetickými pojivy zpracované pod tlakem</t>
  </si>
  <si>
    <t>4.7. ZATEPLENÍ STĚN KONTAKTNÍM A PROVĚTRÁVANÝM ZATEPLOVACÍM SYSTÉMEM</t>
  </si>
  <si>
    <t>Demontáž stěn a příček z plechu 
  roštu pro oplechování
    z lamel</t>
  </si>
  <si>
    <t>Montáž obkladu stěn z pravoúhlých desek z tvrdého kamene tl do 30 mm</t>
  </si>
  <si>
    <t>Oplechování střešních prvků z hliníkového plechu_x000D_
  závětrnou lištou</t>
  </si>
  <si>
    <t>Ostatní práce 
  protiskluzové karborundové pásky
    šířky do 50 mm</t>
  </si>
  <si>
    <t>Přesun hmot procentní pro zámečnické konstrukce v objektech v do 6 m</t>
  </si>
  <si>
    <t>Příplatek k záchytné stříšce š přes 2,5 m za první a ZKD den použití</t>
  </si>
  <si>
    <t>Potrubí vodovodní ocelové závitové pozinkované svařované běžné DN 40</t>
  </si>
  <si>
    <t>Ventil přírubový uzavírací přímý DN 15 PN 16 do 300°C ovládaný ručně</t>
  </si>
  <si>
    <t>Vyrovnání podkladu vnějších stěn maltou vápenocementovou tl do 10 mm</t>
  </si>
  <si>
    <t>Válcované nosníky do č.12 dodatečně osazované do připravených otvorů</t>
  </si>
  <si>
    <t>Zřízení vrstvy z geotextilie v rovině nebo ve sklonu do 1:5 š do 3 m</t>
  </si>
  <si>
    <t>deska EPS 150 pro trvalé zatížení v tlaku (max. 3000 kg/m2) tl 100mm</t>
  </si>
  <si>
    <t>deska EPS 150 pro trvalé zatížení v tlaku (max. 3000 kg/m2) tl 120mm</t>
  </si>
  <si>
    <t>Demolice konstrukcí objektů z betonu železového postupným rozebíráním</t>
  </si>
  <si>
    <t>Hydroizolační mezinátěr pod tepelnou izolaci soklu a pod omítku soklu</t>
  </si>
  <si>
    <t>Izolace proti zemní vlhkosti - stěrková hydroizolační hmota (2vrstvy)</t>
  </si>
  <si>
    <t>Levandule lékařská / Lavandula angustifolia / obal 2l, velikost 20-30</t>
  </si>
  <si>
    <t>Obsypání potrubí ručně sypaninou bez prohození sítem, uloženou do 3 m</t>
  </si>
  <si>
    <t>Přesun hmot procentní pro konstrukce truhlářské v objektech v do 36 m</t>
  </si>
  <si>
    <t>Přesun hmot procentní pro zámečnické konstrukce v objektech v do 36 m</t>
  </si>
  <si>
    <t>Provedení izolace proti zemní vlhkosti pásy přitavením vodorovné NAIP</t>
  </si>
  <si>
    <t>Zabetonování otvorů ve stropech plochy do 0,09 m2 a tloušťky do 20 cm</t>
  </si>
  <si>
    <t>Budka pro netopýry na stěny nebo do zateplení_x000D_
 z dřevocementové směsi</t>
  </si>
  <si>
    <t>Demontáž klempířských konstrukcí
  žlabu
    podokapního
      do suti</t>
  </si>
  <si>
    <t>Inženýrská činnost - kompletační a koordinační činnost / stavební část</t>
  </si>
  <si>
    <t>Jádrové vrty diamantovými korunkami do D 60 mm do stavebních materiálů</t>
  </si>
  <si>
    <t>Montáž profilů rohových nebo do spár odvětrávané fasády na kovový rošt</t>
  </si>
  <si>
    <t>Příplatek k cenám kontaktního zateplení za odolnost v rázu kategorie I</t>
  </si>
  <si>
    <t>Příplatek k montáži oken rovné ostění fólie připojovací spára do 35 mm</t>
  </si>
  <si>
    <t>Příplatek k přesunu hmot tonážní 724 prováděný bez použití mechanizace</t>
  </si>
  <si>
    <t>Skalník Dielsův / Cotoneaster dielsianus / obal 7,5l, velikost 100-125</t>
  </si>
  <si>
    <t>Základní rozdělení průvodních činností a nákladů
  příprava staveniště</t>
  </si>
  <si>
    <t>dodávka k položce "Zakrytí vnitřních podlah včetně pozdějšího odkrytí"</t>
  </si>
  <si>
    <t>viz položka "Odvoz výkopku/sypaniny na skládku dle výběru zhotovitele"</t>
  </si>
  <si>
    <t xml:space="preserve">   4.7. ZATEPLENÍ STĚN KONTAKTNÍM A PROVĚTRÁVANÝM ZATEPLOVACÍM SYSTÉMEM</t>
  </si>
  <si>
    <t>Hloubková jednonásobná penetrace podkladu v místnostech výšky do 5,00 m</t>
  </si>
  <si>
    <t>Montáž lana do nástavců v záchytném systému poddajného kotvícího vedení</t>
  </si>
  <si>
    <t>Montáž lišt kontaktního zateplení _x000D_
  koutová dilatace s těsnící páskou</t>
  </si>
  <si>
    <t>Přesun hmot tonážní tonážní pro krytiny povlakové v objektech v do 36 m</t>
  </si>
  <si>
    <t>Vápenocementová omítka štuková dvouvrstvá vnitřních stěn nanášená ručně</t>
  </si>
  <si>
    <t>dodávka k položce "Montáž žebříků do zdi s bočnicemi s profilové oceli"</t>
  </si>
  <si>
    <t>viz položka "Bednění opěrných zdí a valů svislých i skloněných zřízení"</t>
  </si>
  <si>
    <t xml:space="preserve">( ((1,1 + (7,25 + 0,635) / 2) * 4,66 + (1,1 + 0,725) * (1,1 + 0,725) / 2 ) + ((4,66 + 0,725 + 1,1 / 2) * 1,1) / 2) * (1,4 + (0,05 - 0,13) / 2) </t>
  </si>
  <si>
    <t>Elektroměr x/5A ModBus CZ CEJCH, nepřímé 4Q měření x/5 A, úředně ověřený</t>
  </si>
  <si>
    <t>Montáž kabel Cu stíněný ovládací žíly 2 až 19x1 mm2 uložený volně (JYTY)</t>
  </si>
  <si>
    <t>Okapový chodník z betonových chodníkových obrubníků stojatých lože beton</t>
  </si>
  <si>
    <t>Opěrné zdi a valy ze ŽB odolného proti agresivnímu prostředí tř. C 30/37</t>
  </si>
  <si>
    <t>Provedení povlakové krytiny vytažením na konstrukce pásy přitavením NAIP</t>
  </si>
  <si>
    <t>Tenkovrstvá silikonová zrnitá omítka tl. 2,0 mm - příplatek za odstín C3</t>
  </si>
  <si>
    <t>Zazdívka otvorů cihlami pálenými plochy do 0,0225 m2 a tloušťky do 30 cm</t>
  </si>
  <si>
    <t>Zazdívka otvorů cihlami pálenými plochy do 0,0225 m2 a tloušťky do 45 cm</t>
  </si>
  <si>
    <t>dodávka k položce "Montáž izolace tepelné potrubí potrubními pouzdry..."</t>
  </si>
  <si>
    <t>viz položka "Provedení povlakové krytiny vytažením na konstrukce fólií "</t>
  </si>
  <si>
    <t>Demontáž potrubí z ocelových trubek pozinkovaných 
  závitových
    DN 80</t>
  </si>
  <si>
    <t>Kladení zámkové dlažby komunikací pro pěší tl 60 mm skupiny A pl do 50 m2</t>
  </si>
  <si>
    <t>Vybourání otvorů ve zdivu cihelném plochy do 0,0225 m2, tloušťky do 30 cm</t>
  </si>
  <si>
    <t>Vybourání otvorů ve zdivu cihelném plochy do 0,0225 m2, tloušťky do 45 cm</t>
  </si>
  <si>
    <t>Řezání stávajících betonových mazanin
  s vyztužením hloubky
    do 50 mm</t>
  </si>
  <si>
    <t>dodávka k položce "Zřízení opláštění žeber nebo trativodů geotextilií..."</t>
  </si>
  <si>
    <t>viz položka "Hloubení rýh š do 2000 mm v hornině tř. 3 objemu do 1000 m3"</t>
  </si>
  <si>
    <t>žaluzie Al interiérová bílá - do stávajících pokojových oken, užší křídlo</t>
  </si>
  <si>
    <t>Montáž kabel Cu plný kulatý žíla 3x50+35 až 95+50 mm2 uložený volně (CYKY)</t>
  </si>
  <si>
    <t>Montáž vodič uzemňovací pásek průřezu do 120 mm2 v městské zástavbě v zemi</t>
  </si>
  <si>
    <t>viz položka "Lože pod potrubí otevřený výkop z kameniva drobného těženého"</t>
  </si>
  <si>
    <t>žaluzie Al interiérová bílá - do stávajících pokojových oken, širší křídla</t>
  </si>
  <si>
    <t>Drenážní šachta plastová s plastovým poklopem - DŠ 315/1200 s lapačem písku</t>
  </si>
  <si>
    <t>Inženýrská činnost - kompletační a koordinační činnost / technologická část</t>
  </si>
  <si>
    <t>Potrubí z plastových trub
  polypropylenové
    svodné (ležaté)
      DN 70</t>
  </si>
  <si>
    <t>Provedení povlakové krytiny střech do 10° pásy NAIP přitavením v plné ploše</t>
  </si>
  <si>
    <t>Vnitrostaveništní doprava suti a vybouraných hmot pro budovy v do 6 m ručně</t>
  </si>
  <si>
    <t>ocelový svařenec s povrchovou úpravou žárovým pozinkováním a krycím nátěrem</t>
  </si>
  <si>
    <t>pouzdro izolační potrubní s jednostrannou Al fólií max. 250/100 °C 22/40 mm</t>
  </si>
  <si>
    <t>pouzdro izolační potrubní s jednostrannou Al fólií max. 250/100 °C 22/50 mm</t>
  </si>
  <si>
    <t>pouzdro izolační potrubní s jednostrannou Al fólií max. 250/100 °C 76/50 mm</t>
  </si>
  <si>
    <t xml:space="preserve">      viz položka "Demontáž obkladů z obkladaček hutných kladených do malty"</t>
  </si>
  <si>
    <t>Bourání zdiva z cihel pálených nebo vápenopískových na MV nebo MVC přes 1 m3</t>
  </si>
  <si>
    <t>Demontáž obkladů z obkladaček hutných nebo polohutných 
  kladených do malty</t>
  </si>
  <si>
    <t>Montáž odvětrávané fasády stěn nýtováním na ocelový rošt bez tepelné izolace</t>
  </si>
  <si>
    <t>Montáž parapetních dřevěných nebo plastových šířky přes 30 cm délky do 2,6 m</t>
  </si>
  <si>
    <t>Odříznutí trubky nebo tvarovky u rozvodů vody z plastů 
  D přes 63 do 75 mm</t>
  </si>
  <si>
    <t>Odstranění ze střech plochých do 10 st. 
  krytiny povlakové
    jednovrstvé</t>
  </si>
  <si>
    <t>Přemístění demontovaných armatur vodorovně do 100 m v objektech výšky do 6 m</t>
  </si>
  <si>
    <t>Přemístění potrubí demontovaného vodorovně do 100 m v objektech výšky do 6 m</t>
  </si>
  <si>
    <t>Provedení izolace proti zemní vlhkosti svislé za studena nátěrem penetračním</t>
  </si>
  <si>
    <t>Stěrka k vyrovnání ploch reprofilovaného betonu
  stěn, tloušťky
    do 2 mm</t>
  </si>
  <si>
    <t>Tis červený / Taxus baccata 'Dovastonii Aurea' / obal 7,5l, velikost 100-125</t>
  </si>
  <si>
    <t>Vřes obecný 'Boskoop' / Calluna vulgaris Booskop / obal 0,5l, velikost 10-15</t>
  </si>
  <si>
    <t>Vypuštění vody z otopných soustav 
  bez kotlů, ohříváků, zásobníků a nádrží</t>
  </si>
  <si>
    <t>viz položka"Zásyp jam, šachet rýh nebo kolem objektů sypaninou se zhutněním"</t>
  </si>
  <si>
    <t>Úprava pláně na stavbách dálnic 
  v zářezech mimo skalních
    se zhutněním</t>
  </si>
  <si>
    <t>Armatury s jedním závitem
  kohouty plnicí a vypouštěcí
    PN 10
      G 1/2</t>
  </si>
  <si>
    <t>Příplatek k cenám 2x maleb za sucha otěruvzdorných za provádění styku 2 barev</t>
  </si>
  <si>
    <t>Začištění omítek (s dodáním hmot) 
  kolem oken, dveří, podlah, obkladů apod.</t>
  </si>
  <si>
    <t>viz položka "Hloubení rýh š do 2000 mm v hornině tř. 1 a 2 objemu do 1000 m3"</t>
  </si>
  <si>
    <t>viz položka "Obsypání potrubí ručně sypaninou bez prohození, uloženou do 3 m"</t>
  </si>
  <si>
    <t>viz položka "Zásyp jam, šachet rýh nebo kolem objektů sypaninou se zhutněním"</t>
  </si>
  <si>
    <t>((2,865 + 0,865) * (0,865 + 0,875) + 2,19 * (1,56 + 0,865 + 0,875)   +   ((2,865 + 0,865) * 0,875 + 2,19 * (1,56 + 0,865 + 0,875))  )  / 2 * (2,62 - 1,12)</t>
  </si>
  <si>
    <t>Příplatek k ručnímu přesunu hmot pro budovy zděné za zvětšený přesun ZKD 100 m</t>
  </si>
  <si>
    <t>Rozebrání dlažeb z betonových nebo kamenných dlaždic komunikací pro pěší ručně</t>
  </si>
  <si>
    <t>Vodorovné přemístění do 50 m bez naložení výkopku ze zemin schopných zúrodnění</t>
  </si>
  <si>
    <t>dodávka k položce "Provedení povlakové krytiny vytažením na konstrukce fólií "</t>
  </si>
  <si>
    <t>svorka odbočovací a spojovací pro spojování kruhových a páskových vodičů, FeZn</t>
  </si>
  <si>
    <t>viz Provedení povlak krytiny mechanicky kotvenou do betonu TI tl přes 240mm...</t>
  </si>
  <si>
    <t>viz položka "Okapový chodník z betonových dlaždic tl 50 mm kladených do písku"</t>
  </si>
  <si>
    <t>Bednění opěrných zdí a valů 
  svislých i skloněných, výšky do 20 m
    zřízení</t>
  </si>
  <si>
    <t>Demontáž konzoly nebo držáku otopných těles, registrů nebo konvektorů do odpadu</t>
  </si>
  <si>
    <t>Doplnění dosavadních mazanin betonem prostým plochy do 1 m2 tloušťky přes 80 mm</t>
  </si>
  <si>
    <t>Doplnění dosavadních mazanin betonem prostým plochy do 4 m2 tloušťky přes 80 mm</t>
  </si>
  <si>
    <t>Montáž izolace tepelné stěn a základů lepením bodově rohoží, pásů, dílců, desek</t>
  </si>
  <si>
    <t>Montáž kontaktního zateplení vnějších stěn z polystyrénových desek tl do 120 mm</t>
  </si>
  <si>
    <t>Montáž kontaktního zateplení vnějších stěn z polystyrénových desek tl do 160 mm</t>
  </si>
  <si>
    <t>Montáž kontaktního zateplení vnějších stěn z polystyrénových desek tl do 200 mm</t>
  </si>
  <si>
    <t>Oplechování římsy rovné celoplošně lepené z TiZn lesklého plechu rš přes 670 mm</t>
  </si>
  <si>
    <t>Ostatní armatury
  kohouty plnicí a vypouštěcí
    PN 10 do 90 st.C
      G 1/2</t>
  </si>
  <si>
    <t>Provedení izolace proti zemní vlhkosti vodorovné za studena nátěrem penetračním</t>
  </si>
  <si>
    <t>Revizní a čistící šachta z PP DN 400 poklop plastový pochůzí pro zatížení 1,5 t</t>
  </si>
  <si>
    <t>Vodorovné přemístění do 100 m bez naložení výkopku ze zemin schopných zúrodnění</t>
  </si>
  <si>
    <t>Výsuvná šplhací plošina motorová s jedním podvozkem a jedním stožárem v do 80 m</t>
  </si>
  <si>
    <t>Zdivo z pórobetonových tvárnic na pero a drážku na tenkovrstvou maltu tl 450 mm</t>
  </si>
  <si>
    <t>viz Provedení povlakové krytiny střech do 10° pásy NAIP přitavením v plné ploše</t>
  </si>
  <si>
    <t>Bourání zdiva z ŽB nebo předpjatého betonu v odkopávkách nebo prokopávkách ručně</t>
  </si>
  <si>
    <t>Kotlík oválný (trychtýřový) pro podokapní žlaby z TiZn lesklého plechu 280/80 mm</t>
  </si>
  <si>
    <t>Montáž odvětrávané fasády podhledů nýtováním na ocelový rošt bez tepelné izolace</t>
  </si>
  <si>
    <t>Montáž parapetních desek dřevěných nebo plastových šířky do 30 cm délky do 1,6 m</t>
  </si>
  <si>
    <t>Montáž parapetních desek dřevěných nebo plastových šířky do 30 cm délky do 2,6 m</t>
  </si>
  <si>
    <t>Potažení vnějších podhledů sklovláknitým pletivem vtlačeným do tenkovrstvé hmoty</t>
  </si>
  <si>
    <t>Rozchodník nádherný červený / Sedum spectabile červené / obal 2l, velikost 15-20</t>
  </si>
  <si>
    <t>Vybourání otvorů stropech a klenbách želbet plochy do 0,25 m2, tloušťky do 20 cm</t>
  </si>
  <si>
    <t>dle systémového řešení KZS, splňující technické požadavky projektové dokumentace</t>
  </si>
  <si>
    <t>viz položka "Provedení povlakové krytiny střech do 10° ochranné textilní vrstvy"</t>
  </si>
  <si>
    <t>B.3.1 Z15 - Žebřík na střechu 5.3 - atypický zámečnický výrobek, žárově zinkovaný</t>
  </si>
  <si>
    <t>Demontáž konzol nebo držáků 
  otopných těles, registrů, konvektorů
    do odpadu</t>
  </si>
  <si>
    <t>Dodatečně vkládaná odbočka PVC-U DN 150/100/45° s pryžovými přechodovými spojkami</t>
  </si>
  <si>
    <t>Montáž sloupků záchytného systému do žb expanzní kotvou, samořez. vruty, sevřením</t>
  </si>
  <si>
    <t>Okno plastové 1-kř, rozměr 900 x 600 mm, barva bílá / viz B.1 Výpis výplní otvorů</t>
  </si>
  <si>
    <t>Přemístění demontovaného otopného tělesa vodorovně 100 m v objektech výšky do 6 m</t>
  </si>
  <si>
    <t>Příplatek k úpravám povrchů za provádění styku dvou barev nebo struktur na fasádě</t>
  </si>
  <si>
    <t>Standardní plastový profil s okapovou hranou - bal. 2m - ukončení u obkladu římsy</t>
  </si>
  <si>
    <t>Svody kruhové včetně objímek, kolen, odskoků z TiZn lesklého plechu průměru 80 mm</t>
  </si>
  <si>
    <t>Řezání stávajícího živičného krytu nebo podkladu 
  hloubky
    přes 50 do 100 mm</t>
  </si>
  <si>
    <t>Asfaltový beton vrstva podkladní ACP 16 (obalované kamenivo OKS) tl 50 mm š do 3 m</t>
  </si>
  <si>
    <t>Bednění opěrných zdí a valů 
  svislých i skloněných, výšky do 20 m
    odstranění</t>
  </si>
  <si>
    <t>Kotvy chemickým tmelem M 20 hl 170 mm do betonu, ŽB nebo kamene s vyvrtáním otvoru</t>
  </si>
  <si>
    <t>Montáž lešení řadového rámového lehkého zatížení do 200 kg/m2 š do 0,9 m v do 40 m</t>
  </si>
  <si>
    <t>Montáž parapetních desek dřevěných nebo plastových šířky do 30 cm délky přes 2,6 m</t>
  </si>
  <si>
    <t>Oplechování - závětrná lišta atiky nad ETICS - ohýbaný hliníkový plech, rš. 350 mm</t>
  </si>
  <si>
    <t>Příplatek k rourám revizní a čistící šachty z PP DN 400 za uříznutí šachtové roury</t>
  </si>
  <si>
    <t>Rozprostření ornice tl vrstvy do 100 mm pl do 500 m2 v rovině nebo ve svahu do 1:5</t>
  </si>
  <si>
    <t>Vyrovnávací vrstva z cementové malty pod klempířskými prvky 
  šířky
    do 150 mm</t>
  </si>
  <si>
    <t>Založení parterového trávníku výsevem plochy do 1000 m2 v rovině a ve svahu do 1:5</t>
  </si>
  <si>
    <t>pouzdro izolační potrubní ohebné s jednostrannou Al fólií max. 400/100 °C 42/60 mm</t>
  </si>
  <si>
    <t xml:space="preserve">(   ((1,0 + (0,6 + 0,625) / 2) * 13,96 + 1,6 / 2 + 1,625 / 2) * (1,0 + (0,6 + 0,625) / 2)  +  (13,96 * 1,0 + 1,0 / 2 + 1,0 / 2)  ) / 2   * (5,0 - (3,8 + 3,75) / 2) </t>
  </si>
  <si>
    <t>((4,0 + 1,0 + 3,7) * 1,1 + (7,75 + 0,8 * 2) * 1,0) + (2,7 * (1,3 + 1,1) * 2 + (1,3 + 1,0) * (1,8 + 1,3 + 1,1) * 2 + (7,75 - 1,0 * 2) * (1,3 + 1,0)) / 2 * (1,4 + 1,2)</t>
  </si>
  <si>
    <t>Dveře plastové1-kř, rozměr 1000 x 2000 mm, barva bílá / viz B.1 Výpis výplní otvorů</t>
  </si>
  <si>
    <t>Dveře plastové2-kř, rozměr 1600 x 2100 mm, barva bílá / viz B.1 Výpis výplní otvorů</t>
  </si>
  <si>
    <t>Dveře plastové2-kř, rozměr 1600 x 2450 mm, barva bílá / viz B.1 Výpis výplní otvorů</t>
  </si>
  <si>
    <t>Montáž fasádních profilů_x000D_
  frézování drážky pro zapuštněí profilu_x000D_
    do izolantu</t>
  </si>
  <si>
    <t>Montáž obkladu parapetů z pravoúhlých desek z tvrdého kamene do lepidla tl do 30 mm</t>
  </si>
  <si>
    <t>Okno plastové 1-kř, rozměr 1200 x 1000 mm, barva bílá / viz B.1 Výpis výplní otvorů</t>
  </si>
  <si>
    <t>Okno plastové 1-kř, rozměr 1350 x 1200 mm, barva bílá / viz B.1 Výpis výplní otvorů</t>
  </si>
  <si>
    <t>Okno plastové 2-kř, rozměr 1800 x 1000 mm, barva bílá / viz B.1 Výpis výplní otvorů</t>
  </si>
  <si>
    <t>Okno plastové 2-kř, rozměr 1800 x 1200 mm, barva bílá / viz B.1 Výpis výplní otvorů</t>
  </si>
  <si>
    <t>Okno plastové 2-kř, rozměr 1800 x 1600 mm, barva bílá / viz B.1 Výpis výplní otvorů</t>
  </si>
  <si>
    <t>Okno plastové 2-kř, rozměr 1800 x 1615 mm, barva bílá / viz B.1 Výpis výplní otvorů</t>
  </si>
  <si>
    <t>Okno plastové 2-kř, rozměr 2400 x 1200 mm, barva bílá / viz B.1 Výpis výplní otvorů</t>
  </si>
  <si>
    <t>Okno plastové 3-kř, rozměr 3000 x 1600 mm, barva bílá / viz B.1 Výpis výplní otvorů</t>
  </si>
  <si>
    <t>Okno plastové 3-kř, rozměr 3000 x 1615 mm, barva bílá / viz B.1 Výpis výplní otvorů</t>
  </si>
  <si>
    <t>Okno plastové 4-kř, rozměr 2100 x 2300 mm, barva bílá / viz B.1 Výpis výplní otvorů</t>
  </si>
  <si>
    <t>Okno plastové 4-kř, rozměr 2100 x 2450 mm, barva bílá / viz B.1 Výpis výplní otvorů</t>
  </si>
  <si>
    <t>Okno plastové 4-kř, rozměr 2100 x 3050 mm, barva bílá / viz B.1 Výpis výplní otvorů</t>
  </si>
  <si>
    <t>Podklad ze štěrkodrti ŠD 
  s rozprostřením a zhutněním, po zhutnění
    tl. 150 mm</t>
  </si>
  <si>
    <t>TEPELNÁ IZOLACE: PU PĚNA TL. 100 MM, SNÍMATELNÉ PROVEDENÍ NA ZIP + KRYCÍ PVC POVRCH</t>
  </si>
  <si>
    <t>Tenkovrstvá akrylátová mozaiková střednězrnná omítka včetně penetrace vnějších stěn</t>
  </si>
  <si>
    <t>Trativod z drenážních trubek plastových tuhých DN 100 mm včetně lože otevřený výkop</t>
  </si>
  <si>
    <t>Zřízení opláštění žeber nebo trativodů geotextilií v rýze nebo zářezu sklonu do 1:2</t>
  </si>
  <si>
    <t>dodávka k položce "Montáž nástavců (středový-rohový-dělící) v záchytném systému..."</t>
  </si>
  <si>
    <t>viz Montáž kontaktního zateplení vnějších stěn z polystyrénových desek tl do 120 mm</t>
  </si>
  <si>
    <t>viz Montáž kontaktního zateplení vnějších stěn z polystyrénových desek tl do 160 mm</t>
  </si>
  <si>
    <t>viz Montáž kontaktního zateplení vnějších stěn z polystyrénových desek tl do 200 mm</t>
  </si>
  <si>
    <t>Asfaltový beton vrstva podkladní ACP 16 (obalované kamenivo OKS) tl 50 mm š přes 3 m</t>
  </si>
  <si>
    <t>Demontáž lešení řadového rámového lehkého zatížení do 200 kg/m2 š do 0,9 m v do 40 m</t>
  </si>
  <si>
    <t>Mazanina tl do 80 mm z betonu prostého bez zvýšených nároků na prostředí tř. C 12/15</t>
  </si>
  <si>
    <t>Montáž ostatních atypických zámečnických konstrukcí 
  hmotnosti
    přes 5 do 10 kg</t>
  </si>
  <si>
    <t>Montáž ostatních zařízení 
  větrací mřížky
    stěnové, průřezu
      přes 0,200 m2</t>
  </si>
  <si>
    <t>Ozdobnice čínská 'Zebrinus' / Miscanthus sinensis Zebrinus / obal 2l, velikost 30-40</t>
  </si>
  <si>
    <t>Provedení izolace proti zemní vlhkosti pásy přitavením 
  NAIP
    na ploše svislé S</t>
  </si>
  <si>
    <t>Ztracené bednění překladů z pórobetonových U-profilů do 500 kg/m3 ve zdech tl 375 mm</t>
  </si>
  <si>
    <t>Armatury se dvěma závity
  ventily zpětné
    mosazné
    PN 10 do 110 st.C
      G 2</t>
  </si>
  <si>
    <t>FeZn lakovaný profil - rohové a lemovací profily - klempířská výroba - atypický prvek</t>
  </si>
  <si>
    <t>Izolace proti zemní vlhkosti - impregnační nátěr ložné spáry tepelně izolačních desek</t>
  </si>
  <si>
    <t>Montáž kontaktního zateplení vnějšího ostění, nadpraží _x000D_
 za profil s okapovou hranou</t>
  </si>
  <si>
    <t>Montáž ochranné sítě 
  zavěšené na konstrukci lešení
    z textilie z umělých vláken</t>
  </si>
  <si>
    <t>Odstranění tepelné izolace stropů volně kladené z vláknitých materiálů tl přes 100 mm</t>
  </si>
  <si>
    <t>Okapový chodník z betonových dlaždic tl 50 mm kladených do písku s výplní spár pískem</t>
  </si>
  <si>
    <t>Plastový 3D profil pro napojení ETICS na okenní rám, s integrovanou PU těsnící páskou</t>
  </si>
  <si>
    <t>Plastový profil pro ukončení omítky (ETICS) při oplechovaní - napojení ETICS na atiku</t>
  </si>
  <si>
    <t>Teploměr technický s pevným stonkem a jímkou zadní připojení průměr 63 mm délky 50 mm</t>
  </si>
  <si>
    <t>Výztuž opěrných zdí a valů 
  průměru přes 12 mm, z oceli
    10 505 (R) nebo BSt 500</t>
  </si>
  <si>
    <t>deska z polystyrénu XPS, hrana polodrážková a hladký povrch s vyšší odolností tl 60mm</t>
  </si>
  <si>
    <t>dodávka k položce "Montáž bednění štítových okapových říms z dřevotřískových na sraz"</t>
  </si>
  <si>
    <t>viz položka "Hloubková jednonásobná penetrace podkladu v místnostech výšky do 5,00 m"</t>
  </si>
  <si>
    <t>B.3.2 Z16 - Žebřík na střechu kinosálu - atypický zámečnický výrobek, žárově zinkovaný</t>
  </si>
  <si>
    <t>Bednění střech rovných z cementotřískových desek tl 20 mm na sraz šroubovaných na rošt</t>
  </si>
  <si>
    <t>Bourání zdiva příček nebo vybourání otvorů 
  ze skleněných tvárnic, tl.
    do 100 mm</t>
  </si>
  <si>
    <t>Demontáž parapetních desek dřevěných nebo plastových
  šířky přes 300 mm délky přes 1m</t>
  </si>
  <si>
    <t>Demontáž parapetních desek dřevěných nebo plastových šířky přes 30 cm délky přes 1,0 m</t>
  </si>
  <si>
    <t>Dvojnásobné bílé malby  ze směsí za sucha dobře otěruvzdorných v místnostech do 5,00 m</t>
  </si>
  <si>
    <t>Montáž kontaktního zateplení _x000D_
  Příplatek k cenám_x000D_
    za odolnost v rázu kategorie I</t>
  </si>
  <si>
    <t>Přesun hmot tonážní pro izolace proti vodě, vlhkosti a plynům v objektech výšky do 6 m</t>
  </si>
  <si>
    <t>Provedení povlakové krytiny vytažením na konstrukce fólií lepenou se svařovanými spoji</t>
  </si>
  <si>
    <t>Zařízení staveniště _x000D_
  zabezpečení staveniště_x000D_
    oplocení staveniště_x000D_
       montáž</t>
  </si>
  <si>
    <t>dodávka k položce "Provedení izolace proti zemní vlhkosti pásy přitavením svislé NAIP"</t>
  </si>
  <si>
    <t>viz položka "Provedení povlak krytiny mechanicky kotvenou do betonu TI tl do 200mm..."</t>
  </si>
  <si>
    <t>Demontáž ochranné sítě 
  zavěšené na konstrukci lešení
    z textilie z umělých vláken</t>
  </si>
  <si>
    <t>Montáž lišt kontaktního zateplení 
  zakládacích soklových
    připevněných hmoždinkami</t>
  </si>
  <si>
    <t>Montáž profilů zavěšené odvětrávané fasády 
  rohových nebo do spár, na rošt
    kovový</t>
  </si>
  <si>
    <t>Provedení izolace proti zemní vlhkosti pásy přitavením 
  NAIP
    na ploše vodorovné V</t>
  </si>
  <si>
    <t>Tlakoměr s pevným stonkem a zpětnou klapkou tlak 0-16 bar průměr 63 mm spodní připojení</t>
  </si>
  <si>
    <t>Zařízení staveniště _x000D_
  zabezpečení staveniště_x000D_
    oplocení staveniště_x000D_
      demontáž</t>
  </si>
  <si>
    <t>Zařízení staveniště _x000D_
  zabezpečení staveniště_x000D_
    oplocení staveniště_x000D_
      pronájem</t>
  </si>
  <si>
    <t>dodávka k položce "Provedení povlakové krytiny střech do 10° podkladní textilní vrstvy"</t>
  </si>
  <si>
    <t>viz Montáž izolace tepelné stěn a základů lepením celoplošně rohoží, pásů, dílců, desek</t>
  </si>
  <si>
    <t>B.3.3 Z17 - Žebřík, strojovna výtahů 5.1 - atypický zámečnický výrobek, žárově zinkovaný</t>
  </si>
  <si>
    <t>B.3.4 Z18 - Žebřík, strojovna výtahů 5.2 - atypický zámečnický výrobek, žárově zinkovaný</t>
  </si>
  <si>
    <t>Montáž hromosvodného vedení
  svodových drátů nebo lan
    s podpěrami, D
      do 10 mm</t>
  </si>
  <si>
    <t>Provedení povlak krytiny mechanicky kotvenou do betonu TI tl do 200mm, budova v přes 18m</t>
  </si>
  <si>
    <t>dodávka k položce "Montáž obkladu stěn z pravoúhlých desek z tvrdého kamene tl do 30 mm"</t>
  </si>
  <si>
    <t>dodávka k položce "Zřízení vrstvy z geotextilie v rovině nebo ve sklonu do 1:5 š do 3 m"</t>
  </si>
  <si>
    <t>viz položka "Provedení povlak krytiny mechanicky kotvenou do betonu TI tl přes 240mm..."</t>
  </si>
  <si>
    <t>Demolice konstrukcí objektů 
  postupným rozebíráním
    konstrukcí
      ze železobetonu</t>
  </si>
  <si>
    <t>Demontáž klempířských konstrukcí
  oplechování horních ploch zdí a nadezdívek
    do suti</t>
  </si>
  <si>
    <t>Kontaktní zateplení ostatní - koutová dilatace s těsnící páskou - NAPOJENÍ ETICS NA ATIKU</t>
  </si>
  <si>
    <t>Kotvičky pro výztuž betonu hl do 150 mm, přesah 300 mm, z oceli D 12 mm do chemické malty</t>
  </si>
  <si>
    <t>Mochna křovitá 'Goldfinger' / Potentilla fruticosa 'Goldfinger' / obal 1l, velikost 20-30</t>
  </si>
  <si>
    <t>Oplechování říms a ozdobných prvků z hliníkového plechu_x000D_
  rovných_x000D_
    celoplošně lepené</t>
  </si>
  <si>
    <t>Příplatek k bourání betonových mazanin za bourání mazanin se svařovanou sítí tl do 100 mm</t>
  </si>
  <si>
    <t>Příplatek k lešení řadovému rámovému lehkému š 0,9 m v do 40 m za první a ZKD den použití</t>
  </si>
  <si>
    <t>Provedení povlakové krytiny střech do 10° navařením fólie PVC na oplechování v plné ploše</t>
  </si>
  <si>
    <t>Vysekání rýh ve stěnách nebo příčkách z dutých cihel nebo tvárnic hl do 70 mm š do 100 mm</t>
  </si>
  <si>
    <t>dodávka k položce "Provedení izolace proti zemní vlhkosti pásy přitavením vodorovné NAIP"</t>
  </si>
  <si>
    <t>viz Okapový chodník z betonových dlaždic tl 50 mm kladených do písku s výplní spár pískem</t>
  </si>
  <si>
    <t>viz položka "Provedení povlakové krytiny střech do 10° pásy NAIP přitavením v plné ploše"</t>
  </si>
  <si>
    <t>Demontáž klempířských konstrukcí
  okapového plechu
    do suti, v krytině
      povlakové</t>
  </si>
  <si>
    <t>Hlavní tituly průvodních činností a nákladů 
  zařízení staveniště
    vybavení staveniště</t>
  </si>
  <si>
    <t>Montáž dveřních křídel dřevěných nebo plastových 
  ostatní práce
    stavěče
      křídla</t>
  </si>
  <si>
    <t>Montáž hromosvodného vedení
  svodových drátů nebo lan
    s podpěrami, D
      přes 10 mm</t>
  </si>
  <si>
    <t>Montáž lamelové žaluzie do oken zdvojených dřevěných otevíravých, sklápěcích a vyklápěcích</t>
  </si>
  <si>
    <t>Montáž ochranné sítě 
  Příplatek za první a každý další den použití sítě
    k ceně -1111</t>
  </si>
  <si>
    <t>Montáž oken plastových_x000D_
  dodatečné ukotvení_x000D_
    do zdiva, výšky_x000D_
      přes 1,5 do 2,5 m</t>
  </si>
  <si>
    <t>Montáž sítí proti hmyzu do oken zdvojených dřevěných otevíravých, sklápěcích a vyklápěcích</t>
  </si>
  <si>
    <t>Plastový profil s okapovou hranou - bal. 2,0m - přesah obvodového pláště s okapovou hranou</t>
  </si>
  <si>
    <t>Provedení povlak krytiny mechanicky kotvenou do betonu TI tl přes 240mm, budova v přes 18m</t>
  </si>
  <si>
    <t>Provedení údržby průniků povlakové krytiny vpustí, ventilací a komínů pásy přitavením NAIP</t>
  </si>
  <si>
    <t>dodávka k položce "Montáž profilů rohových nebo do spár odvětrávané fasády na kovový rošt"</t>
  </si>
  <si>
    <t>viz položka "Montáž odvětrávané fasády stěn nýtováním na ocelový rošt bez tepelné izolace"</t>
  </si>
  <si>
    <t>viz položka "Provedení izolace proti zemní vlhkosti svislé za studena nátěrem penetračním"</t>
  </si>
  <si>
    <t xml:space="preserve">(   ((0,535 + 0,465 + 0,8) / 2 + 1,0) * (0,37 + 41,64 - 1,0 + 1,8 / 2 + (1,0 + 0,535 + 0,465) / 2) + (1,0 + 0,515 + 0,37 + 41,64 - 1,0 / 2) * 1,0) / 2   *  (5,0 - (3,0 + 3,4) / 2) </t>
  </si>
  <si>
    <t>Montáž fasádních profilů_x000D_
  úprava tvaru (kout, roh, konec)_x000D_
   seříznutím a vyprofilováním</t>
  </si>
  <si>
    <t>Montáž hromosvodného vedení_x000D_
  ochranných prvků_x000D_
    úhelníků nebo trubek s držáky do zdiva</t>
  </si>
  <si>
    <t>Opěrné zdi a valy z betonu železového 
  odolný proti agresivnímu prostředí
    tř. C 30/37</t>
  </si>
  <si>
    <t>Přisekání (špicování) rovných ostění v betonu 
  po hrubém vybourání otvorů
    bez odstupu</t>
  </si>
  <si>
    <t>dodávka k položce "Montáž lana do nástavců v záchytném systému poddajného kotvícího vedení"</t>
  </si>
  <si>
    <t>Asfaltový beton vrstva obrusná ACO 11 (ABS) tř. I tl 40 mm š do 3 m z modifikovaného asfaltu</t>
  </si>
  <si>
    <t>Bourání mazanin
  betonových nebo z litého asfaltu
    tl. do 100 mm, plochy
      přes 4 m2</t>
  </si>
  <si>
    <t>Hloubení rýh do 10 m3 ručně šířky do 2 m v soudržné hornině tř. 1 a 2 při překopech inž sítí</t>
  </si>
  <si>
    <t>Montáž kontaktního zateplení vnějšího ostění hl. špalety do 200 mm z polystyrenu tl do 40 mm</t>
  </si>
  <si>
    <t>Montáž kontaktního zateplení vnějšího ostění hl. špalety do 400 mm z polystyrenu tl do 40 mm</t>
  </si>
  <si>
    <t>Obložení ostění z cementotříškových desek tl 16 mm na sraz šroubovaných do ocelového nosníku</t>
  </si>
  <si>
    <t>Osazení chodníkového obrubníku betonového stojatého s boční opěrou do lože z betonu prostého</t>
  </si>
  <si>
    <t>Postřik infiltrační PI z asfaltu silničního
  s posypem kamenivem, v množství
    1,50 kg/m2</t>
  </si>
  <si>
    <t>Provedení povlakové krytiny střech do 10° zaizolování prostupů kruhového průřezu D do 300 mm</t>
  </si>
  <si>
    <t>Ventil závitový termostatický přímý jednoregulační G 3/4 PN 16 do 110°C bez hlavice ovládání</t>
  </si>
  <si>
    <t>dodávka k položce "Provedení povlak krytiny mechanicky kotvenou do betonu TI tl do 200mm..."</t>
  </si>
  <si>
    <t>dodávka k položce "Provedení povlakové krytiny vytažením na konstrukce pásy přitavením NAIP"</t>
  </si>
  <si>
    <t>Hloubení rýh š přes 600 do 2000 mm ručním nebo pneum nářadím v soudržných horninách tř. 1 a 2</t>
  </si>
  <si>
    <t>Ostatní opravy otopných těles 
  zpětná montáž otopných těles
    článkových
      litinových</t>
  </si>
  <si>
    <t>Přemístění vnitrostaveništní demontovaných hmot pro vnitřní vodovod v objektech výšky do 12 m</t>
  </si>
  <si>
    <t>Příplatek k cenám kontaktního zateplení stěn za použití tepelněizolačních zátek z polystyrenu</t>
  </si>
  <si>
    <t>Potrubí z trubek ocelových závitových 
  svařovaných
    běžných
    nízkotlakých
      DN 20</t>
  </si>
  <si>
    <t>SBS modifikovaný asfaltový pás vyztužený stabilizovanou polyesterovou rohoží gramáže 250 g/m2</t>
  </si>
  <si>
    <t>Vnitrostaveništní doprava suti a vybouraných hmot pro budovy v do 36 m s omezením mechanizace</t>
  </si>
  <si>
    <t>Válcované nosníky dodatečně osazované do připravených otvorů 
  bez zazdění hlav
    do č. 12</t>
  </si>
  <si>
    <t>Výměna trubky, tvarovky, vsazení odbočky 
  na rozvodech vody z plastů
    D přes 63 do 75 mm</t>
  </si>
  <si>
    <t>dodávka k položce "Kladení zámkové dlažby komunikací pro pěší tl 60 mm skupiny A pl do 50 m2"</t>
  </si>
  <si>
    <t>viz položka "Montáž kontaktního zateplení vnějších stěn z polystyrénových desek tl do 160 mm"</t>
  </si>
  <si>
    <t>viz položka "Provedení izolace proti zemní vlhkosti vodorovné za studena nátěrem penetračním"</t>
  </si>
  <si>
    <t>Asfaltový beton vrstva obrusná ACO 11 (ABS) tř. I tl 40 mm š přes 3 m z modifikovaného asfaltu</t>
  </si>
  <si>
    <t>Montáž izolace tepelné potrubí potrubními pouzdry s Al fólií staženými Al páskou 1x D do 50 mm</t>
  </si>
  <si>
    <t>Ochrana vodovodního potrubí přilepenými termoizolačními trubicemi z PE tl do 13 mm DN do 63 mm</t>
  </si>
  <si>
    <t>Okenní sestava hliníková 8-kř, rozměr 2400 x 8500 mm, barva bílá / viz B.1 Výpis výplní otvorů</t>
  </si>
  <si>
    <t>Oplechování - závětrná lišta atiky nad zavěšenou fasádou - ohýbaný hliníkový plech, rš. 275 mm</t>
  </si>
  <si>
    <t>Příplatek k cenám kontaktního zateplení vnějšího ostění za profil s okapovou hranou v nadpraží</t>
  </si>
  <si>
    <t>Potrubí z ocelových trubek pozinkovaných 
  závitových
    svařovaných
    běžných
      DN 40</t>
  </si>
  <si>
    <t>Provedení povlakové krytiny střech plochých do 10 st. pásy přitavením 
  NAIP
    v plné ploše</t>
  </si>
  <si>
    <t>dodávka k položce "Provedení povlak krytiny mechanicky kotvenou do betonu TI tl přes 240mm..."</t>
  </si>
  <si>
    <t>viz položka  "Montáž kontaktního zateplení vnějších stěn z polystyrénových desek tl do 120 mm"</t>
  </si>
  <si>
    <t>viz položka  "Montáž kontaktního zateplení vnějších stěn z polystyrénových desek tl do 200 mm"</t>
  </si>
  <si>
    <t>viz položka "Montáž odvětrávané fasády podhledů nýtováním na ocelový rošt bez tepelné izolace"</t>
  </si>
  <si>
    <t>ALPA modifikovaný asfaltový pás vyztužený stabilizovanou polyesterovou rohoží gramáže 180 g/m 2</t>
  </si>
  <si>
    <t>Montáž izolace tepelné potrubí potrubními pouzdry s Al fólií s přesahem Al páskou 1x D do 50 mm</t>
  </si>
  <si>
    <t>Montáž izolace tepelné potrubí potrubními pouzdry s Al fólií staženými Al páskou 1x D do 100 mm</t>
  </si>
  <si>
    <t>Montáž kontaktního zateplení vnějších stěn z minerální vlny s podélnou orientací tl přes 160 mm</t>
  </si>
  <si>
    <t>Montáž kontaktního zateplení vnějšího ostění hl. špalety do 200 mm z minerální vlny tl do 40 mm</t>
  </si>
  <si>
    <t>Montáž kontaktního zateplení vnějšího ostění hl. špalety do 400 mm z minerální vlny tl do 40 mm</t>
  </si>
  <si>
    <t>Okenní sestava hliníková 6-kř, rozměr 2250 x 16800 mm, barva bílá / viz B.1 Výpis výplní otvorů</t>
  </si>
  <si>
    <t>Okenní sestava hliníková 9-kř, rozměr 2250 x 24925 mm, barva bílá / viz B.1 Výpis výplní otvorů</t>
  </si>
  <si>
    <t>Plošná úprava terénu přes 500 m2 zemina tř 1 až 4 nerovnosti do 100 mm v rovinně a svahu do 1:5</t>
  </si>
  <si>
    <t>Povlakové krytiny střech do 10° z tvarovaných poplast. lišt délky 2 m okapnice široká rš 200 mm</t>
  </si>
  <si>
    <t>Revizní a čistící šachta z PP DN 400 šachtová roura korugovaná bez hrdla světlé hloubky 1000 mm</t>
  </si>
  <si>
    <t>Revizní a čistící šachta z PP DN 400 šachtová roura korugovaná bez hrdla světlé hloubky 1500 mm</t>
  </si>
  <si>
    <t>Revizní a čistící šachta z PP DN 400 šachtová roura korugovaná bez hrdla světlé hloubky 3000 mm</t>
  </si>
  <si>
    <t>Stavebně-statický průzkum - zkouška za účelem zjištění zkarbonovaných betonových prvků a vrstev</t>
  </si>
  <si>
    <t>Základy z betonu prostého
  patky a bloky
    z betonu kamenem neprokládaného
      tř. C 12/15</t>
  </si>
  <si>
    <t>Zámečnický výrobek - okenní mříž, rozměr 1350 x 1200 mm / viz B.3 Výpis zámečnických konstrukcí</t>
  </si>
  <si>
    <t>Zámečnický výrobek - okenní mříž, rozměr 1800 x 1000 mm / viz B.3 Výpis zámečnických konstrukcí</t>
  </si>
  <si>
    <t>Zámečnický výrobek - okenní mříž, rozměr 1800 x 1200 mm / viz B.3 Výpis zámečnických konstrukcí</t>
  </si>
  <si>
    <t>Zámečnický výrobek - okenní mříž, rozměr 1800 x 1600 mm / viz B.3 Výpis zámečnických konstrukcí</t>
  </si>
  <si>
    <t>Zámečnický výrobek - okenní mříž, rozměr 1800 x 1615 mm / viz B.3 Výpis zámečnických konstrukcí</t>
  </si>
  <si>
    <t>Zámečnický výrobek - okenní mříž, rozměr 2100 x 3050 mm / viz B.3 Výpis zámečnických konstrukcí</t>
  </si>
  <si>
    <t>Zámečnický výrobek - okenní mříž, rozměr 2400 x 1200 mm / viz B.3 Výpis zámečnických konstrukcí</t>
  </si>
  <si>
    <t>Zámečnický výrobek - okenní mříž, rozměr 2400 x 1800 mm / viz B.3 Výpis zámečnických konstrukcí</t>
  </si>
  <si>
    <t>Zámečnický výrobek - okenní mříž, rozměr 3000 x 1600 mm / viz B.3 Výpis zámečnických konstrukcí</t>
  </si>
  <si>
    <t>Zámečnický výrobek - okenní mříž, rozměr 3000 x 1615 mm / viz B.3 Výpis zámečnických konstrukcí</t>
  </si>
  <si>
    <t>dodávka k položce "Provedení povlakové krytiny střech do 10° pásy NAIP přitavením v plné ploše"</t>
  </si>
  <si>
    <t>Montáž kontaktního zateplení vnějších podhledů z minerální vlny s podélnou orientací tl do 80 mm</t>
  </si>
  <si>
    <t>Montáž nástavců (středový-rohový-dělící) v záchytném systému poddajného kotvícího vedení do 50 m</t>
  </si>
  <si>
    <t>Montáž záchytné stříšky 
  zřizované současně s lehkým nebo těžkým lešením, šířky
    přes 2,5 m</t>
  </si>
  <si>
    <t>Okapový chodník z kameniva 
  s udusáním a urovnáním povrchu
    ze štěrkopísku tl.
      150 mm</t>
  </si>
  <si>
    <t>Okenní sestava hliníková 10-kř, rozměr 2250 x 28000 mm, barva bílá / viz B.1 Výpis výplní otvorů</t>
  </si>
  <si>
    <t>Příplatek k cenám kontaktního zateplení stěn za použití tepelněizolačních zátek z minerální vlny</t>
  </si>
  <si>
    <t>dodávka k položce "Montáž odvětrávané fasády stěn nýtováním na ocelový rošt bez tepelné izolace"</t>
  </si>
  <si>
    <t>dodávka k položce "Provedení izolace proti zemní vlhkosti svislé za studena nátěrem penetračním"</t>
  </si>
  <si>
    <t>viz položka "Kotvy chemickým tmelem M 20 hl 170 mm do betonu, ŽB nebo kamene s vyvrtáním otvoru"</t>
  </si>
  <si>
    <t>Bourání podkladů pod dlažby nebo mazanin betonových nebo z litého asfaltu tl do 100 mm pl do 1 m2</t>
  </si>
  <si>
    <t>Bourání zdiva cihelných z dutých nebo plných cihel pálených i nepálených na MV nebo MVC přes 1 m3</t>
  </si>
  <si>
    <t>Kontaktní zateplení ostatní - koutová dilatace s těsnící páskou - UKONČENÍ ETICS NAD OPLECHOVÁNÍM</t>
  </si>
  <si>
    <t>Lešení pomocné pro objekty pozemních staveb s lešeňovou podlahou v do 3,5 m zatížení do 150 kg/m2</t>
  </si>
  <si>
    <t>Montáž lišt kontaktního zateplení 
  ostatních stěnových, dilatačních apod.
    lepených do tmelu</t>
  </si>
  <si>
    <t>Montáž nástavců (středový-rohový-dělící) v záchytném systému poddajného kotvícího vedení do 200 m</t>
  </si>
  <si>
    <t>Příplatek k cenám kontaktního zateplení vnějších stěn za upevnění izolace tl do 120 mm přes 22,5m</t>
  </si>
  <si>
    <t>Penetrace podkladu
  jednonásobná
    hloubková
    v místnostech výšky
      přes 3,80 do 5,00 m</t>
  </si>
  <si>
    <t>Postřik spojovací PS
  bez posypu kamenivem
    z asfaltu silničního, v množství
      0,30 kg/m2</t>
  </si>
  <si>
    <t>Zakrytí nemalovaných ploch
  (materiál ve specifikaci)
    včetně pozdějšího odkrytí
      podlah</t>
  </si>
  <si>
    <t>viz položka "Montáž izolace tepelné stěn a základů lepením celoplošně rohoží, pásů, dílců, desek"</t>
  </si>
  <si>
    <t>Demontáž záchytné stříšky 
  zřizované současně s lehkým nebo těžkým lešením, šířky
    přes 2,5 m</t>
  </si>
  <si>
    <t>Hlavní tituly průvodních činností a nákladů 
  zařízení staveniště
    zrušení zařízení staveniště</t>
  </si>
  <si>
    <t>Příplatek k cenám kontaktního zateplení za použití disperzní (organické) armovací hmoty stěrkování</t>
  </si>
  <si>
    <t>Zdivo z pórobetonových tvárnic na pero a drážku do P2 do 400 kg/m3 na tenkovrstvou maltu tl 500 mm</t>
  </si>
  <si>
    <t>Bourání podkladů pod dlažby nebo mazanin betonových nebo z litého asfaltu tl do 100 mm pl přes 4 m2</t>
  </si>
  <si>
    <t>Hlavní tituly průvodních činností a nákladů 
  zařízení staveniště
    připojení na inženýrské sítě</t>
  </si>
  <si>
    <t>Montáž izolace tepelné střech plochých lepené za studena bodově 1 vrstva rohoží, pásů, dílců, desek</t>
  </si>
  <si>
    <t>Montáž kontaktního zateplení vnějších podhledů z minerální vlny s podélnou orientací tl přes 160 mm</t>
  </si>
  <si>
    <t>Opravy odpadního potrubí plastového _x000D_
  vsazení odbočky do potrubí_x000D_
    spoje pryžovými přechodkami</t>
  </si>
  <si>
    <t>Osazování kovových konzol nebo kotev pro záclonové kryty, radiátorové držáky apod. s jejich dodáním</t>
  </si>
  <si>
    <t>Otopné těleso panelové dvoudeskové 2 přídavné přestupní plochy výška/délka 600/1400 mm výkon 2351 W</t>
  </si>
  <si>
    <t>Otopné těleso panelové dvoudeskové 2 přídavné přestupní plochy výška/délka 600/2300 mm výkon 3862 W</t>
  </si>
  <si>
    <t>Povlakové krytiny střech do 10° z tvarovaných poplast. lišt délky 2 m kout. lišta vnitřní rš 100 mm</t>
  </si>
  <si>
    <t>Zesílení kontaktního zateplení deskami z MV s podélnou orientací celkové tloušťky izolace do 300 mm</t>
  </si>
  <si>
    <t>dodávka k položce "Montáž izolace tepelné stěn a základů lepením bodově rohoží, pásů, dílců, desek"</t>
  </si>
  <si>
    <t>dodávka k položce "Montáž kontaktního zateplení vnějších stěn z polystyrénových desek tl do 120 mm"</t>
  </si>
  <si>
    <t>dodávka k položce "Montáž kontaktního zateplení vnějších stěn z polystyrénových desek tl do 160 mm"</t>
  </si>
  <si>
    <t>dodávka k položce "Montáž kontaktního zateplení vnějších stěn z polystyrénových desek tl do 200 mm"</t>
  </si>
  <si>
    <t>dodávka k položce "Provedení izolace proti zemní vlhkosti vodorovné za studena nátěrem penetračním"</t>
  </si>
  <si>
    <t>viz Montáž kontaktního zateplení vnějších stěn z minerální vlny s podél. orient. vláken tl přes 160</t>
  </si>
  <si>
    <t>Montáž kontaktního zateplení vnějších stěn z minerální vlny s podélnou orientací vláken tl do 120 mm</t>
  </si>
  <si>
    <t>Montáž kontaktního zateplení vnějších stěn z minerální vlny s podélnou orientací vláken tl do 160 mm</t>
  </si>
  <si>
    <t>Montáž vodiče Cu izol. plný a laněný s PVC pláštěm do 1 kV žíla 0,15 až 16 mm2 zataž. (CY,CHAH-R(V))</t>
  </si>
  <si>
    <t>Odstranění tenkovrstvých omítek nebo štuku
  tloušťky do 2 mm obroušením, rozsahu
    přes 30 do 50%</t>
  </si>
  <si>
    <t>Příplatek k cenám kontaktního zateplení podhledů za použití tepelněizolačních zátek z minerální vlny</t>
  </si>
  <si>
    <t>Povlakové krytiny střech do 10° z tvarovaných poplast. lišt délky 2 m koutová lišta vnější rš 100 mm</t>
  </si>
  <si>
    <t>Povlakové krytiny střech do 10° z tvarovaných poplast. lišt délky 2 m stěnová lišta vyhnutá rš 71 mm</t>
  </si>
  <si>
    <t>Vysekání výklenků nebo kapes ve zdivu betonovém 
  kapes, plochy
    do 0,25 m2, hl.
      do 300 mm</t>
  </si>
  <si>
    <t>dodávka k položce "Montáž odvětrávané fasády podhledů nýtováním na ocelový rošt bez tepelné izolace"</t>
  </si>
  <si>
    <t>viz Montáž kontaktního zateplení vnějších podhledů z minerální vlny s podélnou orientací tl do 160mm</t>
  </si>
  <si>
    <t>viz Montáž kontaktního zateplení vnějších podhledů z minerální vlny s podélnou orientací tl do 80 mm</t>
  </si>
  <si>
    <t>viz Montáž kontaktního zateplení vnějších stěn z minerální vlny s podél. orient. vláken tl do 120 mm</t>
  </si>
  <si>
    <t>viz Montáž kontaktního zateplení vnějších stěn z minerální vlny s podél. orient. vláken tl do 160 mm</t>
  </si>
  <si>
    <t>Kamenické ošetření obkladů ze žulových desek - přebroušení, leštění a hloubkové impregnační voskování</t>
  </si>
  <si>
    <t>Kontaktní zateplení ostatní - koutová dilatace s těsnící páskou - PODVLEČENÍ IZOLANTU ZA OPĚRNÉ STĚNY</t>
  </si>
  <si>
    <t>Těsnící profil pro výplň dilatačních spár - v rohu bal. 2,5m - koutová dilatace s dilatačním profilem</t>
  </si>
  <si>
    <t>Základní nátěr armatur a kovových potrubí
  jednonásobný
    potrubí
    do DN 50 mm
      syntetický</t>
  </si>
  <si>
    <t>Armatury se dvěma závity
  kulové kohouty
    PN 42 do 185  st.C
    přímé
    vnitřní závit
      G 2</t>
  </si>
  <si>
    <t>Těsnící profil pro výplň dilatačních spár - v ploše bal. 2,5m - koutová dilatace s dilatačním profilem</t>
  </si>
  <si>
    <t>Tenkovrstvá silikonová zrnitá omítka tl. 2,0 mm včetně penetrace vnějších stěn - bezpříplatkový odstín</t>
  </si>
  <si>
    <t>3-CESTNÝ KULOVÝ KOHOUT ROZDĚLOVACÍ S ELEKTRICKÝM POHONEM - DN32 (VNITŘNÍ ZÁVIT 5/4"), PN16, kvs=32 m3/h</t>
  </si>
  <si>
    <t>Okenní sestava hliníková s dveřmi 4-kř, rozměr 5300 x 3350 mm, barva bílá / viz B.1 Výpis výplní otvorů</t>
  </si>
  <si>
    <t>Střešní vtoky (vpusti)
  polypropylenové (PP)
    pro ploché střechy s odtokem
    svislým
      DN 110</t>
  </si>
  <si>
    <t>dodávka k položce "Montáž izolace tepelné stěn a základů lepením celoplošně rohoží, pásů, dílců, desek"</t>
  </si>
  <si>
    <t>Armatury se dvěma závity
  kulové kohouty
    PN 42 do 185  st.C
    přímé
    vnitřní závit
      G 5/4</t>
  </si>
  <si>
    <t>Armatury se dvěma závity
  kulové kohouty
    PN 42 do 185  st.C
    přímé
    vnitřní závit
      G 6/4</t>
  </si>
  <si>
    <t>Lože pod potrubí, stoky a drobné objekty
  v otevřeném výkopu
    z kameniva drobného těženého 0 až 4 mm</t>
  </si>
  <si>
    <t>Ventily uzavírací přírubové 
  přímé
    ovládané ručně
    PN 16 do 300 st.C (V 30 111 616)
      DN 15</t>
  </si>
  <si>
    <t>Montáž záchytné stříšky 
  Příplatek za první a každý další den použití záchytné stříšky
    k ceně -1114</t>
  </si>
  <si>
    <t>Opravy rozvodů potrubí z trubek ocelových _x000D_
  závitových normálních i zesílených_x000D_
    zaslepení zavařením</t>
  </si>
  <si>
    <t>Deska cementovláknitá 3050 (2500) x 1220 x 8 mm - povrch matný, s viditelným brusem v podélném směru desky</t>
  </si>
  <si>
    <t>Mazanina z betonu 
  prostého bez zvýšených nároků na prostředí
    tl. přes 50 do 80 mm
      tř. C 12/15</t>
  </si>
  <si>
    <t>Opravy ostatní 
  uzavření nebo otevření vodovodního potrubí při opravách
    včetně vypuštění a napuštění</t>
  </si>
  <si>
    <t>Provedení údržby průniků povlakové krytiny střech pásy přitavením
  NAIP
    vpustí, ventilací nebo komínů</t>
  </si>
  <si>
    <t>Tenkovrstvá silikonová zrnitá omítka tl. 2,0 mm včetně penetrace vnějších podhledů - bezpříplatkový odstín</t>
  </si>
  <si>
    <t>Výztuž překladů, říms, žlabů, žlabových říms, klenbových pásů 
  ze svařovaných sítí
    z drátů typu KARI</t>
  </si>
  <si>
    <t>Deska cementovláknitá 3050 (2500) x 1220 x 8 mm_x000D_
  povrch matný, s viditelným brusem v podélném směru desky</t>
  </si>
  <si>
    <t>Izolace proti zemní vlhkosti a beztlakové vodě nopovými fóliemi
  ostatní
    ukončení izolace
      lištou</t>
  </si>
  <si>
    <t>Kontaktní zateplení ostatní - koutová dilatace s těsnící páskou - NAPOJENÍ ZATEPLOVACÍHO SYSTÉMU NA PARAPET</t>
  </si>
  <si>
    <t>odpojení zařízení umístěných na fasádě a na střeše před začátkem prací;_x000D_
zpětné zapojení po dokončení prací</t>
  </si>
  <si>
    <t>viz položka "Hloubení rýh š přes 600 do 2000 mm ručním nebo pneum nářadím v soudržných horninách tř. 1 a 2"</t>
  </si>
  <si>
    <t>Montáž dveřních křídel dřevěných nebo plastových 
  ostatní práce
    samozavírače na zárubeň
      ocelovou</t>
  </si>
  <si>
    <t>Zkoušky, proplach a desinfekce vodovodního potrubí 
  proplach a desinfekce vodovodního potrubí
    do DN 80</t>
  </si>
  <si>
    <t>FeZn lakovaný profil_x000D_
  rohové a lemovací profily provětrávané fasády_x000D_
    klempířská výroba - atypický prvek</t>
  </si>
  <si>
    <t>Ochrana stavebních konstrukcí a samostatných prvků
  včetně pozdějšího odstranění
    obedněním
      podlahy</t>
  </si>
  <si>
    <t>Vyrovnání nerovností podkladu vnějších omítaných ploch 
  maltou, tloušťky do 10 mm
    cementovou
      stěn</t>
  </si>
  <si>
    <t>Deska cementovláknitá 3050 (2500) x 1220 x 10 mm - povrch matný, broušený s drážkovaním v podélném směru desky</t>
  </si>
  <si>
    <t>Krycí dvojnásobný tuhý nátěr pro ochranu a barevné ztvárnění betonových konstrukcí - včetně podkladního nátěru</t>
  </si>
  <si>
    <t>dodávka k položce "Montáž lamelové žaluzie do oken zdvojených dřevěných otevíravých, sklápěcích a vyklápěcích"</t>
  </si>
  <si>
    <t>dodávka k položce "Montáž sítí proti hmyzu do oken zdvojených dřevěných otevíravých, sklápěcích a vyklápěcích"</t>
  </si>
  <si>
    <t>dodávka k položce "Provedení údržby průniků povlakové krytiny vpustí, ventilací a komínů pásy přitavením NAIP"</t>
  </si>
  <si>
    <t>viz položka  "Montáž kontaktního zateplení vnějších stěn z minerální vlny s podélnou orientací tl přes 160 mm"</t>
  </si>
  <si>
    <t>Žlab podokapní z titanzinkového lesklého válcovaného plechu
  včetně háků a čel
    půlkruhový
      rš 280 mm</t>
  </si>
  <si>
    <t>Deska cementovláknitá 3050 (2500) x 1220 x 10 mm_x000D_
  povrch matný, broušený s drážkovaním v podélném směru desky</t>
  </si>
  <si>
    <t>Oplechování střešních prvků z titanzinkového lesklého válcovaného plechu
  štítu závětrnou lištou
    rš 250 mm</t>
  </si>
  <si>
    <t>Provedení povlakové krytiny střech plochých do 10 st. -ostatní práce 
  provedení vrstvy
    textilní podkladní</t>
  </si>
  <si>
    <t>Výztuž překladů, říms, žlabů, žlabových říms, klenbových pásů 
  z betonářské oceli
    10 505 (R) nebo BSt 500</t>
  </si>
  <si>
    <t>Zpevnění okapové hrany - dř. hranol délky 200 mm uložený kolmo na okap. hranu po cca 625 mm, výplň přířezem EPS</t>
  </si>
  <si>
    <t xml:space="preserve">(   ((0,535 + 0,465 + 0,8) / 2 + 1,0) * (0,37 + (41,64 - 6,9 - 11,1 - 2,2) - 1,0 + 1,8 / 2 + (1,0 + 0,535 + 0,465) / 2) + (1,0 + 0,515 + 0,37 + (41,64 - 6,9 - 11,1 - 2,2) - 1,0 / 2) * 1,0) / 2   *  (5,0 - (3,0 + 3,4) / 2) </t>
  </si>
  <si>
    <t>Příplatky k cenám úprav vnějších povrchů 
  za zvýšenou pracnost při provádění
    styku dvou struktur na fasádě</t>
  </si>
  <si>
    <t>Potrubí z plastových trubek
  z polypropylenu (PPR)
    svařovaných polyfuzně
    PN 20 (SDR 6)
      D 40 x 6,7</t>
  </si>
  <si>
    <t>Potrubí z plastových trubek
  z polypropylenu (PPR)
    svařovaných polyfuzně
    PN 20 (SDR 6)
      D 50 x 8,4</t>
  </si>
  <si>
    <t>Povlakové krytiny střech plochých do 10 st. z tvarovaných poplastovaných lišt_x000D_
  pro mPVC_x000D_
    U-lišta rš 180 mm</t>
  </si>
  <si>
    <t>Zdivo z cihel pálených
  nosné
    z cihel plných dl. 290 mm
    P 7 až 15, na maltu
      ze suché směsi 10 MPa</t>
  </si>
  <si>
    <t>dodávka k položce "Montáž kontaktního zateplení vnějšího ostění hl. špalety do 200 mm z polystyrenu tl do 40 mm"</t>
  </si>
  <si>
    <t>dodávka k položce "Montáž kontaktního zateplení vnějšího ostění hl. špalety do 400 mm z polystyrenu tl do 40 mm"</t>
  </si>
  <si>
    <t>dodávka k položce "Osazení chodníkového obrubníku betonového stojatého s boční opěrou do lože z betonu prostého"</t>
  </si>
  <si>
    <t>dodávka k položce "Provedení povlakové krytiny střech do 10° zaizolování prostupů kruhového průřezu D do 300 mm"</t>
  </si>
  <si>
    <t>Bourání mazanin
  Příplatek k cenám
    za bourání mazanin betonových
    se svařovanou sítí, tl.
      do 100 mm</t>
  </si>
  <si>
    <t>Potrubí z plastových trubek
  z polypropylenu (PPR)
    svařovaných polyfuzně
    PN 20 (SDR 6)
      D 63 x 10,5</t>
  </si>
  <si>
    <t>viz položka "Bourání podkladů pod dlažby nebo mazanin betonových nebo z litého asfaltu tl do 100 mm pl přes 4 m2"</t>
  </si>
  <si>
    <t>viz položka "Montáž kontaktního zateplení vnějších podhledů z minerální vlny s podélnou orientací tl přes 160 mm"</t>
  </si>
  <si>
    <t>Programovatený regulátor pro optimalizaci vlastní spotřeby - pro objekty s instalovanou fotovoltaickou elektrárnou</t>
  </si>
  <si>
    <t>Provedení izolace proti zemní vlhkosti natěradly a tmely za studena _x000D_
  stěrková hydroizolační hmota_x000D_
    2 vrstvy</t>
  </si>
  <si>
    <t>Montáž rozváděčů skříňových nebo panelových bez zapojení vodičů
  dělitelných, hmotnosti jednoho pole do
    200 kg</t>
  </si>
  <si>
    <t>Náklady spojené se zajištěním bankovní záruky po dobu realizace díla a po dobu záruky v rozsahu obchodních podmínek</t>
  </si>
  <si>
    <t>Okapový chodník z dlaždic 
  betonových
    se zalitím spár cementovou maltou
    do písku, tl. dlaždic
      60 mm</t>
  </si>
  <si>
    <t>Podkladní a spojovací vrstva vnějších omítaných ploch 
  penetrace akrylát-silikonová
    nanášená ručně
      stěn</t>
  </si>
  <si>
    <t>Vyrovnání nerovností podkladu vnějších omítaných ploch 
  maltou, tloušťky do 10 mm
    vápenocementovou
      stěn</t>
  </si>
  <si>
    <t>Vápenocementová omítka jednotlivých malých ploch
  štuková
    na stěnách, plochy jednotlivě
      přes 1,0 do 4 m2</t>
  </si>
  <si>
    <t>dodávka k položce "Montáž kontaktního zateplení vnějších stěn z minerální vlny s podélnou orientací tl přes 160 mm"</t>
  </si>
  <si>
    <t>dodávka k položce "Montáž kontaktního zateplení vnějšího ostění hl. špalety do 200 mm z minerální vlny tl do 40 mm"</t>
  </si>
  <si>
    <t>dodávka k položce "Montáž kontaktního zateplení vnějšího ostění hl. špalety do 400 mm z minerální vlny tl do 40 mm"</t>
  </si>
  <si>
    <t>viz položka  "Montáž kontaktního zateplení vnějších stěn z minerální vlny s podélnou orientací vláken tl do 120 mm"</t>
  </si>
  <si>
    <t>viz položka  "Montáž kontaktního zateplení vnějších stěn z minerální vlny s podélnou orientací vláken tl do 160 mm"</t>
  </si>
  <si>
    <t>Úprava stávajícícho zámečnického prvku - okenní mříž, rozměr 3000 x 1615 mm / viz B.3 Výpis zámečnických konstrukcí</t>
  </si>
  <si>
    <t>Svod z titanzinkového lesklého válcovaného plechu
  včetně objímek, kolen a odskoků
    kruhový, průměru
      80 mm</t>
  </si>
  <si>
    <t>Řezání železobetonových konstrukcí stěnovou pilou
  do průměru řezané výztuže 16 mm
    hloubka řezu
      do 200 mm</t>
  </si>
  <si>
    <t>dodávka k položce "Montáž kontaktního zateplení vnějších podhledů z minerální vlny s podélnou orientací tl do 80 mm"</t>
  </si>
  <si>
    <t>Zakrytí vnitřních ploch před znečištěním 
  včetně pozdějšího odkrytí
    podlah
      fólií přilepenou lepící páskou</t>
  </si>
  <si>
    <t>Podklad nebo kryt z kameniva hrubého drceného 
  vel. 32-63 mm s rozprostřením a zhutněním, po zhutnění
    tl. 150 mm</t>
  </si>
  <si>
    <t>Povlakové krytiny střech do 10° fóliové plechy délky 2 m U-lišta rš 180 mm - vč. těsnící komprimační pásky a dotmelení</t>
  </si>
  <si>
    <t>Provedení izolace proti zemní vlhkosti natěradly a tmely za studena 
  na ploše svislé S
    nátěrem
      penetračním</t>
  </si>
  <si>
    <t>Podkladní a spojovací vrstva vnějších omítaných ploch 
  penetrace akrylát-silikonová
    nanášená ručně
      podhledů</t>
  </si>
  <si>
    <t>Ubroušení výstupků betonu po odbednění neomítaných vnějších ploch 
  ze spár bednicích desek do roviny povrchu
    stěn</t>
  </si>
  <si>
    <t>dodávka k položce "Montáž izolace tepelné střech plochých lepené za studena bodově 1 vrstva rohoží, pásů, dílců, desek"</t>
  </si>
  <si>
    <t>dodávka k položce "Montáž kontaktního zateplení vnějších podhledů z minerální vlny s podélnou orientací tl přes 160 mm"</t>
  </si>
  <si>
    <t>dodávka k položce "Osazování kovových konzol nebo kotev pro záclonové kryty, radiátorové držáky apod. s jejich dodáním"</t>
  </si>
  <si>
    <t>dodávka k položce "Zesílení kontaktního zateplení deskami z MV s podélnou orientací celkové tloušťky izolace do 300 mm"</t>
  </si>
  <si>
    <t>příplatek k položce "Bourání podkladů pod dlažby nebo mazanin betonových nebo z litého asfaltu tl do 100 mm pl do 1 m2"</t>
  </si>
  <si>
    <t>Krycí nátěr (email) armatur a kovových potrubí
  potrubí
    do DN 50 mm
    dvojnásobný
    syntetický
      standardní</t>
  </si>
  <si>
    <t>Montáž venkovních požárních žebříků
  Příplatek k cenám
    za montáž
    ochranného koše, připevněného
      svařováním</t>
  </si>
  <si>
    <t>Zkoušky, proplach a desinfekce vodovodního potrubí 
  zkoušky těsnosti vodovodního potrubí
    závitového
      do DN 50</t>
  </si>
  <si>
    <t>dodávka k položce "Montáž kontaktního zateplení vnějších stěn z minerální vlny s podélnou orientací vláken tl do 120 mm"</t>
  </si>
  <si>
    <t>dodávka k položce "Montáž kontaktního zateplení vnějších stěn z minerální vlny s podélnou orientací vláken tl do 160 mm"</t>
  </si>
  <si>
    <t>Kotevní šroub pro chemické kotvy M 20 dl 240 mm - s přerušeným tepelným mostem a s vložením tlakového pouzdra do izolantu</t>
  </si>
  <si>
    <t>Provedení izolace proti zemní vlhkosti natěradly a tmely za studena 
  na ploše vodorovné V
    nátěrem
      penetračním</t>
  </si>
  <si>
    <t>Tlakoměry
  s pevným stonkem a zpětnou klapkou
    spodní připojení (radiální)
    tlaku 0–16 bar
    průměru
      63 mm</t>
  </si>
  <si>
    <t>Bourání stropů z desek nebo panelů železobetonových prefabrikovaných s dutinami 
  z desek, š. do 300 mm
    tl. do 140 mm</t>
  </si>
  <si>
    <t>Odvoz suti a vybouraných hmot na skládku dle výběru zhotovitele - včetně poplatku za uložení odpadu na skládce (skládkovné)</t>
  </si>
  <si>
    <t>Teploměry technické
  s pevným stonkem a jímkou
    zadní připojení (axiální)
    průměr 63 mm
    délka stonku
      50 mm</t>
  </si>
  <si>
    <t>Řezání železobetonových konstrukcí stěnovou pilou
  do průměru řezané výztuže 16 mm
    hloubka řezu
      od 200 do 350 mm</t>
  </si>
  <si>
    <t>Ostatní opravy otopných těles 
  napuštění vody do otopného systému včetně potrubí (bez kotle a ohříváků)
    otopných těles</t>
  </si>
  <si>
    <t>Vodorovné přemístění výkopku bez naložení, avšak se složením 
  zemin schopných zúrodnění, na vzdálenost
    přes 20 do 50 m</t>
  </si>
  <si>
    <t>Vodorovné přemístění výkopku bez naložení, avšak se složením 
  zemin schopných zúrodnění, na vzdálenost
    přes 50 do 100 m</t>
  </si>
  <si>
    <t>Kotvy chemické s vyvrtáním otvoru 
  do betonu, železobetonu nebo tvrdého kamene
    tmel, velikost
      M 20, hloubka 170 mm</t>
  </si>
  <si>
    <t>Montáž zastiňujících žaluzií 
  lamelových
    do oken zdvojených
    otevíravých, sklápěcích nebo vyklápěcích
      dřevěných</t>
  </si>
  <si>
    <t>Provedení izolace proti zemní vlhkosti natěradly a tmely za studena 
  na ploše vodorovné V
    nátěrem
      tekutou lepenkou</t>
  </si>
  <si>
    <t>Provedení izolace proti zemní vlhkosti natěradly a tmely za studena _x000D_
  impregnační nátěr ložné spáry tepelně izolačních desek</t>
  </si>
  <si>
    <t>Tlakové nádrže stojaté z černého ocelového plechu 
  montáž tlakových nádrží stojatých
    ostatních typů o obsahu
      500 l</t>
  </si>
  <si>
    <t>Vnitrostaveništní přemístění vybouraných (demontovaných) hmot armatur 
  vodorovně do 100 m
    v objektech výšky
      do 6 m</t>
  </si>
  <si>
    <t>Zazdívka otvorů v příčkách nebo stěnách pórobetonovými tvárnicemi_x000D_
  plochy přes 1 m2 do 4 m2, tloušťka stěny_x000D_
    přes 150 mm</t>
  </si>
  <si>
    <t>Bourání stropů z desek nebo panelů železobetonových prefabrikovaných s dutinami 
  z panelů, š. přes 300 mm
    tl. přes 140 mm</t>
  </si>
  <si>
    <t>Montáž tepelné izolace stěn
  rohožemi, pásy, deskami, dílci, bloky (izolační materiál ve specifikaci)
    lepením
      bodově</t>
  </si>
  <si>
    <t>Omítka tenkovrstvá akrylátová vnějších ploch 
  probarvená, včetně penetrace podkladu
    mozaiková
    střednězrnná
      stěn</t>
  </si>
  <si>
    <t>Tlakové nádrže stojaté z černého ocelového plechu 
  montáž tlakových nádrží stojatých
    ostatních typů o obsahu
      3000 l</t>
  </si>
  <si>
    <t>Ventily regulační závitové
  termostatické, bez hlavice ovládání
    PN 16 do 110 st.C
    přímé
    jednoregulační
      G 3/4</t>
  </si>
  <si>
    <t>Doplnění dosavadních mazanin prostým betonem 
  s dodáním hmot, bez potěru, plochy jednotlivě
    do 1 m2 a tl.
      přes 80 mm</t>
  </si>
  <si>
    <t>Montáž kabelů měděných bez ukončení uložených volně nebo v liště
  plných kulatých (CYKY)
    počtu a průřezu žil
      5x16 mm2</t>
  </si>
  <si>
    <t>Odvoz výkopku/sypaniny na skládku dle výběru zhotovitele - včetně poplatku za uložení odpadu ze sypaniny na skládce (skládkovné)</t>
  </si>
  <si>
    <t>Omítka tenkovrstvá silikonová vnějších ploch 
  probarvená, včetně penetrace podkladu
    zrnitá, tloušťky
    2,0 mm
      stěn</t>
  </si>
  <si>
    <t>Povlakové krytiny střech plochých do 10 st. z tvarovaných poplastovaných lišt
  pro mPVC, délka 2 m
    okapnice
      rš 200 mm</t>
  </si>
  <si>
    <t>Vybourání kovových rámů oken s křídly, dveřních zárubní, vrat, stěn, ostění nebo obkladů 
  dveřních zárubní, plochy
    do 2 m2</t>
  </si>
  <si>
    <t>Lešení pomocné pracovní pro objekty pozemních staveb 
  pro zatížení do 150 kg/m2, o výšce lešeňové podlahy
    přes 1,9 do 3,5 m</t>
  </si>
  <si>
    <t>Rozprostření a urovnání ornice v rovině nebo ve svahu sklonu do 1:5
  při souvislé ploše
    do 500 m2, tl. vrstvy
      do 100 mm</t>
  </si>
  <si>
    <t>Vybourání kovových rámů oken s křídly, dveřních zárubní, vrat, stěn, ostění nebo obkladů 
  dveřních zárubní, plochy
    přes 2 m2</t>
  </si>
  <si>
    <t>Montáž tepelné izolace stěn
  rohožemi, pásy, deskami, dílci, bloky (izolační materiál ve specifikaci)
    lepením
      celoplošně</t>
  </si>
  <si>
    <t>Nakládání, skládání a překládání neulehlého výkopku nebo sypaniny 
  nakládání, množství
    přes 100 m3, z hornin
      tř. 1 až 4</t>
  </si>
  <si>
    <t>Potažení vnějších ploch pletivem 
  v ploše nebo pruzích, na plném podkladu
    sklovláknitým
    vtlačením do tmelu
      podhledů</t>
  </si>
  <si>
    <t>Montáž kabelů měděných bez ukončení uložených volně nebo v liště
  plných kulatých (CYKY)
    počtu a průřezu žil
      5x4 až 6 mm2</t>
  </si>
  <si>
    <t>Omítka tenkovrstvá silikonová vnějších ploch 
  probarvená, včetně penetrace podkladu
    zrnitá, tloušťky
    2,0 mm
      podhledů</t>
  </si>
  <si>
    <t>Montáž ostatních truhlářských konstrukcí 
  parapetních desek dřevěných nebo plastových
    šířky do 300 mm, délky
      přes 2600 mm</t>
  </si>
  <si>
    <t>Obložení stěn _x000D_
  z cementotřískových desek [CETRIS]_x000D_
    šroubovaných do ocelového nosníku_x000D_
    na sraz, tloušťky desky_x000D_
      16 mm</t>
  </si>
  <si>
    <t>Ventily regulační závitové
  hlavice termostatické, pro ovládání ventilů
    PN 10 do 110 st.C
    kapalinové
      otopných těles VK</t>
  </si>
  <si>
    <t>Vnitrostaveništní přemístění vybouraných (demontovaných) hmot otopných těles 
  vodorovně do 100 m
    v objektech výšky
      do 6 m</t>
  </si>
  <si>
    <t>Povlakové krytiny střech plochých do 10 st. z tvarovaných poplastovaných lišt
  pro mPVC, délka 2 m
    stěnová lišta vyhnutá rš 71 mm</t>
  </si>
  <si>
    <t>Povlakové krytiny střech plochých do 10 st. z tvarovaných poplastovaných lišt
  pro mPVC, délka 2 m
    vnější koutová lišta rš 100 mm</t>
  </si>
  <si>
    <t>Vnitrostaveništní přemístění vybouraných (demontovaných) hmot rozvodů potrubí 
  vodorovně do 100 m
    v objektech výšky
      do 6 m</t>
  </si>
  <si>
    <t>Zřízení opláštění výplně z geotextilie odvodňovacích žeber nebo trativodů 
  v rýze nebo zářezu se stěnami
    šikmými o sklonu do 1:2</t>
  </si>
  <si>
    <t>Překlady nosné prefabrikované z pórobetonu_x000D_
  osazené do tenkého maltového lože, pro zdi tl._x000D_
    375 mm, délky překladu_x000D_
      2500 mm</t>
  </si>
  <si>
    <t>Povlakové krytiny střech plochých do 10 st. z tvarovaných poplastovaných lišt
  pro mPVC, délka 2 m
    vnitřní koutová lišta rš 100 mm</t>
  </si>
  <si>
    <t>Revizní a čistící šachta z polypropylenu PP
  pro hladké trouby
    DN 400
    poklop
    plastový (pro zatížení)
      pochůzí (1,5 t)</t>
  </si>
  <si>
    <t>Oprava stávajícího povrchu střechy v rozsahu do 10% vodorovné plochy - prořezání vzdutin a jejich vyvaření, vyrovnání prohlubní do 20 mm</t>
  </si>
  <si>
    <t>Oprava stávajícího povrchu střechy v rozsahu do 10% vodorovné plochy_x000D_
  prořezání vzdutin a jejich vyvaření, vyrovnání prohlubní do 20 mm</t>
  </si>
  <si>
    <t>Doplnění dosavadních mazanin prostým betonem 
  s dodáním hmot, bez potěru, plochy jednotlivě
    přes 1 m2 do 4 m2 a tl.
      přes 80 mm</t>
  </si>
  <si>
    <t>Montáž kontaktního zateplení 
  z desek z minerální vlny s podélnou orientací vláken
    na vnější stěny, tloušťky desek
      přes 160 mm</t>
  </si>
  <si>
    <t>Montáž kontaktního zateplení 
  Příplatek k cenám
    za použití disperzní (organické) armovací hmoty
      při stěrkování izolačních desek</t>
  </si>
  <si>
    <t>Příplatek k cenám hloubených vykopávek za ztížení vykopávky 
  v blízkosti podzemního vedení nebo výbušnin
    pro jakoukoliv třídu horniny</t>
  </si>
  <si>
    <t>Výsuvná šplhací plošina 
  se zdvihem motorickým a s veškerým příslušenstvím
    s jedním podvozkem a s jedním stožárem
      výšky do 80 m</t>
  </si>
  <si>
    <t>Montáž kabelů měděných bez ukončení uložených volně nebo v liště
  plných kulatých (CYKY)
    počtu a průřezu žil
      3x50+35 až 95+50 mm2</t>
  </si>
  <si>
    <t>Vysekání rýh ve stěnách nebo příčkách z dutých cihel, tvárnic, desek 
  z dutých cihel nebo tvárnic
    do hl. 70 mm a šířky
      do 100 mm</t>
  </si>
  <si>
    <t>Montáž kontaktního zateplení 
  z desek z minerální vlny s podélnou orientací vláken
    na vnější podhledy, tloušťky desek
      přes 160 mm</t>
  </si>
  <si>
    <t>Montáž ostatních truhlářských konstrukcí 
  parapetních desek dřevěných nebo plastových
    šířky do 300 mm, délky
      přes 1000 do 1600 mm</t>
  </si>
  <si>
    <t>Montáž ostatních truhlářských konstrukcí 
  parapetních desek dřevěných nebo plastových
    šířky do 300 mm, délky
      přes 1600 do 2600 mm</t>
  </si>
  <si>
    <t>Montáž kontaktního zateplení 
  z polystyrenových desek nebo z kombinovaných desek
    na vnější stěny, tloušťky desek
      přes 80 do 120 mm</t>
  </si>
  <si>
    <t>Oplechování říms a ozdobných prvků z titanzinkového lesklého válcovaného plechu
  rovných, bez rohů
    celoplošně lepené
      přes rš 670 mm</t>
  </si>
  <si>
    <t>Opravy rozvodů potrubí z trubek ocelových 
  závitových normálních i zesílených
    navaření odbočky na stávající potrubí, odbočka
      DN 20</t>
  </si>
  <si>
    <t>Vnitrostaveništní přemístění vybouraných (demontovaných) hmot 
  vnitřní vodovod vodorovně do 100 m
    v objektech výšky
      přes 6 do 12 m</t>
  </si>
  <si>
    <t>Vysekání výklenků nebo kapes ve zdivu z cihel 
  na maltu vápennou nebo vápenocementovou
    kapes, plochy
    do 0,25 m2, hl.
      do 300 mm</t>
  </si>
  <si>
    <t>Řezání železobetonových konstrukcí stěnovou pilou
  do průměru řezané výztuže 16 mm
    Příplatek k cenám
      za práci ve stísněném prostoru</t>
  </si>
  <si>
    <t>fasádní profil - bosážní drážka_x000D_
   š. 190 mm, hl. 50 mm_x000D_
     materiál profilu: minerální plniva se syntetickými pojivy zpracované pod tlakem</t>
  </si>
  <si>
    <t>Kotvičky pro výztuž stříkaného betonu
  z betonářské oceli
    do chemické malty, hloubky kotvení
    do 200 mm, průměru
      přes 10 do 16 mm</t>
  </si>
  <si>
    <t>Montáž kontaktního zateplení 
  z polystyrenových desek nebo z kombinovaných desek
    na vnější stěny, tloušťky desek
      přes 120 do 160 mm</t>
  </si>
  <si>
    <t>Montáž kontaktního zateplení 
  z polystyrenových desek nebo z kombinovaných desek
    na vnější stěny, tloušťky desek
      přes 160 do 200 mm</t>
  </si>
  <si>
    <t>Montáž ostatních truhlářských konstrukcí 
  parapetních desek dřevěných nebo plastových
    šířky přes 300 mm, délky
      přes 1600 do 2600 mm</t>
  </si>
  <si>
    <t>Zakrytí vnitřních ploch před znečištěním 
  včetně pozdějšího odkrytí
    rámů oken a dveří, keramických soklů
      oblepením malířskou páskou</t>
  </si>
  <si>
    <t>Hloubená vykopávka pod základy ručně 
  s přehozením výkopku na vzdálenost 3 m nebo s naložením na ruční dopravní prostředek
    v hornině tř. 2</t>
  </si>
  <si>
    <t>Montáž kontaktního zateplení 
  z desek z minerální vlny s podélnou orientací vláken
    na vnější stěny, tloušťky desek
      přes 80 do 120 mm</t>
  </si>
  <si>
    <t>Ochrana stavebních konstrukcí a samostatných prvků
  včetně pozdějšího odstranění
    obalením geotextilií
      samostatných konstrukcí a prvků</t>
  </si>
  <si>
    <t>Montáž izolace tepelné stěn a základů lepením celoplošně rohoží, pásů, dílců, desek - organickou hmotou k hydroizolaci v soklové a podzemní části</t>
  </si>
  <si>
    <t>Montáž kontaktního zateplení 
  z desek z minerální vlny s podélnou orientací vláken
    na vnější stěny, tloušťky desek
      přes 120 do 160 mm</t>
  </si>
  <si>
    <t>Provedení povlakové krytiny střech samostatným vytažením izolačního povlaku pásy přitavením 
  na konstrukce převyšující úroveň střechy,
    NAIP</t>
  </si>
  <si>
    <t>Montáž kontaktního zateplení 
  z desek z minerální vlny s podélnou orientací vláken
    na vnější podhledy, tloušťky desek
      přes 40 do 80 mm</t>
  </si>
  <si>
    <t>Založení trávníku
  na půdě předem připravené
    plochy do 1000 m2
    výsevem včetně utažení
    parterového
      v rovině nebo na svahu do 1:5</t>
  </si>
  <si>
    <t>Malby z malířských směsí otěruvzdorných za sucha
  Příplatek k cenám dvojnásobných maleb
    za zvýšenou pracnost při
      provádění styku 2 barev</t>
  </si>
  <si>
    <t>Okapový chodník z obrubníků betonových
  chodníkových, se zalitím spár cementovou maltou
    do lože z betonu prostého, z obrubníků
      stojatých</t>
  </si>
  <si>
    <t>Přizdívky izolační a ochranné z pórobetonových tvárnic [YTONG]
  o objemové hmotnosti 500 kg/m3, na tenké maltové lože tloušťky přizdívky
    50 mm</t>
  </si>
  <si>
    <t>Zakrytí vnějších ploch před znečištěním 
  včetně pozdějšího odkrytí
    výplní otvorů a svislých ploch
      fólií přilepenou na začišťovací lištu</t>
  </si>
  <si>
    <t>Montáž trubek elektroinstalačních s nasunutím nebo našroubováním do krabic
  plastových tuhých, uložených
    pevně, vnější D
      přes 23 do 35 mm</t>
  </si>
  <si>
    <t>Revizní a čistící šachta z polypropylenu PP
  pro hladké trouby
    DN 400
    roura šachtová korugovaná
    bez hrdla, světlé hloubky
      1000 mm</t>
  </si>
  <si>
    <t>Revizní a čistící šachta z polypropylenu PP
  pro hladké trouby
    DN 400
    roura šachtová korugovaná
    bez hrdla, světlé hloubky
      1500 mm</t>
  </si>
  <si>
    <t>Revizní a čistící šachta z polypropylenu PP
  pro hladké trouby
    DN 400
    roura šachtová korugovaná
    bez hrdla, světlé hloubky
      3000 mm</t>
  </si>
  <si>
    <t>Vybourání dřevěných rámů oken s křídly, dveřních zárubní, vrat, stěn, ostění nebo obkladů 
  rámů oken s křídly
    zdvojených, plochy
      do 2 m2</t>
  </si>
  <si>
    <t>Vybourání dřevěných rámů oken s křídly, dveřních zárubní, vrat, stěn, ostění nebo obkladů 
  rámů oken s křídly
    zdvojených, plochy
      do 4 m2</t>
  </si>
  <si>
    <t>Asfaltový beton vrstva obrusná ACO 11 (ABS) 
  s rozprostřením a se zhutněním
    z modifikovaného asfaltu
    v pruhu šířky přes 3 m
      tl. 40 mm</t>
  </si>
  <si>
    <t>Montáž tvarovek na kanalizačním potrubí z trub z plastu 
  z tvrdého PVC nebo z polypropylenu
    v otevřeném výkopu
    dvorních vpusťí
      DN 100</t>
  </si>
  <si>
    <t>Zdivo z pórobetonových tvárnic
  na tenké maltové lože, tl. zdiva
    375 mm
    pevnost tvárnic do P2, objemová hmotnost do 450 kg/m3
      hladkých</t>
  </si>
  <si>
    <t>Zásyp sypaninou z jakékoliv horniny 
  s uložením výkopku ve vrstvách
    se zhutněním
      jam, šachet, rýh nebo kolem objektů v těchto vykopávkách</t>
  </si>
  <si>
    <t>Malby z malířských směsí otěruvzdorných za sucha
  dvojnásobné, bílé
    za sucha otěruvzdorné dobře
    v místnostech výšky
      přes 3,80 do 5,00 m</t>
  </si>
  <si>
    <t>Přesun hmot pro armatury 
  stanovený z hmotnosti přesunovaného materiálu
    vodorovná dopravní vzdálenost do 50 m
    v objektech výšky
      do 6 m</t>
  </si>
  <si>
    <t>Vnitrostaveništní doprava suti a vybouraných hmot 
  vodorovně do 50 m
    svisle ručně (nošením po schodech)
    pro budovy a haly výšky
      do 6 m</t>
  </si>
  <si>
    <t>Vybourání dřevěných rámů oken s křídly, dveřních zárubní, vrat, stěn, ostění nebo obkladů 
  rámů oken s křídly
    zdvojených, plochy
      přes 4 m2</t>
  </si>
  <si>
    <t>Jádrové vrty diamantovými korunkami
  do stavebních materiálů (železobetonu, betonu, cihel, obkladů, dlažeb, kamene)
    průměru
      přes 50 do 60 mm</t>
  </si>
  <si>
    <t>Montáž kabelů měděných ovládacích bez ukončení uložených volně
  stíněných ovládacích s plným jádrem (JYTY)
    počtu a průměru žil
      2 až 19x1 mm2</t>
  </si>
  <si>
    <t>Vybourání kovových rámů oken s křídly, dveřních zárubní, vrat, stěn, ostění nebo obkladů 
  okenních rámů s křídly
    zdvojených, plochy
      do 2 m2</t>
  </si>
  <si>
    <t>Vybourání kovových rámů oken s křídly, dveřních zárubní, vrat, stěn, ostění nebo obkladů 
  okenních rámů s křídly
    zdvojených, plochy
      do 4 m2</t>
  </si>
  <si>
    <t>Montáž kontaktního zateplení 
  Příplatek k cenám
    za upevnění desek ve výšce přes 22,5 m
    na vnější stěny, tloušťky desek
      přes 80 do 120 mm</t>
  </si>
  <si>
    <t>Stěny z přesných pórobetonových tvárnic _x000D_
  výplňové a oddělovací pevné_x000D_
    hladkých jakékoli pevnosti na tenké maltové lože, tloušťka stěny_x000D_
    450 mm</t>
  </si>
  <si>
    <t>Vybourání kovových rámů oken s křídly, dveřních zárubní, vrat, stěn, ostění nebo obkladů 
  okenních rámů s křídly
    zdvojených, plochy
      přes 4 m2</t>
  </si>
  <si>
    <t>Vybourání kovových rámů oken s křídly, dveřních zárubní, vrat, stěn, ostění nebo obkladů 
  stěn
    jakýchkoliv, kromě výkladních
      jakékoliv plochy</t>
  </si>
  <si>
    <t>Montáž kontaktního zateplení 
  Příplatek k cenám
    za zápustnou montáž kotev s použitím tepelněizolačních zátek
    na vnější stěny
      z polystyrenu</t>
  </si>
  <si>
    <t>Vnitrostaveništní doprava suti a vybouraných hmot 
  vodorovně do 50 m
    svisle s omezením mechanizace
    pro budovy a haly výšky
      přes 30 do 36 m</t>
  </si>
  <si>
    <t>Žlab podokapní z titanzinkového lesklého válcovaného plechu
  včetně háků a čel
    kotlík
    oválný (trychtýřový), rš žlabu/průměr svodu
      280/80 mm</t>
  </si>
  <si>
    <t>Dodávka fasádního profilu FP03 - bosážní drážka metráž, v=146, hl=30_x000D_
 mm / materiál profilu: minerální plniva se syntetickými pojivy zpracované pod tlakem</t>
  </si>
  <si>
    <t>Dodávka fasádního profilu FP04 - ukončovací prvek, d=400, v=146, hl=30 mm / materiál profilu: minerální plniva se syntetickými pojivy zpracované pod tlakem</t>
  </si>
  <si>
    <t>Kotvy chemické s vyvrtáním otvoru _x000D_
  kotevní šrouby pro chemické kotvy_x000D_
    s přerušeným tepelným mostem _x000D_
      vč. vložení tlakového pouzdra do izolantu</t>
  </si>
  <si>
    <t>Přesun hmot pro otopná tělesa 
  stanovený z hmotnosti přesunovaného materiálu
    vodorovná dopravní vzdálenost do 50 m
    v objektech výšky
      do 6 m</t>
  </si>
  <si>
    <t>Přesun hmot pro zámečnické konstrukce 
  stanovený procentní sazbou (%) z ceny
    vodorovná dopravní vzdálenost do 50 m
    v objektech výšky
      do 6 m</t>
  </si>
  <si>
    <t>Revizní a čistící šachta z polypropylenu PP
  pro hladké trouby
    DN 400
    šachtové dno (DN šachty / DN trubního vedení)
    DN 400/200
      přímý tok</t>
  </si>
  <si>
    <t>Krycí (ochranný ) nátěr omítek
  dvojnásobný
    hladkých
    betonových povrchů nebo povrchů z desek na bázi dřeva (dřevovláknitých apod.)
      akrylátový</t>
  </si>
  <si>
    <t>Montáž uzemňovacího vedení s upevněním, propojením a připojením pomocí svorek
  v zemi s izolací spojů
    pásku průřezu do 120 mm2
      v městské zástavbě</t>
  </si>
  <si>
    <t>Přesun hmot pro izolace tepelné
  stanovený z hmotnosti přesunovaného materiálu
    vodorovná dopravní vzdálenost do 50 m
    v objektech výšky
      do 6 m</t>
  </si>
  <si>
    <t>Montáž kontaktního zateplení 
  Příplatek k cenám
    za zápustnou montáž kotev s použitím tepelněizolačních zátek
    na vnější stěny
      z minerální vlny</t>
  </si>
  <si>
    <t>Přesun hmot pro obklady kamenné 
  stanovený z hmotnosti přesunovaného materiálu
    vodorovná dopravní vzdálenost do 50 m
    v objektech výšky
      do 6 m</t>
  </si>
  <si>
    <t>Přesun hmot pro rozvody potrubí 
  stanovený z hmotnosti přesunovaného materiálu
    vodorovná dopravní vzdálenost do 50 m
    v objektech výšky
      do 6 m</t>
  </si>
  <si>
    <t>Zřízení vrstvy z geotextilie 
  filtrační, separační, odvodňovací, ochranné, výztužné nebo protierozní
    v rovině nebo ve sklonu do 1:5, šířky
      do 3 m</t>
  </si>
  <si>
    <t>Montáž kontaktního zateplení vnějšího ostění, nadpraží nebo parapetu
  z polystyrenových desek
    hloubky špalet
    do 200 mm, tloušťky desek
      do 40 mm</t>
  </si>
  <si>
    <t>Přesun hmot pro armatury 
  stanovený z hmotnosti přesunovaného materiálu
    vodorovná dopravní vzdálenost do 50 m
    v objektech výšky
      přes 6 do 12 m</t>
  </si>
  <si>
    <t>Zkoušky těsnosti potrubí, manžety prostupové z trubek ocelových 
  zkoušky těsnosti potrubí (za provozu)
    z trubek ocelových
    hladkých
      D do 51/2,6</t>
  </si>
  <si>
    <t>Bourání zdiva nadzákladového z cihel nebo tvárnic 
  z cihel pálených nebo vápenopískových, na maltu
    vápennou nebo vápenocementovou, objemu
      přes 1 m3</t>
  </si>
  <si>
    <t>Asfaltový beton vrstva obrusná ACO 11 (ABS) 
  s rozprostřením a se zhutněním
    z modifikovaného asfaltu
    v pruhu šířky do 3 m, po zhutnění
      tl. 40 mm</t>
  </si>
  <si>
    <t>Montáž kontaktního zateplení 
  Příplatek k cenám
    za zápustnou montáž kotev s použitím tepelněizolačních zátek
    na vnější podhledy
      z minerální vlny</t>
  </si>
  <si>
    <t>Přesun hmot pro vnitřní kanalizace 
  stanovený z hmotnosti přesunovaného materiálu
    vodorovná dopravní vzdálenost do 50 m
    v objektech výšky
      do 6 m</t>
  </si>
  <si>
    <t>Dodávka  fasádního profilu FP02 - bosážní drážka krátká, d=900, v=146, hl=30 mm / materiál profilu: minerální plniva se syntetickými pojivy zpracované pod tlakem</t>
  </si>
  <si>
    <t>Přesun hmot pro konstrukce tesařské 
  stanovený z hmotnosti přesunovaného materiálu
    vodorovná dopravní vzdálenost do 50 m
    v objektech výšky
      do 6 m</t>
  </si>
  <si>
    <t>Zdivo z pórobetonových tvárnic_x000D_
  na tenké maltové lože, tl. zdiva_x000D_
    500 mm_x000D_
    pevnost tvárnic do P2, objemová hmotnost do 400 kg/m3_x000D_
      na pero a drážku</t>
  </si>
  <si>
    <t>Demontáž lešení řadového rámového lehkého pracovního 
  s provozním zatížením tř. 3 do 200 kg/m2
    šířky tř. SW06 přes 0,6 do 0,9 m, výšky
      přes 25 do 40 m</t>
  </si>
  <si>
    <t>Dodávka  fasádního profilu FP01 - bosážní drážka dlouhá, d=1200, v=146, hl=30 mm / materiál profilu: minerální plniva se syntetickými pojivy zpracované pod tlakem</t>
  </si>
  <si>
    <t>Přesun hmot pro konstrukce klempířské
  stanovený z hmotnosti přesunovaného materiálu
    vodorovná dopravní vzdálenost do 50 m
    v objektech výšky
      do 6 m</t>
  </si>
  <si>
    <t>Provedení povlakové krytiny střech samostatným vytažením izolačního povlaku fólií 
  na konstrukce převyšující úroveň střechy,
    přilepenou se svařovanými spoji</t>
  </si>
  <si>
    <t>Přesun hmot pro konstrukce truhlářské
  stanovený procentní sazbou (%) z ceny
    vodorovná dopravní vzdálenost do 50 m
    v objektech výšky
      přes 24 do 36 m</t>
  </si>
  <si>
    <t>Přesun hmot pro zámečnické konstrukce 
  stanovený z hmotnosti přesunovaného materiálu
    vodorovná dopravní vzdálenost do 50 m
    v objektech výšky
      do 6 m</t>
  </si>
  <si>
    <t>Sejmutí ornice nebo lesní půdy 
  s vodorovným přemístěním na hromady v místě upotřebení nebo na dočasné či trvalé skládky se
  složením, na vzdálenost
    do 50 m</t>
  </si>
  <si>
    <t xml:space="preserve">- instalace pojistkového odpínače 250A ve druhém poli
- připojení kabelu 1-CYKY-J 3x70+35 z RP-FVE
- instalace 4Q elektroměru
- instalace MTP 600/5A pro wattrouter
</t>
  </si>
  <si>
    <t>Asfaltový beton vrstva podkladní ACP 16 (obalované kamenivo střednězrnné - OKS) 
  s rozprostřením a zhutněním
    v pruhu šířky do 3 m, po zhutnění
      tl. 50 mm</t>
  </si>
  <si>
    <t>Bourání příček z cihel, tvárnic nebo příčkovek 
  z tvárnic nebo příčkovek pálených nebo nepálených
    na maltu vápennou nebo vápenocementovou, tl.
      do 150 mm</t>
  </si>
  <si>
    <t>Náklady na vyhotovení dokumentace skutečného provedení stavby a její předání objednateli v požadované formě a požadovaném počtu (3x tištěná a 1x elektronická verze)</t>
  </si>
  <si>
    <t>Přesun hmot pro silnoproud_x000D_
  stanovený z hmotnosti přesunovaného materiálu_x000D_
    vodorovná dopravní vzdálenost do 50 m_x000D_
    v objektech výšky_x000D_
      přes 24 do 36 m</t>
  </si>
  <si>
    <t>Přesun hmot pro zámečnické konstrukce 
  stanovený procentní sazbou (%) z ceny
    vodorovná dopravní vzdálenost do 50 m
    v objektech výšky
      přes 24 do 36 m</t>
  </si>
  <si>
    <t>PRŮTOČNÁ TLAKOVÁ EXPANZNÍ NÁDOBA S MEMBRÁNOU O OBJEMU 400 L PRO SOUSTAVU OHŘEVU PITNÉ VODY, PN10 - VČETNĚ KOMBINOVANÉ PRŮTOČNÉ ARMATURY 5/4" S UZÁVĚREM A VYPOUŠTĚNÍM</t>
  </si>
  <si>
    <t>Přesun hmot pro vnitřní vodovod 
  stanovený z hmotnosti přesunovaného materiálu
    vodorovná dopravní vzdálenost do 50 m
    v objektech výšky
      přes 6 do 12 m</t>
  </si>
  <si>
    <t>Asfaltový beton vrstva podkladní ACP 16 (obalované kamenivo střednězrnné - OKS) 
  s rozprostřením a zhutněním
    v pruhu šířky přes 3 m, po zhutnění
      tl. 50 mm</t>
  </si>
  <si>
    <t>Krytina ze svitků nebo tabulí z titanzinkového lesklého válcovaného plechu
  s úpravou u okapů, prostupů a výčnělků
    desek
      železobetonových (vstupní stříška)</t>
  </si>
  <si>
    <t>Montáž oken dřevěných
  Příplatek k cenám za tepelnou izolaci mezi ostěním a rámem okna
    při rovném ostění fólií, připojovací spára tl.
      do 35 mm bez butylenu</t>
  </si>
  <si>
    <t>Montáž tepelné izolace střech plochých
  rohožemi, pásy, deskami, dílci, bloky (izolační materiál ve specifikaci)
    přilepenými za studena
      bodově, jednovrstvá</t>
  </si>
  <si>
    <t>Přesun hmot pro izolace tepelné
  stanovený z hmotnosti přesunovaného materiálu
    vodorovná dopravní vzdálenost do 50 m
    v objektech výšky
      přes 6 m do 12 m</t>
  </si>
  <si>
    <t>Přesun hmot pro strojní vybavení 
  stanovený z hmotnosti přesunovaného materiálu
    vodorovná dopravní vzdálenost do 50 m
    v objektech výšky
      přes 6 do 12 m</t>
  </si>
  <si>
    <t>Přesun hmot pro vnitřní vodovod 
  stanovený z hmotnosti přesunovaného materiálu
    vodorovná dopravní vzdálenost do 50 m
    v objektech výšky
      přes 48 do 60 m</t>
  </si>
  <si>
    <t>Montáž kontaktního zateplení vnějšího ostění, nadpraží nebo parapetu
  z polystyrenových desek
    hloubky špalet
    přes 200 do 400 mm, tloušťky desek
      do 40 mm</t>
  </si>
  <si>
    <t>Přesun hmot pro izolace tepelné
  stanovený z hmotnosti přesunovaného materiálu
    vodorovná dopravní vzdálenost do 50 m
    v objektech výšky
      přes 24 m do 36 m</t>
  </si>
  <si>
    <t>Přesun hmot pro povlakové krytiny
  stanovený z hmotnosti přesunovaného materiálu
    vodorovná dopravní vzdálenost do 50 m
    v objektech výšky
      přes 24 do 36 m</t>
  </si>
  <si>
    <t>Průzkumné, geodetické a projektové práce _x000D_
  průzkumné práce_x000D_
    botanický a zoologický průzkum_x000D_
      biomonitoring (sledování změn populace skupin organismů v čase)</t>
  </si>
  <si>
    <t>Přesun hmot pro vnitřní kanalizace 
  stanovený z hmotnosti přesunovaného materiálu
    vodorovná dopravní vzdálenost do 50 m
    v objektech výšky
      přes 6 do 12 m</t>
  </si>
  <si>
    <t>Hloubení zapažených i nezapažených rýh šířky přes 600 do 2 000 mm 
  s urovnáním dna do předepsaného profilu a spádu
    v horninách tř. 1 a 2
      přes 100 do 1 000 m3</t>
  </si>
  <si>
    <t>Přesun hmot pro vnitřní kanalizace 
  stanovený z hmotnosti přesunovaného materiálu
    vodorovná dopravní vzdálenost do 50 m
    v objektech výšky
      přes 24 do 36 m</t>
  </si>
  <si>
    <t>Vytrhání obrub 
  s vybouráním lože, s přemístěním hmot na skládku na vzdálenost do 3 m nebo s naložením na
  dopravní prostředek
    z krajníků nebo obrubníků stojatých</t>
  </si>
  <si>
    <t>Přesun hmot pro konstrukce tesařské 
  stanovený z hmotnosti přesunovaného materiálu
    vodorovná dopravní vzdálenost do 50 m
    v objektech výšky
      přes 24 do 36 m</t>
  </si>
  <si>
    <t>Přesun hmot pro konstrukce klempířské
  stanovený z hmotnosti přesunovaného materiálu
    vodorovná dopravní vzdálenost do 50 m
    v objektech výšky
      přes 24 do 36 m</t>
  </si>
  <si>
    <t>Revizní a čistící šachta z polypropylenu PP
  pro hladké trouby
    DN 400
    roura šachtová korugovaná
    Příplatek k cenám 2031 - 2035
      za uříznutí šachtové roury</t>
  </si>
  <si>
    <t>Montáž lešení řadového rámového lehkého pracovního s podlahami 
  s provozním zatížením tř. 3 do 200 kg/m2
    šířky tř. SW06 přes 0,6 do 0,9 m, výšky
      přes 25 do 40 m</t>
  </si>
  <si>
    <t>Přesun hmot pro zámečnické konstrukce 
  stanovený z hmotnosti přesunovaného materiálu
    vodorovná dopravní vzdálenost do 50 m
    v objektech výšky
      přes 24 do 36 m</t>
  </si>
  <si>
    <t>Bourání zdiva nadzákladového z cihel nebo tvárnic 
  z dutých cihel nebo tvárnic pálených nebo nepálených, na maltu
    vápennou nebo vápenocementovou, objemu
      přes 1 m3</t>
  </si>
  <si>
    <t>Montáž záchytného systému proti pádu
  nástavců určených k upevnění na sloupky nebo body v systému poddajného kotvícího vedení
    montáž lana
      uchycení lana k nástavcům</t>
  </si>
  <si>
    <t>Montáž záchytného systému proti pádu
  sloupků samostatných nebo v systému s poddajným kotvícím vedením
    do železobetonu
      expanzní kotvou, samořeznými vruty, sevřením</t>
  </si>
  <si>
    <t>Omítka vápenocementová vnitřních ploch 
  nanášená ručně
    dvouvrstvá, tloušťky jádrové omítky do 10 mm a tloušťky štuku do 3 mm
    štuková
    svislých konstrukcí
      stěn</t>
  </si>
  <si>
    <t>Ztracené bednění překladů z pórobetonových U-profilů
  osazených do maltového lože, bez podpěrné konstrukce
    objemová hmotnost do 500 kg/m3
    ve zdech tloušťky
      375 mm</t>
  </si>
  <si>
    <t>Bednění a laťování
  bednění
    střech rovných sklonu do 60 st. s vyřezáním otvorů
    z cementotřískových desek
    šroubovaných na rošt
    na sraz, tloušťky desky
      20 mm</t>
  </si>
  <si>
    <t>Přesun hmot pro čalounické úpravy 
  stanovený z hmotnosti přesunovaného materiálu
    vodorovná dopravní vzdálenost do 50 m
    v objektech výšky (hloubky)
      přes 24 do 36 m</t>
  </si>
  <si>
    <t>Montáž obkladů stěn z tvrdých kamenů
  kladených do malty
    z nejvýše dvou rozdílných druhů pravoúhlých desek
    ve skladbě se pravidelně opakujících tl.
      přes 25 do 30 mm</t>
  </si>
  <si>
    <t>Přesun hmot pro izolace proti vodě, vlhkosti a plynům 
  stanovený z hmotnosti přesunovaného materiálu
    vodorovná dopravní vzdálenost do 50 m
    v objektech výšky
      do 6 m</t>
  </si>
  <si>
    <t>Izolace proti zemní vlhkosti a beztlakové vodě nopovými fóliemi
  na ploše vodorovné V
    vrstva ochranná, odvětrávací a drenážní
    výška nopku
      20,0 mm, tl. fólie do 1,0 mm</t>
  </si>
  <si>
    <t>Montáž lešení řadového rámového lehkého pracovního s podlahami 
  s provozním zatížením tř. 3 do 200 kg/m2
    Příplatek za první a každý další den použití lešení
      k ceně -1113</t>
  </si>
  <si>
    <t>Otopná tělesa panelová dvoudesková
  PN 1,0 MPa, T do 110 st.C
    se dvěma přídavnými přestupními plochami
    výšky tělesa 600 mm
    stavební délky / výkonu
      1400 mm / 2351 W</t>
  </si>
  <si>
    <t>Otopná tělesa panelová dvoudesková
  PN 1,0 MPa, T do 110 st.C
    se dvěma přídavnými přestupními plochami
    výšky tělesa 600 mm
    stavební délky / výkonu
      2300 mm / 3862 W</t>
  </si>
  <si>
    <t>Přesun hmot pro konstrukce truhlářské 
  stanovený procentní sazbou (%) z ceny
    Příplatek k cenám
    za zvětšený přesun přes vymezenou největší dopravní vzdálenost
      do 500 m</t>
  </si>
  <si>
    <t>Přesun hmot pro zámečnické konstrukce 
  stanovený procentní sazbou (%) z ceny
    Příplatek k cenám
    za zvětšený přesun přes vymezenou největší dopravní vzdálenost
      do 500 m</t>
  </si>
  <si>
    <t>Přesun hmot pro izolace tepelné
  stanovený z hmotnosti přesunovaného materiálu
    Příplatek k cenám
    za zvětšený přesun přes vymezenou největší dopravní vzdálenost
      do 500 m</t>
  </si>
  <si>
    <t>Přesun hmot pro obklady kamenné 
  stanovený z hmotnosti přesunovaného materiálu
    Příplatek k ceně
    za zvětšený přesun přes vymezenou největší dopravní vzdálenost
      do 500 m</t>
  </si>
  <si>
    <t>Přesun hmot pro vnitřní vodovod 
  stanovený z hmotnosti přesunovaného materiálu
    Příplatek k ceně
    za zvětšený přesun přes vymezenou největší dopravní vzdálenost
      do 500 m</t>
  </si>
  <si>
    <t>Přesun hmot pro strojní vybavení 
  stanovený z hmotnosti přesunovaného materiálu
    Příplatek k ceně
    za zvětšený přesun přes vymezenou největší dopravní vzdálenost
      do 100 m</t>
  </si>
  <si>
    <t>Reprofilace betonu_x000D_
  sanačními maltami na cementové bázi ručně_x000D_
    průměrné tloušťky_x000D_
      do 20 mm, v rozsahu opravované plochy _x000D_
        do 5%, včetně očištění a přípravy podkladu</t>
  </si>
  <si>
    <t>Montáž obkladů parapetů z tvrdých kamenů
  kladených do lepidla
    z nejvýše dvou rozdílných druhů pravoúhlých desek
    ve skladbě se pravidelně opakujících tl.
      přes 25 do 30 mm</t>
  </si>
  <si>
    <t>Odstranění podkladů nebo krytů
  ručně
    s přemístěním hmot na skládku na vzdálenost do 3 m nebo s naložením na dopravní prostředek
    živičných, o tl. vrstvy
      přes 50 do 100 mm</t>
  </si>
  <si>
    <t>Přesun hmot pro povlakové krytiny
  stanovený z hmotnosti přesunovaného materiálu
    Příplatek k cenám
    za zvětšený přesun přes vymezenou největší dopravní vzdálenost
      do 500 m</t>
  </si>
  <si>
    <t>Přesun hmot pro strojní vybavení 
  stanovený z hmotnosti přesunovaného materiálu
    Příplatek k ceně
    za přesun prováděný bez použití mechanizace
      pro jakoukoliv výšku objektu</t>
  </si>
  <si>
    <t>Přesun hmot pro čalounické úpravy 
  stanovený z hmotnosti přesunovaného materiálu
    Příplatek k cenám
    za zvětšený přesun přes vymezenou největší dopravní vzdálenost
      do 500 m</t>
  </si>
  <si>
    <t>Přesun hmot pro vnitřní kanalizace 
  stanovený z hmotnosti přesunovaného materiálu
    Příplatek k ceně
    za zvětšený přesun přes vymezenou největší dopravní vzdálenost
      do 500 m</t>
  </si>
  <si>
    <t>Přesun hmot pro konstrukce klempířské
  stanovený z hmotnosti přesunovaného materiálu
    Příplatek k cenám
    za zvětšený přesun přes vymezenou největší dopravní vzdálenost
      do 500 m</t>
  </si>
  <si>
    <t>Přesun hmot pro konstrukce tesařské 
  stanovený z hmotnosti přesunovaného materiálu
    Příplatek k cenám
    za zvětšený přesun přes vymezenou největší dopravní vzdálenost
      do 1000 m</t>
  </si>
  <si>
    <t>Přesun hmot pro zámečnické konstrukce 
  stanovený z hmotnosti přesunovaného materiálu
    Příplatek k cenám
    za zvětšený přesun přes vymezenou největší dopravní vzdálenost
      do 500 m</t>
  </si>
  <si>
    <t>Hloubení zapažených i nezapažených rýh šířky přes 600 do 2 000 mm ručním nebo pneumatickým nářadím 
  s urovnáním dna do předepsaného profilu a spádu
    v horninách tř. 1 a 2
      soudržných</t>
  </si>
  <si>
    <t>Montáž záchytného systému proti pádu
  nástavců určených k upevnění na sloupky nebo body v systému poddajného kotvícího vedení
    středových, rohových, dělících
    délky vedení
      do 50 m</t>
  </si>
  <si>
    <t>Odstranění tepelné izolace běžných stavebních konstrukcí 
  z rohoží, pásů, dílců, desek, bloků
    stěn a příček
    připevněných
    lepením
    z polystyrenu, tloušťka izolace
      do 100 mm</t>
  </si>
  <si>
    <t>Přesun hmot pro kamenné dlažby, obklady schodišťových stupňů a soklů 
  stanovený z hmotnosti přesunovaného materiálu
    vodorovná dopravní vzdálenost do 50 m
    v objektech výšky
      do 6 m</t>
  </si>
  <si>
    <t>Bednění klenbových pásů, říms nebo překladů
  překladů neproměnného nebo proměnného průřezu nebo při tvaru zalomeném půdorysně nebo nárysně
    včetně podpěrné konstrukce do výše 4 m
      zřízení</t>
  </si>
  <si>
    <t>Bednění a laťování
  montáž bednění
    štítových okapových říms, krajnic, závětrných prken a žaluzií ve spádu nebo rovnoběžně s okapem
    z desek dřevotřískových nebo dřevoštěpkových
      na sraz</t>
  </si>
  <si>
    <t>Bednění klenbových pásů, říms nebo překladů
  překladů neproměnného nebo proměnného průřezu nebo při tvaru zalomeném půdorysně nebo nárysně
    včetně podpěrné konstrukce do výše 4 m
      odstranění</t>
  </si>
  <si>
    <t>Montáž kontaktního zateplení vnějšího ostění, nadpraží nebo parapetu
  z desek z minerální vlny s podélnou nebo kolmou orientací vláken
    hloubky špalet
    do 200 mm, tloušťky desek
      do 40 mm</t>
  </si>
  <si>
    <t>Přesun hmot pro budovy občanské výstavby, bydlení, výrobu a služby 
  s omezením mechanizace
    vodorovná dopravní vzdálenost do 100 m
    pro budovy s jakoukoliv nosnou konstrukcí výšky
      do 6 m</t>
  </si>
  <si>
    <t>Plošná úprava terénu
  v zemině tř. 1 až 4 s urovnáním povrchu bez doplnění ornice
    souvislé plochy přes 500 m2
    při nerovnostech terénu
    přes 50 do 100 mm
      v rovině nebo na svahu do 1:5</t>
  </si>
  <si>
    <t>Montáž záchytného systému proti pádu
  nástavců určených k upevnění na sloupky nebo body v systému poddajného kotvícího vedení
    středových, rohových, dělících
    délky vedení
      přes 50 do 200 m</t>
  </si>
  <si>
    <t>Provedení povlakové krytiny střech plochých do 10 st. fólií 
  termoplastickou
    mPVC (měkčené PVC)
    aplikace fólie na oplechování (na tzv. fóliový plech)
      horkovzdušným navařením v plné ploše</t>
  </si>
  <si>
    <t>Odstranění tepelné izolace běžných stavebních konstrukcí 
  z rohoží, pásů, dílců, desek, bloků
    stropů nebo podhledů
    volně kladených
    z vláknitých materiálů, tloušťka izolace
      přes 100 mm</t>
  </si>
  <si>
    <t>Reprofilace stěn cementovými sanačními maltami tl. do 20 mm v rozsahu plochy do 5% - vč. očištění podkladu, spojovacího můstku a ochranného nátěru výztuže / systém materiálů výrobce zateplovacího systému</t>
  </si>
  <si>
    <t>Reprofilace stěn cementovými sanačními maltami tl. do 20 mm v rozsahu plochy do 20% - vč. očištění podkladu, spojovacího můstku a ochranného nátěru výztuže / systém materiálů výrobce zateplovacího systému</t>
  </si>
  <si>
    <t>Vodorovné přemístění výkopku nebo sypaniny po suchu 
  na obvyklém dopravním prostředku, bez naložení výkopku, avšak se složením bez rozhrnutí
    z horniny tř. 1 až 4 na vzdálenost
      přes 50 do 500 m</t>
  </si>
  <si>
    <t>Reprofilace betonu_x000D_
  sanačními maltami na cementové bázi ručně_x000D_
    rozsahu do 20%_x000D_
    průměrné tloušťky_x000D_
      do 20 mm, v rozsahu opravované plochy _x000D_
        do 20%, včetně očištění a přípravy podkladu</t>
  </si>
  <si>
    <t>Přesun hmot pro izolace proti vodě, vlhkosti a plynům 
  stanovený z hmotnosti přesunovaného materiálu
    Příplatek k cenám
    za zvětšený přesun přes vymezenou největší dopravní vzdálenost
      do 500 m</t>
  </si>
  <si>
    <t>Osazování drobných kovových předmětů 
  se zalitím maltou cementovou, do vysekaných kapes nebo připravených otvorů
    konzol nebo kotev, např. pro záclonové kryty, zavěšené skříňky, radiátorové držáky apod.</t>
  </si>
  <si>
    <t>Přesun hmot pro budovy občanské výstavby, bydlení, výrobu a služby 
  ruční - bez užití mechanizace
    vodorovná dopravní vzdálenost do 100 m
    pro budovy s jakoukoliv nosnou konstrukcí výšky
      do 6 m</t>
  </si>
  <si>
    <t>Montáž kontaktního zateplení vnějšího ostění, nadpraží nebo parapetu
  z desek z minerální vlny s podélnou nebo kolmou orientací vláken
    hloubky špalet
    přes 200 do 400 mm, tloušťky desek
      do 40 mm</t>
  </si>
  <si>
    <t>Přesun hmot pro budovy občanské výstavby, bydlení, výrobu a služby 
  s omezením mechanizace
    vodorovná dopravní vzdálenost do 100 m
    pro budovy s jakoukoliv nosnou konstrukcí výšky
      přes 6 do 12 m</t>
  </si>
  <si>
    <t>Přesun hmot pro budovy občanské výstavby, bydlení, výrobu a služby 
  s omezením mechanizace
    vodorovná dopravní vzdálenost do 100 m
    pro budovy s jakoukoliv nosnou konstrukcí výšky
      přes 24 do 36 m</t>
  </si>
  <si>
    <t>Trativody z drenážních trubek
  se zřízením štěrkopískového lože pod trubky a s jejich obsypem v průměrném celkovém množství do
  0,15 m3/m
    v otevřeném výkopu
    z trubek plastových tuhých SN 8
      DN 100</t>
  </si>
  <si>
    <t>Ochrana potrubí 
  termoizolačními trubicemi
    z pěnového polyetylenu PE
    přilepenými v příčných a podélných spojích,
    tloušťky izolace přes 9 do 13 mm, vnitřního průměru izolace
      DN přes 45 do 63 mm</t>
  </si>
  <si>
    <t>Osazení chodníkového obrubníku betonového 
  se zřízením lože, s vyplněním a zatřením spár cementovou maltou
    stojatého
    s boční opěrou z betonu prostého tř. C 12/15, do lože
      z betonu prostého téže značky</t>
  </si>
  <si>
    <t>Montáž zavěšené odvětrávané fasády na ocelové nosné konstrukci 
  z fasádních desek
    na jednosměrné nosné konstrukci
    opláštění připevněné mechanickým viditelným spojem, (nýty)
    stěn
      bez tepelné izolace</t>
  </si>
  <si>
    <t>Hloubení rýh šířky přes 600 do 2 000 mm při překopech inženýrských sítí ručně
  objemu do 10 m3
    zapažených nebo nezapažených s urovnáním dna do předepsaného profilu a spádu
    v horninách tř. 1 a 2
      soudržných</t>
  </si>
  <si>
    <t>Montáž zavěšené odvětrávané fasády na ocelové nosné konstrukci 
  z fasádních desek
    na jednosměrné nosné konstrukci
    opláštění připevněné mechanickým viditelným spojem, (nýty)
    podhledů
      bez tepelné izolace</t>
  </si>
  <si>
    <t xml:space="preserve">Oceloplechový rozváděč 
Rozměr šxhxv 600x400x2100 mm
- Hl. jistič 3f/160A
- Stykač 3f/160A
- Svodič přepětí 
- jistič 1f/4A/B
- 10x jistič 3f/16A/C
- 10x stykač 3f/25A
- Odpočtový elektroměr nepřímý + MTP
- 2x jistič 3f/63A
</t>
  </si>
  <si>
    <t>Provedení povlakové krytiny střech plochých do 10 st. fólií 
  ostatní činnosti při pokládání hydroizolačních fólií (materiál ve specifikaci)
    zaizolování prostupů střešní rovinou
    kruhový průřez, průměr
      do 300 mm</t>
  </si>
  <si>
    <t>Rozebrání dlažeb komunikací pro pěší
  s přemístěním hmot na skládku na vzdálenost do 3 m nebo s naložením na dopravní prostředek
    s ložem z kameniva nebo živice a s jakoukoliv výplní spár
    ručně
      ze zámkové dlažby</t>
  </si>
  <si>
    <t>Obsypání potrubí ručně
  sypaninou z vhodných hornin tř. 1 až 4 nebo materiálem připraveným podél výkopu ve vzdálenosti do
  3 m od jeho kraje,
    pro jakoukoliv hloubku výkopu a míru zhutnění
      bez prohození sypaniny sítem</t>
  </si>
  <si>
    <t>Zesílení stávajícího kontaktního zateplení
  mechanickým kotvením s celoplošným lepením tepelné izolace ve druhé vrstvě (zdvojením) na vnější
  stěny
    z desek z minerální vlny, celkové tloušťky izolace
      přes 260 do 300 mm</t>
  </si>
  <si>
    <t>Bourání konstrukcí v odkopávkách a prokopávkách, korytech vodotečí, melioračních kanálech - ručně
  s přemístěním suti na hromady na vzdálenost do 20 m nebo s naložením na dopravní prostředek
    z betonu
      železového nebo předpjatého</t>
  </si>
  <si>
    <t>Přesun hmot pro budovy občanské výstavby, bydlení, výrobu a služby 
  ruční - bez užití mechanizace
    Příplatek k cenám
    za ruční zvětšený přesun přes vymezenou největší dopravní vzdálenost
      za každých dalších i započatých 100 m</t>
  </si>
  <si>
    <t>Provedení povlakové krytiny střech plochých do 10 st. s mechanicky kotvenou izolací_x000D_
  včetně položení fólie a horkovzdušného svaření_x000D_
    tl. tepelné izolace přes 240 mm_x000D_
    budovy výšky přes 18 m, kotvené_x000D_
    do betonu nebo pórobetonu</t>
  </si>
  <si>
    <t>Provedení povlakové krytiny střech plochých do 10 st. s mechanicky kotvenou izolací_x000D_
  včetně položení fólie a horkovzdušného svaření_x000D_
    tl. tepelné izolace přes 140 mm do 200 mm_x000D_
    budovy výšky přes 18 m, kotvené_x000D_
    do betonu nebo pórobetonu</t>
  </si>
  <si>
    <t>Montáž izolace tepelné potrubí a ohybů tvarovkami nebo deskami 
  potrubními pouzdry
    s povrchovou úpravou hliníkovou fólií (izolační materiál ve specifikaci)
    přelepenými samolepící hliníkovou páskou
    potrubí
    jednovrstvá
      D do 50 mm</t>
  </si>
  <si>
    <t>Náklady na zajištění všech nezbytných zkoušek a atestů podle ČSN a případných jiných právních nebo technických předpisů platných v době provádění a předání díla, kterými bude prokázáno dosažení předepsané kvality a předepsaných technických parametrů díla</t>
  </si>
  <si>
    <t>Zabezpečení kolaudačního řízení, vydání kolaudačního souhlasu k dokončené stavbě a zajištění event. dalších povolení k užívání stavby a uvedení stavby do provozu, včetně zajištění souvisejících žádostí, dokladů a kladných závazných stanovisek dotčených orgánů</t>
  </si>
  <si>
    <t>Montáž izolace tepelné potrubí a ohybů tvarovkami nebo deskami 
  potrubními pouzdry
    s povrchovou úpravou hliníkovou fólií (izolační materiál ve specifikaci)
    přelepenými samolepící hliníkovou páskou
    potrubí
    jednovrstvá
      D přes 50 do 100 mm</t>
  </si>
  <si>
    <t>Rozebrání dlažeb komunikací pro pěší
  s přemístěním hmot na skládku na vzdálenost do 3 m nebo s naložením na dopravní prostředek
    s ložem z kameniva nebo živice a s jakoukoliv výplní spár
    ručně
      z betonových nebo kameninových dlaždic, desek nebo tvarovek</t>
  </si>
  <si>
    <t>Montáž izolace tepelné potrubí a ohybů tvarovkami nebo deskami 
  potrubními pouzdry
    s povrchovou úpravou hliníkovou fólií se samolepícím přesahem (izolační materiál ve specifikaci)
    přelepenými samolepící hliníkovou páskou
    potrubí
    jednovrstvá
      D do 50 mm</t>
  </si>
  <si>
    <t>Kladení dlažby z betonových zámkových dlaždic komunikací pro pěší
  s ložem z kameniva těženého nebo drceného tl. do 40 mm, s vyplněním spár s dvojitým hutněním,
  vibrováním a se smetením přebytečného materiálu na krajnici
    tl. 60 mm
    skupiny A, pro plochy
      do 50 m2</t>
  </si>
  <si>
    <t>Náklady na zajištění průběžné fotodokumentace provádění díla_x000D_
  - zhotovitel zajistí a předá objednateli průběžnou fotodokumentaci realizace díla v 1 digitálním vyhotovení_x000D_
  - fotodokumentace bude dokladovat průběh díla a bude zejména dokumentovat části stavby a konstrukce před jejich zakrytím</t>
  </si>
  <si>
    <t xml:space="preserve">Max. účinnost - 98,8%
Evropská účinnost - 98,6%
Max.DC příkon - 40,8kWp
Max. vstupní napětí - 1100V
Max.vstupní proud MPPT - 22A
Max.zkratový proud MPPT - 30A
Počet vstupů - 8
Počet MPP trackerů - 4
Jmenovotý činný výkon AC - 36kW
Max. zdánlivý výkon AC - 40 kVA
Max. výstupní proud - 60,8A
Přepěťová ochrana AC a DC - Typ II
USB, RS485, Bluetooth
Rozměry: 930x550x260 mm
IP65
</t>
  </si>
  <si>
    <t>Náklady na zajištění a dodržení splnění všech požadavků a podmínek uvedených ve vyjádřeních vyplývajících ze stanovisek orgánů státní správy; _x000D_
zajištění oznámení zahájení stavebních prací v souladu s pravomocnými rozhodnutími a vyjádřeními například správců sítí; _x000D_
poskytnutí součinnosti při tvorbě povinných monitorovacích zpráv projektu; _x000D_
zajištění koordinační činnosti subdodavatelů zhotovitele; _x000D_
zajištění a provedení všech nezbytných opatření organizačního a stavebně technologického charakteru k řádnému provedení předmětu díla; _x000D_
předání všech dokladů o dokončené stavbě</t>
  </si>
  <si>
    <t>1.1.a. 4. 1.: Přípravné práce</t>
  </si>
  <si>
    <t>001.: Zemní práce</t>
  </si>
  <si>
    <t>##T4##N_Catalog_catGUID</t>
  </si>
  <si>
    <t>##T4##PRO_ITEM_catID</t>
  </si>
  <si>
    <t>##T4##PRO_ITEM_iteCode</t>
  </si>
  <si>
    <t>##T4##PRO_ITEM_szvCode</t>
  </si>
  <si>
    <t>##T4##PRO_ITEM_tevCode</t>
  </si>
  <si>
    <t>0061: Úprava povrchů vnitřní</t>
  </si>
  <si>
    <t>0091: Doplňující konstrukce a práce pozemních komunikací, letišť a ploch</t>
  </si>
  <si>
    <t>0094: Lešení, systémové bednění a stavební výtahy</t>
  </si>
  <si>
    <t>099.: Přesun hmot HSV</t>
  </si>
  <si>
    <t>712.: Povlakové krytiny</t>
  </si>
  <si>
    <t>1.1.a. 4. 2.: Bourací a demontážní práce</t>
  </si>
  <si>
    <t>0027: Základy</t>
  </si>
  <si>
    <t>0031: Zdi podpěrné a volné</t>
  </si>
  <si>
    <t>0063: Podlahy a podlahové konstrukce</t>
  </si>
  <si>
    <t>0096: Bourání konstrukcí</t>
  </si>
  <si>
    <t>0097: Prorážení otvorů a ostatní bourací práce</t>
  </si>
  <si>
    <t>0098: Demolice a sanace</t>
  </si>
  <si>
    <t>711.: Izolace proti vodě</t>
  </si>
  <si>
    <t>713.: Izolace tepelné</t>
  </si>
  <si>
    <t>764.: Konstrukce klempířské</t>
  </si>
  <si>
    <t>7664: Konstrukce truhlářské - úpravy povrchů</t>
  </si>
  <si>
    <t>7671: Konstrukce zámečnické - stěny a příčky</t>
  </si>
  <si>
    <t>7675: Konstrukce zámečnické - podlahy a podhledy</t>
  </si>
  <si>
    <t>7676: Konstrukce zámečnické - otvory</t>
  </si>
  <si>
    <t>781.: Obklady keramické</t>
  </si>
  <si>
    <t>1.1.a. 4. 3.: Výkopové práce</t>
  </si>
  <si>
    <t>1.1.a. 4. 4.: Drenáž</t>
  </si>
  <si>
    <t>0021: Úprava podloží a základové spáry</t>
  </si>
  <si>
    <t>0045: Podkladní a vedlejší konstrukce (inž. stavby kromě vozovek a železnič. svršku)</t>
  </si>
  <si>
    <t>0089: Ostatní konstrukce</t>
  </si>
  <si>
    <t>721.: Vnitřní kanalizace</t>
  </si>
  <si>
    <t>1.1.a. 4. 5.: Sanace obvodového pláště</t>
  </si>
  <si>
    <t>0062: Úprava povrchů vnější</t>
  </si>
  <si>
    <t>1.1.a. 4. 6.: Vyzdívky v obvodovém plášti</t>
  </si>
  <si>
    <t>0034: Stěny a příčky</t>
  </si>
  <si>
    <t>1.1.a. 4. 7.: Zateplení stěn kontaktním a provětrávaným zateplovacím systémem</t>
  </si>
  <si>
    <t>0095: Dokončovací konstrukce a práce pozemních staveb</t>
  </si>
  <si>
    <t>7624: Konstrukce tesařské - úpravy povrchů</t>
  </si>
  <si>
    <t>1.1.a. 4. 8.: Rekonstrukce a zateplení střešních plášťů</t>
  </si>
  <si>
    <t>7623: Konstrukce tesařské - zastřešení</t>
  </si>
  <si>
    <t>1.1.a. 4. 9.: Výměna a nové výplně otvorů</t>
  </si>
  <si>
    <t>7666: Konstrukce truhlářské - výplně otvorů</t>
  </si>
  <si>
    <t>782.: Obklady z kamene</t>
  </si>
  <si>
    <t>786.: Čalounění</t>
  </si>
  <si>
    <t>1.1.a. 4.10.: Zámečnické konstrukce</t>
  </si>
  <si>
    <t>7678: Konstrukce zámečnické - doplňky</t>
  </si>
  <si>
    <t>769.: Vzduchotechnické konstrukce</t>
  </si>
  <si>
    <t>1.1.a. 4.11.: Klempířské konstrukce</t>
  </si>
  <si>
    <t>1.1.a. 4.12.: Monolitické konstrukce</t>
  </si>
  <si>
    <t>0018: Sadové úpravy</t>
  </si>
  <si>
    <t>0032: Zdi přehradní a opěrné</t>
  </si>
  <si>
    <t>1.1.a. 4.13.: Systém zadržení pádu ze střech</t>
  </si>
  <si>
    <t>1.1.a. 4.14.: Ostatní a dokončovací práce</t>
  </si>
  <si>
    <t>0056: Podkladní vrstvy komunikací, letišť a ploch</t>
  </si>
  <si>
    <t>0057: Kryty pozemních komunikací letišť a ploch z kameniva nebo živičné</t>
  </si>
  <si>
    <t>0059: Kryty pozemních komunikací, letišť a ploch dlážděných (předlažby)</t>
  </si>
  <si>
    <t>772.: Podlahy z kamene</t>
  </si>
  <si>
    <t>783.: Nátěry</t>
  </si>
  <si>
    <t>784.: Malby</t>
  </si>
  <si>
    <t>1.4.a.1: FVE</t>
  </si>
  <si>
    <t>046.: Zemní a pomocné stavební práce při elektromontážích</t>
  </si>
  <si>
    <t>741.: Elektroinstalace - silnoproud</t>
  </si>
  <si>
    <t>SO.1.4.a.01: Konstrukce</t>
  </si>
  <si>
    <t>SO.1.4.a.02: Panely</t>
  </si>
  <si>
    <t>SO.1.4.a.03: Měniče</t>
  </si>
  <si>
    <t>SO.1.4.a.04: Rozváděče</t>
  </si>
  <si>
    <t>SO.1.4.a.05: Kabeláž</t>
  </si>
  <si>
    <t>SO.1.4.a.06: Monitoring</t>
  </si>
  <si>
    <t>SO.1.4.a.08: Ostatní</t>
  </si>
  <si>
    <t>viz D.1.1a – TECHNICKÁ ZPRÁVA</t>
  </si>
  <si>
    <t>1.4.a.2: Ochrana před bleskem</t>
  </si>
  <si>
    <t>7414: Silnoproud-hromosvod</t>
  </si>
  <si>
    <t>1.4.b: Technologie přípravy teplé vody</t>
  </si>
  <si>
    <t>722.: Vnitřní vodovod</t>
  </si>
  <si>
    <t>724.: Strojní vybavení</t>
  </si>
  <si>
    <t>734.: Armatury</t>
  </si>
  <si>
    <t>1.4.c: Ústřední vytápění - úprava</t>
  </si>
  <si>
    <t>733.: Rozvod potrubí UT</t>
  </si>
  <si>
    <t>735.: Otopná tělesa</t>
  </si>
  <si>
    <t>VRN: Vedlejší a ostatní náklady</t>
  </si>
  <si>
    <t>V01.: Průzkumné, geodetické a projektové práce</t>
  </si>
  <si>
    <t>V02.: Příprava staveniště</t>
  </si>
  <si>
    <t>V03.: Zařízení staveniště</t>
  </si>
  <si>
    <t>V04.: Inženýrská činnost</t>
  </si>
  <si>
    <t>V05.: Finanční náklady</t>
  </si>
  <si>
    <t>V09.: Ostatní náklady</t>
  </si>
  <si>
    <t>Montáž solar-logu , oživení, zpracování návodů k obsluze a údržbě, zaškolení</t>
  </si>
  <si>
    <t>Uvedení zařízení do provozu včetně návrhu provozního řádu a zaškolení obsluhy</t>
  </si>
  <si>
    <t>Dodávka konstrukce - vč. přitížení</t>
  </si>
  <si>
    <t>Systémový modul, hmotnost 2,54 kg/m2, orientace na šířku, úhel modulu 10° - 12°;
materiál kolejnic a komponentů nerezová ocel, spojovací materiál pozinkovaná ocel;
přitížení betonovými prvky 16,0 kg/m2</t>
  </si>
  <si>
    <t>-</t>
  </si>
  <si>
    <t>ocelové nosné rámy pro panely;</t>
  </si>
  <si>
    <t>398,0 * 2,54 * 2</t>
  </si>
  <si>
    <t>přitížení konstrukce;</t>
  </si>
  <si>
    <t>398,0 * 16,0 * 2</t>
  </si>
  <si>
    <t xml:space="preserve">Panel 300 Wp_x000D_
</t>
  </si>
  <si>
    <t>Panel 300 Wp
STC Jmenovité napětí Umpp(V)-32,1V
STC Jmenovitý proud Impp(A)-9,35A
STC Otevřený okruh napětí Uoc(V)-39,6V
STC Zkratový proud Isc(A)-9,74A
Účinnost modulu (%)-18,3%
Tolerance výkonu (Wp)- -0/+5
Rozměry 1640x992x40 mm
Hmotnost 18,5kg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</si>
</sst>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#,##0&quot;.&quot;_);;;_(@_)"/>
    <numFmt numFmtId="165" formatCode="_(#,##0.0??;\-\ #,##0.0??;&quot;–&quot;???;_(@_)"/>
    <numFmt numFmtId="166" formatCode="_(#,##0.00_);[Red]\-\ #,##0.00_);&quot;–&quot;??;_(@_)"/>
    <numFmt numFmtId="167" formatCode="_(#,##0_);[Red]\-\ #,##0_);&quot;–&quot;??;_(@_)"/>
    <numFmt numFmtId="168" formatCode="_(#,##0.00000_);[Red]\-\ #,##0.00000_);&quot;–&quot;??;_(@_)"/>
    <numFmt numFmtId="169" formatCode="_(#,##0.0_);[Red]\-\ #,##0.0_);&quot;–&quot;??;_(@_)"/>
    <numFmt numFmtId="170" formatCode="#"/>
    <numFmt numFmtId="171" formatCode="_(#,##0.000;\-\ #,##0.000;&quot;–&quot;???;_(@_)"/>
  </numFmts>
  <fonts count="53" x14ac:knownFonts="1">
    <font>
      <sz val="10"/>
      <name val="Arial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sz val="10"/>
      <color indexed="54"/>
      <name val="Arial"/>
      <family val="2"/>
      <charset val="238"/>
    </font>
    <font>
      <sz val="14"/>
      <name val="Arial"/>
      <family val="2"/>
      <charset val="238"/>
    </font>
    <font>
      <sz val="10"/>
      <name val="Arial CE"/>
      <charset val="238"/>
    </font>
    <font>
      <b/>
      <sz val="18"/>
      <color theme="3"/>
      <name val="Cambria"/>
      <family val="2"/>
      <charset val="238"/>
      <scheme val="major"/>
    </font>
    <font>
      <b/>
      <i/>
      <sz val="1"/>
      <color theme="0"/>
      <name val="Calibri"/>
      <family val="2"/>
      <charset val="238"/>
      <scheme val="minor"/>
    </font>
    <font>
      <b/>
      <sz val="18"/>
      <color theme="3"/>
      <name val="Arial"/>
      <family val="2"/>
      <charset val="238"/>
    </font>
    <font>
      <sz val="11"/>
      <color theme="9" tint="-0.499984740745262"/>
      <name val="Arial"/>
      <family val="2"/>
      <charset val="238"/>
    </font>
    <font>
      <i/>
      <sz val="8"/>
      <color theme="1" tint="0.34998626667073579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  <font>
      <b/>
      <sz val="8"/>
      <color theme="6" tint="-0.499984740745262"/>
      <name val="Calibri"/>
      <family val="2"/>
      <charset val="238"/>
      <scheme val="minor"/>
    </font>
    <font>
      <sz val="10"/>
      <color theme="4" tint="-0.499984740745262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2"/>
      <color indexed="25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theme="4" tint="-0.499984740745262"/>
      <name val="Calibri"/>
      <family val="2"/>
      <charset val="238"/>
      <scheme val="minor"/>
    </font>
    <font>
      <b/>
      <sz val="9"/>
      <color theme="4" tint="-0.499984740745262"/>
      <name val="Calibri"/>
      <family val="2"/>
      <charset val="238"/>
      <scheme val="minor"/>
    </font>
    <font>
      <b/>
      <sz val="9"/>
      <color indexed="18"/>
      <name val="Calibri"/>
      <family val="2"/>
      <charset val="238"/>
      <scheme val="minor"/>
    </font>
    <font>
      <sz val="11"/>
      <color theme="9" tint="-0.499984740745262"/>
      <name val="Calibri"/>
      <family val="2"/>
      <charset val="238"/>
      <scheme val="minor"/>
    </font>
    <font>
      <b/>
      <sz val="11"/>
      <color theme="9" tint="-0.499984740745262"/>
      <name val="Calibri"/>
      <family val="2"/>
      <charset val="238"/>
      <scheme val="minor"/>
    </font>
    <font>
      <b/>
      <sz val="10"/>
      <color theme="5" tint="-0.499984740745262"/>
      <name val="Calibri"/>
      <family val="2"/>
      <charset val="238"/>
      <scheme val="minor"/>
    </font>
    <font>
      <b/>
      <sz val="9"/>
      <color theme="4" tint="-0.249977111117893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8"/>
      <color indexed="17"/>
      <name val="Calibri"/>
      <family val="2"/>
      <charset val="238"/>
      <scheme val="minor"/>
    </font>
    <font>
      <sz val="8"/>
      <color theme="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9"/>
      <color theme="4" tint="-0.249977111117893"/>
      <name val="Arial"/>
      <family val="2"/>
      <charset val="238"/>
    </font>
    <font>
      <sz val="10"/>
      <color theme="5" tint="-0.499984740745262"/>
      <name val="Arial"/>
      <family val="2"/>
      <charset val="238"/>
    </font>
    <font>
      <b/>
      <sz val="18"/>
      <color theme="3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indexed="5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0"/>
      <color indexed="53"/>
      <name val="Calibri"/>
      <family val="2"/>
      <charset val="238"/>
      <scheme val="minor"/>
    </font>
    <font>
      <sz val="10"/>
      <color theme="5" tint="-0.499984740745262"/>
      <name val="Calibri"/>
      <family val="2"/>
      <charset val="238"/>
      <scheme val="minor"/>
    </font>
    <font>
      <sz val="9"/>
      <color theme="4" tint="-0.249977111117893"/>
      <name val="Calibri"/>
      <family val="2"/>
      <charset val="238"/>
      <scheme val="minor"/>
    </font>
    <font>
      <b/>
      <sz val="10"/>
      <color indexed="56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b/>
      <sz val="10"/>
      <color indexed="54"/>
      <name val="Calibri"/>
      <family val="2"/>
      <charset val="238"/>
      <scheme val="minor"/>
    </font>
    <font>
      <b/>
      <sz val="10"/>
      <color theme="4" tint="-0.499984740745262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2"/>
      <color theme="6" tint="-0.249977111117893"/>
      <name val="Calibri"/>
      <family val="2"/>
      <charset val="238"/>
      <scheme val="minor"/>
    </font>
    <font>
      <b/>
      <sz val="12"/>
      <color theme="6" tint="-0.249977111117893"/>
      <name val="Calibri"/>
      <family val="2"/>
      <charset val="238"/>
      <scheme val="minor"/>
    </font>
    <font>
      <sz val="12"/>
      <color theme="6" tint="-0.249977111117893"/>
      <name val="Arial"/>
      <family val="2"/>
      <charset val="238"/>
    </font>
    <font>
      <b/>
      <i/>
      <sz val="8"/>
      <color theme="0"/>
      <name val="Calibri"/>
      <family val="2"/>
      <charset val="238"/>
      <scheme val="minor"/>
    </font>
    <font>
      <b/>
      <sz val="14"/>
      <color theme="4" tint="-0.499984740745262"/>
      <name val="Calibri"/>
      <family val="2"/>
      <charset val="238"/>
      <scheme val="minor"/>
    </font>
    <font>
      <b/>
      <sz val="18"/>
      <color theme="4" tint="-0.499984740745262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/>
    <xf numFmtId="0" fontId="6" fillId="0" borderId="0"/>
    <xf numFmtId="0" fontId="1" fillId="0" borderId="0"/>
  </cellStyleXfs>
  <cellXfs count="26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0" xfId="0" applyFont="1"/>
    <xf numFmtId="170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49" fontId="8" fillId="0" borderId="0" xfId="0" applyNumberFormat="1" applyFont="1" applyAlignment="1">
      <alignment horizontal="center" vertical="center" wrapText="1"/>
    </xf>
    <xf numFmtId="165" fontId="8" fillId="0" borderId="0" xfId="0" applyNumberFormat="1" applyFont="1" applyFill="1" applyBorder="1" applyAlignment="1">
      <alignment horizontal="center" vertical="center"/>
    </xf>
    <xf numFmtId="166" fontId="8" fillId="0" borderId="0" xfId="0" applyNumberFormat="1" applyFont="1" applyAlignment="1">
      <alignment horizontal="center" vertical="center"/>
    </xf>
    <xf numFmtId="168" fontId="8" fillId="0" borderId="0" xfId="0" applyNumberFormat="1" applyFont="1" applyAlignment="1">
      <alignment horizontal="center" vertical="center"/>
    </xf>
    <xf numFmtId="0" fontId="9" fillId="0" borderId="0" xfId="1" applyFont="1"/>
    <xf numFmtId="0" fontId="9" fillId="0" borderId="0" xfId="1" applyFont="1" applyBorder="1"/>
    <xf numFmtId="0" fontId="1" fillId="0" borderId="0" xfId="0" applyFont="1" applyBorder="1"/>
    <xf numFmtId="0" fontId="5" fillId="0" borderId="0" xfId="0" applyFont="1"/>
    <xf numFmtId="0" fontId="5" fillId="0" borderId="0" xfId="0" applyFont="1" applyBorder="1"/>
    <xf numFmtId="0" fontId="10" fillId="0" borderId="0" xfId="0" applyFont="1"/>
    <xf numFmtId="49" fontId="11" fillId="0" borderId="0" xfId="0" applyNumberFormat="1" applyFont="1" applyBorder="1" applyAlignment="1" applyProtection="1">
      <alignment horizontal="right" vertical="top"/>
    </xf>
    <xf numFmtId="49" fontId="12" fillId="0" borderId="0" xfId="0" applyNumberFormat="1" applyFont="1" applyBorder="1" applyAlignment="1" applyProtection="1">
      <alignment horizontal="left" vertical="top"/>
    </xf>
    <xf numFmtId="0" fontId="13" fillId="0" borderId="0" xfId="0" applyNumberFormat="1" applyFont="1" applyAlignment="1" applyProtection="1">
      <alignment horizontal="right" vertical="top" wrapText="1"/>
    </xf>
    <xf numFmtId="0" fontId="14" fillId="0" borderId="0" xfId="0" applyFont="1"/>
    <xf numFmtId="0" fontId="15" fillId="0" borderId="0" xfId="0" applyFont="1"/>
    <xf numFmtId="49" fontId="16" fillId="0" borderId="0" xfId="0" applyNumberFormat="1" applyFont="1" applyAlignment="1"/>
    <xf numFmtId="165" fontId="16" fillId="0" borderId="0" xfId="0" applyNumberFormat="1" applyFont="1" applyFill="1" applyBorder="1" applyAlignment="1"/>
    <xf numFmtId="166" fontId="16" fillId="0" borderId="0" xfId="0" applyNumberFormat="1" applyFont="1" applyAlignment="1"/>
    <xf numFmtId="167" fontId="16" fillId="0" borderId="0" xfId="0" applyNumberFormat="1" applyFont="1" applyAlignment="1"/>
    <xf numFmtId="168" fontId="16" fillId="0" borderId="0" xfId="0" applyNumberFormat="1" applyFont="1" applyAlignment="1"/>
    <xf numFmtId="164" fontId="17" fillId="0" borderId="0" xfId="0" applyNumberFormat="1" applyFont="1" applyAlignment="1">
      <alignment horizontal="left" indent="3"/>
    </xf>
    <xf numFmtId="0" fontId="18" fillId="0" borderId="0" xfId="0" applyFont="1"/>
    <xf numFmtId="49" fontId="19" fillId="0" borderId="1" xfId="0" applyNumberFormat="1" applyFont="1" applyBorder="1" applyAlignment="1">
      <alignment horizontal="center"/>
    </xf>
    <xf numFmtId="0" fontId="19" fillId="0" borderId="1" xfId="0" applyNumberFormat="1" applyFont="1" applyBorder="1" applyAlignment="1">
      <alignment horizontal="center"/>
    </xf>
    <xf numFmtId="49" fontId="20" fillId="0" borderId="0" xfId="0" applyNumberFormat="1" applyFont="1" applyAlignment="1">
      <alignment horizontal="right"/>
    </xf>
    <xf numFmtId="49" fontId="20" fillId="0" borderId="0" xfId="0" applyNumberFormat="1" applyFont="1" applyAlignment="1">
      <alignment horizontal="center"/>
    </xf>
    <xf numFmtId="49" fontId="20" fillId="0" borderId="0" xfId="0" applyNumberFormat="1" applyFont="1" applyAlignment="1">
      <alignment horizontal="left"/>
    </xf>
    <xf numFmtId="0" fontId="20" fillId="0" borderId="0" xfId="0" applyNumberFormat="1" applyFont="1" applyAlignment="1">
      <alignment horizontal="left" wrapText="1"/>
    </xf>
    <xf numFmtId="0" fontId="20" fillId="0" borderId="0" xfId="0" applyNumberFormat="1" applyFont="1" applyAlignment="1">
      <alignment horizontal="right"/>
    </xf>
    <xf numFmtId="0" fontId="21" fillId="0" borderId="0" xfId="0" applyFont="1"/>
    <xf numFmtId="164" fontId="22" fillId="0" borderId="0" xfId="0" applyNumberFormat="1" applyFont="1" applyAlignment="1"/>
    <xf numFmtId="49" fontId="22" fillId="0" borderId="0" xfId="0" applyNumberFormat="1" applyFont="1" applyAlignment="1">
      <alignment horizontal="center"/>
    </xf>
    <xf numFmtId="0" fontId="22" fillId="0" borderId="0" xfId="0" applyNumberFormat="1" applyFont="1" applyAlignment="1">
      <alignment horizontal="left"/>
    </xf>
    <xf numFmtId="165" fontId="22" fillId="0" borderId="0" xfId="0" applyNumberFormat="1" applyFont="1" applyFill="1" applyBorder="1" applyAlignment="1"/>
    <xf numFmtId="166" fontId="22" fillId="0" borderId="0" xfId="0" applyNumberFormat="1" applyFont="1" applyAlignment="1"/>
    <xf numFmtId="167" fontId="22" fillId="0" borderId="0" xfId="0" applyNumberFormat="1" applyFont="1" applyAlignment="1"/>
    <xf numFmtId="168" fontId="22" fillId="0" borderId="0" xfId="0" applyNumberFormat="1" applyFont="1" applyAlignment="1"/>
    <xf numFmtId="169" fontId="22" fillId="0" borderId="0" xfId="0" applyNumberFormat="1" applyFont="1" applyAlignment="1"/>
    <xf numFmtId="170" fontId="22" fillId="0" borderId="0" xfId="0" applyNumberFormat="1" applyFont="1" applyAlignment="1"/>
    <xf numFmtId="0" fontId="22" fillId="0" borderId="0" xfId="0" applyNumberFormat="1" applyFont="1" applyAlignment="1"/>
    <xf numFmtId="0" fontId="23" fillId="0" borderId="0" xfId="0" applyFont="1"/>
    <xf numFmtId="164" fontId="23" fillId="0" borderId="0" xfId="0" applyNumberFormat="1" applyFont="1" applyAlignment="1"/>
    <xf numFmtId="49" fontId="23" fillId="0" borderId="0" xfId="0" applyNumberFormat="1" applyFont="1" applyAlignment="1">
      <alignment horizontal="center"/>
    </xf>
    <xf numFmtId="0" fontId="23" fillId="0" borderId="0" xfId="0" applyNumberFormat="1" applyFont="1" applyAlignment="1">
      <alignment horizontal="left"/>
    </xf>
    <xf numFmtId="165" fontId="23" fillId="0" borderId="0" xfId="0" applyNumberFormat="1" applyFont="1" applyFill="1" applyBorder="1" applyAlignment="1"/>
    <xf numFmtId="166" fontId="23" fillId="0" borderId="0" xfId="0" applyNumberFormat="1" applyFont="1" applyAlignment="1"/>
    <xf numFmtId="167" fontId="23" fillId="0" borderId="0" xfId="0" applyNumberFormat="1" applyFont="1" applyAlignment="1"/>
    <xf numFmtId="168" fontId="23" fillId="0" borderId="0" xfId="0" applyNumberFormat="1" applyFont="1" applyAlignment="1"/>
    <xf numFmtId="169" fontId="23" fillId="0" borderId="0" xfId="0" applyNumberFormat="1" applyFont="1" applyAlignment="1"/>
    <xf numFmtId="170" fontId="23" fillId="0" borderId="0" xfId="0" applyNumberFormat="1" applyFont="1" applyAlignment="1"/>
    <xf numFmtId="0" fontId="23" fillId="0" borderId="0" xfId="0" applyNumberFormat="1" applyFont="1" applyAlignment="1"/>
    <xf numFmtId="0" fontId="24" fillId="0" borderId="0" xfId="0" applyFont="1"/>
    <xf numFmtId="164" fontId="24" fillId="0" borderId="0" xfId="0" applyNumberFormat="1" applyFont="1" applyAlignment="1"/>
    <xf numFmtId="49" fontId="24" fillId="0" borderId="0" xfId="0" applyNumberFormat="1" applyFont="1" applyAlignment="1">
      <alignment horizontal="center"/>
    </xf>
    <xf numFmtId="0" fontId="24" fillId="0" borderId="0" xfId="0" applyNumberFormat="1" applyFont="1" applyAlignment="1">
      <alignment horizontal="left"/>
    </xf>
    <xf numFmtId="165" fontId="24" fillId="0" borderId="0" xfId="0" applyNumberFormat="1" applyFont="1" applyFill="1" applyBorder="1" applyAlignment="1"/>
    <xf numFmtId="166" fontId="24" fillId="0" borderId="0" xfId="0" applyNumberFormat="1" applyFont="1" applyAlignment="1"/>
    <xf numFmtId="167" fontId="24" fillId="0" borderId="0" xfId="0" applyNumberFormat="1" applyFont="1" applyAlignment="1"/>
    <xf numFmtId="168" fontId="24" fillId="0" borderId="0" xfId="0" applyNumberFormat="1" applyFont="1" applyAlignment="1"/>
    <xf numFmtId="169" fontId="24" fillId="0" borderId="0" xfId="0" applyNumberFormat="1" applyFont="1" applyAlignment="1"/>
    <xf numFmtId="170" fontId="24" fillId="0" borderId="0" xfId="0" applyNumberFormat="1" applyFont="1" applyAlignment="1"/>
    <xf numFmtId="0" fontId="24" fillId="0" borderId="0" xfId="0" applyNumberFormat="1" applyFont="1" applyAlignment="1"/>
    <xf numFmtId="0" fontId="25" fillId="0" borderId="0" xfId="0" applyFont="1"/>
    <xf numFmtId="164" fontId="12" fillId="2" borderId="2" xfId="0" applyNumberFormat="1" applyFont="1" applyFill="1" applyBorder="1" applyAlignment="1">
      <alignment horizontal="right" vertical="top"/>
    </xf>
    <xf numFmtId="49" fontId="12" fillId="2" borderId="2" xfId="0" applyNumberFormat="1" applyFont="1" applyFill="1" applyBorder="1" applyAlignment="1">
      <alignment horizontal="center" vertical="top"/>
    </xf>
    <xf numFmtId="49" fontId="12" fillId="2" borderId="2" xfId="0" applyNumberFormat="1" applyFont="1" applyFill="1" applyBorder="1" applyAlignment="1">
      <alignment horizontal="left" vertical="top"/>
    </xf>
    <xf numFmtId="0" fontId="12" fillId="2" borderId="2" xfId="0" applyNumberFormat="1" applyFont="1" applyFill="1" applyBorder="1" applyAlignment="1">
      <alignment horizontal="left" vertical="top" wrapText="1"/>
    </xf>
    <xf numFmtId="165" fontId="12" fillId="2" borderId="2" xfId="0" applyNumberFormat="1" applyFont="1" applyFill="1" applyBorder="1" applyAlignment="1">
      <alignment horizontal="right" vertical="top"/>
    </xf>
    <xf numFmtId="166" fontId="12" fillId="2" borderId="2" xfId="0" applyNumberFormat="1" applyFont="1" applyFill="1" applyBorder="1" applyAlignment="1">
      <alignment horizontal="right" vertical="top"/>
    </xf>
    <xf numFmtId="167" fontId="12" fillId="2" borderId="2" xfId="0" applyNumberFormat="1" applyFont="1" applyFill="1" applyBorder="1" applyAlignment="1">
      <alignment horizontal="right" vertical="top"/>
    </xf>
    <xf numFmtId="168" fontId="12" fillId="2" borderId="2" xfId="0" applyNumberFormat="1" applyFont="1" applyFill="1" applyBorder="1" applyAlignment="1">
      <alignment horizontal="right" vertical="top"/>
    </xf>
    <xf numFmtId="169" fontId="12" fillId="2" borderId="2" xfId="0" applyNumberFormat="1" applyFont="1" applyFill="1" applyBorder="1" applyAlignment="1">
      <alignment horizontal="right" vertical="top"/>
    </xf>
    <xf numFmtId="0" fontId="26" fillId="0" borderId="0" xfId="0" applyFont="1" applyAlignment="1">
      <alignment horizontal="left" vertical="top" wrapText="1"/>
    </xf>
    <xf numFmtId="164" fontId="26" fillId="0" borderId="0" xfId="0" applyNumberFormat="1" applyFont="1" applyAlignment="1">
      <alignment horizontal="left" vertical="top" wrapText="1"/>
    </xf>
    <xf numFmtId="49" fontId="26" fillId="0" borderId="0" xfId="0" applyNumberFormat="1" applyFont="1" applyAlignment="1">
      <alignment horizontal="left" vertical="top" wrapText="1"/>
    </xf>
    <xf numFmtId="0" fontId="13" fillId="0" borderId="0" xfId="0" applyNumberFormat="1" applyFont="1" applyAlignment="1">
      <alignment horizontal="left" vertical="top" wrapText="1"/>
    </xf>
    <xf numFmtId="166" fontId="26" fillId="0" borderId="0" xfId="0" applyNumberFormat="1" applyFont="1" applyAlignment="1">
      <alignment horizontal="left" vertical="top" wrapText="1"/>
    </xf>
    <xf numFmtId="168" fontId="26" fillId="0" borderId="0" xfId="0" applyNumberFormat="1" applyFont="1" applyAlignment="1">
      <alignment horizontal="left" vertical="top" wrapText="1"/>
    </xf>
    <xf numFmtId="170" fontId="27" fillId="0" borderId="0" xfId="0" applyNumberFormat="1" applyFont="1" applyAlignment="1">
      <alignment horizontal="left" vertical="top" wrapText="1"/>
    </xf>
    <xf numFmtId="0" fontId="26" fillId="0" borderId="0" xfId="0" applyNumberFormat="1" applyFont="1" applyAlignment="1">
      <alignment horizontal="left" vertical="top" wrapText="1"/>
    </xf>
    <xf numFmtId="164" fontId="28" fillId="0" borderId="0" xfId="0" applyNumberFormat="1" applyFont="1" applyAlignment="1">
      <alignment horizontal="right" vertical="top"/>
    </xf>
    <xf numFmtId="49" fontId="28" fillId="0" borderId="0" xfId="0" applyNumberFormat="1" applyFont="1" applyAlignment="1">
      <alignment horizontal="center" vertical="top"/>
    </xf>
    <xf numFmtId="49" fontId="28" fillId="0" borderId="0" xfId="0" applyNumberFormat="1" applyFont="1" applyAlignment="1">
      <alignment horizontal="left" vertical="top"/>
    </xf>
    <xf numFmtId="49" fontId="28" fillId="0" borderId="0" xfId="0" applyNumberFormat="1" applyFont="1" applyAlignment="1">
      <alignment horizontal="left" vertical="top" wrapText="1"/>
    </xf>
    <xf numFmtId="165" fontId="28" fillId="0" borderId="0" xfId="0" applyNumberFormat="1" applyFont="1" applyFill="1" applyBorder="1" applyAlignment="1">
      <alignment horizontal="right" vertical="top"/>
    </xf>
    <xf numFmtId="166" fontId="28" fillId="0" borderId="0" xfId="0" applyNumberFormat="1" applyFont="1" applyAlignment="1">
      <alignment horizontal="right" vertical="top"/>
    </xf>
    <xf numFmtId="168" fontId="28" fillId="0" borderId="0" xfId="0" applyNumberFormat="1" applyFont="1" applyAlignment="1">
      <alignment horizontal="right" vertical="top"/>
    </xf>
    <xf numFmtId="167" fontId="12" fillId="2" borderId="2" xfId="0" applyNumberFormat="1" applyFont="1" applyFill="1" applyBorder="1" applyAlignment="1" applyProtection="1">
      <alignment horizontal="right" vertical="top"/>
    </xf>
    <xf numFmtId="0" fontId="29" fillId="0" borderId="0" xfId="0" applyFont="1"/>
    <xf numFmtId="0" fontId="30" fillId="0" borderId="0" xfId="0" applyFont="1"/>
    <xf numFmtId="0" fontId="31" fillId="0" borderId="0" xfId="1" applyFont="1"/>
    <xf numFmtId="0" fontId="32" fillId="0" borderId="3" xfId="0" applyNumberFormat="1" applyFont="1" applyBorder="1" applyAlignment="1">
      <alignment horizontal="left" vertical="top"/>
    </xf>
    <xf numFmtId="0" fontId="33" fillId="0" borderId="4" xfId="0" applyNumberFormat="1" applyFont="1" applyBorder="1" applyAlignment="1">
      <alignment horizontal="left" vertical="top" wrapText="1"/>
    </xf>
    <xf numFmtId="0" fontId="15" fillId="0" borderId="5" xfId="0" applyNumberFormat="1" applyFont="1" applyBorder="1" applyAlignment="1">
      <alignment horizontal="left" vertical="top"/>
    </xf>
    <xf numFmtId="0" fontId="15" fillId="0" borderId="6" xfId="0" applyFont="1" applyBorder="1"/>
    <xf numFmtId="14" fontId="15" fillId="0" borderId="7" xfId="0" applyNumberFormat="1" applyFont="1" applyBorder="1" applyAlignment="1">
      <alignment horizontal="right"/>
    </xf>
    <xf numFmtId="0" fontId="15" fillId="0" borderId="8" xfId="0" applyNumberFormat="1" applyFont="1" applyBorder="1" applyAlignment="1">
      <alignment vertical="top" wrapText="1"/>
    </xf>
    <xf numFmtId="0" fontId="15" fillId="0" borderId="9" xfId="0" applyFont="1" applyBorder="1"/>
    <xf numFmtId="14" fontId="15" fillId="0" borderId="10" xfId="0" applyNumberFormat="1" applyFont="1" applyBorder="1" applyAlignment="1">
      <alignment horizontal="right"/>
    </xf>
    <xf numFmtId="0" fontId="34" fillId="0" borderId="11" xfId="0" applyNumberFormat="1" applyFont="1" applyBorder="1" applyAlignment="1">
      <alignment horizontal="left" vertical="top"/>
    </xf>
    <xf numFmtId="0" fontId="34" fillId="0" borderId="12" xfId="0" applyNumberFormat="1" applyFont="1" applyBorder="1" applyAlignment="1">
      <alignment horizontal="left" vertical="top" wrapText="1"/>
    </xf>
    <xf numFmtId="0" fontId="34" fillId="0" borderId="13" xfId="0" applyFont="1" applyBorder="1"/>
    <xf numFmtId="0" fontId="34" fillId="0" borderId="14" xfId="0" applyFont="1" applyBorder="1"/>
    <xf numFmtId="0" fontId="15" fillId="0" borderId="15" xfId="0" applyNumberFormat="1" applyFont="1" applyBorder="1" applyAlignment="1">
      <alignment horizontal="left" vertical="top"/>
    </xf>
    <xf numFmtId="0" fontId="15" fillId="0" borderId="16" xfId="0" applyNumberFormat="1" applyFont="1" applyBorder="1" applyAlignment="1">
      <alignment vertical="top" wrapText="1"/>
    </xf>
    <xf numFmtId="0" fontId="15" fillId="0" borderId="0" xfId="0" applyNumberFormat="1" applyFont="1" applyBorder="1" applyAlignment="1">
      <alignment vertical="top" wrapText="1"/>
    </xf>
    <xf numFmtId="0" fontId="15" fillId="0" borderId="17" xfId="0" applyFont="1" applyBorder="1"/>
    <xf numFmtId="0" fontId="15" fillId="0" borderId="18" xfId="0" applyNumberFormat="1" applyFont="1" applyBorder="1" applyAlignment="1">
      <alignment horizontal="left"/>
    </xf>
    <xf numFmtId="0" fontId="15" fillId="0" borderId="19" xfId="0" applyNumberFormat="1" applyFont="1" applyBorder="1" applyAlignment="1">
      <alignment horizontal="left" wrapText="1"/>
    </xf>
    <xf numFmtId="0" fontId="15" fillId="0" borderId="1" xfId="0" applyFont="1" applyBorder="1"/>
    <xf numFmtId="0" fontId="15" fillId="0" borderId="20" xfId="0" applyFont="1" applyBorder="1"/>
    <xf numFmtId="0" fontId="15" fillId="0" borderId="15" xfId="0" applyFont="1" applyBorder="1"/>
    <xf numFmtId="0" fontId="34" fillId="0" borderId="21" xfId="0" applyNumberFormat="1" applyFont="1" applyBorder="1" applyAlignment="1">
      <alignment horizontal="left" vertical="top"/>
    </xf>
    <xf numFmtId="0" fontId="15" fillId="0" borderId="8" xfId="0" applyNumberFormat="1" applyFont="1" applyBorder="1" applyAlignment="1">
      <alignment horizontal="left" vertical="top"/>
    </xf>
    <xf numFmtId="0" fontId="15" fillId="0" borderId="9" xfId="0" applyNumberFormat="1" applyFont="1" applyBorder="1" applyAlignment="1">
      <alignment horizontal="left" vertical="top" wrapText="1"/>
    </xf>
    <xf numFmtId="0" fontId="15" fillId="0" borderId="22" xfId="0" applyNumberFormat="1" applyFont="1" applyBorder="1" applyAlignment="1">
      <alignment horizontal="left" vertical="top"/>
    </xf>
    <xf numFmtId="0" fontId="15" fillId="0" borderId="10" xfId="0" applyNumberFormat="1" applyFont="1" applyBorder="1" applyAlignment="1">
      <alignment horizontal="left" vertical="top" wrapText="1"/>
    </xf>
    <xf numFmtId="0" fontId="15" fillId="0" borderId="23" xfId="0" applyFont="1" applyBorder="1"/>
    <xf numFmtId="0" fontId="15" fillId="0" borderId="19" xfId="0" applyFont="1" applyBorder="1"/>
    <xf numFmtId="0" fontId="15" fillId="0" borderId="24" xfId="0" applyFont="1" applyBorder="1"/>
    <xf numFmtId="3" fontId="15" fillId="0" borderId="0" xfId="0" applyNumberFormat="1" applyFont="1" applyBorder="1"/>
    <xf numFmtId="0" fontId="35" fillId="0" borderId="25" xfId="0" applyFont="1" applyBorder="1" applyAlignment="1">
      <alignment horizontal="left"/>
    </xf>
    <xf numFmtId="0" fontId="35" fillId="0" borderId="26" xfId="0" applyFont="1" applyBorder="1" applyAlignment="1">
      <alignment horizontal="left"/>
    </xf>
    <xf numFmtId="0" fontId="36" fillId="0" borderId="0" xfId="0" applyFont="1"/>
    <xf numFmtId="0" fontId="15" fillId="0" borderId="26" xfId="0" applyFont="1" applyBorder="1" applyAlignment="1">
      <alignment horizontal="left"/>
    </xf>
    <xf numFmtId="0" fontId="15" fillId="0" borderId="0" xfId="0" applyFont="1" applyBorder="1"/>
    <xf numFmtId="0" fontId="15" fillId="0" borderId="25" xfId="0" applyFont="1" applyBorder="1" applyAlignment="1">
      <alignment horizontal="left"/>
    </xf>
    <xf numFmtId="0" fontId="37" fillId="0" borderId="0" xfId="0" applyFont="1"/>
    <xf numFmtId="0" fontId="37" fillId="0" borderId="18" xfId="0" applyFont="1" applyBorder="1"/>
    <xf numFmtId="0" fontId="37" fillId="0" borderId="1" xfId="0" applyFont="1" applyBorder="1"/>
    <xf numFmtId="0" fontId="33" fillId="0" borderId="27" xfId="0" applyFont="1" applyBorder="1" applyAlignment="1">
      <alignment horizontal="left"/>
    </xf>
    <xf numFmtId="0" fontId="15" fillId="0" borderId="15" xfId="2" applyFont="1" applyBorder="1"/>
    <xf numFmtId="0" fontId="15" fillId="0" borderId="0" xfId="2" applyFont="1" applyBorder="1"/>
    <xf numFmtId="0" fontId="15" fillId="0" borderId="26" xfId="2" applyFont="1" applyBorder="1"/>
    <xf numFmtId="0" fontId="15" fillId="0" borderId="28" xfId="3" applyFont="1" applyBorder="1"/>
    <xf numFmtId="0" fontId="15" fillId="0" borderId="0" xfId="0" applyFont="1" applyBorder="1" applyAlignment="1">
      <alignment vertical="center"/>
    </xf>
    <xf numFmtId="0" fontId="15" fillId="0" borderId="4" xfId="2" applyFont="1" applyBorder="1"/>
    <xf numFmtId="0" fontId="15" fillId="0" borderId="15" xfId="2" applyFont="1" applyBorder="1" applyAlignment="1"/>
    <xf numFmtId="0" fontId="15" fillId="0" borderId="29" xfId="2" applyFont="1" applyBorder="1"/>
    <xf numFmtId="0" fontId="15" fillId="0" borderId="30" xfId="3" applyFont="1" applyBorder="1"/>
    <xf numFmtId="164" fontId="25" fillId="0" borderId="0" xfId="0" applyNumberFormat="1" applyFont="1" applyAlignment="1"/>
    <xf numFmtId="49" fontId="38" fillId="0" borderId="0" xfId="0" applyNumberFormat="1" applyFont="1" applyAlignment="1">
      <alignment horizontal="left" vertical="top"/>
    </xf>
    <xf numFmtId="49" fontId="20" fillId="0" borderId="0" xfId="0" applyNumberFormat="1" applyFont="1" applyBorder="1" applyAlignment="1">
      <alignment horizontal="left"/>
    </xf>
    <xf numFmtId="49" fontId="20" fillId="0" borderId="0" xfId="0" applyNumberFormat="1" applyFont="1" applyBorder="1" applyAlignment="1">
      <alignment horizontal="right"/>
    </xf>
    <xf numFmtId="49" fontId="22" fillId="0" borderId="0" xfId="0" applyNumberFormat="1" applyFont="1" applyAlignment="1">
      <alignment horizontal="left"/>
    </xf>
    <xf numFmtId="0" fontId="39" fillId="0" borderId="0" xfId="0" applyFont="1"/>
    <xf numFmtId="49" fontId="23" fillId="0" borderId="0" xfId="0" applyNumberFormat="1" applyFont="1" applyAlignment="1">
      <alignment horizontal="left" indent="1"/>
    </xf>
    <xf numFmtId="0" fontId="40" fillId="0" borderId="0" xfId="0" applyFont="1"/>
    <xf numFmtId="49" fontId="24" fillId="0" borderId="0" xfId="0" applyNumberFormat="1" applyFont="1" applyAlignment="1">
      <alignment horizontal="left" indent="2"/>
    </xf>
    <xf numFmtId="0" fontId="41" fillId="0" borderId="0" xfId="0" applyFont="1" applyAlignment="1">
      <alignment horizontal="left"/>
    </xf>
    <xf numFmtId="0" fontId="42" fillId="0" borderId="0" xfId="0" applyFont="1"/>
    <xf numFmtId="0" fontId="43" fillId="0" borderId="31" xfId="0" applyFont="1" applyBorder="1" applyAlignment="1">
      <alignment horizontal="left"/>
    </xf>
    <xf numFmtId="0" fontId="42" fillId="0" borderId="31" xfId="0" applyFont="1" applyBorder="1"/>
    <xf numFmtId="0" fontId="43" fillId="0" borderId="0" xfId="0" applyFont="1" applyAlignment="1">
      <alignment horizontal="left"/>
    </xf>
    <xf numFmtId="0" fontId="44" fillId="0" borderId="0" xfId="0" applyFont="1" applyAlignment="1">
      <alignment horizontal="left" indent="1"/>
    </xf>
    <xf numFmtId="0" fontId="45" fillId="0" borderId="32" xfId="0" applyFont="1" applyBorder="1" applyAlignment="1">
      <alignment horizontal="center"/>
    </xf>
    <xf numFmtId="0" fontId="46" fillId="0" borderId="0" xfId="0" applyNumberFormat="1" applyFont="1" applyBorder="1" applyAlignment="1">
      <alignment horizontal="left" vertical="top" wrapText="1"/>
    </xf>
    <xf numFmtId="0" fontId="15" fillId="0" borderId="0" xfId="0" applyNumberFormat="1" applyFont="1" applyBorder="1" applyAlignment="1">
      <alignment horizontal="left" vertical="top" wrapText="1"/>
    </xf>
    <xf numFmtId="0" fontId="46" fillId="0" borderId="0" xfId="0" applyFont="1" applyAlignment="1">
      <alignment vertical="top" wrapText="1"/>
    </xf>
    <xf numFmtId="166" fontId="15" fillId="0" borderId="0" xfId="0" applyNumberFormat="1" applyFont="1"/>
    <xf numFmtId="166" fontId="43" fillId="0" borderId="31" xfId="0" applyNumberFormat="1" applyFont="1" applyBorder="1" applyAlignment="1"/>
    <xf numFmtId="166" fontId="42" fillId="0" borderId="31" xfId="0" applyNumberFormat="1" applyFont="1" applyBorder="1"/>
    <xf numFmtId="166" fontId="43" fillId="0" borderId="0" xfId="0" applyNumberFormat="1" applyFont="1" applyAlignment="1"/>
    <xf numFmtId="166" fontId="42" fillId="0" borderId="0" xfId="0" applyNumberFormat="1" applyFont="1"/>
    <xf numFmtId="166" fontId="44" fillId="0" borderId="0" xfId="0" applyNumberFormat="1" applyFont="1" applyAlignment="1"/>
    <xf numFmtId="166" fontId="36" fillId="0" borderId="0" xfId="0" applyNumberFormat="1" applyFont="1"/>
    <xf numFmtId="166" fontId="43" fillId="0" borderId="31" xfId="0" applyNumberFormat="1" applyFont="1" applyBorder="1" applyAlignment="1">
      <alignment horizontal="left"/>
    </xf>
    <xf numFmtId="0" fontId="45" fillId="0" borderId="32" xfId="0" applyFont="1" applyBorder="1" applyAlignment="1">
      <alignment horizontal="center" wrapText="1"/>
    </xf>
    <xf numFmtId="0" fontId="15" fillId="0" borderId="0" xfId="0" applyFont="1" applyAlignment="1">
      <alignment vertical="top" wrapText="1"/>
    </xf>
    <xf numFmtId="0" fontId="15" fillId="0" borderId="0" xfId="0" applyFont="1" applyAlignment="1">
      <alignment vertical="top"/>
    </xf>
    <xf numFmtId="0" fontId="0" fillId="0" borderId="0" xfId="0" applyAlignment="1">
      <alignment vertical="top"/>
    </xf>
    <xf numFmtId="0" fontId="15" fillId="0" borderId="0" xfId="0" applyFont="1" applyAlignment="1">
      <alignment wrapText="1"/>
    </xf>
    <xf numFmtId="0" fontId="0" fillId="0" borderId="0" xfId="0" applyAlignment="1">
      <alignment wrapText="1"/>
    </xf>
    <xf numFmtId="0" fontId="15" fillId="0" borderId="6" xfId="0" applyNumberFormat="1" applyFont="1" applyBorder="1" applyAlignment="1">
      <alignment horizontal="left" vertical="top" wrapText="1"/>
    </xf>
    <xf numFmtId="166" fontId="35" fillId="0" borderId="33" xfId="0" applyNumberFormat="1" applyFont="1" applyBorder="1" applyAlignment="1"/>
    <xf numFmtId="166" fontId="35" fillId="0" borderId="28" xfId="0" applyNumberFormat="1" applyFont="1" applyBorder="1" applyAlignment="1"/>
    <xf numFmtId="166" fontId="15" fillId="0" borderId="28" xfId="0" applyNumberFormat="1" applyFont="1" applyBorder="1" applyAlignment="1"/>
    <xf numFmtId="166" fontId="15" fillId="0" borderId="33" xfId="0" applyNumberFormat="1" applyFont="1" applyBorder="1" applyAlignment="1"/>
    <xf numFmtId="166" fontId="33" fillId="0" borderId="34" xfId="0" applyNumberFormat="1" applyFont="1" applyBorder="1" applyAlignment="1"/>
    <xf numFmtId="0" fontId="47" fillId="0" borderId="0" xfId="0" applyFont="1"/>
    <xf numFmtId="49" fontId="48" fillId="0" borderId="0" xfId="0" applyNumberFormat="1" applyFont="1" applyAlignment="1">
      <alignment horizontal="left"/>
    </xf>
    <xf numFmtId="167" fontId="48" fillId="0" borderId="0" xfId="0" applyNumberFormat="1" applyFont="1" applyAlignment="1"/>
    <xf numFmtId="169" fontId="48" fillId="0" borderId="0" xfId="0" applyNumberFormat="1" applyFont="1" applyAlignment="1"/>
    <xf numFmtId="0" fontId="49" fillId="0" borderId="0" xfId="0" applyFont="1"/>
    <xf numFmtId="49" fontId="22" fillId="0" borderId="0" xfId="0" applyNumberFormat="1" applyFont="1" applyAlignment="1">
      <alignment horizontal="left" indent="1"/>
    </xf>
    <xf numFmtId="49" fontId="23" fillId="0" borderId="0" xfId="0" applyNumberFormat="1" applyFont="1" applyAlignment="1">
      <alignment horizontal="left" indent="2"/>
    </xf>
    <xf numFmtId="49" fontId="24" fillId="0" borderId="0" xfId="0" applyNumberFormat="1" applyFont="1" applyAlignment="1">
      <alignment horizontal="left" indent="3"/>
    </xf>
    <xf numFmtId="167" fontId="42" fillId="0" borderId="31" xfId="0" applyNumberFormat="1" applyFont="1" applyBorder="1"/>
    <xf numFmtId="164" fontId="48" fillId="0" borderId="0" xfId="0" applyNumberFormat="1" applyFont="1" applyAlignment="1"/>
    <xf numFmtId="49" fontId="48" fillId="0" borderId="0" xfId="0" applyNumberFormat="1" applyFont="1" applyAlignment="1">
      <alignment horizontal="center"/>
    </xf>
    <xf numFmtId="0" fontId="48" fillId="0" borderId="0" xfId="0" applyNumberFormat="1" applyFont="1" applyAlignment="1">
      <alignment horizontal="left"/>
    </xf>
    <xf numFmtId="165" fontId="48" fillId="0" borderId="0" xfId="0" applyNumberFormat="1" applyFont="1" applyFill="1" applyBorder="1" applyAlignment="1"/>
    <xf numFmtId="166" fontId="48" fillId="0" borderId="0" xfId="0" applyNumberFormat="1" applyFont="1" applyAlignment="1"/>
    <xf numFmtId="168" fontId="48" fillId="0" borderId="0" xfId="0" applyNumberFormat="1" applyFont="1" applyAlignment="1"/>
    <xf numFmtId="170" fontId="48" fillId="0" borderId="0" xfId="0" applyNumberFormat="1" applyFont="1" applyAlignment="1"/>
    <xf numFmtId="0" fontId="48" fillId="0" borderId="0" xfId="0" applyNumberFormat="1" applyFont="1" applyAlignment="1"/>
    <xf numFmtId="0" fontId="25" fillId="2" borderId="0" xfId="0" applyFont="1" applyFill="1"/>
    <xf numFmtId="171" fontId="12" fillId="2" borderId="2" xfId="0" applyNumberFormat="1" applyFont="1" applyFill="1" applyBorder="1" applyAlignment="1" applyProtection="1">
      <alignment horizontal="right" vertical="top"/>
    </xf>
    <xf numFmtId="164" fontId="12" fillId="0" borderId="0" xfId="0" applyNumberFormat="1" applyFont="1" applyBorder="1" applyAlignment="1">
      <alignment horizontal="right" vertical="top"/>
    </xf>
    <xf numFmtId="49" fontId="12" fillId="0" borderId="0" xfId="0" applyNumberFormat="1" applyFont="1" applyBorder="1" applyAlignment="1">
      <alignment horizontal="center" vertical="top"/>
    </xf>
    <xf numFmtId="168" fontId="12" fillId="0" borderId="0" xfId="0" applyNumberFormat="1" applyFont="1" applyBorder="1" applyAlignment="1">
      <alignment horizontal="right" vertical="top"/>
    </xf>
    <xf numFmtId="169" fontId="12" fillId="0" borderId="0" xfId="0" applyNumberFormat="1" applyFont="1" applyBorder="1" applyAlignment="1">
      <alignment horizontal="right" vertical="top"/>
    </xf>
    <xf numFmtId="167" fontId="12" fillId="0" borderId="0" xfId="0" applyNumberFormat="1" applyFont="1" applyBorder="1" applyAlignment="1">
      <alignment horizontal="right" vertical="top"/>
    </xf>
    <xf numFmtId="0" fontId="12" fillId="0" borderId="0" xfId="0" applyNumberFormat="1" applyFont="1" applyBorder="1" applyAlignment="1">
      <alignment horizontal="left" vertical="top" wrapText="1"/>
    </xf>
    <xf numFmtId="165" fontId="12" fillId="0" borderId="0" xfId="0" applyNumberFormat="1" applyFont="1" applyFill="1" applyBorder="1" applyAlignment="1">
      <alignment horizontal="right" vertical="top"/>
    </xf>
    <xf numFmtId="166" fontId="12" fillId="0" borderId="0" xfId="0" applyNumberFormat="1" applyFont="1" applyBorder="1" applyAlignment="1">
      <alignment horizontal="right" vertical="top"/>
    </xf>
    <xf numFmtId="49" fontId="13" fillId="0" borderId="0" xfId="0" applyNumberFormat="1" applyFont="1" applyAlignment="1">
      <alignment horizontal="left" vertical="top" wrapText="1"/>
    </xf>
    <xf numFmtId="171" fontId="13" fillId="0" borderId="0" xfId="0" applyNumberFormat="1" applyFont="1" applyFill="1" applyBorder="1" applyAlignment="1">
      <alignment horizontal="right" vertical="top"/>
    </xf>
    <xf numFmtId="49" fontId="50" fillId="0" borderId="0" xfId="0" applyNumberFormat="1" applyFont="1" applyAlignment="1">
      <alignment horizontal="center" vertical="center" wrapText="1"/>
    </xf>
    <xf numFmtId="49" fontId="50" fillId="0" borderId="0" xfId="0" applyNumberFormat="1" applyFont="1" applyAlignment="1">
      <alignment horizontal="center" vertical="center"/>
    </xf>
    <xf numFmtId="165" fontId="50" fillId="0" borderId="0" xfId="0" applyNumberFormat="1" applyFont="1" applyFill="1" applyBorder="1" applyAlignment="1">
      <alignment horizontal="center" vertical="center"/>
    </xf>
    <xf numFmtId="166" fontId="50" fillId="0" borderId="0" xfId="0" applyNumberFormat="1" applyFont="1" applyAlignment="1">
      <alignment horizontal="center" vertical="center"/>
    </xf>
    <xf numFmtId="0" fontId="11" fillId="0" borderId="35" xfId="0" applyNumberFormat="1" applyFont="1" applyBorder="1" applyAlignment="1" applyProtection="1">
      <alignment vertical="top"/>
    </xf>
    <xf numFmtId="49" fontId="16" fillId="0" borderId="0" xfId="0" applyNumberFormat="1" applyFont="1" applyAlignment="1">
      <alignment wrapText="1"/>
    </xf>
    <xf numFmtId="0" fontId="19" fillId="0" borderId="1" xfId="0" applyNumberFormat="1" applyFont="1" applyBorder="1" applyAlignment="1">
      <alignment horizontal="center" wrapText="1"/>
    </xf>
    <xf numFmtId="0" fontId="48" fillId="0" borderId="0" xfId="0" applyNumberFormat="1" applyFont="1" applyAlignment="1">
      <alignment horizontal="left" wrapText="1"/>
    </xf>
    <xf numFmtId="0" fontId="22" fillId="0" borderId="0" xfId="0" applyNumberFormat="1" applyFont="1" applyAlignment="1">
      <alignment horizontal="left" wrapText="1"/>
    </xf>
    <xf numFmtId="0" fontId="23" fillId="0" borderId="0" xfId="0" applyNumberFormat="1" applyFont="1" applyAlignment="1">
      <alignment horizontal="left" wrapText="1"/>
    </xf>
    <xf numFmtId="0" fontId="24" fillId="0" borderId="0" xfId="0" applyNumberFormat="1" applyFont="1" applyAlignment="1">
      <alignment horizontal="left" wrapText="1"/>
    </xf>
    <xf numFmtId="0" fontId="11" fillId="0" borderId="35" xfId="0" applyNumberFormat="1" applyFont="1" applyBorder="1" applyAlignment="1" applyProtection="1">
      <alignment vertical="top" wrapText="1"/>
    </xf>
    <xf numFmtId="166" fontId="19" fillId="0" borderId="1" xfId="0" applyNumberFormat="1" applyFont="1" applyBorder="1" applyAlignment="1">
      <alignment horizontal="center"/>
    </xf>
    <xf numFmtId="166" fontId="20" fillId="0" borderId="0" xfId="0" applyNumberFormat="1" applyFont="1" applyAlignment="1">
      <alignment horizontal="right"/>
    </xf>
    <xf numFmtId="166" fontId="11" fillId="0" borderId="35" xfId="0" applyNumberFormat="1" applyFont="1" applyBorder="1" applyAlignment="1" applyProtection="1">
      <alignment vertical="top"/>
    </xf>
    <xf numFmtId="166" fontId="12" fillId="3" borderId="2" xfId="0" applyNumberFormat="1" applyFont="1" applyFill="1" applyBorder="1" applyAlignment="1" applyProtection="1">
      <alignment horizontal="right" vertical="top"/>
      <protection locked="0"/>
    </xf>
    <xf numFmtId="166" fontId="16" fillId="0" borderId="0" xfId="0" applyNumberFormat="1" applyFont="1" applyAlignment="1" applyProtection="1">
      <protection locked="0"/>
    </xf>
    <xf numFmtId="166" fontId="19" fillId="0" borderId="1" xfId="0" applyNumberFormat="1" applyFont="1" applyBorder="1" applyAlignment="1" applyProtection="1">
      <alignment horizontal="center"/>
      <protection locked="0"/>
    </xf>
    <xf numFmtId="166" fontId="20" fillId="0" borderId="0" xfId="0" applyNumberFormat="1" applyFont="1" applyAlignment="1" applyProtection="1">
      <alignment horizontal="right"/>
      <protection locked="0"/>
    </xf>
    <xf numFmtId="166" fontId="48" fillId="0" borderId="0" xfId="0" applyNumberFormat="1" applyFont="1" applyAlignment="1" applyProtection="1">
      <protection locked="0"/>
    </xf>
    <xf numFmtId="166" fontId="22" fillId="0" borderId="0" xfId="0" applyNumberFormat="1" applyFont="1" applyAlignment="1" applyProtection="1">
      <protection locked="0"/>
    </xf>
    <xf numFmtId="166" fontId="23" fillId="0" borderId="0" xfId="0" applyNumberFormat="1" applyFont="1" applyAlignment="1" applyProtection="1">
      <protection locked="0"/>
    </xf>
    <xf numFmtId="166" fontId="24" fillId="0" borderId="36" xfId="0" applyNumberFormat="1" applyFont="1" applyBorder="1" applyAlignment="1" applyProtection="1">
      <protection locked="0"/>
    </xf>
    <xf numFmtId="0" fontId="11" fillId="0" borderId="35" xfId="0" applyNumberFormat="1" applyFont="1" applyBorder="1" applyAlignment="1" applyProtection="1">
      <alignment vertical="top"/>
      <protection locked="0"/>
    </xf>
    <xf numFmtId="166" fontId="12" fillId="4" borderId="0" xfId="0" applyNumberFormat="1" applyFont="1" applyFill="1" applyBorder="1" applyAlignment="1" applyProtection="1">
      <alignment horizontal="right" vertical="top"/>
      <protection locked="0"/>
    </xf>
    <xf numFmtId="166" fontId="8" fillId="0" borderId="0" xfId="0" applyNumberFormat="1" applyFont="1" applyAlignment="1" applyProtection="1">
      <alignment horizontal="center" vertical="center"/>
      <protection locked="0"/>
    </xf>
    <xf numFmtId="166" fontId="28" fillId="0" borderId="0" xfId="0" applyNumberFormat="1" applyFont="1" applyAlignment="1" applyProtection="1">
      <alignment horizontal="right" vertical="top"/>
      <protection locked="0"/>
    </xf>
    <xf numFmtId="166" fontId="26" fillId="0" borderId="0" xfId="0" applyNumberFormat="1" applyFont="1" applyAlignment="1" applyProtection="1">
      <alignment horizontal="left" vertical="top" wrapText="1"/>
      <protection locked="0"/>
    </xf>
    <xf numFmtId="166" fontId="11" fillId="0" borderId="35" xfId="0" applyNumberFormat="1" applyFont="1" applyBorder="1" applyAlignment="1" applyProtection="1">
      <alignment vertical="top"/>
      <protection locked="0"/>
    </xf>
    <xf numFmtId="0" fontId="15" fillId="0" borderId="15" xfId="2" applyFont="1" applyBorder="1" applyAlignment="1">
      <alignment vertical="top" wrapText="1"/>
    </xf>
    <xf numFmtId="0" fontId="15" fillId="0" borderId="0" xfId="2" applyFont="1" applyBorder="1" applyAlignment="1">
      <alignment vertical="top"/>
    </xf>
    <xf numFmtId="0" fontId="15" fillId="0" borderId="28" xfId="2" applyFont="1" applyBorder="1" applyAlignment="1">
      <alignment vertical="top"/>
    </xf>
    <xf numFmtId="0" fontId="15" fillId="0" borderId="15" xfId="2" applyFont="1" applyBorder="1" applyAlignment="1">
      <alignment vertical="top"/>
    </xf>
    <xf numFmtId="0" fontId="15" fillId="0" borderId="18" xfId="2" applyFont="1" applyBorder="1" applyAlignment="1">
      <alignment vertical="top"/>
    </xf>
    <xf numFmtId="0" fontId="15" fillId="0" borderId="1" xfId="2" applyFont="1" applyBorder="1" applyAlignment="1">
      <alignment vertical="top"/>
    </xf>
    <xf numFmtId="0" fontId="15" fillId="0" borderId="34" xfId="2" applyFont="1" applyBorder="1" applyAlignment="1">
      <alignment vertical="top"/>
    </xf>
    <xf numFmtId="9" fontId="24" fillId="0" borderId="0" xfId="0" applyNumberFormat="1" applyFont="1" applyAlignment="1">
      <alignment horizontal="center"/>
    </xf>
    <xf numFmtId="0" fontId="51" fillId="0" borderId="37" xfId="0" applyNumberFormat="1" applyFont="1" applyBorder="1" applyAlignment="1">
      <alignment horizontal="center"/>
    </xf>
    <xf numFmtId="0" fontId="51" fillId="0" borderId="38" xfId="0" applyNumberFormat="1" applyFont="1" applyBorder="1" applyAlignment="1">
      <alignment horizontal="center"/>
    </xf>
    <xf numFmtId="0" fontId="51" fillId="0" borderId="39" xfId="0" applyNumberFormat="1" applyFont="1" applyBorder="1" applyAlignment="1">
      <alignment horizontal="center"/>
    </xf>
    <xf numFmtId="0" fontId="52" fillId="0" borderId="37" xfId="1" applyNumberFormat="1" applyFont="1" applyBorder="1" applyAlignment="1">
      <alignment horizontal="center"/>
    </xf>
    <xf numFmtId="0" fontId="52" fillId="0" borderId="38" xfId="1" applyNumberFormat="1" applyFont="1" applyBorder="1" applyAlignment="1">
      <alignment horizontal="center"/>
    </xf>
    <xf numFmtId="0" fontId="52" fillId="0" borderId="39" xfId="1" applyNumberFormat="1" applyFont="1" applyBorder="1" applyAlignment="1">
      <alignment horizontal="center"/>
    </xf>
    <xf numFmtId="0" fontId="32" fillId="0" borderId="31" xfId="0" applyNumberFormat="1" applyFont="1" applyBorder="1" applyAlignment="1">
      <alignment horizontal="left" vertical="top"/>
    </xf>
    <xf numFmtId="0" fontId="32" fillId="0" borderId="40" xfId="0" applyNumberFormat="1" applyFont="1" applyBorder="1" applyAlignment="1">
      <alignment horizontal="left" vertical="top"/>
    </xf>
    <xf numFmtId="0" fontId="33" fillId="0" borderId="32" xfId="0" applyNumberFormat="1" applyFont="1" applyBorder="1" applyAlignment="1">
      <alignment horizontal="left" vertical="top" wrapText="1"/>
    </xf>
    <xf numFmtId="0" fontId="33" fillId="0" borderId="33" xfId="0" applyNumberFormat="1" applyFont="1" applyBorder="1" applyAlignment="1">
      <alignment horizontal="left" vertical="top" wrapText="1"/>
    </xf>
    <xf numFmtId="0" fontId="15" fillId="0" borderId="41" xfId="0" applyNumberFormat="1" applyFont="1" applyBorder="1" applyAlignment="1">
      <alignment horizontal="left" vertical="top" wrapText="1"/>
    </xf>
    <xf numFmtId="0" fontId="15" fillId="0" borderId="42" xfId="0" applyNumberFormat="1" applyFont="1" applyBorder="1" applyAlignment="1">
      <alignment horizontal="left" vertical="top" wrapText="1"/>
    </xf>
    <xf numFmtId="0" fontId="15" fillId="0" borderId="43" xfId="0" applyNumberFormat="1" applyFont="1" applyBorder="1" applyAlignment="1">
      <alignment horizontal="left" vertical="top" wrapText="1"/>
    </xf>
  </cellXfs>
  <cellStyles count="4">
    <cellStyle name="Název" xfId="1" builtinId="15"/>
    <cellStyle name="Normální" xfId="0" builtinId="0"/>
    <cellStyle name="Normální 2" xfId="2" xr:uid="{00000000-0005-0000-0000-000002000000}"/>
    <cellStyle name="Normální 3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5"/>
  <sheetViews>
    <sheetView view="pageBreakPreview" topLeftCell="B1" zoomScaleNormal="100" zoomScaleSheetLayoutView="100" workbookViewId="0">
      <selection activeCell="B1" sqref="B1:E1"/>
    </sheetView>
  </sheetViews>
  <sheetFormatPr defaultRowHeight="12.75" x14ac:dyDescent="0.2"/>
  <cols>
    <col min="1" max="1" width="9.140625" style="4" hidden="1" customWidth="1"/>
    <col min="2" max="5" width="32.85546875" style="4" customWidth="1"/>
    <col min="6" max="7" width="9.140625" style="4"/>
    <col min="8" max="8" width="18" style="4" customWidth="1"/>
    <col min="9" max="9" width="27.42578125" style="4" bestFit="1" customWidth="1"/>
    <col min="10" max="10" width="20" style="4" customWidth="1"/>
    <col min="11" max="16384" width="9.140625" style="4"/>
  </cols>
  <sheetData>
    <row r="1" spans="1:6" s="13" customFormat="1" ht="24" thickBot="1" x14ac:dyDescent="0.4">
      <c r="A1" s="99"/>
      <c r="B1" s="257" t="s">
        <v>1938</v>
      </c>
      <c r="C1" s="258"/>
      <c r="D1" s="258"/>
      <c r="E1" s="259"/>
      <c r="F1" s="14"/>
    </row>
    <row r="2" spans="1:6" ht="12" customHeight="1" x14ac:dyDescent="0.2">
      <c r="A2" s="23" t="e">
        <f t="array" ref="A2">INDEX(__SAZBA__,MATCH(0,COUNTIF($A$1:A1,__SAZBA__),0))</f>
        <v>#REF!</v>
      </c>
      <c r="B2" s="100" t="s">
        <v>1493</v>
      </c>
      <c r="C2" s="260" t="s">
        <v>326</v>
      </c>
      <c r="D2" s="260"/>
      <c r="E2" s="261"/>
      <c r="F2" s="15"/>
    </row>
    <row r="3" spans="1:6" ht="36" customHeight="1" x14ac:dyDescent="0.2">
      <c r="A3" s="23" t="e">
        <f t="array" ref="A3">INDEX(__SAZBA__,MATCH(0,COUNTIF($A$1:A2,__SAZBA__),0))</f>
        <v>#REF!</v>
      </c>
      <c r="B3" s="101" t="s">
        <v>513</v>
      </c>
      <c r="C3" s="262" t="s">
        <v>1333</v>
      </c>
      <c r="D3" s="262"/>
      <c r="E3" s="263"/>
      <c r="F3" s="15"/>
    </row>
    <row r="4" spans="1:6" ht="24.75" customHeight="1" x14ac:dyDescent="0.2">
      <c r="A4" s="23" t="e">
        <f t="array" ref="A4">INDEX(__SAZBA__,MATCH(0,COUNTIF($A$1:A3,__SAZBA__),0))</f>
        <v>#REF!</v>
      </c>
      <c r="B4" s="102" t="s">
        <v>1202</v>
      </c>
      <c r="C4" s="264" t="s">
        <v>1051</v>
      </c>
      <c r="D4" s="265"/>
      <c r="E4" s="266"/>
      <c r="F4" s="15"/>
    </row>
    <row r="5" spans="1:6" x14ac:dyDescent="0.2">
      <c r="A5" s="23"/>
      <c r="B5" s="102" t="s">
        <v>1054</v>
      </c>
      <c r="C5" s="264" t="s">
        <v>2300</v>
      </c>
      <c r="D5" s="265"/>
      <c r="E5" s="266"/>
      <c r="F5" s="15"/>
    </row>
    <row r="6" spans="1:6" x14ac:dyDescent="0.2">
      <c r="A6" s="23"/>
      <c r="B6" s="102" t="s">
        <v>1593</v>
      </c>
      <c r="C6" s="264"/>
      <c r="D6" s="265"/>
      <c r="E6" s="266"/>
      <c r="F6" s="15"/>
    </row>
    <row r="7" spans="1:6" ht="12.75" customHeight="1" x14ac:dyDescent="0.2">
      <c r="A7" s="23"/>
      <c r="B7" s="102" t="s">
        <v>258</v>
      </c>
      <c r="C7" s="182" t="s">
        <v>2433</v>
      </c>
      <c r="D7" s="103" t="s">
        <v>1163</v>
      </c>
      <c r="E7" s="104"/>
      <c r="F7" s="15"/>
    </row>
    <row r="8" spans="1:6" ht="12.75" customHeight="1" thickBot="1" x14ac:dyDescent="0.25">
      <c r="A8" s="23"/>
      <c r="B8" s="105" t="s">
        <v>99</v>
      </c>
      <c r="C8" s="123">
        <v>2018</v>
      </c>
      <c r="D8" s="106" t="s">
        <v>1658</v>
      </c>
      <c r="E8" s="107"/>
      <c r="F8" s="15"/>
    </row>
    <row r="9" spans="1:6" ht="10.5" customHeight="1" x14ac:dyDescent="0.2">
      <c r="A9" s="23"/>
      <c r="B9" s="108" t="s">
        <v>917</v>
      </c>
      <c r="C9" s="109" t="s">
        <v>191</v>
      </c>
      <c r="D9" s="110" t="s">
        <v>1192</v>
      </c>
      <c r="E9" s="111" t="s">
        <v>325</v>
      </c>
      <c r="F9" s="15"/>
    </row>
    <row r="10" spans="1:6" ht="12.75" customHeight="1" x14ac:dyDescent="0.2">
      <c r="A10" s="23"/>
      <c r="B10" s="112" t="s">
        <v>1000</v>
      </c>
      <c r="C10" s="113" t="s">
        <v>1225</v>
      </c>
      <c r="D10" s="114"/>
      <c r="E10" s="115"/>
      <c r="F10" s="15"/>
    </row>
    <row r="11" spans="1:6" ht="12.75" customHeight="1" x14ac:dyDescent="0.2">
      <c r="A11" s="23"/>
      <c r="B11" s="112" t="s">
        <v>424</v>
      </c>
      <c r="C11" s="113" t="s">
        <v>2503</v>
      </c>
      <c r="D11" s="114"/>
      <c r="E11" s="115"/>
      <c r="F11" s="15"/>
    </row>
    <row r="12" spans="1:6" ht="12.75" customHeight="1" x14ac:dyDescent="0.2">
      <c r="A12" s="23"/>
      <c r="B12" s="112" t="s">
        <v>1003</v>
      </c>
      <c r="C12" s="113"/>
      <c r="D12" s="114"/>
      <c r="E12" s="115"/>
      <c r="F12" s="15"/>
    </row>
    <row r="13" spans="1:6" ht="7.5" customHeight="1" thickBot="1" x14ac:dyDescent="0.25">
      <c r="A13" s="23"/>
      <c r="B13" s="116"/>
      <c r="C13" s="117"/>
      <c r="D13" s="118"/>
      <c r="E13" s="119"/>
      <c r="F13" s="15"/>
    </row>
    <row r="14" spans="1:6" ht="19.5" thickBot="1" x14ac:dyDescent="0.35">
      <c r="A14" s="23"/>
      <c r="B14" s="254" t="s">
        <v>1094</v>
      </c>
      <c r="C14" s="255"/>
      <c r="D14" s="255"/>
      <c r="E14" s="256"/>
      <c r="F14" s="15"/>
    </row>
    <row r="15" spans="1:6" ht="10.5" customHeight="1" x14ac:dyDescent="0.2">
      <c r="A15" s="23"/>
      <c r="B15" s="121" t="s">
        <v>1402</v>
      </c>
      <c r="C15" s="109" t="s">
        <v>1132</v>
      </c>
      <c r="D15" s="110" t="s">
        <v>1494</v>
      </c>
      <c r="E15" s="111" t="s">
        <v>1262</v>
      </c>
      <c r="F15" s="15"/>
    </row>
    <row r="16" spans="1:6" ht="12.75" customHeight="1" x14ac:dyDescent="0.2">
      <c r="A16" s="23"/>
      <c r="B16" s="122" t="s">
        <v>193</v>
      </c>
      <c r="C16" s="123" t="s">
        <v>2301</v>
      </c>
      <c r="D16" s="124" t="s">
        <v>66</v>
      </c>
      <c r="E16" s="125" t="s">
        <v>2185</v>
      </c>
      <c r="F16" s="15"/>
    </row>
    <row r="17" spans="1:8" ht="7.5" customHeight="1" thickBot="1" x14ac:dyDescent="0.25">
      <c r="A17" s="23"/>
      <c r="B17" s="126"/>
      <c r="C17" s="127"/>
      <c r="D17" s="128"/>
      <c r="E17" s="119"/>
      <c r="F17" s="15"/>
    </row>
    <row r="18" spans="1:8" ht="15" x14ac:dyDescent="0.25">
      <c r="A18" s="23"/>
      <c r="B18" s="120"/>
      <c r="C18" s="129"/>
      <c r="D18" s="130" t="s">
        <v>1224</v>
      </c>
      <c r="E18" s="183">
        <f>Rekapitulace!C14</f>
        <v>0</v>
      </c>
      <c r="F18" s="15"/>
    </row>
    <row r="19" spans="1:8" ht="15" x14ac:dyDescent="0.25">
      <c r="A19" s="23"/>
      <c r="B19" s="120"/>
      <c r="C19" s="129"/>
      <c r="D19" s="131" t="s">
        <v>71</v>
      </c>
      <c r="E19" s="184">
        <f>Rekapitulace!C15</f>
        <v>0</v>
      </c>
      <c r="F19" s="15"/>
    </row>
    <row r="20" spans="1:8" ht="14.25" x14ac:dyDescent="0.2">
      <c r="A20" s="132">
        <f>IF(ISNUMBER(A3),SUMIF(__SAZBA__,A3,__CENA__),0)</f>
        <v>0</v>
      </c>
      <c r="B20" s="120"/>
      <c r="C20" s="129"/>
      <c r="D20" s="133" t="str">
        <f>Rekapitulace!B16</f>
        <v/>
      </c>
      <c r="E20" s="185">
        <f>Rekapitulace!C16</f>
        <v>0</v>
      </c>
      <c r="F20" s="15"/>
      <c r="H20" s="1"/>
    </row>
    <row r="21" spans="1:8" ht="14.25" x14ac:dyDescent="0.2">
      <c r="A21" s="132">
        <f>IF(ISNUMBER(A4),SUMIF(__SAZBA__,A4,__CENA__),0)</f>
        <v>0</v>
      </c>
      <c r="B21" s="120"/>
      <c r="C21" s="134"/>
      <c r="D21" s="135" t="str">
        <f>Rekapitulace!B17</f>
        <v/>
      </c>
      <c r="E21" s="186">
        <f>Rekapitulace!C17</f>
        <v>0</v>
      </c>
      <c r="F21" s="15"/>
      <c r="H21" s="1"/>
    </row>
    <row r="22" spans="1:8" s="16" customFormat="1" ht="19.5" thickBot="1" x14ac:dyDescent="0.35">
      <c r="A22" s="136"/>
      <c r="B22" s="137"/>
      <c r="C22" s="138"/>
      <c r="D22" s="139" t="s">
        <v>1936</v>
      </c>
      <c r="E22" s="187">
        <f>Rekapitulace!C19</f>
        <v>0</v>
      </c>
      <c r="F22" s="17"/>
    </row>
    <row r="23" spans="1:8" ht="14.25" x14ac:dyDescent="0.2">
      <c r="A23" s="23"/>
      <c r="B23" s="140" t="s">
        <v>1170</v>
      </c>
      <c r="C23" s="141"/>
      <c r="D23" s="142" t="s">
        <v>1169</v>
      </c>
      <c r="E23" s="143"/>
      <c r="F23" s="15"/>
      <c r="H23" s="1"/>
    </row>
    <row r="24" spans="1:8" x14ac:dyDescent="0.2">
      <c r="A24" s="23"/>
      <c r="B24" s="140" t="s">
        <v>319</v>
      </c>
      <c r="C24" s="144"/>
      <c r="D24" s="142" t="s">
        <v>319</v>
      </c>
      <c r="E24" s="143" t="str">
        <f>IF(ISNA(VLOOKUP("Objednatel",B10:E13,3,FALSE)),"",VLOOKUP("Objednatel",B10:E13,3,FALSE))</f>
        <v/>
      </c>
      <c r="F24" s="15"/>
    </row>
    <row r="25" spans="1:8" x14ac:dyDescent="0.2">
      <c r="A25" s="23"/>
      <c r="B25" s="140" t="s">
        <v>317</v>
      </c>
      <c r="C25" s="141"/>
      <c r="D25" s="142" t="s">
        <v>317</v>
      </c>
      <c r="E25" s="143"/>
      <c r="F25" s="15"/>
    </row>
    <row r="26" spans="1:8" x14ac:dyDescent="0.2">
      <c r="A26" s="23"/>
      <c r="B26" s="140" t="s">
        <v>324</v>
      </c>
      <c r="C26" s="141"/>
      <c r="D26" s="142" t="s">
        <v>431</v>
      </c>
      <c r="E26" s="143"/>
      <c r="F26" s="15"/>
    </row>
    <row r="27" spans="1:8" x14ac:dyDescent="0.2">
      <c r="A27" s="23"/>
      <c r="B27" s="145"/>
      <c r="C27" s="141"/>
      <c r="D27" s="142"/>
      <c r="E27" s="143"/>
      <c r="F27" s="15"/>
    </row>
    <row r="28" spans="1:8" x14ac:dyDescent="0.2">
      <c r="A28" s="23"/>
      <c r="B28" s="146" t="s">
        <v>999</v>
      </c>
      <c r="C28" s="147"/>
      <c r="D28" s="147"/>
      <c r="E28" s="148"/>
      <c r="F28" s="15"/>
    </row>
    <row r="29" spans="1:8" x14ac:dyDescent="0.2">
      <c r="A29" s="23"/>
      <c r="B29" s="246"/>
      <c r="C29" s="247"/>
      <c r="D29" s="247"/>
      <c r="E29" s="248"/>
      <c r="F29" s="15"/>
    </row>
    <row r="30" spans="1:8" x14ac:dyDescent="0.2">
      <c r="A30" s="23"/>
      <c r="B30" s="246"/>
      <c r="C30" s="247"/>
      <c r="D30" s="247"/>
      <c r="E30" s="248"/>
      <c r="F30" s="15"/>
    </row>
    <row r="31" spans="1:8" x14ac:dyDescent="0.2">
      <c r="A31" s="23"/>
      <c r="B31" s="246"/>
      <c r="C31" s="247"/>
      <c r="D31" s="247"/>
      <c r="E31" s="248"/>
      <c r="F31" s="15"/>
    </row>
    <row r="32" spans="1:8" x14ac:dyDescent="0.2">
      <c r="A32" s="23"/>
      <c r="B32" s="246"/>
      <c r="C32" s="247"/>
      <c r="D32" s="247"/>
      <c r="E32" s="248"/>
      <c r="F32" s="15"/>
    </row>
    <row r="33" spans="1:6" x14ac:dyDescent="0.2">
      <c r="A33" s="23"/>
      <c r="B33" s="246"/>
      <c r="C33" s="247"/>
      <c r="D33" s="247"/>
      <c r="E33" s="248"/>
      <c r="F33" s="15"/>
    </row>
    <row r="34" spans="1:6" x14ac:dyDescent="0.2">
      <c r="A34" s="23"/>
      <c r="B34" s="249"/>
      <c r="C34" s="247"/>
      <c r="D34" s="247"/>
      <c r="E34" s="248"/>
      <c r="F34" s="15"/>
    </row>
    <row r="35" spans="1:6" ht="13.5" thickBot="1" x14ac:dyDescent="0.25">
      <c r="A35" s="23"/>
      <c r="B35" s="250"/>
      <c r="C35" s="251"/>
      <c r="D35" s="251"/>
      <c r="E35" s="252"/>
      <c r="F35" s="15"/>
    </row>
  </sheetData>
  <mergeCells count="7">
    <mergeCell ref="B14:E14"/>
    <mergeCell ref="B1:E1"/>
    <mergeCell ref="C2:E2"/>
    <mergeCell ref="C3:E3"/>
    <mergeCell ref="C4:E4"/>
    <mergeCell ref="C5:E5"/>
    <mergeCell ref="C6:E6"/>
  </mergeCells>
  <pageMargins left="0.7" right="0.7" top="0.78740157499999996" bottom="0.78740157499999996" header="0.3" footer="0.3"/>
  <pageSetup paperSize="9" scale="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/>
  </sheetPr>
  <dimension ref="A1:J30"/>
  <sheetViews>
    <sheetView workbookViewId="0">
      <pane ySplit="3" topLeftCell="A4" activePane="bottomLeft" state="frozen"/>
      <selection pane="bottomLeft" activeCell="F11" sqref="F11"/>
    </sheetView>
  </sheetViews>
  <sheetFormatPr defaultRowHeight="12.75" outlineLevelRow="2" x14ac:dyDescent="0.2"/>
  <cols>
    <col min="1" max="1" width="10.85546875" hidden="1" customWidth="1"/>
    <col min="2" max="2" width="80.7109375" customWidth="1"/>
    <col min="3" max="3" width="15.7109375" customWidth="1"/>
    <col min="4" max="4" width="9.42578125" hidden="1" customWidth="1"/>
    <col min="5" max="5" width="9.42578125" customWidth="1"/>
    <col min="6" max="7" width="15.7109375" customWidth="1"/>
    <col min="8" max="8" width="13.7109375" customWidth="1"/>
  </cols>
  <sheetData>
    <row r="1" spans="1:10" ht="15.75" customHeight="1" x14ac:dyDescent="0.25">
      <c r="A1" s="149"/>
      <c r="B1" s="23" t="s">
        <v>433</v>
      </c>
      <c r="C1" s="24"/>
      <c r="D1" s="27"/>
      <c r="E1" s="27"/>
      <c r="F1" s="26"/>
      <c r="G1" s="24"/>
      <c r="H1" s="150"/>
      <c r="I1" s="23"/>
      <c r="J1" s="23"/>
    </row>
    <row r="2" spans="1:10" ht="14.25" customHeight="1" x14ac:dyDescent="0.25">
      <c r="A2" s="23" t="e">
        <f t="array" ref="A2">INDEX(__SAZBA__,MATCH(0,COUNTIF($A$1:A1,__SAZBA__),0))</f>
        <v>#REF!</v>
      </c>
      <c r="B2" s="29" t="s">
        <v>1333</v>
      </c>
      <c r="C2" s="24"/>
      <c r="D2" s="27"/>
      <c r="E2" s="27"/>
      <c r="F2" s="26"/>
      <c r="G2" s="24"/>
      <c r="H2" s="150"/>
      <c r="I2" s="23"/>
      <c r="J2" s="23"/>
    </row>
    <row r="3" spans="1:10" s="22" customFormat="1" ht="13.5" thickBot="1" x14ac:dyDescent="0.25">
      <c r="A3" s="30" t="e">
        <f t="array" ref="A3">INDEX(__SAZBA__,MATCH(0,COUNTIF($A$1:A2,__SAZBA__),0))</f>
        <v>#REF!</v>
      </c>
      <c r="B3" s="31" t="s">
        <v>192</v>
      </c>
      <c r="C3" s="31" t="s">
        <v>146</v>
      </c>
      <c r="D3" s="31" t="s">
        <v>423</v>
      </c>
      <c r="E3" s="31" t="s">
        <v>916</v>
      </c>
      <c r="F3" s="31" t="s">
        <v>71</v>
      </c>
      <c r="G3" s="31" t="s">
        <v>994</v>
      </c>
      <c r="H3" s="31" t="s">
        <v>1497</v>
      </c>
      <c r="I3" s="30"/>
      <c r="J3" s="30"/>
    </row>
    <row r="4" spans="1:10" x14ac:dyDescent="0.2">
      <c r="A4" s="23" t="e">
        <f t="array" ref="A4">INDEX(__SAZBA__,MATCH(0,COUNTIF($A$1:A3,__SAZBA__),0))</f>
        <v>#REF!</v>
      </c>
      <c r="B4" s="151"/>
      <c r="C4" s="152"/>
      <c r="D4" s="152"/>
      <c r="E4" s="152"/>
      <c r="F4" s="152"/>
      <c r="G4" s="152"/>
      <c r="H4" s="152"/>
      <c r="I4" s="23"/>
      <c r="J4" s="23"/>
    </row>
    <row r="5" spans="1:10" s="18" customFormat="1" ht="16.5" customHeight="1" x14ac:dyDescent="0.25">
      <c r="A5" s="38"/>
      <c r="B5" s="153" t="s">
        <v>1498</v>
      </c>
      <c r="C5" s="43">
        <f>SUBTOTAL(9,C6:C13)</f>
        <v>0</v>
      </c>
      <c r="D5" s="43">
        <v>1019.7553416592314</v>
      </c>
      <c r="E5" s="43"/>
      <c r="F5" s="43">
        <f>SUBTOTAL(9,F6:F13)</f>
        <v>0</v>
      </c>
      <c r="G5" s="43">
        <f>SUBTOTAL(9,G6:G13)</f>
        <v>0</v>
      </c>
      <c r="H5" s="44">
        <v>772</v>
      </c>
      <c r="I5" s="38"/>
      <c r="J5" s="38"/>
    </row>
    <row r="6" spans="1:10" s="98" customFormat="1" ht="15.75" customHeight="1" outlineLevel="1" x14ac:dyDescent="0.2">
      <c r="A6" s="154"/>
      <c r="B6" s="155" t="s">
        <v>2465</v>
      </c>
      <c r="C6" s="54">
        <f>SUBTOTAL(9,C7:C13)</f>
        <v>0</v>
      </c>
      <c r="D6" s="54">
        <v>1019.7553416592314</v>
      </c>
      <c r="E6" s="54"/>
      <c r="F6" s="54">
        <f>SUBTOTAL(9,F7:F13)</f>
        <v>0</v>
      </c>
      <c r="G6" s="54">
        <f>SUBTOTAL(9,G7:G13)</f>
        <v>0</v>
      </c>
      <c r="H6" s="55">
        <v>772</v>
      </c>
      <c r="I6" s="154"/>
      <c r="J6" s="154"/>
    </row>
    <row r="7" spans="1:10" s="97" customFormat="1" ht="15" customHeight="1" outlineLevel="2" x14ac:dyDescent="0.2">
      <c r="A7" s="156"/>
      <c r="B7" s="157" t="s">
        <v>2506</v>
      </c>
      <c r="C7" s="65">
        <f>IF('SO.1.1.REK'!C5="",0,ROUND('SO.1.1.REK'!C5,2))</f>
        <v>0</v>
      </c>
      <c r="D7" s="65">
        <v>1012.5313181592311</v>
      </c>
      <c r="E7" s="253">
        <v>0.15</v>
      </c>
      <c r="F7" s="65">
        <f>IF('SO.1.1.REK'!E5="",0,ROUND('SO.1.1.REK'!E5,2))</f>
        <v>0</v>
      </c>
      <c r="G7" s="65">
        <f>IF('SO.1.1.REK'!F5="",0,ROUND('SO.1.1.REK'!F5,2))</f>
        <v>0</v>
      </c>
      <c r="H7" s="66">
        <v>579</v>
      </c>
      <c r="I7" s="156"/>
      <c r="J7" s="156"/>
    </row>
    <row r="8" spans="1:10" s="97" customFormat="1" ht="15" customHeight="1" outlineLevel="2" x14ac:dyDescent="0.2">
      <c r="B8" s="157" t="s">
        <v>1197</v>
      </c>
      <c r="C8" s="65">
        <f>IF('SO.1.4.a.1.REK'!C5="",0,ROUND('SO.1.4.a.1.REK'!C5,2))</f>
        <v>0</v>
      </c>
      <c r="D8" s="65">
        <v>1.3610500000000001</v>
      </c>
      <c r="E8" s="253">
        <v>0.21</v>
      </c>
      <c r="F8" s="65">
        <f>IF('SO.1.4.a.1.REK'!E5="",0,ROUND('SO.1.4.a.1.REK'!E5,2))</f>
        <v>0</v>
      </c>
      <c r="G8" s="65">
        <f>IF('SO.1.4.a.1.REK'!F5="",0,ROUND('SO.1.4.a.1.REK'!F5,2))</f>
        <v>0</v>
      </c>
      <c r="H8" s="66">
        <v>38</v>
      </c>
      <c r="I8" s="156"/>
    </row>
    <row r="9" spans="1:10" s="97" customFormat="1" ht="15" customHeight="1" outlineLevel="2" x14ac:dyDescent="0.2">
      <c r="B9" s="157" t="s">
        <v>1378</v>
      </c>
      <c r="C9" s="65">
        <f>IF('SO.1.4.a.2.REK'!C5="",0,ROUND('SO.1.4.a.2.REK'!C5,2))</f>
        <v>0</v>
      </c>
      <c r="D9" s="65">
        <v>1.3610500000000001</v>
      </c>
      <c r="E9" s="253">
        <v>0.15</v>
      </c>
      <c r="F9" s="65">
        <f>IF('SO.1.4.a.2.REK'!E5="",0,ROUND('SO.1.4.a.2.REK'!E5,2))</f>
        <v>0</v>
      </c>
      <c r="G9" s="65">
        <f>IF('SO.1.4.a.2.REK'!F5="",0,ROUND('SO.1.4.a.2.REK'!F5,2))</f>
        <v>0</v>
      </c>
      <c r="H9" s="66">
        <v>33</v>
      </c>
      <c r="I9" s="156"/>
    </row>
    <row r="10" spans="1:10" s="97" customFormat="1" ht="15" customHeight="1" outlineLevel="2" x14ac:dyDescent="0.2">
      <c r="B10" s="157" t="s">
        <v>2522</v>
      </c>
      <c r="C10" s="65">
        <f>IF('SO.1.4.b.REK'!C5="",0,ROUND('SO.1.4.b.REK'!C5,2))</f>
        <v>0</v>
      </c>
      <c r="D10" s="65">
        <v>1.3610500000000001</v>
      </c>
      <c r="E10" s="253">
        <v>0.21</v>
      </c>
      <c r="F10" s="65">
        <f>IF('SO.1.4.b.REK'!E5="",0,ROUND('SO.1.4.b.REK'!E5,2))</f>
        <v>0</v>
      </c>
      <c r="G10" s="65">
        <f>IF('SO.1.4.b.REK'!F5="",0,ROUND('SO.1.4.b.REK'!F5,2))</f>
        <v>0</v>
      </c>
      <c r="H10" s="66">
        <v>60</v>
      </c>
      <c r="I10" s="156"/>
    </row>
    <row r="11" spans="1:10" s="97" customFormat="1" ht="15" customHeight="1" outlineLevel="2" x14ac:dyDescent="0.2">
      <c r="B11" s="157" t="s">
        <v>2446</v>
      </c>
      <c r="C11" s="65">
        <f>IF('SO.1.4.c.REK'!C5="",0,ROUND('SO.1.4.c.REK'!C5,2))</f>
        <v>0</v>
      </c>
      <c r="D11" s="65">
        <v>1.3610500000000001</v>
      </c>
      <c r="E11" s="253">
        <v>0.15</v>
      </c>
      <c r="F11" s="65">
        <f>IF('SO.1.4.c.REK'!E5="",0,ROUND('SO.1.4.c.REK'!E5,2))</f>
        <v>0</v>
      </c>
      <c r="G11" s="65">
        <f>IF('SO.1.4.c.REK'!F5="",0,ROUND('SO.1.4.c.REK'!F5,2))</f>
        <v>0</v>
      </c>
      <c r="H11" s="66">
        <v>41</v>
      </c>
      <c r="I11" s="156"/>
    </row>
    <row r="12" spans="1:10" s="97" customFormat="1" ht="15" customHeight="1" outlineLevel="2" x14ac:dyDescent="0.2">
      <c r="B12" s="157" t="s">
        <v>2361</v>
      </c>
      <c r="C12" s="65">
        <f>IF(VRN.REK!C5="",0,ROUND(VRN.REK!C5,2))</f>
        <v>0</v>
      </c>
      <c r="D12" s="65">
        <v>1.3610500000000001</v>
      </c>
      <c r="E12" s="253">
        <v>0.15</v>
      </c>
      <c r="F12" s="65">
        <f>IF(VRN.REK!E5="",0,ROUND(VRN.REK!E5,2))</f>
        <v>0</v>
      </c>
      <c r="G12" s="65">
        <f>IF(VRN.REK!F5="",0,ROUND(VRN.REK!F5,2))</f>
        <v>0</v>
      </c>
      <c r="H12" s="66">
        <v>21</v>
      </c>
      <c r="I12" s="156"/>
    </row>
    <row r="13" spans="1:10" ht="13.5" outlineLevel="2" thickBot="1" x14ac:dyDescent="0.25">
      <c r="A13" s="23"/>
      <c r="B13" s="158"/>
      <c r="C13" s="168"/>
      <c r="D13" s="168"/>
      <c r="E13" s="168"/>
      <c r="F13" s="168"/>
      <c r="G13" s="168"/>
      <c r="H13" s="23"/>
      <c r="I13" s="23"/>
      <c r="J13" s="23"/>
    </row>
    <row r="14" spans="1:10" s="2" customFormat="1" ht="15" x14ac:dyDescent="0.25">
      <c r="A14" s="159"/>
      <c r="B14" s="160" t="s">
        <v>1224</v>
      </c>
      <c r="C14" s="169">
        <f>C5</f>
        <v>0</v>
      </c>
      <c r="D14" s="170"/>
      <c r="E14" s="170"/>
      <c r="F14" s="170"/>
      <c r="G14" s="170"/>
      <c r="H14" s="161"/>
      <c r="I14" s="159"/>
      <c r="J14" s="159"/>
    </row>
    <row r="15" spans="1:10" s="2" customFormat="1" ht="15" x14ac:dyDescent="0.25">
      <c r="A15" s="159"/>
      <c r="B15" s="162" t="s">
        <v>71</v>
      </c>
      <c r="C15" s="171">
        <f>F5</f>
        <v>0</v>
      </c>
      <c r="D15" s="172"/>
      <c r="E15" s="172"/>
      <c r="F15" s="172"/>
      <c r="G15" s="172"/>
      <c r="H15" s="159"/>
      <c r="I15" s="159"/>
      <c r="J15" s="159"/>
    </row>
    <row r="16" spans="1:10" s="3" customFormat="1" x14ac:dyDescent="0.2">
      <c r="A16" s="132">
        <f>IF(ISNUMBER(A3),SUMIF(__SAZBA__,A3,__CENA__),0)</f>
        <v>0</v>
      </c>
      <c r="B16" s="163" t="str">
        <f>IF(C14=0,"","DPH " &amp; 15 &amp; " % ze základny: " &amp; TEXT(C7+C9+C11+C12,"# ##0,00"))</f>
        <v/>
      </c>
      <c r="C16" s="173">
        <f>F7+F9+F11+F12</f>
        <v>0</v>
      </c>
      <c r="D16" s="174"/>
      <c r="E16" s="174"/>
      <c r="F16" s="174"/>
      <c r="G16" s="174"/>
      <c r="H16" s="132"/>
      <c r="I16" s="132"/>
      <c r="J16" s="132"/>
    </row>
    <row r="17" spans="1:10" s="3" customFormat="1" x14ac:dyDescent="0.2">
      <c r="A17" s="132"/>
      <c r="B17" s="163" t="str">
        <f>IF(C14=0,"","DPH " &amp; 21 &amp; " % ze základny: " &amp; TEXT(C8+C10,"# ##0,00"))</f>
        <v/>
      </c>
      <c r="C17" s="173">
        <f>F8+F10</f>
        <v>0</v>
      </c>
      <c r="D17" s="174"/>
      <c r="E17" s="174"/>
      <c r="F17" s="174"/>
      <c r="G17" s="174"/>
      <c r="H17" s="132"/>
      <c r="I17" s="132"/>
      <c r="J17" s="132"/>
    </row>
    <row r="18" spans="1:10" s="3" customFormat="1" ht="13.5" thickBot="1" x14ac:dyDescent="0.25">
      <c r="A18" s="132">
        <f>IF(ISNUMBER(A4),SUMIF(__SAZBA__,A4,__CENA__),0)</f>
        <v>0</v>
      </c>
      <c r="B18" s="163" t="str">
        <f>IF(A18=0,"","DPH " &amp; A4 &amp; " % ze základny: " &amp; TEXT(A18,"# ##0"))</f>
        <v/>
      </c>
      <c r="C18" s="173" t="str">
        <f>IF(A18=0,"",A18*A4/100)</f>
        <v/>
      </c>
      <c r="D18" s="174"/>
      <c r="E18" s="174"/>
      <c r="F18" s="174"/>
      <c r="G18" s="174"/>
      <c r="H18" s="132"/>
      <c r="I18" s="132"/>
      <c r="J18" s="132"/>
    </row>
    <row r="19" spans="1:10" s="2" customFormat="1" ht="15" x14ac:dyDescent="0.25">
      <c r="A19" s="159"/>
      <c r="B19" s="160" t="s">
        <v>1936</v>
      </c>
      <c r="C19" s="169">
        <f>G5</f>
        <v>0</v>
      </c>
      <c r="D19" s="175"/>
      <c r="E19" s="175"/>
      <c r="F19" s="170"/>
      <c r="G19" s="170"/>
      <c r="H19" s="161"/>
      <c r="I19" s="159"/>
      <c r="J19" s="159"/>
    </row>
    <row r="20" spans="1:10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</row>
    <row r="21" spans="1:10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</row>
    <row r="22" spans="1:10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</row>
    <row r="23" spans="1:10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</row>
    <row r="24" spans="1:10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</row>
    <row r="25" spans="1:10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</row>
    <row r="26" spans="1:10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</row>
    <row r="27" spans="1:10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</row>
    <row r="28" spans="1:10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</row>
    <row r="29" spans="1:10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</row>
    <row r="30" spans="1:10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</row>
  </sheetData>
  <sheetProtection password="CC8C" sheet="1"/>
  <phoneticPr fontId="0" type="noConversion"/>
  <pageMargins left="0.78740157480314965" right="0.78740157480314965" top="0.78740157480314965" bottom="0.78740157480314965" header="0.39370078740157483" footer="0.39370078740157483"/>
  <pageSetup paperSize="9" scale="90" orientation="landscape" horizontalDpi="300" verticalDpi="300" r:id="rId1"/>
  <headerFooter>
    <oddFooter>&amp;L&amp;8www.euroCALC.cz&amp;C&amp;8&amp;P z &amp;N&amp;R&amp;8&amp;D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/>
  </sheetPr>
  <dimension ref="A1:K123"/>
  <sheetViews>
    <sheetView topLeftCell="B1" workbookViewId="0">
      <pane ySplit="3" topLeftCell="A4" activePane="bottomLeft" state="frozen"/>
      <selection activeCell="O15" sqref="O15"/>
      <selection pane="bottomLeft" activeCell="B27" sqref="B27"/>
    </sheetView>
  </sheetViews>
  <sheetFormatPr defaultRowHeight="12.75" outlineLevelRow="3" x14ac:dyDescent="0.2"/>
  <cols>
    <col min="1" max="1" width="26" hidden="1" customWidth="1"/>
    <col min="2" max="2" width="80.7109375" customWidth="1"/>
    <col min="3" max="3" width="15.7109375" customWidth="1"/>
    <col min="4" max="4" width="10.42578125" hidden="1" customWidth="1"/>
    <col min="5" max="6" width="15.7109375" customWidth="1"/>
    <col min="7" max="7" width="12.42578125" customWidth="1"/>
  </cols>
  <sheetData>
    <row r="1" spans="1:11" ht="15.75" customHeight="1" x14ac:dyDescent="0.25">
      <c r="A1" s="149"/>
      <c r="B1" s="23" t="s">
        <v>433</v>
      </c>
      <c r="C1" s="24"/>
      <c r="D1" s="27"/>
      <c r="E1" s="26"/>
      <c r="F1" s="24"/>
      <c r="G1" s="150"/>
      <c r="H1" s="23"/>
      <c r="I1" s="23"/>
      <c r="J1" s="23"/>
      <c r="K1" s="23"/>
    </row>
    <row r="2" spans="1:11" ht="14.25" customHeight="1" x14ac:dyDescent="0.25">
      <c r="A2" s="23" t="e">
        <f t="array" ref="A2">INDEX(__SAZBA__,MATCH(0,COUNTIF($A$1:A1,__SAZBA__),0))</f>
        <v>#REF!</v>
      </c>
      <c r="B2" s="29" t="s">
        <v>1333</v>
      </c>
      <c r="C2" s="24"/>
      <c r="D2" s="27"/>
      <c r="E2" s="26"/>
      <c r="F2" s="24"/>
      <c r="G2" s="150"/>
      <c r="H2" s="23"/>
      <c r="I2" s="23"/>
      <c r="J2" s="23"/>
      <c r="K2" s="23"/>
    </row>
    <row r="3" spans="1:11" s="22" customFormat="1" ht="13.5" thickBot="1" x14ac:dyDescent="0.25">
      <c r="A3" s="30" t="e">
        <f t="array" ref="A3">INDEX(__SAZBA__,MATCH(0,COUNTIF($A$1:A2,__SAZBA__),0))</f>
        <v>#REF!</v>
      </c>
      <c r="B3" s="31" t="s">
        <v>192</v>
      </c>
      <c r="C3" s="31" t="s">
        <v>146</v>
      </c>
      <c r="D3" s="31" t="s">
        <v>423</v>
      </c>
      <c r="E3" s="31" t="s">
        <v>71</v>
      </c>
      <c r="F3" s="31" t="s">
        <v>994</v>
      </c>
      <c r="G3" s="31" t="s">
        <v>1497</v>
      </c>
      <c r="H3" s="30"/>
      <c r="I3" s="30"/>
      <c r="J3" s="30"/>
      <c r="K3" s="30"/>
    </row>
    <row r="4" spans="1:11" x14ac:dyDescent="0.2">
      <c r="A4" s="23" t="e">
        <f t="array" ref="A4">INDEX(__SAZBA__,MATCH(0,COUNTIF($A$1:A3,__SAZBA__),0))</f>
        <v>#REF!</v>
      </c>
      <c r="B4" s="151"/>
      <c r="C4" s="152"/>
      <c r="D4" s="152"/>
      <c r="E4" s="152"/>
      <c r="F4" s="152"/>
      <c r="G4" s="152"/>
      <c r="H4" s="23"/>
      <c r="I4" s="23"/>
      <c r="J4" s="23"/>
      <c r="K4" s="23"/>
    </row>
    <row r="5" spans="1:11" s="192" customFormat="1" ht="15.75" x14ac:dyDescent="0.25">
      <c r="A5" s="188"/>
      <c r="B5" s="189" t="str">
        <f>IF('SO.1.1.Zakazka'!$I$5=0,"",'SO.1.1.Zakazka'!$I$5)</f>
        <v>SO.01: VUZ Dědina - zateplení objektu</v>
      </c>
      <c r="C5" s="201" t="str">
        <f>IF('SO.1.1.Zakazka'!$O$5=0,"",'SO.1.1.Zakazka'!$O$5)</f>
        <v/>
      </c>
      <c r="D5" s="201">
        <f>IF('SO.1.1.Zakazka'!$Q$5=0,"",'SO.1.1.Zakazka'!$Q$5)</f>
        <v>1012.5313181592311</v>
      </c>
      <c r="E5" s="201" t="str">
        <f>IF('SO.1.1.Zakazka'!$U$5=0,"",'SO.1.1.Zakazka'!$U$5)</f>
        <v/>
      </c>
      <c r="F5" s="201" t="str">
        <f>IF('SO.1.1.Zakazka'!$V$5=0,"",'SO.1.1.Zakazka'!$V$5)</f>
        <v/>
      </c>
      <c r="G5" s="190">
        <f>IF('SO.1.1.Zakazka'!$Y$5=0,"",'SO.1.1.Zakazka'!$Y$5)</f>
        <v>579</v>
      </c>
      <c r="H5" s="188"/>
      <c r="I5" s="188"/>
      <c r="J5" s="188"/>
      <c r="K5" s="188"/>
    </row>
    <row r="6" spans="1:11" s="18" customFormat="1" ht="15" outlineLevel="1" x14ac:dyDescent="0.25">
      <c r="A6" s="38"/>
      <c r="B6" s="193" t="str">
        <f>IF('SO.1.1.Zakazka'!$I$6=0,"",'SO.1.1.Zakazka'!$I$6)</f>
        <v>SO.1.1.: Architektonicko stavební řešení</v>
      </c>
      <c r="C6" s="43" t="str">
        <f>IF('SO.1.1.Zakazka'!$O$6=0,"",'SO.1.1.Zakazka'!$O$6)</f>
        <v/>
      </c>
      <c r="D6" s="43">
        <f>IF('SO.1.1.Zakazka'!$Q$6=0,"",'SO.1.1.Zakazka'!$Q$6)</f>
        <v>1012.5313181592311</v>
      </c>
      <c r="E6" s="43" t="str">
        <f>IF('SO.1.1.Zakazka'!$U$6=0,"",'SO.1.1.Zakazka'!$U$6)</f>
        <v/>
      </c>
      <c r="F6" s="43" t="str">
        <f>IF('SO.1.1.Zakazka'!$V$6=0,"",'SO.1.1.Zakazka'!$V$6)</f>
        <v/>
      </c>
      <c r="G6" s="44">
        <f>IF('SO.1.1.Zakazka'!$Y$6=0,"",'SO.1.1.Zakazka'!$Y$6)</f>
        <v>579</v>
      </c>
      <c r="H6" s="38"/>
      <c r="I6" s="38"/>
      <c r="J6" s="38"/>
      <c r="K6" s="38"/>
    </row>
    <row r="7" spans="1:11" s="98" customFormat="1" outlineLevel="2" x14ac:dyDescent="0.2">
      <c r="A7" s="154"/>
      <c r="B7" s="194" t="str">
        <f>IF('SO.1.1.Zakazka'!$I$7=0,"",'SO.1.1.Zakazka'!$I$7)</f>
        <v>1.1.a. 4. 1.: Přípravné práce</v>
      </c>
      <c r="C7" s="54" t="str">
        <f>IF('SO.1.1.Zakazka'!$O$7=0,"",'SO.1.1.Zakazka'!$O$7)</f>
        <v/>
      </c>
      <c r="D7" s="54">
        <f>IF('SO.1.1.Zakazka'!$Q$7=0,"",'SO.1.1.Zakazka'!$Q$7)</f>
        <v>16.457432099999998</v>
      </c>
      <c r="E7" s="54" t="str">
        <f>IF('SO.1.1.Zakazka'!$U$7=0,"",'SO.1.1.Zakazka'!$U$7)</f>
        <v/>
      </c>
      <c r="F7" s="54" t="str">
        <f>IF('SO.1.1.Zakazka'!$V$7=0,"",'SO.1.1.Zakazka'!$V$7)</f>
        <v/>
      </c>
      <c r="G7" s="55">
        <f>IF('SO.1.1.Zakazka'!$Y$7=0,"",'SO.1.1.Zakazka'!$Y$7)</f>
        <v>24</v>
      </c>
      <c r="H7" s="154"/>
      <c r="I7" s="154"/>
      <c r="J7" s="154"/>
      <c r="K7" s="154"/>
    </row>
    <row r="8" spans="1:11" s="97" customFormat="1" ht="12" outlineLevel="3" x14ac:dyDescent="0.2">
      <c r="A8" s="156"/>
      <c r="B8" s="195" t="str">
        <f>IF('SO.1.1.Zakazka'!$I$8=0,"",'SO.1.1.Zakazka'!$I$8)</f>
        <v>001.: Zemní práce</v>
      </c>
      <c r="C8" s="65" t="str">
        <f>IF('SO.1.1.Zakazka'!$O$8=0,"",'SO.1.1.Zakazka'!$O$8)</f>
        <v/>
      </c>
      <c r="D8" s="65" t="str">
        <f>IF('SO.1.1.Zakazka'!$Q$8=0,"",'SO.1.1.Zakazka'!$Q$8)</f>
        <v/>
      </c>
      <c r="E8" s="65" t="str">
        <f>IF('SO.1.1.Zakazka'!$U$8=0,"",'SO.1.1.Zakazka'!$U$8)</f>
        <v/>
      </c>
      <c r="F8" s="65" t="str">
        <f>IF('SO.1.1.Zakazka'!$V$8=0,"",'SO.1.1.Zakazka'!$V$8)</f>
        <v/>
      </c>
      <c r="G8" s="66">
        <f>IF('SO.1.1.Zakazka'!$Y$8=0,"",'SO.1.1.Zakazka'!$Y$8)</f>
        <v>5</v>
      </c>
      <c r="H8" s="156"/>
      <c r="I8" s="156"/>
      <c r="J8" s="156"/>
      <c r="K8" s="156"/>
    </row>
    <row r="9" spans="1:11" s="97" customFormat="1" ht="12" outlineLevel="3" x14ac:dyDescent="0.2">
      <c r="B9" s="195" t="str">
        <f>IF('SO.1.1.Zakazka'!$I$52=0,"",'SO.1.1.Zakazka'!$I$52)</f>
        <v>0061: Úprava povrchů vnitřní</v>
      </c>
      <c r="C9" s="65" t="str">
        <f>IF('SO.1.1.Zakazka'!$O$52=0,"",'SO.1.1.Zakazka'!$O$52)</f>
        <v/>
      </c>
      <c r="D9" s="65">
        <f>IF('SO.1.1.Zakazka'!$Q$52=0,"",'SO.1.1.Zakazka'!$Q$52)</f>
        <v>16.440830339999998</v>
      </c>
      <c r="E9" s="65" t="str">
        <f>IF('SO.1.1.Zakazka'!$U$52=0,"",'SO.1.1.Zakazka'!$U$52)</f>
        <v/>
      </c>
      <c r="F9" s="65" t="str">
        <f>IF('SO.1.1.Zakazka'!$V$52=0,"",'SO.1.1.Zakazka'!$V$52)</f>
        <v/>
      </c>
      <c r="G9" s="66">
        <f>IF('SO.1.1.Zakazka'!$Y$52=0,"",'SO.1.1.Zakazka'!$Y$52)</f>
        <v>2</v>
      </c>
      <c r="H9" s="156"/>
    </row>
    <row r="10" spans="1:11" s="97" customFormat="1" ht="12" outlineLevel="3" x14ac:dyDescent="0.2">
      <c r="B10" s="195" t="str">
        <f>IF('SO.1.1.Zakazka'!$I$84=0,"",'SO.1.1.Zakazka'!$I$84)</f>
        <v>0091: Doplňující konstrukce a práce pozemních komunikací, letišť a ploch</v>
      </c>
      <c r="C10" s="65" t="str">
        <f>IF('SO.1.1.Zakazka'!$O$84=0,"",'SO.1.1.Zakazka'!$O$84)</f>
        <v/>
      </c>
      <c r="D10" s="65" t="str">
        <f>IF('SO.1.1.Zakazka'!$Q$84=0,"",'SO.1.1.Zakazka'!$Q$84)</f>
        <v/>
      </c>
      <c r="E10" s="65" t="str">
        <f>IF('SO.1.1.Zakazka'!$U$84=0,"",'SO.1.1.Zakazka'!$U$84)</f>
        <v/>
      </c>
      <c r="F10" s="65" t="str">
        <f>IF('SO.1.1.Zakazka'!$V$84=0,"",'SO.1.1.Zakazka'!$V$84)</f>
        <v/>
      </c>
      <c r="G10" s="66">
        <f>IF('SO.1.1.Zakazka'!$Y$84=0,"",'SO.1.1.Zakazka'!$Y$84)</f>
        <v>1</v>
      </c>
      <c r="H10" s="156"/>
    </row>
    <row r="11" spans="1:11" s="97" customFormat="1" ht="12" outlineLevel="3" x14ac:dyDescent="0.2">
      <c r="B11" s="195" t="str">
        <f>IF('SO.1.1.Zakazka'!$I$91=0,"",'SO.1.1.Zakazka'!$I$91)</f>
        <v>0094: Lešení, systémové bednění a stavební výtahy</v>
      </c>
      <c r="C11" s="65" t="str">
        <f>IF('SO.1.1.Zakazka'!$O$91=0,"",'SO.1.1.Zakazka'!$O$91)</f>
        <v/>
      </c>
      <c r="D11" s="65">
        <f>IF('SO.1.1.Zakazka'!$Q$91=0,"",'SO.1.1.Zakazka'!$Q$91)</f>
        <v>1.660176E-2</v>
      </c>
      <c r="E11" s="65" t="str">
        <f>IF('SO.1.1.Zakazka'!$U$91=0,"",'SO.1.1.Zakazka'!$U$91)</f>
        <v/>
      </c>
      <c r="F11" s="65" t="str">
        <f>IF('SO.1.1.Zakazka'!$V$91=0,"",'SO.1.1.Zakazka'!$V$91)</f>
        <v/>
      </c>
      <c r="G11" s="66">
        <f>IF('SO.1.1.Zakazka'!$Y$91=0,"",'SO.1.1.Zakazka'!$Y$91)</f>
        <v>11</v>
      </c>
      <c r="H11" s="156"/>
    </row>
    <row r="12" spans="1:11" s="97" customFormat="1" ht="12" outlineLevel="3" x14ac:dyDescent="0.2">
      <c r="B12" s="195" t="str">
        <f>IF('SO.1.1.Zakazka'!$I$186=0,"",'SO.1.1.Zakazka'!$I$186)</f>
        <v>099.: Přesun hmot HSV</v>
      </c>
      <c r="C12" s="65" t="str">
        <f>IF('SO.1.1.Zakazka'!$O$186=0,"",'SO.1.1.Zakazka'!$O$186)</f>
        <v/>
      </c>
      <c r="D12" s="65" t="str">
        <f>IF('SO.1.1.Zakazka'!$Q$186=0,"",'SO.1.1.Zakazka'!$Q$186)</f>
        <v/>
      </c>
      <c r="E12" s="65" t="str">
        <f>IF('SO.1.1.Zakazka'!$U$186=0,"",'SO.1.1.Zakazka'!$U$186)</f>
        <v/>
      </c>
      <c r="F12" s="65" t="str">
        <f>IF('SO.1.1.Zakazka'!$V$186=0,"",'SO.1.1.Zakazka'!$V$186)</f>
        <v/>
      </c>
      <c r="G12" s="66">
        <f>IF('SO.1.1.Zakazka'!$Y$186=0,"",'SO.1.1.Zakazka'!$Y$186)</f>
        <v>4</v>
      </c>
      <c r="H12" s="156"/>
    </row>
    <row r="13" spans="1:11" s="97" customFormat="1" ht="12" outlineLevel="3" x14ac:dyDescent="0.2">
      <c r="B13" s="195" t="str">
        <f>IF('SO.1.1.Zakazka'!$I$200=0,"",'SO.1.1.Zakazka'!$I$200)</f>
        <v>712.: Povlakové krytiny</v>
      </c>
      <c r="C13" s="65" t="str">
        <f>IF('SO.1.1.Zakazka'!$O$200=0,"",'SO.1.1.Zakazka'!$O$200)</f>
        <v/>
      </c>
      <c r="D13" s="65" t="str">
        <f>IF('SO.1.1.Zakazka'!$Q$200=0,"",'SO.1.1.Zakazka'!$Q$200)</f>
        <v/>
      </c>
      <c r="E13" s="65" t="str">
        <f>IF('SO.1.1.Zakazka'!$U$200=0,"",'SO.1.1.Zakazka'!$U$200)</f>
        <v/>
      </c>
      <c r="F13" s="65" t="str">
        <f>IF('SO.1.1.Zakazka'!$V$200=0,"",'SO.1.1.Zakazka'!$V$200)</f>
        <v/>
      </c>
      <c r="G13" s="66">
        <f>IF('SO.1.1.Zakazka'!$Y$200=0,"",'SO.1.1.Zakazka'!$Y$200)</f>
        <v>1</v>
      </c>
      <c r="H13" s="156"/>
    </row>
    <row r="14" spans="1:11" s="98" customFormat="1" outlineLevel="2" x14ac:dyDescent="0.2">
      <c r="B14" s="194" t="str">
        <f>IF('SO.1.1.Zakazka'!$I$209=0,"",'SO.1.1.Zakazka'!$I$209)</f>
        <v>1.1.a. 4. 2.: Bourací a demontážní práce</v>
      </c>
      <c r="C14" s="54" t="str">
        <f>IF('SO.1.1.Zakazka'!$O$209=0,"",'SO.1.1.Zakazka'!$O$209)</f>
        <v/>
      </c>
      <c r="D14" s="54">
        <f>IF('SO.1.1.Zakazka'!$Q$209=0,"",'SO.1.1.Zakazka'!$Q$209)</f>
        <v>54.446135824999999</v>
      </c>
      <c r="E14" s="54" t="str">
        <f>IF('SO.1.1.Zakazka'!$U$209=0,"",'SO.1.1.Zakazka'!$U$209)</f>
        <v/>
      </c>
      <c r="F14" s="54" t="str">
        <f>IF('SO.1.1.Zakazka'!$V$209=0,"",'SO.1.1.Zakazka'!$V$209)</f>
        <v/>
      </c>
      <c r="G14" s="55">
        <f>IF('SO.1.1.Zakazka'!$Y$209=0,"",'SO.1.1.Zakazka'!$Y$209)</f>
        <v>46</v>
      </c>
      <c r="H14" s="154"/>
    </row>
    <row r="15" spans="1:11" s="97" customFormat="1" ht="12" outlineLevel="3" x14ac:dyDescent="0.2">
      <c r="B15" s="195" t="str">
        <f>IF('SO.1.1.Zakazka'!$I$210=0,"",'SO.1.1.Zakazka'!$I$210)</f>
        <v>001.: Zemní práce</v>
      </c>
      <c r="C15" s="65" t="str">
        <f>IF('SO.1.1.Zakazka'!$O$210=0,"",'SO.1.1.Zakazka'!$O$210)</f>
        <v/>
      </c>
      <c r="D15" s="65" t="str">
        <f>IF('SO.1.1.Zakazka'!$Q$210=0,"",'SO.1.1.Zakazka'!$Q$210)</f>
        <v/>
      </c>
      <c r="E15" s="65" t="str">
        <f>IF('SO.1.1.Zakazka'!$U$210=0,"",'SO.1.1.Zakazka'!$U$210)</f>
        <v/>
      </c>
      <c r="F15" s="65" t="str">
        <f>IF('SO.1.1.Zakazka'!$V$210=0,"",'SO.1.1.Zakazka'!$V$210)</f>
        <v/>
      </c>
      <c r="G15" s="66">
        <f>IF('SO.1.1.Zakazka'!$Y$210=0,"",'SO.1.1.Zakazka'!$Y$210)</f>
        <v>2</v>
      </c>
      <c r="H15" s="156"/>
    </row>
    <row r="16" spans="1:11" s="97" customFormat="1" ht="12" outlineLevel="3" x14ac:dyDescent="0.2">
      <c r="B16" s="195" t="str">
        <f>IF('SO.1.1.Zakazka'!$I$230=0,"",'SO.1.1.Zakazka'!$I$230)</f>
        <v>0027: Základy</v>
      </c>
      <c r="C16" s="65" t="str">
        <f>IF('SO.1.1.Zakazka'!$O$230=0,"",'SO.1.1.Zakazka'!$O$230)</f>
        <v/>
      </c>
      <c r="D16" s="65">
        <f>IF('SO.1.1.Zakazka'!$Q$230=0,"",'SO.1.1.Zakazka'!$Q$230)</f>
        <v>40.61412</v>
      </c>
      <c r="E16" s="65" t="str">
        <f>IF('SO.1.1.Zakazka'!$U$230=0,"",'SO.1.1.Zakazka'!$U$230)</f>
        <v/>
      </c>
      <c r="F16" s="65" t="str">
        <f>IF('SO.1.1.Zakazka'!$V$230=0,"",'SO.1.1.Zakazka'!$V$230)</f>
        <v/>
      </c>
      <c r="G16" s="66">
        <f>IF('SO.1.1.Zakazka'!$Y$230=0,"",'SO.1.1.Zakazka'!$Y$230)</f>
        <v>1</v>
      </c>
      <c r="H16" s="156"/>
    </row>
    <row r="17" spans="2:8" s="97" customFormat="1" ht="12" outlineLevel="3" x14ac:dyDescent="0.2">
      <c r="B17" s="195" t="str">
        <f>IF('SO.1.1.Zakazka'!$I$237=0,"",'SO.1.1.Zakazka'!$I$237)</f>
        <v>0031: Zdi podpěrné a volné</v>
      </c>
      <c r="C17" s="65" t="str">
        <f>IF('SO.1.1.Zakazka'!$O$237=0,"",'SO.1.1.Zakazka'!$O$237)</f>
        <v/>
      </c>
      <c r="D17" s="65">
        <f>IF('SO.1.1.Zakazka'!$Q$237=0,"",'SO.1.1.Zakazka'!$Q$237)</f>
        <v>11.313010800000002</v>
      </c>
      <c r="E17" s="65" t="str">
        <f>IF('SO.1.1.Zakazka'!$U$237=0,"",'SO.1.1.Zakazka'!$U$237)</f>
        <v/>
      </c>
      <c r="F17" s="65" t="str">
        <f>IF('SO.1.1.Zakazka'!$V$237=0,"",'SO.1.1.Zakazka'!$V$237)</f>
        <v/>
      </c>
      <c r="G17" s="66">
        <f>IF('SO.1.1.Zakazka'!$Y$237=0,"",'SO.1.1.Zakazka'!$Y$237)</f>
        <v>1</v>
      </c>
      <c r="H17" s="156"/>
    </row>
    <row r="18" spans="2:8" s="97" customFormat="1" ht="12" outlineLevel="3" x14ac:dyDescent="0.2">
      <c r="B18" s="195" t="str">
        <f>IF('SO.1.1.Zakazka'!$I$244=0,"",'SO.1.1.Zakazka'!$I$244)</f>
        <v>0063: Podlahy a podlahové konstrukce</v>
      </c>
      <c r="C18" s="65" t="str">
        <f>IF('SO.1.1.Zakazka'!$O$244=0,"",'SO.1.1.Zakazka'!$O$244)</f>
        <v/>
      </c>
      <c r="D18" s="65">
        <f>IF('SO.1.1.Zakazka'!$Q$244=0,"",'SO.1.1.Zakazka'!$Q$244)</f>
        <v>2.5166568499999995</v>
      </c>
      <c r="E18" s="65" t="str">
        <f>IF('SO.1.1.Zakazka'!$U$244=0,"",'SO.1.1.Zakazka'!$U$244)</f>
        <v/>
      </c>
      <c r="F18" s="65" t="str">
        <f>IF('SO.1.1.Zakazka'!$V$244=0,"",'SO.1.1.Zakazka'!$V$244)</f>
        <v/>
      </c>
      <c r="G18" s="66">
        <f>IF('SO.1.1.Zakazka'!$Y$244=0,"",'SO.1.1.Zakazka'!$Y$244)</f>
        <v>2</v>
      </c>
      <c r="H18" s="156"/>
    </row>
    <row r="19" spans="2:8" s="97" customFormat="1" ht="12" outlineLevel="3" x14ac:dyDescent="0.2">
      <c r="B19" s="195" t="str">
        <f>IF('SO.1.1.Zakazka'!$I$259=0,"",'SO.1.1.Zakazka'!$I$259)</f>
        <v>0096: Bourání konstrukcí</v>
      </c>
      <c r="C19" s="65" t="str">
        <f>IF('SO.1.1.Zakazka'!$O$259=0,"",'SO.1.1.Zakazka'!$O$259)</f>
        <v/>
      </c>
      <c r="D19" s="65" t="str">
        <f>IF('SO.1.1.Zakazka'!$Q$259=0,"",'SO.1.1.Zakazka'!$Q$259)</f>
        <v/>
      </c>
      <c r="E19" s="65" t="str">
        <f>IF('SO.1.1.Zakazka'!$U$259=0,"",'SO.1.1.Zakazka'!$U$259)</f>
        <v/>
      </c>
      <c r="F19" s="65" t="str">
        <f>IF('SO.1.1.Zakazka'!$V$259=0,"",'SO.1.1.Zakazka'!$V$259)</f>
        <v/>
      </c>
      <c r="G19" s="66">
        <f>IF('SO.1.1.Zakazka'!$Y$259=0,"",'SO.1.1.Zakazka'!$Y$259)</f>
        <v>19</v>
      </c>
      <c r="H19" s="156"/>
    </row>
    <row r="20" spans="2:8" s="97" customFormat="1" ht="12" outlineLevel="3" x14ac:dyDescent="0.2">
      <c r="B20" s="195" t="str">
        <f>IF('SO.1.1.Zakazka'!$I$446=0,"",'SO.1.1.Zakazka'!$I$446)</f>
        <v>0097: Prorážení otvorů a ostatní bourací práce</v>
      </c>
      <c r="C20" s="65" t="str">
        <f>IF('SO.1.1.Zakazka'!$O$446=0,"",'SO.1.1.Zakazka'!$O$446)</f>
        <v/>
      </c>
      <c r="D20" s="65">
        <f>IF('SO.1.1.Zakazka'!$Q$446=0,"",'SO.1.1.Zakazka'!$Q$446)</f>
        <v>2.1216E-3</v>
      </c>
      <c r="E20" s="65" t="str">
        <f>IF('SO.1.1.Zakazka'!$U$446=0,"",'SO.1.1.Zakazka'!$U$446)</f>
        <v/>
      </c>
      <c r="F20" s="65" t="str">
        <f>IF('SO.1.1.Zakazka'!$V$446=0,"",'SO.1.1.Zakazka'!$V$446)</f>
        <v/>
      </c>
      <c r="G20" s="66">
        <f>IF('SO.1.1.Zakazka'!$Y$446=0,"",'SO.1.1.Zakazka'!$Y$446)</f>
        <v>3</v>
      </c>
      <c r="H20" s="156"/>
    </row>
    <row r="21" spans="2:8" s="97" customFormat="1" ht="12" outlineLevel="3" x14ac:dyDescent="0.2">
      <c r="B21" s="195" t="str">
        <f>IF('SO.1.1.Zakazka'!$I$474=0,"",'SO.1.1.Zakazka'!$I$474)</f>
        <v>0098: Demolice a sanace</v>
      </c>
      <c r="C21" s="65" t="str">
        <f>IF('SO.1.1.Zakazka'!$O$474=0,"",'SO.1.1.Zakazka'!$O$474)</f>
        <v/>
      </c>
      <c r="D21" s="65">
        <f>IF('SO.1.1.Zakazka'!$Q$474=0,"",'SO.1.1.Zakazka'!$Q$474)</f>
        <v>2.2657499999999999E-4</v>
      </c>
      <c r="E21" s="65" t="str">
        <f>IF('SO.1.1.Zakazka'!$U$474=0,"",'SO.1.1.Zakazka'!$U$474)</f>
        <v/>
      </c>
      <c r="F21" s="65" t="str">
        <f>IF('SO.1.1.Zakazka'!$V$474=0,"",'SO.1.1.Zakazka'!$V$474)</f>
        <v/>
      </c>
      <c r="G21" s="66">
        <f>IF('SO.1.1.Zakazka'!$Y$474=0,"",'SO.1.1.Zakazka'!$Y$474)</f>
        <v>1</v>
      </c>
      <c r="H21" s="156"/>
    </row>
    <row r="22" spans="2:8" s="97" customFormat="1" ht="12" outlineLevel="3" x14ac:dyDescent="0.2">
      <c r="B22" s="195" t="str">
        <f>IF('SO.1.1.Zakazka'!$I$482=0,"",'SO.1.1.Zakazka'!$I$482)</f>
        <v>099.: Přesun hmot HSV</v>
      </c>
      <c r="C22" s="65" t="str">
        <f>IF('SO.1.1.Zakazka'!$O$482=0,"",'SO.1.1.Zakazka'!$O$482)</f>
        <v/>
      </c>
      <c r="D22" s="65" t="str">
        <f>IF('SO.1.1.Zakazka'!$Q$482=0,"",'SO.1.1.Zakazka'!$Q$482)</f>
        <v/>
      </c>
      <c r="E22" s="65" t="str">
        <f>IF('SO.1.1.Zakazka'!$U$482=0,"",'SO.1.1.Zakazka'!$U$482)</f>
        <v/>
      </c>
      <c r="F22" s="65" t="str">
        <f>IF('SO.1.1.Zakazka'!$V$482=0,"",'SO.1.1.Zakazka'!$V$482)</f>
        <v/>
      </c>
      <c r="G22" s="66">
        <f>IF('SO.1.1.Zakazka'!$Y$482=0,"",'SO.1.1.Zakazka'!$Y$482)</f>
        <v>4</v>
      </c>
      <c r="H22" s="156"/>
    </row>
    <row r="23" spans="2:8" s="97" customFormat="1" ht="12" outlineLevel="3" x14ac:dyDescent="0.2">
      <c r="B23" s="195" t="str">
        <f>IF('SO.1.1.Zakazka'!$I$496=0,"",'SO.1.1.Zakazka'!$I$496)</f>
        <v>711.: Izolace proti vodě</v>
      </c>
      <c r="C23" s="65" t="str">
        <f>IF('SO.1.1.Zakazka'!$O$496=0,"",'SO.1.1.Zakazka'!$O$496)</f>
        <v/>
      </c>
      <c r="D23" s="65" t="str">
        <f>IF('SO.1.1.Zakazka'!$Q$496=0,"",'SO.1.1.Zakazka'!$Q$496)</f>
        <v/>
      </c>
      <c r="E23" s="65" t="str">
        <f>IF('SO.1.1.Zakazka'!$U$496=0,"",'SO.1.1.Zakazka'!$U$496)</f>
        <v/>
      </c>
      <c r="F23" s="65" t="str">
        <f>IF('SO.1.1.Zakazka'!$V$496=0,"",'SO.1.1.Zakazka'!$V$496)</f>
        <v/>
      </c>
      <c r="G23" s="66">
        <f>IF('SO.1.1.Zakazka'!$Y$496=0,"",'SO.1.1.Zakazka'!$Y$496)</f>
        <v>2</v>
      </c>
      <c r="H23" s="156"/>
    </row>
    <row r="24" spans="2:8" s="97" customFormat="1" ht="12" outlineLevel="3" x14ac:dyDescent="0.2">
      <c r="B24" s="195" t="str">
        <f>IF('SO.1.1.Zakazka'!$I$542=0,"",'SO.1.1.Zakazka'!$I$542)</f>
        <v>713.: Izolace tepelné</v>
      </c>
      <c r="C24" s="65" t="str">
        <f>IF('SO.1.1.Zakazka'!$O$542=0,"",'SO.1.1.Zakazka'!$O$542)</f>
        <v/>
      </c>
      <c r="D24" s="65" t="str">
        <f>IF('SO.1.1.Zakazka'!$Q$542=0,"",'SO.1.1.Zakazka'!$Q$542)</f>
        <v/>
      </c>
      <c r="E24" s="65" t="str">
        <f>IF('SO.1.1.Zakazka'!$U$542=0,"",'SO.1.1.Zakazka'!$U$542)</f>
        <v/>
      </c>
      <c r="F24" s="65" t="str">
        <f>IF('SO.1.1.Zakazka'!$V$542=0,"",'SO.1.1.Zakazka'!$V$542)</f>
        <v/>
      </c>
      <c r="G24" s="66">
        <f>IF('SO.1.1.Zakazka'!$Y$542=0,"",'SO.1.1.Zakazka'!$Y$542)</f>
        <v>1</v>
      </c>
      <c r="H24" s="156"/>
    </row>
    <row r="25" spans="2:8" s="97" customFormat="1" ht="12" outlineLevel="3" x14ac:dyDescent="0.2">
      <c r="B25" s="195" t="str">
        <f>IF('SO.1.1.Zakazka'!$I$553=0,"",'SO.1.1.Zakazka'!$I$553)</f>
        <v>764.: Konstrukce klempířské</v>
      </c>
      <c r="C25" s="65" t="str">
        <f>IF('SO.1.1.Zakazka'!$O$553=0,"",'SO.1.1.Zakazka'!$O$553)</f>
        <v/>
      </c>
      <c r="D25" s="65" t="str">
        <f>IF('SO.1.1.Zakazka'!$Q$553=0,"",'SO.1.1.Zakazka'!$Q$553)</f>
        <v/>
      </c>
      <c r="E25" s="65" t="str">
        <f>IF('SO.1.1.Zakazka'!$U$553=0,"",'SO.1.1.Zakazka'!$U$553)</f>
        <v/>
      </c>
      <c r="F25" s="65" t="str">
        <f>IF('SO.1.1.Zakazka'!$V$553=0,"",'SO.1.1.Zakazka'!$V$553)</f>
        <v/>
      </c>
      <c r="G25" s="66">
        <f>IF('SO.1.1.Zakazka'!$Y$553=0,"",'SO.1.1.Zakazka'!$Y$553)</f>
        <v>2</v>
      </c>
      <c r="H25" s="156"/>
    </row>
    <row r="26" spans="2:8" s="97" customFormat="1" ht="12" outlineLevel="3" x14ac:dyDescent="0.2">
      <c r="B26" s="195" t="str">
        <f>IF('SO.1.1.Zakazka'!$I$596=0,"",'SO.1.1.Zakazka'!$I$596)</f>
        <v>7664: Konstrukce truhlářské - úpravy povrchů</v>
      </c>
      <c r="C26" s="65" t="str">
        <f>IF('SO.1.1.Zakazka'!$O$596=0,"",'SO.1.1.Zakazka'!$O$596)</f>
        <v/>
      </c>
      <c r="D26" s="65" t="str">
        <f>IF('SO.1.1.Zakazka'!$Q$596=0,"",'SO.1.1.Zakazka'!$Q$596)</f>
        <v/>
      </c>
      <c r="E26" s="65" t="str">
        <f>IF('SO.1.1.Zakazka'!$U$596=0,"",'SO.1.1.Zakazka'!$U$596)</f>
        <v/>
      </c>
      <c r="F26" s="65" t="str">
        <f>IF('SO.1.1.Zakazka'!$V$596=0,"",'SO.1.1.Zakazka'!$V$596)</f>
        <v/>
      </c>
      <c r="G26" s="66">
        <f>IF('SO.1.1.Zakazka'!$Y$596=0,"",'SO.1.1.Zakazka'!$Y$596)</f>
        <v>1</v>
      </c>
      <c r="H26" s="156"/>
    </row>
    <row r="27" spans="2:8" s="97" customFormat="1" ht="12" outlineLevel="3" x14ac:dyDescent="0.2">
      <c r="B27" s="195" t="str">
        <f>IF('SO.1.1.Zakazka'!$I$622=0,"",'SO.1.1.Zakazka'!$I$622)</f>
        <v>7671: Konstrukce zámečnické - stěny a příčky</v>
      </c>
      <c r="C27" s="65" t="str">
        <f>IF('SO.1.1.Zakazka'!$O$622=0,"",'SO.1.1.Zakazka'!$O$622)</f>
        <v/>
      </c>
      <c r="D27" s="65" t="str">
        <f>IF('SO.1.1.Zakazka'!$Q$622=0,"",'SO.1.1.Zakazka'!$Q$622)</f>
        <v/>
      </c>
      <c r="E27" s="65" t="str">
        <f>IF('SO.1.1.Zakazka'!$U$622=0,"",'SO.1.1.Zakazka'!$U$622)</f>
        <v/>
      </c>
      <c r="F27" s="65" t="str">
        <f>IF('SO.1.1.Zakazka'!$V$622=0,"",'SO.1.1.Zakazka'!$V$622)</f>
        <v/>
      </c>
      <c r="G27" s="66">
        <f>IF('SO.1.1.Zakazka'!$Y$622=0,"",'SO.1.1.Zakazka'!$Y$622)</f>
        <v>3</v>
      </c>
      <c r="H27" s="156"/>
    </row>
    <row r="28" spans="2:8" s="97" customFormat="1" ht="12" outlineLevel="3" x14ac:dyDescent="0.2">
      <c r="B28" s="195" t="str">
        <f>IF('SO.1.1.Zakazka'!$I$643=0,"",'SO.1.1.Zakazka'!$I$643)</f>
        <v>7675: Konstrukce zámečnické - podlahy a podhledy</v>
      </c>
      <c r="C28" s="65" t="str">
        <f>IF('SO.1.1.Zakazka'!$O$643=0,"",'SO.1.1.Zakazka'!$O$643)</f>
        <v/>
      </c>
      <c r="D28" s="65" t="str">
        <f>IF('SO.1.1.Zakazka'!$Q$643=0,"",'SO.1.1.Zakazka'!$Q$643)</f>
        <v/>
      </c>
      <c r="E28" s="65" t="str">
        <f>IF('SO.1.1.Zakazka'!$U$643=0,"",'SO.1.1.Zakazka'!$U$643)</f>
        <v/>
      </c>
      <c r="F28" s="65" t="str">
        <f>IF('SO.1.1.Zakazka'!$V$643=0,"",'SO.1.1.Zakazka'!$V$643)</f>
        <v/>
      </c>
      <c r="G28" s="66">
        <f>IF('SO.1.1.Zakazka'!$Y$643=0,"",'SO.1.1.Zakazka'!$Y$643)</f>
        <v>2</v>
      </c>
      <c r="H28" s="156"/>
    </row>
    <row r="29" spans="2:8" s="97" customFormat="1" ht="12" outlineLevel="3" x14ac:dyDescent="0.2">
      <c r="B29" s="195" t="str">
        <f>IF('SO.1.1.Zakazka'!$I$657=0,"",'SO.1.1.Zakazka'!$I$657)</f>
        <v>7676: Konstrukce zámečnické - otvory</v>
      </c>
      <c r="C29" s="65" t="str">
        <f>IF('SO.1.1.Zakazka'!$O$657=0,"",'SO.1.1.Zakazka'!$O$657)</f>
        <v/>
      </c>
      <c r="D29" s="65" t="str">
        <f>IF('SO.1.1.Zakazka'!$Q$657=0,"",'SO.1.1.Zakazka'!$Q$657)</f>
        <v/>
      </c>
      <c r="E29" s="65" t="str">
        <f>IF('SO.1.1.Zakazka'!$U$657=0,"",'SO.1.1.Zakazka'!$U$657)</f>
        <v/>
      </c>
      <c r="F29" s="65" t="str">
        <f>IF('SO.1.1.Zakazka'!$V$657=0,"",'SO.1.1.Zakazka'!$V$657)</f>
        <v/>
      </c>
      <c r="G29" s="66">
        <f>IF('SO.1.1.Zakazka'!$Y$657=0,"",'SO.1.1.Zakazka'!$Y$657)</f>
        <v>1</v>
      </c>
      <c r="H29" s="156"/>
    </row>
    <row r="30" spans="2:8" s="97" customFormat="1" ht="12" outlineLevel="3" x14ac:dyDescent="0.2">
      <c r="B30" s="195" t="str">
        <f>IF('SO.1.1.Zakazka'!$I$678=0,"",'SO.1.1.Zakazka'!$I$678)</f>
        <v>781.: Obklady keramické</v>
      </c>
      <c r="C30" s="65" t="str">
        <f>IF('SO.1.1.Zakazka'!$O$678=0,"",'SO.1.1.Zakazka'!$O$678)</f>
        <v/>
      </c>
      <c r="D30" s="65" t="str">
        <f>IF('SO.1.1.Zakazka'!$Q$678=0,"",'SO.1.1.Zakazka'!$Q$678)</f>
        <v/>
      </c>
      <c r="E30" s="65" t="str">
        <f>IF('SO.1.1.Zakazka'!$U$678=0,"",'SO.1.1.Zakazka'!$U$678)</f>
        <v/>
      </c>
      <c r="F30" s="65" t="str">
        <f>IF('SO.1.1.Zakazka'!$V$678=0,"",'SO.1.1.Zakazka'!$V$678)</f>
        <v/>
      </c>
      <c r="G30" s="66">
        <f>IF('SO.1.1.Zakazka'!$Y$678=0,"",'SO.1.1.Zakazka'!$Y$678)</f>
        <v>1</v>
      </c>
      <c r="H30" s="156"/>
    </row>
    <row r="31" spans="2:8" s="98" customFormat="1" outlineLevel="2" x14ac:dyDescent="0.2">
      <c r="B31" s="194" t="str">
        <f>IF('SO.1.1.Zakazka'!$I$702=0,"",'SO.1.1.Zakazka'!$I$702)</f>
        <v>1.1.a. 4. 3.: Výkopové práce</v>
      </c>
      <c r="C31" s="54" t="str">
        <f>IF('SO.1.1.Zakazka'!$O$702=0,"",'SO.1.1.Zakazka'!$O$702)</f>
        <v/>
      </c>
      <c r="D31" s="54" t="str">
        <f>IF('SO.1.1.Zakazka'!$Q$702=0,"",'SO.1.1.Zakazka'!$Q$702)</f>
        <v/>
      </c>
      <c r="E31" s="54" t="str">
        <f>IF('SO.1.1.Zakazka'!$U$702=0,"",'SO.1.1.Zakazka'!$U$702)</f>
        <v/>
      </c>
      <c r="F31" s="54" t="str">
        <f>IF('SO.1.1.Zakazka'!$V$702=0,"",'SO.1.1.Zakazka'!$V$702)</f>
        <v/>
      </c>
      <c r="G31" s="55">
        <f>IF('SO.1.1.Zakazka'!$Y$702=0,"",'SO.1.1.Zakazka'!$Y$702)</f>
        <v>6</v>
      </c>
      <c r="H31" s="154"/>
    </row>
    <row r="32" spans="2:8" s="97" customFormat="1" ht="12" outlineLevel="3" x14ac:dyDescent="0.2">
      <c r="B32" s="195" t="str">
        <f>IF('SO.1.1.Zakazka'!$I$703=0,"",'SO.1.1.Zakazka'!$I$703)</f>
        <v>001.: Zemní práce</v>
      </c>
      <c r="C32" s="65" t="str">
        <f>IF('SO.1.1.Zakazka'!$O$703=0,"",'SO.1.1.Zakazka'!$O$703)</f>
        <v/>
      </c>
      <c r="D32" s="65" t="str">
        <f>IF('SO.1.1.Zakazka'!$Q$703=0,"",'SO.1.1.Zakazka'!$Q$703)</f>
        <v/>
      </c>
      <c r="E32" s="65" t="str">
        <f>IF('SO.1.1.Zakazka'!$U$703=0,"",'SO.1.1.Zakazka'!$U$703)</f>
        <v/>
      </c>
      <c r="F32" s="65" t="str">
        <f>IF('SO.1.1.Zakazka'!$V$703=0,"",'SO.1.1.Zakazka'!$V$703)</f>
        <v/>
      </c>
      <c r="G32" s="66">
        <f>IF('SO.1.1.Zakazka'!$Y$703=0,"",'SO.1.1.Zakazka'!$Y$703)</f>
        <v>6</v>
      </c>
      <c r="H32" s="156"/>
    </row>
    <row r="33" spans="2:8" s="98" customFormat="1" outlineLevel="2" x14ac:dyDescent="0.2">
      <c r="B33" s="194" t="str">
        <f>IF('SO.1.1.Zakazka'!$I$795=0,"",'SO.1.1.Zakazka'!$I$795)</f>
        <v>1.1.a. 4. 4.: Drenáž</v>
      </c>
      <c r="C33" s="54" t="str">
        <f>IF('SO.1.1.Zakazka'!$O$795=0,"",'SO.1.1.Zakazka'!$O$795)</f>
        <v/>
      </c>
      <c r="D33" s="54">
        <f>IF('SO.1.1.Zakazka'!$Q$795=0,"",'SO.1.1.Zakazka'!$Q$795)</f>
        <v>324.925536325</v>
      </c>
      <c r="E33" s="54" t="str">
        <f>IF('SO.1.1.Zakazka'!$U$795=0,"",'SO.1.1.Zakazka'!$U$795)</f>
        <v/>
      </c>
      <c r="F33" s="54" t="str">
        <f>IF('SO.1.1.Zakazka'!$V$795=0,"",'SO.1.1.Zakazka'!$V$795)</f>
        <v/>
      </c>
      <c r="G33" s="55">
        <f>IF('SO.1.1.Zakazka'!$Y$795=0,"",'SO.1.1.Zakazka'!$Y$795)</f>
        <v>41</v>
      </c>
      <c r="H33" s="154"/>
    </row>
    <row r="34" spans="2:8" s="97" customFormat="1" ht="12" outlineLevel="3" x14ac:dyDescent="0.2">
      <c r="B34" s="195" t="str">
        <f>IF('SO.1.1.Zakazka'!$I$796=0,"",'SO.1.1.Zakazka'!$I$796)</f>
        <v>001.: Zemní práce</v>
      </c>
      <c r="C34" s="65" t="str">
        <f>IF('SO.1.1.Zakazka'!$O$796=0,"",'SO.1.1.Zakazka'!$O$796)</f>
        <v/>
      </c>
      <c r="D34" s="65">
        <f>IF('SO.1.1.Zakazka'!$Q$796=0,"",'SO.1.1.Zakazka'!$Q$796)</f>
        <v>232.86367705999999</v>
      </c>
      <c r="E34" s="65" t="str">
        <f>IF('SO.1.1.Zakazka'!$U$796=0,"",'SO.1.1.Zakazka'!$U$796)</f>
        <v/>
      </c>
      <c r="F34" s="65" t="str">
        <f>IF('SO.1.1.Zakazka'!$V$796=0,"",'SO.1.1.Zakazka'!$V$796)</f>
        <v/>
      </c>
      <c r="G34" s="66">
        <f>IF('SO.1.1.Zakazka'!$Y$796=0,"",'SO.1.1.Zakazka'!$Y$796)</f>
        <v>4</v>
      </c>
      <c r="H34" s="156"/>
    </row>
    <row r="35" spans="2:8" s="97" customFormat="1" ht="12" outlineLevel="3" x14ac:dyDescent="0.2">
      <c r="B35" s="195" t="str">
        <f>IF('SO.1.1.Zakazka'!$I$823=0,"",'SO.1.1.Zakazka'!$I$823)</f>
        <v>0021: Úprava podloží a základové spáry</v>
      </c>
      <c r="C35" s="65" t="str">
        <f>IF('SO.1.1.Zakazka'!$O$823=0,"",'SO.1.1.Zakazka'!$O$823)</f>
        <v/>
      </c>
      <c r="D35" s="65">
        <f>IF('SO.1.1.Zakazka'!$Q$823=0,"",'SO.1.1.Zakazka'!$Q$823)</f>
        <v>78.487337600000004</v>
      </c>
      <c r="E35" s="65" t="str">
        <f>IF('SO.1.1.Zakazka'!$U$823=0,"",'SO.1.1.Zakazka'!$U$823)</f>
        <v/>
      </c>
      <c r="F35" s="65" t="str">
        <f>IF('SO.1.1.Zakazka'!$V$823=0,"",'SO.1.1.Zakazka'!$V$823)</f>
        <v/>
      </c>
      <c r="G35" s="66">
        <f>IF('SO.1.1.Zakazka'!$Y$823=0,"",'SO.1.1.Zakazka'!$Y$823)</f>
        <v>3</v>
      </c>
      <c r="H35" s="156"/>
    </row>
    <row r="36" spans="2:8" s="97" customFormat="1" ht="12" outlineLevel="3" x14ac:dyDescent="0.2">
      <c r="B36" s="195" t="str">
        <f>IF('SO.1.1.Zakazka'!$I$841=0,"",'SO.1.1.Zakazka'!$I$841)</f>
        <v>0045: Podkladní a vedlejší konstrukce (inž. stavby kromě vozovek a železnič. svršku)</v>
      </c>
      <c r="C36" s="65" t="str">
        <f>IF('SO.1.1.Zakazka'!$O$841=0,"",'SO.1.1.Zakazka'!$O$841)</f>
        <v/>
      </c>
      <c r="D36" s="65">
        <f>IF('SO.1.1.Zakazka'!$Q$841=0,"",'SO.1.1.Zakazka'!$Q$841)</f>
        <v>11.031697565000004</v>
      </c>
      <c r="E36" s="65" t="str">
        <f>IF('SO.1.1.Zakazka'!$U$841=0,"",'SO.1.1.Zakazka'!$U$841)</f>
        <v/>
      </c>
      <c r="F36" s="65" t="str">
        <f>IF('SO.1.1.Zakazka'!$V$841=0,"",'SO.1.1.Zakazka'!$V$841)</f>
        <v/>
      </c>
      <c r="G36" s="66">
        <f>IF('SO.1.1.Zakazka'!$Y$841=0,"",'SO.1.1.Zakazka'!$Y$841)</f>
        <v>1</v>
      </c>
      <c r="H36" s="156"/>
    </row>
    <row r="37" spans="2:8" s="97" customFormat="1" ht="12" outlineLevel="3" x14ac:dyDescent="0.2">
      <c r="B37" s="195" t="str">
        <f>IF('SO.1.1.Zakazka'!$I$849=0,"",'SO.1.1.Zakazka'!$I$849)</f>
        <v>0089: Ostatní konstrukce</v>
      </c>
      <c r="C37" s="65" t="str">
        <f>IF('SO.1.1.Zakazka'!$O$849=0,"",'SO.1.1.Zakazka'!$O$849)</f>
        <v/>
      </c>
      <c r="D37" s="65">
        <f>IF('SO.1.1.Zakazka'!$Q$849=0,"",'SO.1.1.Zakazka'!$Q$849)</f>
        <v>2.2913799999999998</v>
      </c>
      <c r="E37" s="65" t="str">
        <f>IF('SO.1.1.Zakazka'!$U$849=0,"",'SO.1.1.Zakazka'!$U$849)</f>
        <v/>
      </c>
      <c r="F37" s="65" t="str">
        <f>IF('SO.1.1.Zakazka'!$V$849=0,"",'SO.1.1.Zakazka'!$V$849)</f>
        <v/>
      </c>
      <c r="G37" s="66">
        <f>IF('SO.1.1.Zakazka'!$Y$849=0,"",'SO.1.1.Zakazka'!$Y$849)</f>
        <v>26</v>
      </c>
      <c r="H37" s="156"/>
    </row>
    <row r="38" spans="2:8" s="97" customFormat="1" ht="12" outlineLevel="3" x14ac:dyDescent="0.2">
      <c r="B38" s="195" t="str">
        <f>IF('SO.1.1.Zakazka'!$I$946=0,"",'SO.1.1.Zakazka'!$I$946)</f>
        <v>099.: Přesun hmot HSV</v>
      </c>
      <c r="C38" s="65" t="str">
        <f>IF('SO.1.1.Zakazka'!$O$946=0,"",'SO.1.1.Zakazka'!$O$946)</f>
        <v/>
      </c>
      <c r="D38" s="65" t="str">
        <f>IF('SO.1.1.Zakazka'!$Q$946=0,"",'SO.1.1.Zakazka'!$Q$946)</f>
        <v/>
      </c>
      <c r="E38" s="65" t="str">
        <f>IF('SO.1.1.Zakazka'!$U$946=0,"",'SO.1.1.Zakazka'!$U$946)</f>
        <v/>
      </c>
      <c r="F38" s="65" t="str">
        <f>IF('SO.1.1.Zakazka'!$V$946=0,"",'SO.1.1.Zakazka'!$V$946)</f>
        <v/>
      </c>
      <c r="G38" s="66">
        <f>IF('SO.1.1.Zakazka'!$Y$946=0,"",'SO.1.1.Zakazka'!$Y$946)</f>
        <v>2</v>
      </c>
      <c r="H38" s="156"/>
    </row>
    <row r="39" spans="2:8" s="97" customFormat="1" ht="12" outlineLevel="3" x14ac:dyDescent="0.2">
      <c r="B39" s="195" t="str">
        <f>IF('SO.1.1.Zakazka'!$I$954=0,"",'SO.1.1.Zakazka'!$I$954)</f>
        <v>721.: Vnitřní kanalizace</v>
      </c>
      <c r="C39" s="65" t="str">
        <f>IF('SO.1.1.Zakazka'!$O$954=0,"",'SO.1.1.Zakazka'!$O$954)</f>
        <v/>
      </c>
      <c r="D39" s="65">
        <f>IF('SO.1.1.Zakazka'!$Q$954=0,"",'SO.1.1.Zakazka'!$Q$954)</f>
        <v>0.25144410000000006</v>
      </c>
      <c r="E39" s="65" t="str">
        <f>IF('SO.1.1.Zakazka'!$U$954=0,"",'SO.1.1.Zakazka'!$U$954)</f>
        <v/>
      </c>
      <c r="F39" s="65" t="str">
        <f>IF('SO.1.1.Zakazka'!$V$954=0,"",'SO.1.1.Zakazka'!$V$954)</f>
        <v/>
      </c>
      <c r="G39" s="66">
        <f>IF('SO.1.1.Zakazka'!$Y$954=0,"",'SO.1.1.Zakazka'!$Y$954)</f>
        <v>5</v>
      </c>
      <c r="H39" s="156"/>
    </row>
    <row r="40" spans="2:8" s="98" customFormat="1" outlineLevel="2" x14ac:dyDescent="0.2">
      <c r="B40" s="194" t="str">
        <f>IF('SO.1.1.Zakazka'!$I$980=0,"",'SO.1.1.Zakazka'!$I$980)</f>
        <v>1.1.a. 4. 5.: Sanace obvodového pláště</v>
      </c>
      <c r="C40" s="54" t="str">
        <f>IF('SO.1.1.Zakazka'!$O$980=0,"",'SO.1.1.Zakazka'!$O$980)</f>
        <v/>
      </c>
      <c r="D40" s="54">
        <f>IF('SO.1.1.Zakazka'!$Q$980=0,"",'SO.1.1.Zakazka'!$Q$980)</f>
        <v>12.194200554</v>
      </c>
      <c r="E40" s="54" t="str">
        <f>IF('SO.1.1.Zakazka'!$U$980=0,"",'SO.1.1.Zakazka'!$U$980)</f>
        <v/>
      </c>
      <c r="F40" s="54" t="str">
        <f>IF('SO.1.1.Zakazka'!$V$980=0,"",'SO.1.1.Zakazka'!$V$980)</f>
        <v/>
      </c>
      <c r="G40" s="55">
        <f>IF('SO.1.1.Zakazka'!$Y$980=0,"",'SO.1.1.Zakazka'!$Y$980)</f>
        <v>10</v>
      </c>
      <c r="H40" s="154"/>
    </row>
    <row r="41" spans="2:8" s="97" customFormat="1" ht="12" outlineLevel="3" x14ac:dyDescent="0.2">
      <c r="B41" s="195" t="str">
        <f>IF('SO.1.1.Zakazka'!$I$981=0,"",'SO.1.1.Zakazka'!$I$981)</f>
        <v>0062: Úprava povrchů vnější</v>
      </c>
      <c r="C41" s="65" t="str">
        <f>IF('SO.1.1.Zakazka'!$O$981=0,"",'SO.1.1.Zakazka'!$O$981)</f>
        <v/>
      </c>
      <c r="D41" s="65">
        <f>IF('SO.1.1.Zakazka'!$Q$981=0,"",'SO.1.1.Zakazka'!$Q$981)</f>
        <v>12.194200554</v>
      </c>
      <c r="E41" s="65" t="str">
        <f>IF('SO.1.1.Zakazka'!$U$981=0,"",'SO.1.1.Zakazka'!$U$981)</f>
        <v/>
      </c>
      <c r="F41" s="65" t="str">
        <f>IF('SO.1.1.Zakazka'!$V$981=0,"",'SO.1.1.Zakazka'!$V$981)</f>
        <v/>
      </c>
      <c r="G41" s="66">
        <f>IF('SO.1.1.Zakazka'!$Y$981=0,"",'SO.1.1.Zakazka'!$Y$981)</f>
        <v>5</v>
      </c>
      <c r="H41" s="156"/>
    </row>
    <row r="42" spans="2:8" s="97" customFormat="1" ht="12" outlineLevel="3" x14ac:dyDescent="0.2">
      <c r="B42" s="195" t="str">
        <f>IF('SO.1.1.Zakazka'!$I$1194=0,"",'SO.1.1.Zakazka'!$I$1194)</f>
        <v>0097: Prorážení otvorů a ostatní bourací práce</v>
      </c>
      <c r="C42" s="65" t="str">
        <f>IF('SO.1.1.Zakazka'!$O$1194=0,"",'SO.1.1.Zakazka'!$O$1194)</f>
        <v/>
      </c>
      <c r="D42" s="65" t="str">
        <f>IF('SO.1.1.Zakazka'!$Q$1194=0,"",'SO.1.1.Zakazka'!$Q$1194)</f>
        <v/>
      </c>
      <c r="E42" s="65" t="str">
        <f>IF('SO.1.1.Zakazka'!$U$1194=0,"",'SO.1.1.Zakazka'!$U$1194)</f>
        <v/>
      </c>
      <c r="F42" s="65" t="str">
        <f>IF('SO.1.1.Zakazka'!$V$1194=0,"",'SO.1.1.Zakazka'!$V$1194)</f>
        <v/>
      </c>
      <c r="G42" s="66">
        <f>IF('SO.1.1.Zakazka'!$Y$1194=0,"",'SO.1.1.Zakazka'!$Y$1194)</f>
        <v>1</v>
      </c>
      <c r="H42" s="156"/>
    </row>
    <row r="43" spans="2:8" s="97" customFormat="1" ht="12" outlineLevel="3" x14ac:dyDescent="0.2">
      <c r="B43" s="195" t="str">
        <f>IF('SO.1.1.Zakazka'!$I$1204=0,"",'SO.1.1.Zakazka'!$I$1204)</f>
        <v>099.: Přesun hmot HSV</v>
      </c>
      <c r="C43" s="65" t="str">
        <f>IF('SO.1.1.Zakazka'!$O$1204=0,"",'SO.1.1.Zakazka'!$O$1204)</f>
        <v/>
      </c>
      <c r="D43" s="65" t="str">
        <f>IF('SO.1.1.Zakazka'!$Q$1204=0,"",'SO.1.1.Zakazka'!$Q$1204)</f>
        <v/>
      </c>
      <c r="E43" s="65" t="str">
        <f>IF('SO.1.1.Zakazka'!$U$1204=0,"",'SO.1.1.Zakazka'!$U$1204)</f>
        <v/>
      </c>
      <c r="F43" s="65" t="str">
        <f>IF('SO.1.1.Zakazka'!$V$1204=0,"",'SO.1.1.Zakazka'!$V$1204)</f>
        <v/>
      </c>
      <c r="G43" s="66">
        <f>IF('SO.1.1.Zakazka'!$Y$1204=0,"",'SO.1.1.Zakazka'!$Y$1204)</f>
        <v>4</v>
      </c>
      <c r="H43" s="156"/>
    </row>
    <row r="44" spans="2:8" s="98" customFormat="1" outlineLevel="2" x14ac:dyDescent="0.2">
      <c r="B44" s="194" t="str">
        <f>IF('SO.1.1.Zakazka'!$I$1219=0,"",'SO.1.1.Zakazka'!$I$1219)</f>
        <v>1.1.a. 4. 6.: Vyzdívky v obvodovém plášti</v>
      </c>
      <c r="C44" s="54" t="str">
        <f>IF('SO.1.1.Zakazka'!$O$1219=0,"",'SO.1.1.Zakazka'!$O$1219)</f>
        <v/>
      </c>
      <c r="D44" s="54">
        <f>IF('SO.1.1.Zakazka'!$Q$1219=0,"",'SO.1.1.Zakazka'!$Q$1219)</f>
        <v>37.91060859779499</v>
      </c>
      <c r="E44" s="54" t="str">
        <f>IF('SO.1.1.Zakazka'!$U$1219=0,"",'SO.1.1.Zakazka'!$U$1219)</f>
        <v/>
      </c>
      <c r="F44" s="54" t="str">
        <f>IF('SO.1.1.Zakazka'!$V$1219=0,"",'SO.1.1.Zakazka'!$V$1219)</f>
        <v/>
      </c>
      <c r="G44" s="55">
        <f>IF('SO.1.1.Zakazka'!$Y$1219=0,"",'SO.1.1.Zakazka'!$Y$1219)</f>
        <v>24</v>
      </c>
      <c r="H44" s="154"/>
    </row>
    <row r="45" spans="2:8" s="97" customFormat="1" ht="12" outlineLevel="3" x14ac:dyDescent="0.2">
      <c r="B45" s="195" t="str">
        <f>IF('SO.1.1.Zakazka'!$I$1220=0,"",'SO.1.1.Zakazka'!$I$1220)</f>
        <v>0031: Zdi podpěrné a volné</v>
      </c>
      <c r="C45" s="65" t="str">
        <f>IF('SO.1.1.Zakazka'!$O$1220=0,"",'SO.1.1.Zakazka'!$O$1220)</f>
        <v/>
      </c>
      <c r="D45" s="65">
        <f>IF('SO.1.1.Zakazka'!$Q$1220=0,"",'SO.1.1.Zakazka'!$Q$1220)</f>
        <v>4.9405118377950004</v>
      </c>
      <c r="E45" s="65" t="str">
        <f>IF('SO.1.1.Zakazka'!$U$1220=0,"",'SO.1.1.Zakazka'!$U$1220)</f>
        <v/>
      </c>
      <c r="F45" s="65" t="str">
        <f>IF('SO.1.1.Zakazka'!$V$1220=0,"",'SO.1.1.Zakazka'!$V$1220)</f>
        <v/>
      </c>
      <c r="G45" s="66">
        <f>IF('SO.1.1.Zakazka'!$Y$1220=0,"",'SO.1.1.Zakazka'!$Y$1220)</f>
        <v>8</v>
      </c>
      <c r="H45" s="156"/>
    </row>
    <row r="46" spans="2:8" s="97" customFormat="1" ht="12" outlineLevel="3" x14ac:dyDescent="0.2">
      <c r="B46" s="195" t="str">
        <f>IF('SO.1.1.Zakazka'!$I$1273=0,"",'SO.1.1.Zakazka'!$I$1273)</f>
        <v>0034: Stěny a příčky</v>
      </c>
      <c r="C46" s="65" t="str">
        <f>IF('SO.1.1.Zakazka'!$O$1273=0,"",'SO.1.1.Zakazka'!$O$1273)</f>
        <v/>
      </c>
      <c r="D46" s="65">
        <f>IF('SO.1.1.Zakazka'!$Q$1273=0,"",'SO.1.1.Zakazka'!$Q$1273)</f>
        <v>29.329819149999999</v>
      </c>
      <c r="E46" s="65" t="str">
        <f>IF('SO.1.1.Zakazka'!$U$1273=0,"",'SO.1.1.Zakazka'!$U$1273)</f>
        <v/>
      </c>
      <c r="F46" s="65" t="str">
        <f>IF('SO.1.1.Zakazka'!$V$1273=0,"",'SO.1.1.Zakazka'!$V$1273)</f>
        <v/>
      </c>
      <c r="G46" s="66">
        <f>IF('SO.1.1.Zakazka'!$Y$1273=0,"",'SO.1.1.Zakazka'!$Y$1273)</f>
        <v>6</v>
      </c>
      <c r="H46" s="156"/>
    </row>
    <row r="47" spans="2:8" s="97" customFormat="1" ht="12" outlineLevel="3" x14ac:dyDescent="0.2">
      <c r="B47" s="195" t="str">
        <f>IF('SO.1.1.Zakazka'!$I$1326=0,"",'SO.1.1.Zakazka'!$I$1326)</f>
        <v>0061: Úprava povrchů vnitřní</v>
      </c>
      <c r="C47" s="65" t="str">
        <f>IF('SO.1.1.Zakazka'!$O$1326=0,"",'SO.1.1.Zakazka'!$O$1326)</f>
        <v/>
      </c>
      <c r="D47" s="65">
        <f>IF('SO.1.1.Zakazka'!$Q$1326=0,"",'SO.1.1.Zakazka'!$Q$1326)</f>
        <v>3.6098738099999998</v>
      </c>
      <c r="E47" s="65" t="str">
        <f>IF('SO.1.1.Zakazka'!$U$1326=0,"",'SO.1.1.Zakazka'!$U$1326)</f>
        <v/>
      </c>
      <c r="F47" s="65" t="str">
        <f>IF('SO.1.1.Zakazka'!$V$1326=0,"",'SO.1.1.Zakazka'!$V$1326)</f>
        <v/>
      </c>
      <c r="G47" s="66">
        <f>IF('SO.1.1.Zakazka'!$Y$1326=0,"",'SO.1.1.Zakazka'!$Y$1326)</f>
        <v>2</v>
      </c>
      <c r="H47" s="156"/>
    </row>
    <row r="48" spans="2:8" s="97" customFormat="1" ht="12" outlineLevel="3" x14ac:dyDescent="0.2">
      <c r="B48" s="195" t="str">
        <f>IF('SO.1.1.Zakazka'!$I$1350=0,"",'SO.1.1.Zakazka'!$I$1350)</f>
        <v>0094: Lešení, systémové bednění a stavební výtahy</v>
      </c>
      <c r="C48" s="65" t="str">
        <f>IF('SO.1.1.Zakazka'!$O$1350=0,"",'SO.1.1.Zakazka'!$O$1350)</f>
        <v/>
      </c>
      <c r="D48" s="65">
        <f>IF('SO.1.1.Zakazka'!$Q$1350=0,"",'SO.1.1.Zakazka'!$Q$1350)</f>
        <v>3.0403800000000002E-2</v>
      </c>
      <c r="E48" s="65" t="str">
        <f>IF('SO.1.1.Zakazka'!$U$1350=0,"",'SO.1.1.Zakazka'!$U$1350)</f>
        <v/>
      </c>
      <c r="F48" s="65" t="str">
        <f>IF('SO.1.1.Zakazka'!$V$1350=0,"",'SO.1.1.Zakazka'!$V$1350)</f>
        <v/>
      </c>
      <c r="G48" s="66">
        <f>IF('SO.1.1.Zakazka'!$Y$1350=0,"",'SO.1.1.Zakazka'!$Y$1350)</f>
        <v>1</v>
      </c>
      <c r="H48" s="156"/>
    </row>
    <row r="49" spans="2:8" s="97" customFormat="1" ht="12" outlineLevel="3" x14ac:dyDescent="0.2">
      <c r="B49" s="195" t="str">
        <f>IF('SO.1.1.Zakazka'!$I$1365=0,"",'SO.1.1.Zakazka'!$I$1365)</f>
        <v>0096: Bourání konstrukcí</v>
      </c>
      <c r="C49" s="65" t="str">
        <f>IF('SO.1.1.Zakazka'!$O$1365=0,"",'SO.1.1.Zakazka'!$O$1365)</f>
        <v/>
      </c>
      <c r="D49" s="65" t="str">
        <f>IF('SO.1.1.Zakazka'!$Q$1365=0,"",'SO.1.1.Zakazka'!$Q$1365)</f>
        <v/>
      </c>
      <c r="E49" s="65" t="str">
        <f>IF('SO.1.1.Zakazka'!$U$1365=0,"",'SO.1.1.Zakazka'!$U$1365)</f>
        <v/>
      </c>
      <c r="F49" s="65" t="str">
        <f>IF('SO.1.1.Zakazka'!$V$1365=0,"",'SO.1.1.Zakazka'!$V$1365)</f>
        <v/>
      </c>
      <c r="G49" s="66">
        <f>IF('SO.1.1.Zakazka'!$Y$1365=0,"",'SO.1.1.Zakazka'!$Y$1365)</f>
        <v>2</v>
      </c>
      <c r="H49" s="156"/>
    </row>
    <row r="50" spans="2:8" s="97" customFormat="1" ht="12" outlineLevel="3" x14ac:dyDescent="0.2">
      <c r="B50" s="195" t="str">
        <f>IF('SO.1.1.Zakazka'!$I$1380=0,"",'SO.1.1.Zakazka'!$I$1380)</f>
        <v>0097: Prorážení otvorů a ostatní bourací práce</v>
      </c>
      <c r="C50" s="65" t="str">
        <f>IF('SO.1.1.Zakazka'!$O$1380=0,"",'SO.1.1.Zakazka'!$O$1380)</f>
        <v/>
      </c>
      <c r="D50" s="65" t="str">
        <f>IF('SO.1.1.Zakazka'!$Q$1380=0,"",'SO.1.1.Zakazka'!$Q$1380)</f>
        <v/>
      </c>
      <c r="E50" s="65" t="str">
        <f>IF('SO.1.1.Zakazka'!$U$1380=0,"",'SO.1.1.Zakazka'!$U$1380)</f>
        <v/>
      </c>
      <c r="F50" s="65" t="str">
        <f>IF('SO.1.1.Zakazka'!$V$1380=0,"",'SO.1.1.Zakazka'!$V$1380)</f>
        <v/>
      </c>
      <c r="G50" s="66">
        <f>IF('SO.1.1.Zakazka'!$Y$1380=0,"",'SO.1.1.Zakazka'!$Y$1380)</f>
        <v>2</v>
      </c>
      <c r="H50" s="156"/>
    </row>
    <row r="51" spans="2:8" s="97" customFormat="1" ht="12" outlineLevel="3" x14ac:dyDescent="0.2">
      <c r="B51" s="195" t="str">
        <f>IF('SO.1.1.Zakazka'!$I$1398=0,"",'SO.1.1.Zakazka'!$I$1398)</f>
        <v>099.: Přesun hmot HSV</v>
      </c>
      <c r="C51" s="65" t="str">
        <f>IF('SO.1.1.Zakazka'!$O$1398=0,"",'SO.1.1.Zakazka'!$O$1398)</f>
        <v/>
      </c>
      <c r="D51" s="65" t="str">
        <f>IF('SO.1.1.Zakazka'!$Q$1398=0,"",'SO.1.1.Zakazka'!$Q$1398)</f>
        <v/>
      </c>
      <c r="E51" s="65" t="str">
        <f>IF('SO.1.1.Zakazka'!$U$1398=0,"",'SO.1.1.Zakazka'!$U$1398)</f>
        <v/>
      </c>
      <c r="F51" s="65" t="str">
        <f>IF('SO.1.1.Zakazka'!$V$1398=0,"",'SO.1.1.Zakazka'!$V$1398)</f>
        <v/>
      </c>
      <c r="G51" s="66">
        <f>IF('SO.1.1.Zakazka'!$Y$1398=0,"",'SO.1.1.Zakazka'!$Y$1398)</f>
        <v>3</v>
      </c>
      <c r="H51" s="156"/>
    </row>
    <row r="52" spans="2:8" s="98" customFormat="1" outlineLevel="2" x14ac:dyDescent="0.2">
      <c r="B52" s="194" t="str">
        <f>IF('SO.1.1.Zakazka'!$I$1410=0,"",'SO.1.1.Zakazka'!$I$1410)</f>
        <v>1.1.a. 4. 7.: Zateplení stěn kontaktním a provětrávaným zateplovacím systémem</v>
      </c>
      <c r="C52" s="54" t="str">
        <f>IF('SO.1.1.Zakazka'!$O$1410=0,"",'SO.1.1.Zakazka'!$O$1410)</f>
        <v/>
      </c>
      <c r="D52" s="54">
        <f>IF('SO.1.1.Zakazka'!$Q$1410=0,"",'SO.1.1.Zakazka'!$Q$1410)</f>
        <v>290.43959046644994</v>
      </c>
      <c r="E52" s="54" t="str">
        <f>IF('SO.1.1.Zakazka'!$U$1410=0,"",'SO.1.1.Zakazka'!$U$1410)</f>
        <v/>
      </c>
      <c r="F52" s="54" t="str">
        <f>IF('SO.1.1.Zakazka'!$V$1410=0,"",'SO.1.1.Zakazka'!$V$1410)</f>
        <v/>
      </c>
      <c r="G52" s="55">
        <f>IF('SO.1.1.Zakazka'!$Y$1410=0,"",'SO.1.1.Zakazka'!$Y$1410)</f>
        <v>117</v>
      </c>
      <c r="H52" s="154"/>
    </row>
    <row r="53" spans="2:8" s="97" customFormat="1" ht="12" outlineLevel="3" x14ac:dyDescent="0.2">
      <c r="B53" s="195" t="str">
        <f>IF('SO.1.1.Zakazka'!$I$1411=0,"",'SO.1.1.Zakazka'!$I$1411)</f>
        <v>0062: Úprava povrchů vnější</v>
      </c>
      <c r="C53" s="65" t="str">
        <f>IF('SO.1.1.Zakazka'!$O$1411=0,"",'SO.1.1.Zakazka'!$O$1411)</f>
        <v/>
      </c>
      <c r="D53" s="65">
        <f>IF('SO.1.1.Zakazka'!$Q$1411=0,"",'SO.1.1.Zakazka'!$Q$1411)</f>
        <v>209.6324491455</v>
      </c>
      <c r="E53" s="65" t="str">
        <f>IF('SO.1.1.Zakazka'!$U$1411=0,"",'SO.1.1.Zakazka'!$U$1411)</f>
        <v/>
      </c>
      <c r="F53" s="65" t="str">
        <f>IF('SO.1.1.Zakazka'!$V$1411=0,"",'SO.1.1.Zakazka'!$V$1411)</f>
        <v/>
      </c>
      <c r="G53" s="66">
        <f>IF('SO.1.1.Zakazka'!$Y$1411=0,"",'SO.1.1.Zakazka'!$Y$1411)</f>
        <v>79</v>
      </c>
      <c r="H53" s="156"/>
    </row>
    <row r="54" spans="2:8" s="97" customFormat="1" ht="12" outlineLevel="3" x14ac:dyDescent="0.2">
      <c r="B54" s="195" t="str">
        <f>IF('SO.1.1.Zakazka'!$I$2601=0,"",'SO.1.1.Zakazka'!$I$2601)</f>
        <v>0063: Podlahy a podlahové konstrukce</v>
      </c>
      <c r="C54" s="65" t="str">
        <f>IF('SO.1.1.Zakazka'!$O$2601=0,"",'SO.1.1.Zakazka'!$O$2601)</f>
        <v/>
      </c>
      <c r="D54" s="65">
        <f>IF('SO.1.1.Zakazka'!$Q$2601=0,"",'SO.1.1.Zakazka'!$Q$2601)</f>
        <v>50.074349659200003</v>
      </c>
      <c r="E54" s="65" t="str">
        <f>IF('SO.1.1.Zakazka'!$U$2601=0,"",'SO.1.1.Zakazka'!$U$2601)</f>
        <v/>
      </c>
      <c r="F54" s="65" t="str">
        <f>IF('SO.1.1.Zakazka'!$V$2601=0,"",'SO.1.1.Zakazka'!$V$2601)</f>
        <v/>
      </c>
      <c r="G54" s="66">
        <f>IF('SO.1.1.Zakazka'!$Y$2601=0,"",'SO.1.1.Zakazka'!$Y$2601)</f>
        <v>3</v>
      </c>
      <c r="H54" s="156"/>
    </row>
    <row r="55" spans="2:8" s="97" customFormat="1" ht="12" outlineLevel="3" x14ac:dyDescent="0.2">
      <c r="B55" s="195" t="str">
        <f>IF('SO.1.1.Zakazka'!$I$2628=0,"",'SO.1.1.Zakazka'!$I$2628)</f>
        <v>0095: Dokončovací konstrukce a práce pozemních staveb</v>
      </c>
      <c r="C55" s="65" t="str">
        <f>IF('SO.1.1.Zakazka'!$O$2628=0,"",'SO.1.1.Zakazka'!$O$2628)</f>
        <v/>
      </c>
      <c r="D55" s="65">
        <f>IF('SO.1.1.Zakazka'!$Q$2628=0,"",'SO.1.1.Zakazka'!$Q$2628)</f>
        <v>0.49399999999999999</v>
      </c>
      <c r="E55" s="65" t="str">
        <f>IF('SO.1.1.Zakazka'!$U$2628=0,"",'SO.1.1.Zakazka'!$U$2628)</f>
        <v/>
      </c>
      <c r="F55" s="65" t="str">
        <f>IF('SO.1.1.Zakazka'!$V$2628=0,"",'SO.1.1.Zakazka'!$V$2628)</f>
        <v/>
      </c>
      <c r="G55" s="66">
        <f>IF('SO.1.1.Zakazka'!$Y$2628=0,"",'SO.1.1.Zakazka'!$Y$2628)</f>
        <v>2</v>
      </c>
      <c r="H55" s="156"/>
    </row>
    <row r="56" spans="2:8" s="97" customFormat="1" ht="12" outlineLevel="3" x14ac:dyDescent="0.2">
      <c r="B56" s="195" t="str">
        <f>IF('SO.1.1.Zakazka'!$I$2644=0,"",'SO.1.1.Zakazka'!$I$2644)</f>
        <v>0098: Demolice a sanace</v>
      </c>
      <c r="C56" s="65" t="str">
        <f>IF('SO.1.1.Zakazka'!$O$2644=0,"",'SO.1.1.Zakazka'!$O$2644)</f>
        <v/>
      </c>
      <c r="D56" s="65">
        <f>IF('SO.1.1.Zakazka'!$Q$2644=0,"",'SO.1.1.Zakazka'!$Q$2644)</f>
        <v>16.657446490000002</v>
      </c>
      <c r="E56" s="65" t="str">
        <f>IF('SO.1.1.Zakazka'!$U$2644=0,"",'SO.1.1.Zakazka'!$U$2644)</f>
        <v/>
      </c>
      <c r="F56" s="65" t="str">
        <f>IF('SO.1.1.Zakazka'!$V$2644=0,"",'SO.1.1.Zakazka'!$V$2644)</f>
        <v/>
      </c>
      <c r="G56" s="66">
        <f>IF('SO.1.1.Zakazka'!$Y$2644=0,"",'SO.1.1.Zakazka'!$Y$2644)</f>
        <v>1</v>
      </c>
      <c r="H56" s="156"/>
    </row>
    <row r="57" spans="2:8" s="97" customFormat="1" ht="12" outlineLevel="3" x14ac:dyDescent="0.2">
      <c r="B57" s="195" t="str">
        <f>IF('SO.1.1.Zakazka'!$I$2651=0,"",'SO.1.1.Zakazka'!$I$2651)</f>
        <v>099.: Přesun hmot HSV</v>
      </c>
      <c r="C57" s="65" t="str">
        <f>IF('SO.1.1.Zakazka'!$O$2651=0,"",'SO.1.1.Zakazka'!$O$2651)</f>
        <v/>
      </c>
      <c r="D57" s="65" t="str">
        <f>IF('SO.1.1.Zakazka'!$Q$2651=0,"",'SO.1.1.Zakazka'!$Q$2651)</f>
        <v/>
      </c>
      <c r="E57" s="65" t="str">
        <f>IF('SO.1.1.Zakazka'!$U$2651=0,"",'SO.1.1.Zakazka'!$U$2651)</f>
        <v/>
      </c>
      <c r="F57" s="65" t="str">
        <f>IF('SO.1.1.Zakazka'!$V$2651=0,"",'SO.1.1.Zakazka'!$V$2651)</f>
        <v/>
      </c>
      <c r="G57" s="66">
        <f>IF('SO.1.1.Zakazka'!$Y$2651=0,"",'SO.1.1.Zakazka'!$Y$2651)</f>
        <v>4</v>
      </c>
      <c r="H57" s="156"/>
    </row>
    <row r="58" spans="2:8" s="97" customFormat="1" ht="12" outlineLevel="3" x14ac:dyDescent="0.2">
      <c r="B58" s="195" t="str">
        <f>IF('SO.1.1.Zakazka'!$I$2665=0,"",'SO.1.1.Zakazka'!$I$2665)</f>
        <v>711.: Izolace proti vodě</v>
      </c>
      <c r="C58" s="65" t="str">
        <f>IF('SO.1.1.Zakazka'!$O$2665=0,"",'SO.1.1.Zakazka'!$O$2665)</f>
        <v/>
      </c>
      <c r="D58" s="65">
        <f>IF('SO.1.1.Zakazka'!$Q$2665=0,"",'SO.1.1.Zakazka'!$Q$2665)</f>
        <v>7.4140761137500002</v>
      </c>
      <c r="E58" s="65" t="str">
        <f>IF('SO.1.1.Zakazka'!$U$2665=0,"",'SO.1.1.Zakazka'!$U$2665)</f>
        <v/>
      </c>
      <c r="F58" s="65" t="str">
        <f>IF('SO.1.1.Zakazka'!$V$2665=0,"",'SO.1.1.Zakazka'!$V$2665)</f>
        <v/>
      </c>
      <c r="G58" s="66">
        <f>IF('SO.1.1.Zakazka'!$Y$2665=0,"",'SO.1.1.Zakazka'!$Y$2665)</f>
        <v>14</v>
      </c>
      <c r="H58" s="156"/>
    </row>
    <row r="59" spans="2:8" s="97" customFormat="1" ht="12" outlineLevel="3" x14ac:dyDescent="0.2">
      <c r="B59" s="195" t="str">
        <f>IF('SO.1.1.Zakazka'!$I$2800=0,"",'SO.1.1.Zakazka'!$I$2800)</f>
        <v>713.: Izolace tepelné</v>
      </c>
      <c r="C59" s="65" t="str">
        <f>IF('SO.1.1.Zakazka'!$O$2800=0,"",'SO.1.1.Zakazka'!$O$2800)</f>
        <v/>
      </c>
      <c r="D59" s="65">
        <f>IF('SO.1.1.Zakazka'!$Q$2800=0,"",'SO.1.1.Zakazka'!$Q$2800)</f>
        <v>5.7139154579999989</v>
      </c>
      <c r="E59" s="65" t="str">
        <f>IF('SO.1.1.Zakazka'!$U$2800=0,"",'SO.1.1.Zakazka'!$U$2800)</f>
        <v/>
      </c>
      <c r="F59" s="65" t="str">
        <f>IF('SO.1.1.Zakazka'!$V$2800=0,"",'SO.1.1.Zakazka'!$V$2800)</f>
        <v/>
      </c>
      <c r="G59" s="66">
        <f>IF('SO.1.1.Zakazka'!$Y$2800=0,"",'SO.1.1.Zakazka'!$Y$2800)</f>
        <v>11</v>
      </c>
      <c r="H59" s="156"/>
    </row>
    <row r="60" spans="2:8" s="97" customFormat="1" ht="12" outlineLevel="3" x14ac:dyDescent="0.2">
      <c r="B60" s="195" t="str">
        <f>IF('SO.1.1.Zakazka'!$I$2896=0,"",'SO.1.1.Zakazka'!$I$2896)</f>
        <v>7624: Konstrukce tesařské - úpravy povrchů</v>
      </c>
      <c r="C60" s="65" t="str">
        <f>IF('SO.1.1.Zakazka'!$O$2896=0,"",'SO.1.1.Zakazka'!$O$2896)</f>
        <v/>
      </c>
      <c r="D60" s="65">
        <f>IF('SO.1.1.Zakazka'!$Q$2896=0,"",'SO.1.1.Zakazka'!$Q$2896)</f>
        <v>0.45335360000000008</v>
      </c>
      <c r="E60" s="65" t="str">
        <f>IF('SO.1.1.Zakazka'!$U$2896=0,"",'SO.1.1.Zakazka'!$U$2896)</f>
        <v/>
      </c>
      <c r="F60" s="65" t="str">
        <f>IF('SO.1.1.Zakazka'!$V$2896=0,"",'SO.1.1.Zakazka'!$V$2896)</f>
        <v/>
      </c>
      <c r="G60" s="66">
        <f>IF('SO.1.1.Zakazka'!$Y$2896=0,"",'SO.1.1.Zakazka'!$Y$2896)</f>
        <v>3</v>
      </c>
      <c r="H60" s="156"/>
    </row>
    <row r="61" spans="2:8" s="98" customFormat="1" outlineLevel="2" x14ac:dyDescent="0.2">
      <c r="B61" s="194" t="str">
        <f>IF('SO.1.1.Zakazka'!$I$2914=0,"",'SO.1.1.Zakazka'!$I$2914)</f>
        <v>1.1.a. 4. 8.: Rekonstrukce a zateplení střešních plášťů</v>
      </c>
      <c r="C61" s="54" t="str">
        <f>IF('SO.1.1.Zakazka'!$O$2914=0,"",'SO.1.1.Zakazka'!$O$2914)</f>
        <v/>
      </c>
      <c r="D61" s="54">
        <f>IF('SO.1.1.Zakazka'!$Q$2914=0,"",'SO.1.1.Zakazka'!$Q$2914)</f>
        <v>32.637893070830344</v>
      </c>
      <c r="E61" s="54" t="str">
        <f>IF('SO.1.1.Zakazka'!$U$2914=0,"",'SO.1.1.Zakazka'!$U$2914)</f>
        <v/>
      </c>
      <c r="F61" s="54" t="str">
        <f>IF('SO.1.1.Zakazka'!$V$2914=0,"",'SO.1.1.Zakazka'!$V$2914)</f>
        <v/>
      </c>
      <c r="G61" s="55">
        <f>IF('SO.1.1.Zakazka'!$Y$2914=0,"",'SO.1.1.Zakazka'!$Y$2914)</f>
        <v>69</v>
      </c>
      <c r="H61" s="154"/>
    </row>
    <row r="62" spans="2:8" s="97" customFormat="1" ht="12" outlineLevel="3" x14ac:dyDescent="0.2">
      <c r="B62" s="195" t="str">
        <f>IF('SO.1.1.Zakazka'!$I$2915=0,"",'SO.1.1.Zakazka'!$I$2915)</f>
        <v>0031: Zdi podpěrné a volné</v>
      </c>
      <c r="C62" s="65" t="str">
        <f>IF('SO.1.1.Zakazka'!$O$2915=0,"",'SO.1.1.Zakazka'!$O$2915)</f>
        <v/>
      </c>
      <c r="D62" s="65">
        <f>IF('SO.1.1.Zakazka'!$Q$2915=0,"",'SO.1.1.Zakazka'!$Q$2915)</f>
        <v>0.79471095000000025</v>
      </c>
      <c r="E62" s="65" t="str">
        <f>IF('SO.1.1.Zakazka'!$U$2915=0,"",'SO.1.1.Zakazka'!$U$2915)</f>
        <v/>
      </c>
      <c r="F62" s="65" t="str">
        <f>IF('SO.1.1.Zakazka'!$V$2915=0,"",'SO.1.1.Zakazka'!$V$2915)</f>
        <v/>
      </c>
      <c r="G62" s="66">
        <f>IF('SO.1.1.Zakazka'!$Y$2915=0,"",'SO.1.1.Zakazka'!$Y$2915)</f>
        <v>1</v>
      </c>
      <c r="H62" s="156"/>
    </row>
    <row r="63" spans="2:8" s="97" customFormat="1" ht="12" outlineLevel="3" x14ac:dyDescent="0.2">
      <c r="B63" s="195" t="str">
        <f>IF('SO.1.1.Zakazka'!$I$2923=0,"",'SO.1.1.Zakazka'!$I$2923)</f>
        <v>099.: Přesun hmot HSV</v>
      </c>
      <c r="C63" s="65" t="str">
        <f>IF('SO.1.1.Zakazka'!$O$2923=0,"",'SO.1.1.Zakazka'!$O$2923)</f>
        <v/>
      </c>
      <c r="D63" s="65" t="str">
        <f>IF('SO.1.1.Zakazka'!$Q$2923=0,"",'SO.1.1.Zakazka'!$Q$2923)</f>
        <v/>
      </c>
      <c r="E63" s="65" t="str">
        <f>IF('SO.1.1.Zakazka'!$U$2923=0,"",'SO.1.1.Zakazka'!$U$2923)</f>
        <v/>
      </c>
      <c r="F63" s="65" t="str">
        <f>IF('SO.1.1.Zakazka'!$V$2923=0,"",'SO.1.1.Zakazka'!$V$2923)</f>
        <v/>
      </c>
      <c r="G63" s="66">
        <f>IF('SO.1.1.Zakazka'!$Y$2923=0,"",'SO.1.1.Zakazka'!$Y$2923)</f>
        <v>3</v>
      </c>
      <c r="H63" s="156"/>
    </row>
    <row r="64" spans="2:8" s="97" customFormat="1" ht="12" outlineLevel="3" x14ac:dyDescent="0.2">
      <c r="B64" s="195" t="str">
        <f>IF('SO.1.1.Zakazka'!$I$2934=0,"",'SO.1.1.Zakazka'!$I$2934)</f>
        <v>712.: Povlakové krytiny</v>
      </c>
      <c r="C64" s="65" t="str">
        <f>IF('SO.1.1.Zakazka'!$O$2934=0,"",'SO.1.1.Zakazka'!$O$2934)</f>
        <v/>
      </c>
      <c r="D64" s="65">
        <f>IF('SO.1.1.Zakazka'!$Q$2934=0,"",'SO.1.1.Zakazka'!$Q$2934)</f>
        <v>14.341602462830334</v>
      </c>
      <c r="E64" s="65" t="str">
        <f>IF('SO.1.1.Zakazka'!$U$2934=0,"",'SO.1.1.Zakazka'!$U$2934)</f>
        <v/>
      </c>
      <c r="F64" s="65" t="str">
        <f>IF('SO.1.1.Zakazka'!$V$2934=0,"",'SO.1.1.Zakazka'!$V$2934)</f>
        <v/>
      </c>
      <c r="G64" s="66">
        <f>IF('SO.1.1.Zakazka'!$Y$2934=0,"",'SO.1.1.Zakazka'!$Y$2934)</f>
        <v>32</v>
      </c>
      <c r="H64" s="156"/>
    </row>
    <row r="65" spans="2:8" s="97" customFormat="1" ht="12" outlineLevel="3" x14ac:dyDescent="0.2">
      <c r="B65" s="195" t="str">
        <f>IF('SO.1.1.Zakazka'!$I$3208=0,"",'SO.1.1.Zakazka'!$I$3208)</f>
        <v>713.: Izolace tepelné</v>
      </c>
      <c r="C65" s="65" t="str">
        <f>IF('SO.1.1.Zakazka'!$O$3208=0,"",'SO.1.1.Zakazka'!$O$3208)</f>
        <v/>
      </c>
      <c r="D65" s="65">
        <f>IF('SO.1.1.Zakazka'!$Q$3208=0,"",'SO.1.1.Zakazka'!$Q$3208)</f>
        <v>14.027359627999999</v>
      </c>
      <c r="E65" s="65" t="str">
        <f>IF('SO.1.1.Zakazka'!$U$3208=0,"",'SO.1.1.Zakazka'!$U$3208)</f>
        <v/>
      </c>
      <c r="F65" s="65" t="str">
        <f>IF('SO.1.1.Zakazka'!$V$3208=0,"",'SO.1.1.Zakazka'!$V$3208)</f>
        <v/>
      </c>
      <c r="G65" s="66">
        <f>IF('SO.1.1.Zakazka'!$Y$3208=0,"",'SO.1.1.Zakazka'!$Y$3208)</f>
        <v>13</v>
      </c>
      <c r="H65" s="156"/>
    </row>
    <row r="66" spans="2:8" s="97" customFormat="1" ht="12" outlineLevel="3" x14ac:dyDescent="0.2">
      <c r="B66" s="195" t="str">
        <f>IF('SO.1.1.Zakazka'!$I$3294=0,"",'SO.1.1.Zakazka'!$I$3294)</f>
        <v>721.: Vnitřní kanalizace</v>
      </c>
      <c r="C66" s="65" t="str">
        <f>IF('SO.1.1.Zakazka'!$O$3294=0,"",'SO.1.1.Zakazka'!$O$3294)</f>
        <v/>
      </c>
      <c r="D66" s="65">
        <f>IF('SO.1.1.Zakazka'!$Q$3294=0,"",'SO.1.1.Zakazka'!$Q$3294)</f>
        <v>1.2719999999999999E-2</v>
      </c>
      <c r="E66" s="65" t="str">
        <f>IF('SO.1.1.Zakazka'!$U$3294=0,"",'SO.1.1.Zakazka'!$U$3294)</f>
        <v/>
      </c>
      <c r="F66" s="65" t="str">
        <f>IF('SO.1.1.Zakazka'!$V$3294=0,"",'SO.1.1.Zakazka'!$V$3294)</f>
        <v/>
      </c>
      <c r="G66" s="66">
        <f>IF('SO.1.1.Zakazka'!$Y$3294=0,"",'SO.1.1.Zakazka'!$Y$3294)</f>
        <v>4</v>
      </c>
      <c r="H66" s="156"/>
    </row>
    <row r="67" spans="2:8" s="97" customFormat="1" ht="12" outlineLevel="3" x14ac:dyDescent="0.2">
      <c r="B67" s="195" t="str">
        <f>IF('SO.1.1.Zakazka'!$I$3316=0,"",'SO.1.1.Zakazka'!$I$3316)</f>
        <v>7623: Konstrukce tesařské - zastřešení</v>
      </c>
      <c r="C67" s="65" t="str">
        <f>IF('SO.1.1.Zakazka'!$O$3316=0,"",'SO.1.1.Zakazka'!$O$3316)</f>
        <v/>
      </c>
      <c r="D67" s="65">
        <f>IF('SO.1.1.Zakazka'!$Q$3316=0,"",'SO.1.1.Zakazka'!$Q$3316)</f>
        <v>3.4109100299999997</v>
      </c>
      <c r="E67" s="65" t="str">
        <f>IF('SO.1.1.Zakazka'!$U$3316=0,"",'SO.1.1.Zakazka'!$U$3316)</f>
        <v/>
      </c>
      <c r="F67" s="65" t="str">
        <f>IF('SO.1.1.Zakazka'!$V$3316=0,"",'SO.1.1.Zakazka'!$V$3316)</f>
        <v/>
      </c>
      <c r="G67" s="66">
        <f>IF('SO.1.1.Zakazka'!$Y$3316=0,"",'SO.1.1.Zakazka'!$Y$3316)</f>
        <v>6</v>
      </c>
      <c r="H67" s="156"/>
    </row>
    <row r="68" spans="2:8" s="97" customFormat="1" ht="12" outlineLevel="3" x14ac:dyDescent="0.2">
      <c r="B68" s="195" t="str">
        <f>IF('SO.1.1.Zakazka'!$I$3357=0,"",'SO.1.1.Zakazka'!$I$3357)</f>
        <v>764.: Konstrukce klempířské</v>
      </c>
      <c r="C68" s="65" t="str">
        <f>IF('SO.1.1.Zakazka'!$O$3357=0,"",'SO.1.1.Zakazka'!$O$3357)</f>
        <v/>
      </c>
      <c r="D68" s="65">
        <f>IF('SO.1.1.Zakazka'!$Q$3357=0,"",'SO.1.1.Zakazka'!$Q$3357)</f>
        <v>5.0589999999999996E-2</v>
      </c>
      <c r="E68" s="65" t="str">
        <f>IF('SO.1.1.Zakazka'!$U$3357=0,"",'SO.1.1.Zakazka'!$U$3357)</f>
        <v/>
      </c>
      <c r="F68" s="65" t="str">
        <f>IF('SO.1.1.Zakazka'!$V$3357=0,"",'SO.1.1.Zakazka'!$V$3357)</f>
        <v/>
      </c>
      <c r="G68" s="66">
        <f>IF('SO.1.1.Zakazka'!$Y$3357=0,"",'SO.1.1.Zakazka'!$Y$3357)</f>
        <v>10</v>
      </c>
      <c r="H68" s="156"/>
    </row>
    <row r="69" spans="2:8" s="98" customFormat="1" outlineLevel="2" x14ac:dyDescent="0.2">
      <c r="B69" s="194" t="str">
        <f>IF('SO.1.1.Zakazka'!$I$3427=0,"",'SO.1.1.Zakazka'!$I$3427)</f>
        <v>1.1.a. 4. 9.: Výměna a nové výplně otvorů</v>
      </c>
      <c r="C69" s="54" t="str">
        <f>IF('SO.1.1.Zakazka'!$O$3427=0,"",'SO.1.1.Zakazka'!$O$3427)</f>
        <v/>
      </c>
      <c r="D69" s="54">
        <f>IF('SO.1.1.Zakazka'!$Q$3427=0,"",'SO.1.1.Zakazka'!$Q$3427)</f>
        <v>13.38074445191215</v>
      </c>
      <c r="E69" s="54" t="str">
        <f>IF('SO.1.1.Zakazka'!$U$3427=0,"",'SO.1.1.Zakazka'!$U$3427)</f>
        <v/>
      </c>
      <c r="F69" s="54" t="str">
        <f>IF('SO.1.1.Zakazka'!$V$3427=0,"",'SO.1.1.Zakazka'!$V$3427)</f>
        <v/>
      </c>
      <c r="G69" s="55">
        <f>IF('SO.1.1.Zakazka'!$Y$3427=0,"",'SO.1.1.Zakazka'!$Y$3427)</f>
        <v>69</v>
      </c>
      <c r="H69" s="154"/>
    </row>
    <row r="70" spans="2:8" s="97" customFormat="1" ht="12" outlineLevel="3" x14ac:dyDescent="0.2">
      <c r="B70" s="195" t="str">
        <f>IF('SO.1.1.Zakazka'!$I$3428=0,"",'SO.1.1.Zakazka'!$I$3428)</f>
        <v>0061: Úprava povrchů vnitřní</v>
      </c>
      <c r="C70" s="65" t="str">
        <f>IF('SO.1.1.Zakazka'!$O$3428=0,"",'SO.1.1.Zakazka'!$O$3428)</f>
        <v/>
      </c>
      <c r="D70" s="65">
        <f>IF('SO.1.1.Zakazka'!$Q$3428=0,"",'SO.1.1.Zakazka'!$Q$3428)</f>
        <v>6.7279248000000011</v>
      </c>
      <c r="E70" s="65" t="str">
        <f>IF('SO.1.1.Zakazka'!$U$3428=0,"",'SO.1.1.Zakazka'!$U$3428)</f>
        <v/>
      </c>
      <c r="F70" s="65" t="str">
        <f>IF('SO.1.1.Zakazka'!$V$3428=0,"",'SO.1.1.Zakazka'!$V$3428)</f>
        <v/>
      </c>
      <c r="G70" s="66">
        <f>IF('SO.1.1.Zakazka'!$Y$3428=0,"",'SO.1.1.Zakazka'!$Y$3428)</f>
        <v>3</v>
      </c>
      <c r="H70" s="156"/>
    </row>
    <row r="71" spans="2:8" s="97" customFormat="1" ht="12" outlineLevel="3" x14ac:dyDescent="0.2">
      <c r="B71" s="195" t="str">
        <f>IF('SO.1.1.Zakazka'!$I$3529=0,"",'SO.1.1.Zakazka'!$I$3529)</f>
        <v>0096: Bourání konstrukcí</v>
      </c>
      <c r="C71" s="65" t="str">
        <f>IF('SO.1.1.Zakazka'!$O$3529=0,"",'SO.1.1.Zakazka'!$O$3529)</f>
        <v/>
      </c>
      <c r="D71" s="65" t="str">
        <f>IF('SO.1.1.Zakazka'!$Q$3529=0,"",'SO.1.1.Zakazka'!$Q$3529)</f>
        <v/>
      </c>
      <c r="E71" s="65" t="str">
        <f>IF('SO.1.1.Zakazka'!$U$3529=0,"",'SO.1.1.Zakazka'!$U$3529)</f>
        <v/>
      </c>
      <c r="F71" s="65" t="str">
        <f>IF('SO.1.1.Zakazka'!$V$3529=0,"",'SO.1.1.Zakazka'!$V$3529)</f>
        <v/>
      </c>
      <c r="G71" s="66">
        <f>IF('SO.1.1.Zakazka'!$Y$3529=0,"",'SO.1.1.Zakazka'!$Y$3529)</f>
        <v>1</v>
      </c>
      <c r="H71" s="156"/>
    </row>
    <row r="72" spans="2:8" s="97" customFormat="1" ht="12" outlineLevel="3" x14ac:dyDescent="0.2">
      <c r="B72" s="195" t="str">
        <f>IF('SO.1.1.Zakazka'!$I$3545=0,"",'SO.1.1.Zakazka'!$I$3545)</f>
        <v>0097: Prorážení otvorů a ostatní bourací práce</v>
      </c>
      <c r="C72" s="65" t="str">
        <f>IF('SO.1.1.Zakazka'!$O$3545=0,"",'SO.1.1.Zakazka'!$O$3545)</f>
        <v/>
      </c>
      <c r="D72" s="65">
        <f>IF('SO.1.1.Zakazka'!$Q$3545=0,"",'SO.1.1.Zakazka'!$Q$3545)</f>
        <v>1.3302E-2</v>
      </c>
      <c r="E72" s="65" t="str">
        <f>IF('SO.1.1.Zakazka'!$U$3545=0,"",'SO.1.1.Zakazka'!$U$3545)</f>
        <v/>
      </c>
      <c r="F72" s="65" t="str">
        <f>IF('SO.1.1.Zakazka'!$V$3545=0,"",'SO.1.1.Zakazka'!$V$3545)</f>
        <v/>
      </c>
      <c r="G72" s="66">
        <f>IF('SO.1.1.Zakazka'!$Y$3545=0,"",'SO.1.1.Zakazka'!$Y$3545)</f>
        <v>1</v>
      </c>
      <c r="H72" s="156"/>
    </row>
    <row r="73" spans="2:8" s="97" customFormat="1" ht="12" outlineLevel="3" x14ac:dyDescent="0.2">
      <c r="B73" s="195" t="str">
        <f>IF('SO.1.1.Zakazka'!$I$3561=0,"",'SO.1.1.Zakazka'!$I$3561)</f>
        <v>099.: Přesun hmot HSV</v>
      </c>
      <c r="C73" s="65" t="str">
        <f>IF('SO.1.1.Zakazka'!$O$3561=0,"",'SO.1.1.Zakazka'!$O$3561)</f>
        <v/>
      </c>
      <c r="D73" s="65" t="str">
        <f>IF('SO.1.1.Zakazka'!$Q$3561=0,"",'SO.1.1.Zakazka'!$Q$3561)</f>
        <v/>
      </c>
      <c r="E73" s="65" t="str">
        <f>IF('SO.1.1.Zakazka'!$U$3561=0,"",'SO.1.1.Zakazka'!$U$3561)</f>
        <v/>
      </c>
      <c r="F73" s="65" t="str">
        <f>IF('SO.1.1.Zakazka'!$V$3561=0,"",'SO.1.1.Zakazka'!$V$3561)</f>
        <v/>
      </c>
      <c r="G73" s="66">
        <f>IF('SO.1.1.Zakazka'!$Y$3561=0,"",'SO.1.1.Zakazka'!$Y$3561)</f>
        <v>4</v>
      </c>
      <c r="H73" s="156"/>
    </row>
    <row r="74" spans="2:8" s="97" customFormat="1" ht="12" outlineLevel="3" x14ac:dyDescent="0.2">
      <c r="B74" s="195" t="str">
        <f>IF('SO.1.1.Zakazka'!$I$3575=0,"",'SO.1.1.Zakazka'!$I$3575)</f>
        <v>7666: Konstrukce truhlářské - výplně otvorů</v>
      </c>
      <c r="C74" s="65" t="str">
        <f>IF('SO.1.1.Zakazka'!$O$3575=0,"",'SO.1.1.Zakazka'!$O$3575)</f>
        <v/>
      </c>
      <c r="D74" s="65">
        <f>IF('SO.1.1.Zakazka'!$Q$3575=0,"",'SO.1.1.Zakazka'!$Q$3575)</f>
        <v>2.31933483941215</v>
      </c>
      <c r="E74" s="65" t="str">
        <f>IF('SO.1.1.Zakazka'!$U$3575=0,"",'SO.1.1.Zakazka'!$U$3575)</f>
        <v/>
      </c>
      <c r="F74" s="65" t="str">
        <f>IF('SO.1.1.Zakazka'!$V$3575=0,"",'SO.1.1.Zakazka'!$V$3575)</f>
        <v/>
      </c>
      <c r="G74" s="66">
        <f>IF('SO.1.1.Zakazka'!$Y$3575=0,"",'SO.1.1.Zakazka'!$Y$3575)</f>
        <v>32</v>
      </c>
      <c r="H74" s="156"/>
    </row>
    <row r="75" spans="2:8" s="97" customFormat="1" ht="12" outlineLevel="3" x14ac:dyDescent="0.2">
      <c r="B75" s="195" t="str">
        <f>IF('SO.1.1.Zakazka'!$I$3754=0,"",'SO.1.1.Zakazka'!$I$3754)</f>
        <v>7676: Konstrukce zámečnické - otvory</v>
      </c>
      <c r="C75" s="65" t="str">
        <f>IF('SO.1.1.Zakazka'!$O$3754=0,"",'SO.1.1.Zakazka'!$O$3754)</f>
        <v/>
      </c>
      <c r="D75" s="65">
        <f>IF('SO.1.1.Zakazka'!$Q$3754=0,"",'SO.1.1.Zakazka'!$Q$3754)</f>
        <v>0.11312631250000002</v>
      </c>
      <c r="E75" s="65" t="str">
        <f>IF('SO.1.1.Zakazka'!$U$3754=0,"",'SO.1.1.Zakazka'!$U$3754)</f>
        <v/>
      </c>
      <c r="F75" s="65" t="str">
        <f>IF('SO.1.1.Zakazka'!$V$3754=0,"",'SO.1.1.Zakazka'!$V$3754)</f>
        <v/>
      </c>
      <c r="G75" s="66">
        <f>IF('SO.1.1.Zakazka'!$Y$3754=0,"",'SO.1.1.Zakazka'!$Y$3754)</f>
        <v>13</v>
      </c>
      <c r="H75" s="156"/>
    </row>
    <row r="76" spans="2:8" s="97" customFormat="1" ht="12" outlineLevel="3" x14ac:dyDescent="0.2">
      <c r="B76" s="195" t="str">
        <f>IF('SO.1.1.Zakazka'!$I$3814=0,"",'SO.1.1.Zakazka'!$I$3814)</f>
        <v>782.: Obklady z kamene</v>
      </c>
      <c r="C76" s="65" t="str">
        <f>IF('SO.1.1.Zakazka'!$O$3814=0,"",'SO.1.1.Zakazka'!$O$3814)</f>
        <v/>
      </c>
      <c r="D76" s="65">
        <f>IF('SO.1.1.Zakazka'!$Q$3814=0,"",'SO.1.1.Zakazka'!$Q$3814)</f>
        <v>0.764544</v>
      </c>
      <c r="E76" s="65" t="str">
        <f>IF('SO.1.1.Zakazka'!$U$3814=0,"",'SO.1.1.Zakazka'!$U$3814)</f>
        <v/>
      </c>
      <c r="F76" s="65" t="str">
        <f>IF('SO.1.1.Zakazka'!$V$3814=0,"",'SO.1.1.Zakazka'!$V$3814)</f>
        <v/>
      </c>
      <c r="G76" s="66">
        <f>IF('SO.1.1.Zakazka'!$Y$3814=0,"",'SO.1.1.Zakazka'!$Y$3814)</f>
        <v>4</v>
      </c>
      <c r="H76" s="156"/>
    </row>
    <row r="77" spans="2:8" s="97" customFormat="1" ht="12" outlineLevel="3" x14ac:dyDescent="0.2">
      <c r="B77" s="195" t="str">
        <f>IF('SO.1.1.Zakazka'!$I$3835=0,"",'SO.1.1.Zakazka'!$I$3835)</f>
        <v>786.: Čalounění</v>
      </c>
      <c r="C77" s="65" t="str">
        <f>IF('SO.1.1.Zakazka'!$O$3835=0,"",'SO.1.1.Zakazka'!$O$3835)</f>
        <v/>
      </c>
      <c r="D77" s="65">
        <f>IF('SO.1.1.Zakazka'!$Q$3835=0,"",'SO.1.1.Zakazka'!$Q$3835)</f>
        <v>3.4425125000000003</v>
      </c>
      <c r="E77" s="65" t="str">
        <f>IF('SO.1.1.Zakazka'!$U$3835=0,"",'SO.1.1.Zakazka'!$U$3835)</f>
        <v/>
      </c>
      <c r="F77" s="65" t="str">
        <f>IF('SO.1.1.Zakazka'!$V$3835=0,"",'SO.1.1.Zakazka'!$V$3835)</f>
        <v/>
      </c>
      <c r="G77" s="66">
        <f>IF('SO.1.1.Zakazka'!$Y$3835=0,"",'SO.1.1.Zakazka'!$Y$3835)</f>
        <v>11</v>
      </c>
      <c r="H77" s="156"/>
    </row>
    <row r="78" spans="2:8" s="98" customFormat="1" outlineLevel="2" x14ac:dyDescent="0.2">
      <c r="B78" s="194" t="str">
        <f>IF('SO.1.1.Zakazka'!$I$3932=0,"",'SO.1.1.Zakazka'!$I$3932)</f>
        <v>1.1.a. 4.10.: Zámečnické konstrukce</v>
      </c>
      <c r="C78" s="54" t="str">
        <f>IF('SO.1.1.Zakazka'!$O$3932=0,"",'SO.1.1.Zakazka'!$O$3932)</f>
        <v/>
      </c>
      <c r="D78" s="54">
        <f>IF('SO.1.1.Zakazka'!$Q$3932=0,"",'SO.1.1.Zakazka'!$Q$3932)</f>
        <v>5.4137101200000011</v>
      </c>
      <c r="E78" s="54" t="str">
        <f>IF('SO.1.1.Zakazka'!$U$3932=0,"",'SO.1.1.Zakazka'!$U$3932)</f>
        <v/>
      </c>
      <c r="F78" s="54" t="str">
        <f>IF('SO.1.1.Zakazka'!$V$3932=0,"",'SO.1.1.Zakazka'!$V$3932)</f>
        <v/>
      </c>
      <c r="G78" s="55">
        <f>IF('SO.1.1.Zakazka'!$Y$3932=0,"",'SO.1.1.Zakazka'!$Y$3932)</f>
        <v>39</v>
      </c>
      <c r="H78" s="154"/>
    </row>
    <row r="79" spans="2:8" s="97" customFormat="1" ht="12" outlineLevel="3" x14ac:dyDescent="0.2">
      <c r="B79" s="195" t="str">
        <f>IF('SO.1.1.Zakazka'!$I$3933=0,"",'SO.1.1.Zakazka'!$I$3933)</f>
        <v>0095: Dokončovací konstrukce a práce pozemních staveb</v>
      </c>
      <c r="C79" s="65" t="str">
        <f>IF('SO.1.1.Zakazka'!$O$3933=0,"",'SO.1.1.Zakazka'!$O$3933)</f>
        <v/>
      </c>
      <c r="D79" s="65">
        <f>IF('SO.1.1.Zakazka'!$Q$3933=0,"",'SO.1.1.Zakazka'!$Q$3933)</f>
        <v>7.6E-3</v>
      </c>
      <c r="E79" s="65" t="str">
        <f>IF('SO.1.1.Zakazka'!$U$3933=0,"",'SO.1.1.Zakazka'!$U$3933)</f>
        <v/>
      </c>
      <c r="F79" s="65" t="str">
        <f>IF('SO.1.1.Zakazka'!$V$3933=0,"",'SO.1.1.Zakazka'!$V$3933)</f>
        <v/>
      </c>
      <c r="G79" s="66">
        <f>IF('SO.1.1.Zakazka'!$Y$3933=0,"",'SO.1.1.Zakazka'!$Y$3933)</f>
        <v>2</v>
      </c>
      <c r="H79" s="156"/>
    </row>
    <row r="80" spans="2:8" s="97" customFormat="1" ht="12" outlineLevel="3" x14ac:dyDescent="0.2">
      <c r="B80" s="195" t="str">
        <f>IF('SO.1.1.Zakazka'!$I$3951=0,"",'SO.1.1.Zakazka'!$I$3951)</f>
        <v>099.: Přesun hmot HSV</v>
      </c>
      <c r="C80" s="65" t="str">
        <f>IF('SO.1.1.Zakazka'!$O$3951=0,"",'SO.1.1.Zakazka'!$O$3951)</f>
        <v/>
      </c>
      <c r="D80" s="65" t="str">
        <f>IF('SO.1.1.Zakazka'!$Q$3951=0,"",'SO.1.1.Zakazka'!$Q$3951)</f>
        <v/>
      </c>
      <c r="E80" s="65" t="str">
        <f>IF('SO.1.1.Zakazka'!$U$3951=0,"",'SO.1.1.Zakazka'!$U$3951)</f>
        <v/>
      </c>
      <c r="F80" s="65" t="str">
        <f>IF('SO.1.1.Zakazka'!$V$3951=0,"",'SO.1.1.Zakazka'!$V$3951)</f>
        <v/>
      </c>
      <c r="G80" s="66">
        <f>IF('SO.1.1.Zakazka'!$Y$3951=0,"",'SO.1.1.Zakazka'!$Y$3951)</f>
        <v>4</v>
      </c>
      <c r="H80" s="156"/>
    </row>
    <row r="81" spans="2:8" s="97" customFormat="1" ht="12" outlineLevel="3" x14ac:dyDescent="0.2">
      <c r="B81" s="195" t="str">
        <f>IF('SO.1.1.Zakazka'!$I$3965=0,"",'SO.1.1.Zakazka'!$I$3965)</f>
        <v>7623: Konstrukce tesařské - zastřešení</v>
      </c>
      <c r="C81" s="65" t="str">
        <f>IF('SO.1.1.Zakazka'!$O$3965=0,"",'SO.1.1.Zakazka'!$O$3965)</f>
        <v/>
      </c>
      <c r="D81" s="65">
        <f>IF('SO.1.1.Zakazka'!$Q$3965=0,"",'SO.1.1.Zakazka'!$Q$3965)</f>
        <v>0.18316349999999998</v>
      </c>
      <c r="E81" s="65" t="str">
        <f>IF('SO.1.1.Zakazka'!$U$3965=0,"",'SO.1.1.Zakazka'!$U$3965)</f>
        <v/>
      </c>
      <c r="F81" s="65" t="str">
        <f>IF('SO.1.1.Zakazka'!$V$3965=0,"",'SO.1.1.Zakazka'!$V$3965)</f>
        <v/>
      </c>
      <c r="G81" s="66">
        <f>IF('SO.1.1.Zakazka'!$Y$3965=0,"",'SO.1.1.Zakazka'!$Y$3965)</f>
        <v>3</v>
      </c>
      <c r="H81" s="156"/>
    </row>
    <row r="82" spans="2:8" s="97" customFormat="1" ht="12" outlineLevel="3" x14ac:dyDescent="0.2">
      <c r="B82" s="195" t="str">
        <f>IF('SO.1.1.Zakazka'!$I$3979=0,"",'SO.1.1.Zakazka'!$I$3979)</f>
        <v>764.: Konstrukce klempířské</v>
      </c>
      <c r="C82" s="65" t="str">
        <f>IF('SO.1.1.Zakazka'!$O$3979=0,"",'SO.1.1.Zakazka'!$O$3979)</f>
        <v/>
      </c>
      <c r="D82" s="65">
        <f>IF('SO.1.1.Zakazka'!$Q$3979=0,"",'SO.1.1.Zakazka'!$Q$3979)</f>
        <v>4.5279E-2</v>
      </c>
      <c r="E82" s="65" t="str">
        <f>IF('SO.1.1.Zakazka'!$U$3979=0,"",'SO.1.1.Zakazka'!$U$3979)</f>
        <v/>
      </c>
      <c r="F82" s="65" t="str">
        <f>IF('SO.1.1.Zakazka'!$V$3979=0,"",'SO.1.1.Zakazka'!$V$3979)</f>
        <v/>
      </c>
      <c r="G82" s="66">
        <f>IF('SO.1.1.Zakazka'!$Y$3979=0,"",'SO.1.1.Zakazka'!$Y$3979)</f>
        <v>3</v>
      </c>
      <c r="H82" s="156"/>
    </row>
    <row r="83" spans="2:8" s="97" customFormat="1" ht="12" outlineLevel="3" x14ac:dyDescent="0.2">
      <c r="B83" s="195" t="str">
        <f>IF('SO.1.1.Zakazka'!$I$3993=0,"",'SO.1.1.Zakazka'!$I$3993)</f>
        <v>7676: Konstrukce zámečnické - otvory</v>
      </c>
      <c r="C83" s="65" t="str">
        <f>IF('SO.1.1.Zakazka'!$O$3993=0,"",'SO.1.1.Zakazka'!$O$3993)</f>
        <v/>
      </c>
      <c r="D83" s="65">
        <f>IF('SO.1.1.Zakazka'!$Q$3993=0,"",'SO.1.1.Zakazka'!$Q$3993)</f>
        <v>4.3698276200000006</v>
      </c>
      <c r="E83" s="65" t="str">
        <f>IF('SO.1.1.Zakazka'!$U$3993=0,"",'SO.1.1.Zakazka'!$U$3993)</f>
        <v/>
      </c>
      <c r="F83" s="65" t="str">
        <f>IF('SO.1.1.Zakazka'!$V$3993=0,"",'SO.1.1.Zakazka'!$V$3993)</f>
        <v/>
      </c>
      <c r="G83" s="66">
        <f>IF('SO.1.1.Zakazka'!$Y$3993=0,"",'SO.1.1.Zakazka'!$Y$3993)</f>
        <v>14</v>
      </c>
      <c r="H83" s="156"/>
    </row>
    <row r="84" spans="2:8" s="97" customFormat="1" ht="12" outlineLevel="3" x14ac:dyDescent="0.2">
      <c r="B84" s="195" t="str">
        <f>IF('SO.1.1.Zakazka'!$I$4088=0,"",'SO.1.1.Zakazka'!$I$4088)</f>
        <v>7678: Konstrukce zámečnické - doplňky</v>
      </c>
      <c r="C84" s="65" t="str">
        <f>IF('SO.1.1.Zakazka'!$O$4088=0,"",'SO.1.1.Zakazka'!$O$4088)</f>
        <v/>
      </c>
      <c r="D84" s="65">
        <f>IF('SO.1.1.Zakazka'!$Q$4088=0,"",'SO.1.1.Zakazka'!$Q$4088)</f>
        <v>0.79624000000000006</v>
      </c>
      <c r="E84" s="65" t="str">
        <f>IF('SO.1.1.Zakazka'!$U$4088=0,"",'SO.1.1.Zakazka'!$U$4088)</f>
        <v/>
      </c>
      <c r="F84" s="65" t="str">
        <f>IF('SO.1.1.Zakazka'!$V$4088=0,"",'SO.1.1.Zakazka'!$V$4088)</f>
        <v/>
      </c>
      <c r="G84" s="66">
        <f>IF('SO.1.1.Zakazka'!$Y$4088=0,"",'SO.1.1.Zakazka'!$Y$4088)</f>
        <v>11</v>
      </c>
      <c r="H84" s="156"/>
    </row>
    <row r="85" spans="2:8" s="97" customFormat="1" ht="12" outlineLevel="3" x14ac:dyDescent="0.2">
      <c r="B85" s="195" t="str">
        <f>IF('SO.1.1.Zakazka'!$I$4157=0,"",'SO.1.1.Zakazka'!$I$4157)</f>
        <v>769.: Vzduchotechnické konstrukce</v>
      </c>
      <c r="C85" s="65" t="str">
        <f>IF('SO.1.1.Zakazka'!$O$4157=0,"",'SO.1.1.Zakazka'!$O$4157)</f>
        <v/>
      </c>
      <c r="D85" s="65">
        <f>IF('SO.1.1.Zakazka'!$Q$4157=0,"",'SO.1.1.Zakazka'!$Q$4157)</f>
        <v>1.1599999999999999E-2</v>
      </c>
      <c r="E85" s="65" t="str">
        <f>IF('SO.1.1.Zakazka'!$U$4157=0,"",'SO.1.1.Zakazka'!$U$4157)</f>
        <v/>
      </c>
      <c r="F85" s="65" t="str">
        <f>IF('SO.1.1.Zakazka'!$V$4157=0,"",'SO.1.1.Zakazka'!$V$4157)</f>
        <v/>
      </c>
      <c r="G85" s="66">
        <f>IF('SO.1.1.Zakazka'!$Y$4157=0,"",'SO.1.1.Zakazka'!$Y$4157)</f>
        <v>2</v>
      </c>
      <c r="H85" s="156"/>
    </row>
    <row r="86" spans="2:8" s="98" customFormat="1" outlineLevel="2" x14ac:dyDescent="0.2">
      <c r="B86" s="194" t="str">
        <f>IF('SO.1.1.Zakazka'!$I$4171=0,"",'SO.1.1.Zakazka'!$I$4171)</f>
        <v>1.1.a. 4.11.: Klempířské konstrukce</v>
      </c>
      <c r="C86" s="54" t="str">
        <f>IF('SO.1.1.Zakazka'!$O$4171=0,"",'SO.1.1.Zakazka'!$O$4171)</f>
        <v/>
      </c>
      <c r="D86" s="54">
        <f>IF('SO.1.1.Zakazka'!$Q$4171=0,"",'SO.1.1.Zakazka'!$Q$4171)</f>
        <v>3.2855006637499997</v>
      </c>
      <c r="E86" s="54" t="str">
        <f>IF('SO.1.1.Zakazka'!$U$4171=0,"",'SO.1.1.Zakazka'!$U$4171)</f>
        <v/>
      </c>
      <c r="F86" s="54" t="str">
        <f>IF('SO.1.1.Zakazka'!$V$4171=0,"",'SO.1.1.Zakazka'!$V$4171)</f>
        <v/>
      </c>
      <c r="G86" s="55">
        <f>IF('SO.1.1.Zakazka'!$Y$4171=0,"",'SO.1.1.Zakazka'!$Y$4171)</f>
        <v>26</v>
      </c>
      <c r="H86" s="154"/>
    </row>
    <row r="87" spans="2:8" s="97" customFormat="1" ht="12" outlineLevel="3" x14ac:dyDescent="0.2">
      <c r="B87" s="195" t="str">
        <f>IF('SO.1.1.Zakazka'!$I$4172=0,"",'SO.1.1.Zakazka'!$I$4172)</f>
        <v>764.: Konstrukce klempířské</v>
      </c>
      <c r="C87" s="65" t="str">
        <f>IF('SO.1.1.Zakazka'!$O$4172=0,"",'SO.1.1.Zakazka'!$O$4172)</f>
        <v/>
      </c>
      <c r="D87" s="65">
        <f>IF('SO.1.1.Zakazka'!$Q$4172=0,"",'SO.1.1.Zakazka'!$Q$4172)</f>
        <v>3.2855006637499997</v>
      </c>
      <c r="E87" s="65" t="str">
        <f>IF('SO.1.1.Zakazka'!$U$4172=0,"",'SO.1.1.Zakazka'!$U$4172)</f>
        <v/>
      </c>
      <c r="F87" s="65" t="str">
        <f>IF('SO.1.1.Zakazka'!$V$4172=0,"",'SO.1.1.Zakazka'!$V$4172)</f>
        <v/>
      </c>
      <c r="G87" s="66">
        <f>IF('SO.1.1.Zakazka'!$Y$4172=0,"",'SO.1.1.Zakazka'!$Y$4172)</f>
        <v>26</v>
      </c>
      <c r="H87" s="156"/>
    </row>
    <row r="88" spans="2:8" s="98" customFormat="1" outlineLevel="2" x14ac:dyDescent="0.2">
      <c r="B88" s="194" t="str">
        <f>IF('SO.1.1.Zakazka'!$I$4347=0,"",'SO.1.1.Zakazka'!$I$4347)</f>
        <v>1.1.a. 4.12.: Monolitické konstrukce</v>
      </c>
      <c r="C88" s="54" t="str">
        <f>IF('SO.1.1.Zakazka'!$O$4347=0,"",'SO.1.1.Zakazka'!$O$4347)</f>
        <v/>
      </c>
      <c r="D88" s="54">
        <f>IF('SO.1.1.Zakazka'!$Q$4347=0,"",'SO.1.1.Zakazka'!$Q$4347)</f>
        <v>18.732592078493333</v>
      </c>
      <c r="E88" s="54" t="str">
        <f>IF('SO.1.1.Zakazka'!$U$4347=0,"",'SO.1.1.Zakazka'!$U$4347)</f>
        <v/>
      </c>
      <c r="F88" s="54" t="str">
        <f>IF('SO.1.1.Zakazka'!$V$4347=0,"",'SO.1.1.Zakazka'!$V$4347)</f>
        <v/>
      </c>
      <c r="G88" s="55">
        <f>IF('SO.1.1.Zakazka'!$Y$4347=0,"",'SO.1.1.Zakazka'!$Y$4347)</f>
        <v>48</v>
      </c>
      <c r="H88" s="154"/>
    </row>
    <row r="89" spans="2:8" s="97" customFormat="1" ht="12" outlineLevel="3" x14ac:dyDescent="0.2">
      <c r="B89" s="195" t="str">
        <f>IF('SO.1.1.Zakazka'!$I$4348=0,"",'SO.1.1.Zakazka'!$I$4348)</f>
        <v>0018: Sadové úpravy</v>
      </c>
      <c r="C89" s="65" t="str">
        <f>IF('SO.1.1.Zakazka'!$O$4348=0,"",'SO.1.1.Zakazka'!$O$4348)</f>
        <v/>
      </c>
      <c r="D89" s="65" t="str">
        <f>IF('SO.1.1.Zakazka'!$Q$4348=0,"",'SO.1.1.Zakazka'!$Q$4348)</f>
        <v/>
      </c>
      <c r="E89" s="65" t="str">
        <f>IF('SO.1.1.Zakazka'!$U$4348=0,"",'SO.1.1.Zakazka'!$U$4348)</f>
        <v/>
      </c>
      <c r="F89" s="65" t="str">
        <f>IF('SO.1.1.Zakazka'!$V$4348=0,"",'SO.1.1.Zakazka'!$V$4348)</f>
        <v/>
      </c>
      <c r="G89" s="66">
        <f>IF('SO.1.1.Zakazka'!$Y$4348=0,"",'SO.1.1.Zakazka'!$Y$4348)</f>
        <v>36</v>
      </c>
      <c r="H89" s="156"/>
    </row>
    <row r="90" spans="2:8" s="97" customFormat="1" ht="12" outlineLevel="3" x14ac:dyDescent="0.2">
      <c r="B90" s="195" t="str">
        <f>IF('SO.1.1.Zakazka'!$I$4466=0,"",'SO.1.1.Zakazka'!$I$4466)</f>
        <v>0032: Zdi přehradní a opěrné</v>
      </c>
      <c r="C90" s="65" t="str">
        <f>IF('SO.1.1.Zakazka'!$O$4466=0,"",'SO.1.1.Zakazka'!$O$4466)</f>
        <v/>
      </c>
      <c r="D90" s="65">
        <f>IF('SO.1.1.Zakazka'!$Q$4466=0,"",'SO.1.1.Zakazka'!$Q$4466)</f>
        <v>14.691889099160001</v>
      </c>
      <c r="E90" s="65" t="str">
        <f>IF('SO.1.1.Zakazka'!$U$4466=0,"",'SO.1.1.Zakazka'!$U$4466)</f>
        <v/>
      </c>
      <c r="F90" s="65" t="str">
        <f>IF('SO.1.1.Zakazka'!$V$4466=0,"",'SO.1.1.Zakazka'!$V$4466)</f>
        <v/>
      </c>
      <c r="G90" s="66">
        <f>IF('SO.1.1.Zakazka'!$Y$4466=0,"",'SO.1.1.Zakazka'!$Y$4466)</f>
        <v>5</v>
      </c>
      <c r="H90" s="156"/>
    </row>
    <row r="91" spans="2:8" s="97" customFormat="1" ht="12" outlineLevel="3" x14ac:dyDescent="0.2">
      <c r="B91" s="195" t="str">
        <f>IF('SO.1.1.Zakazka'!$I$4495=0,"",'SO.1.1.Zakazka'!$I$4495)</f>
        <v>0098: Demolice a sanace</v>
      </c>
      <c r="C91" s="65" t="str">
        <f>IF('SO.1.1.Zakazka'!$O$4495=0,"",'SO.1.1.Zakazka'!$O$4495)</f>
        <v/>
      </c>
      <c r="D91" s="65">
        <f>IF('SO.1.1.Zakazka'!$Q$4495=0,"",'SO.1.1.Zakazka'!$Q$4495)</f>
        <v>0.79180297933333355</v>
      </c>
      <c r="E91" s="65" t="str">
        <f>IF('SO.1.1.Zakazka'!$U$4495=0,"",'SO.1.1.Zakazka'!$U$4495)</f>
        <v/>
      </c>
      <c r="F91" s="65" t="str">
        <f>IF('SO.1.1.Zakazka'!$V$4495=0,"",'SO.1.1.Zakazka'!$V$4495)</f>
        <v/>
      </c>
      <c r="G91" s="66">
        <f>IF('SO.1.1.Zakazka'!$Y$4495=0,"",'SO.1.1.Zakazka'!$Y$4495)</f>
        <v>2</v>
      </c>
      <c r="H91" s="156"/>
    </row>
    <row r="92" spans="2:8" s="97" customFormat="1" ht="12" outlineLevel="3" x14ac:dyDescent="0.2">
      <c r="B92" s="195" t="str">
        <f>IF('SO.1.1.Zakazka'!$I$4515=0,"",'SO.1.1.Zakazka'!$I$4515)</f>
        <v>099.: Přesun hmot HSV</v>
      </c>
      <c r="C92" s="65" t="str">
        <f>IF('SO.1.1.Zakazka'!$O$4515=0,"",'SO.1.1.Zakazka'!$O$4515)</f>
        <v/>
      </c>
      <c r="D92" s="65" t="str">
        <f>IF('SO.1.1.Zakazka'!$Q$4515=0,"",'SO.1.1.Zakazka'!$Q$4515)</f>
        <v/>
      </c>
      <c r="E92" s="65" t="str">
        <f>IF('SO.1.1.Zakazka'!$U$4515=0,"",'SO.1.1.Zakazka'!$U$4515)</f>
        <v/>
      </c>
      <c r="F92" s="65" t="str">
        <f>IF('SO.1.1.Zakazka'!$V$4515=0,"",'SO.1.1.Zakazka'!$V$4515)</f>
        <v/>
      </c>
      <c r="G92" s="66">
        <f>IF('SO.1.1.Zakazka'!$Y$4515=0,"",'SO.1.1.Zakazka'!$Y$4515)</f>
        <v>2</v>
      </c>
      <c r="H92" s="156"/>
    </row>
    <row r="93" spans="2:8" s="97" customFormat="1" ht="12" outlineLevel="3" x14ac:dyDescent="0.2">
      <c r="B93" s="195" t="str">
        <f>IF('SO.1.1.Zakazka'!$I$4523=0,"",'SO.1.1.Zakazka'!$I$4523)</f>
        <v>782.: Obklady z kamene</v>
      </c>
      <c r="C93" s="65" t="str">
        <f>IF('SO.1.1.Zakazka'!$O$4523=0,"",'SO.1.1.Zakazka'!$O$4523)</f>
        <v/>
      </c>
      <c r="D93" s="65">
        <f>IF('SO.1.1.Zakazka'!$Q$4523=0,"",'SO.1.1.Zakazka'!$Q$4523)</f>
        <v>3.2488999999999999</v>
      </c>
      <c r="E93" s="65" t="str">
        <f>IF('SO.1.1.Zakazka'!$U$4523=0,"",'SO.1.1.Zakazka'!$U$4523)</f>
        <v/>
      </c>
      <c r="F93" s="65" t="str">
        <f>IF('SO.1.1.Zakazka'!$V$4523=0,"",'SO.1.1.Zakazka'!$V$4523)</f>
        <v/>
      </c>
      <c r="G93" s="66">
        <f>IF('SO.1.1.Zakazka'!$Y$4523=0,"",'SO.1.1.Zakazka'!$Y$4523)</f>
        <v>3</v>
      </c>
      <c r="H93" s="156"/>
    </row>
    <row r="94" spans="2:8" s="98" customFormat="1" outlineLevel="2" x14ac:dyDescent="0.2">
      <c r="B94" s="194" t="str">
        <f>IF('SO.1.1.Zakazka'!$I$4541=0,"",'SO.1.1.Zakazka'!$I$4541)</f>
        <v>1.1.a. 4.13.: Systém zadržení pádu ze střech</v>
      </c>
      <c r="C94" s="54" t="str">
        <f>IF('SO.1.1.Zakazka'!$O$4541=0,"",'SO.1.1.Zakazka'!$O$4541)</f>
        <v/>
      </c>
      <c r="D94" s="54" t="str">
        <f>IF('SO.1.1.Zakazka'!$Q$4541=0,"",'SO.1.1.Zakazka'!$Q$4541)</f>
        <v/>
      </c>
      <c r="E94" s="54" t="str">
        <f>IF('SO.1.1.Zakazka'!$U$4541=0,"",'SO.1.1.Zakazka'!$U$4541)</f>
        <v/>
      </c>
      <c r="F94" s="54" t="str">
        <f>IF('SO.1.1.Zakazka'!$V$4541=0,"",'SO.1.1.Zakazka'!$V$4541)</f>
        <v/>
      </c>
      <c r="G94" s="55">
        <f>IF('SO.1.1.Zakazka'!$Y$4541=0,"",'SO.1.1.Zakazka'!$Y$4541)</f>
        <v>14</v>
      </c>
      <c r="H94" s="154"/>
    </row>
    <row r="95" spans="2:8" s="97" customFormat="1" ht="12" outlineLevel="3" x14ac:dyDescent="0.2">
      <c r="B95" s="195" t="str">
        <f>IF('SO.1.1.Zakazka'!$I$4542=0,"",'SO.1.1.Zakazka'!$I$4542)</f>
        <v>7678: Konstrukce zámečnické - doplňky</v>
      </c>
      <c r="C95" s="65" t="str">
        <f>IF('SO.1.1.Zakazka'!$O$4542=0,"",'SO.1.1.Zakazka'!$O$4542)</f>
        <v/>
      </c>
      <c r="D95" s="65" t="str">
        <f>IF('SO.1.1.Zakazka'!$Q$4542=0,"",'SO.1.1.Zakazka'!$Q$4542)</f>
        <v/>
      </c>
      <c r="E95" s="65" t="str">
        <f>IF('SO.1.1.Zakazka'!$U$4542=0,"",'SO.1.1.Zakazka'!$U$4542)</f>
        <v/>
      </c>
      <c r="F95" s="65" t="str">
        <f>IF('SO.1.1.Zakazka'!$V$4542=0,"",'SO.1.1.Zakazka'!$V$4542)</f>
        <v/>
      </c>
      <c r="G95" s="66">
        <f>IF('SO.1.1.Zakazka'!$Y$4542=0,"",'SO.1.1.Zakazka'!$Y$4542)</f>
        <v>14</v>
      </c>
      <c r="H95" s="156"/>
    </row>
    <row r="96" spans="2:8" s="98" customFormat="1" outlineLevel="2" x14ac:dyDescent="0.2">
      <c r="B96" s="194" t="str">
        <f>IF('SO.1.1.Zakazka'!$I$4612=0,"",'SO.1.1.Zakazka'!$I$4612)</f>
        <v>1.1.a. 4.14.: Ostatní a dokončovací práce</v>
      </c>
      <c r="C96" s="54" t="str">
        <f>IF('SO.1.1.Zakazka'!$O$4612=0,"",'SO.1.1.Zakazka'!$O$4612)</f>
        <v/>
      </c>
      <c r="D96" s="54">
        <f>IF('SO.1.1.Zakazka'!$Q$4612=0,"",'SO.1.1.Zakazka'!$Q$4612)</f>
        <v>202.70737390600002</v>
      </c>
      <c r="E96" s="54" t="str">
        <f>IF('SO.1.1.Zakazka'!$U$4612=0,"",'SO.1.1.Zakazka'!$U$4612)</f>
        <v/>
      </c>
      <c r="F96" s="54" t="str">
        <f>IF('SO.1.1.Zakazka'!$V$4612=0,"",'SO.1.1.Zakazka'!$V$4612)</f>
        <v/>
      </c>
      <c r="G96" s="55">
        <f>IF('SO.1.1.Zakazka'!$Y$4612=0,"",'SO.1.1.Zakazka'!$Y$4612)</f>
        <v>46</v>
      </c>
      <c r="H96" s="154"/>
    </row>
    <row r="97" spans="1:11" s="97" customFormat="1" ht="12" outlineLevel="3" x14ac:dyDescent="0.2">
      <c r="B97" s="195" t="str">
        <f>IF('SO.1.1.Zakazka'!$I$4613=0,"",'SO.1.1.Zakazka'!$I$4613)</f>
        <v>001.: Zemní práce</v>
      </c>
      <c r="C97" s="65" t="str">
        <f>IF('SO.1.1.Zakazka'!$O$4613=0,"",'SO.1.1.Zakazka'!$O$4613)</f>
        <v/>
      </c>
      <c r="D97" s="65">
        <f>IF('SO.1.1.Zakazka'!$Q$4613=0,"",'SO.1.1.Zakazka'!$Q$4613)</f>
        <v>1.2598E-2</v>
      </c>
      <c r="E97" s="65" t="str">
        <f>IF('SO.1.1.Zakazka'!$U$4613=0,"",'SO.1.1.Zakazka'!$U$4613)</f>
        <v/>
      </c>
      <c r="F97" s="65" t="str">
        <f>IF('SO.1.1.Zakazka'!$V$4613=0,"",'SO.1.1.Zakazka'!$V$4613)</f>
        <v/>
      </c>
      <c r="G97" s="66">
        <f>IF('SO.1.1.Zakazka'!$Y$4613=0,"",'SO.1.1.Zakazka'!$Y$4613)</f>
        <v>10</v>
      </c>
      <c r="H97" s="156"/>
    </row>
    <row r="98" spans="1:11" s="97" customFormat="1" ht="12" outlineLevel="3" x14ac:dyDescent="0.2">
      <c r="B98" s="195" t="str">
        <f>IF('SO.1.1.Zakazka'!$I$4684=0,"",'SO.1.1.Zakazka'!$I$4684)</f>
        <v>0021: Úprava podloží a základové spáry</v>
      </c>
      <c r="C98" s="65" t="str">
        <f>IF('SO.1.1.Zakazka'!$O$4684=0,"",'SO.1.1.Zakazka'!$O$4684)</f>
        <v/>
      </c>
      <c r="D98" s="65">
        <f>IF('SO.1.1.Zakazka'!$Q$4684=0,"",'SO.1.1.Zakazka'!$Q$4684)</f>
        <v>7.0489899999999994E-2</v>
      </c>
      <c r="E98" s="65" t="str">
        <f>IF('SO.1.1.Zakazka'!$U$4684=0,"",'SO.1.1.Zakazka'!$U$4684)</f>
        <v/>
      </c>
      <c r="F98" s="65" t="str">
        <f>IF('SO.1.1.Zakazka'!$V$4684=0,"",'SO.1.1.Zakazka'!$V$4684)</f>
        <v/>
      </c>
      <c r="G98" s="66">
        <f>IF('SO.1.1.Zakazka'!$Y$4684=0,"",'SO.1.1.Zakazka'!$Y$4684)</f>
        <v>2</v>
      </c>
      <c r="H98" s="156"/>
    </row>
    <row r="99" spans="1:11" s="97" customFormat="1" ht="12" outlineLevel="3" x14ac:dyDescent="0.2">
      <c r="B99" s="195" t="str">
        <f>IF('SO.1.1.Zakazka'!$I$4696=0,"",'SO.1.1.Zakazka'!$I$4696)</f>
        <v>0056: Podkladní vrstvy komunikací, letišť a ploch</v>
      </c>
      <c r="C99" s="65" t="str">
        <f>IF('SO.1.1.Zakazka'!$O$4696=0,"",'SO.1.1.Zakazka'!$O$4696)</f>
        <v/>
      </c>
      <c r="D99" s="65">
        <f>IF('SO.1.1.Zakazka'!$Q$4696=0,"",'SO.1.1.Zakazka'!$Q$4696)</f>
        <v>44.361452000000014</v>
      </c>
      <c r="E99" s="65" t="str">
        <f>IF('SO.1.1.Zakazka'!$U$4696=0,"",'SO.1.1.Zakazka'!$U$4696)</f>
        <v/>
      </c>
      <c r="F99" s="65" t="str">
        <f>IF('SO.1.1.Zakazka'!$V$4696=0,"",'SO.1.1.Zakazka'!$V$4696)</f>
        <v/>
      </c>
      <c r="G99" s="66">
        <f>IF('SO.1.1.Zakazka'!$Y$4696=0,"",'SO.1.1.Zakazka'!$Y$4696)</f>
        <v>4</v>
      </c>
      <c r="H99" s="156"/>
    </row>
    <row r="100" spans="1:11" s="97" customFormat="1" ht="12" outlineLevel="3" x14ac:dyDescent="0.2">
      <c r="B100" s="195" t="str">
        <f>IF('SO.1.1.Zakazka'!$I$4729=0,"",'SO.1.1.Zakazka'!$I$4729)</f>
        <v>0057: Kryty pozemních komunikací letišť a ploch z kameniva nebo živičné</v>
      </c>
      <c r="C100" s="65" t="str">
        <f>IF('SO.1.1.Zakazka'!$O$4729=0,"",'SO.1.1.Zakazka'!$O$4729)</f>
        <v/>
      </c>
      <c r="D100" s="65">
        <f>IF('SO.1.1.Zakazka'!$Q$4729=0,"",'SO.1.1.Zakazka'!$Q$4729)</f>
        <v>6.6557120000000003</v>
      </c>
      <c r="E100" s="65" t="str">
        <f>IF('SO.1.1.Zakazka'!$U$4729=0,"",'SO.1.1.Zakazka'!$U$4729)</f>
        <v/>
      </c>
      <c r="F100" s="65" t="str">
        <f>IF('SO.1.1.Zakazka'!$V$4729=0,"",'SO.1.1.Zakazka'!$V$4729)</f>
        <v/>
      </c>
      <c r="G100" s="66">
        <f>IF('SO.1.1.Zakazka'!$Y$4729=0,"",'SO.1.1.Zakazka'!$Y$4729)</f>
        <v>4</v>
      </c>
      <c r="H100" s="156"/>
    </row>
    <row r="101" spans="1:11" s="97" customFormat="1" ht="12" outlineLevel="3" x14ac:dyDescent="0.2">
      <c r="B101" s="195" t="str">
        <f>IF('SO.1.1.Zakazka'!$I$4759=0,"",'SO.1.1.Zakazka'!$I$4759)</f>
        <v>0059: Kryty pozemních komunikací, letišť a ploch dlážděných (předlažby)</v>
      </c>
      <c r="C101" s="65" t="str">
        <f>IF('SO.1.1.Zakazka'!$O$4759=0,"",'SO.1.1.Zakazka'!$O$4759)</f>
        <v/>
      </c>
      <c r="D101" s="65">
        <f>IF('SO.1.1.Zakazka'!$Q$4759=0,"",'SO.1.1.Zakazka'!$Q$4759)</f>
        <v>1.5780960000000002</v>
      </c>
      <c r="E101" s="65" t="str">
        <f>IF('SO.1.1.Zakazka'!$U$4759=0,"",'SO.1.1.Zakazka'!$U$4759)</f>
        <v/>
      </c>
      <c r="F101" s="65" t="str">
        <f>IF('SO.1.1.Zakazka'!$V$4759=0,"",'SO.1.1.Zakazka'!$V$4759)</f>
        <v/>
      </c>
      <c r="G101" s="66">
        <f>IF('SO.1.1.Zakazka'!$Y$4759=0,"",'SO.1.1.Zakazka'!$Y$4759)</f>
        <v>2</v>
      </c>
      <c r="H101" s="156"/>
    </row>
    <row r="102" spans="1:11" s="97" customFormat="1" ht="12" outlineLevel="3" x14ac:dyDescent="0.2">
      <c r="B102" s="195" t="str">
        <f>IF('SO.1.1.Zakazka'!$I$4772=0,"",'SO.1.1.Zakazka'!$I$4772)</f>
        <v>0063: Podlahy a podlahové konstrukce</v>
      </c>
      <c r="C102" s="65" t="str">
        <f>IF('SO.1.1.Zakazka'!$O$4772=0,"",'SO.1.1.Zakazka'!$O$4772)</f>
        <v/>
      </c>
      <c r="D102" s="65">
        <f>IF('SO.1.1.Zakazka'!$Q$4772=0,"",'SO.1.1.Zakazka'!$Q$4772)</f>
        <v>147.48236599999998</v>
      </c>
      <c r="E102" s="65" t="str">
        <f>IF('SO.1.1.Zakazka'!$U$4772=0,"",'SO.1.1.Zakazka'!$U$4772)</f>
        <v/>
      </c>
      <c r="F102" s="65" t="str">
        <f>IF('SO.1.1.Zakazka'!$V$4772=0,"",'SO.1.1.Zakazka'!$V$4772)</f>
        <v/>
      </c>
      <c r="G102" s="66">
        <f>IF('SO.1.1.Zakazka'!$Y$4772=0,"",'SO.1.1.Zakazka'!$Y$4772)</f>
        <v>3</v>
      </c>
      <c r="H102" s="156"/>
    </row>
    <row r="103" spans="1:11" s="97" customFormat="1" ht="12" outlineLevel="3" x14ac:dyDescent="0.2">
      <c r="B103" s="195" t="str">
        <f>IF('SO.1.1.Zakazka'!$I$4811=0,"",'SO.1.1.Zakazka'!$I$4811)</f>
        <v>0091: Doplňující konstrukce a práce pozemních komunikací, letišť a ploch</v>
      </c>
      <c r="C103" s="65" t="str">
        <f>IF('SO.1.1.Zakazka'!$O$4811=0,"",'SO.1.1.Zakazka'!$O$4811)</f>
        <v/>
      </c>
      <c r="D103" s="65">
        <f>IF('SO.1.1.Zakazka'!$Q$4811=0,"",'SO.1.1.Zakazka'!$Q$4811)</f>
        <v>1.113</v>
      </c>
      <c r="E103" s="65" t="str">
        <f>IF('SO.1.1.Zakazka'!$U$4811=0,"",'SO.1.1.Zakazka'!$U$4811)</f>
        <v/>
      </c>
      <c r="F103" s="65" t="str">
        <f>IF('SO.1.1.Zakazka'!$V$4811=0,"",'SO.1.1.Zakazka'!$V$4811)</f>
        <v/>
      </c>
      <c r="G103" s="66">
        <f>IF('SO.1.1.Zakazka'!$Y$4811=0,"",'SO.1.1.Zakazka'!$Y$4811)</f>
        <v>2</v>
      </c>
      <c r="H103" s="156"/>
    </row>
    <row r="104" spans="1:11" s="97" customFormat="1" ht="12" outlineLevel="3" x14ac:dyDescent="0.2">
      <c r="B104" s="195" t="str">
        <f>IF('SO.1.1.Zakazka'!$I$4823=0,"",'SO.1.1.Zakazka'!$I$4823)</f>
        <v>0098: Demolice a sanace</v>
      </c>
      <c r="C104" s="65" t="str">
        <f>IF('SO.1.1.Zakazka'!$O$4823=0,"",'SO.1.1.Zakazka'!$O$4823)</f>
        <v/>
      </c>
      <c r="D104" s="65">
        <f>IF('SO.1.1.Zakazka'!$Q$4823=0,"",'SO.1.1.Zakazka'!$Q$4823)</f>
        <v>0.42410995200000007</v>
      </c>
      <c r="E104" s="65" t="str">
        <f>IF('SO.1.1.Zakazka'!$U$4823=0,"",'SO.1.1.Zakazka'!$U$4823)</f>
        <v/>
      </c>
      <c r="F104" s="65" t="str">
        <f>IF('SO.1.1.Zakazka'!$V$4823=0,"",'SO.1.1.Zakazka'!$V$4823)</f>
        <v/>
      </c>
      <c r="G104" s="66">
        <f>IF('SO.1.1.Zakazka'!$Y$4823=0,"",'SO.1.1.Zakazka'!$Y$4823)</f>
        <v>2</v>
      </c>
      <c r="H104" s="156"/>
    </row>
    <row r="105" spans="1:11" s="97" customFormat="1" ht="12" outlineLevel="3" x14ac:dyDescent="0.2">
      <c r="B105" s="195" t="str">
        <f>IF('SO.1.1.Zakazka'!$I$4842=0,"",'SO.1.1.Zakazka'!$I$4842)</f>
        <v>099.: Přesun hmot HSV</v>
      </c>
      <c r="C105" s="65" t="str">
        <f>IF('SO.1.1.Zakazka'!$O$4842=0,"",'SO.1.1.Zakazka'!$O$4842)</f>
        <v/>
      </c>
      <c r="D105" s="65" t="str">
        <f>IF('SO.1.1.Zakazka'!$Q$4842=0,"",'SO.1.1.Zakazka'!$Q$4842)</f>
        <v/>
      </c>
      <c r="E105" s="65" t="str">
        <f>IF('SO.1.1.Zakazka'!$U$4842=0,"",'SO.1.1.Zakazka'!$U$4842)</f>
        <v/>
      </c>
      <c r="F105" s="65" t="str">
        <f>IF('SO.1.1.Zakazka'!$V$4842=0,"",'SO.1.1.Zakazka'!$V$4842)</f>
        <v/>
      </c>
      <c r="G105" s="66">
        <f>IF('SO.1.1.Zakazka'!$Y$4842=0,"",'SO.1.1.Zakazka'!$Y$4842)</f>
        <v>4</v>
      </c>
      <c r="H105" s="156"/>
    </row>
    <row r="106" spans="1:11" s="97" customFormat="1" ht="12" outlineLevel="3" x14ac:dyDescent="0.2">
      <c r="B106" s="195" t="str">
        <f>IF('SO.1.1.Zakazka'!$I$4856=0,"",'SO.1.1.Zakazka'!$I$4856)</f>
        <v>772.: Podlahy z kamene</v>
      </c>
      <c r="C106" s="65" t="str">
        <f>IF('SO.1.1.Zakazka'!$O$4856=0,"",'SO.1.1.Zakazka'!$O$4856)</f>
        <v/>
      </c>
      <c r="D106" s="65">
        <f>IF('SO.1.1.Zakazka'!$Q$4856=0,"",'SO.1.1.Zakazka'!$Q$4856)</f>
        <v>0.78510146400000003</v>
      </c>
      <c r="E106" s="65" t="str">
        <f>IF('SO.1.1.Zakazka'!$U$4856=0,"",'SO.1.1.Zakazka'!$U$4856)</f>
        <v/>
      </c>
      <c r="F106" s="65" t="str">
        <f>IF('SO.1.1.Zakazka'!$V$4856=0,"",'SO.1.1.Zakazka'!$V$4856)</f>
        <v/>
      </c>
      <c r="G106" s="66">
        <f>IF('SO.1.1.Zakazka'!$Y$4856=0,"",'SO.1.1.Zakazka'!$Y$4856)</f>
        <v>3</v>
      </c>
      <c r="H106" s="156"/>
    </row>
    <row r="107" spans="1:11" s="97" customFormat="1" ht="12" outlineLevel="3" x14ac:dyDescent="0.2">
      <c r="B107" s="195" t="str">
        <f>IF('SO.1.1.Zakazka'!$I$4873=0,"",'SO.1.1.Zakazka'!$I$4873)</f>
        <v>782.: Obklady z kamene</v>
      </c>
      <c r="C107" s="65" t="str">
        <f>IF('SO.1.1.Zakazka'!$O$4873=0,"",'SO.1.1.Zakazka'!$O$4873)</f>
        <v/>
      </c>
      <c r="D107" s="65">
        <f>IF('SO.1.1.Zakazka'!$Q$4873=0,"",'SO.1.1.Zakazka'!$Q$4873)</f>
        <v>6.7048319999999995E-2</v>
      </c>
      <c r="E107" s="65" t="str">
        <f>IF('SO.1.1.Zakazka'!$U$4873=0,"",'SO.1.1.Zakazka'!$U$4873)</f>
        <v/>
      </c>
      <c r="F107" s="65" t="str">
        <f>IF('SO.1.1.Zakazka'!$V$4873=0,"",'SO.1.1.Zakazka'!$V$4873)</f>
        <v/>
      </c>
      <c r="G107" s="66">
        <f>IF('SO.1.1.Zakazka'!$Y$4873=0,"",'SO.1.1.Zakazka'!$Y$4873)</f>
        <v>2</v>
      </c>
      <c r="H107" s="156"/>
    </row>
    <row r="108" spans="1:11" s="97" customFormat="1" ht="12" outlineLevel="3" x14ac:dyDescent="0.2">
      <c r="B108" s="195" t="str">
        <f>IF('SO.1.1.Zakazka'!$I$4892=0,"",'SO.1.1.Zakazka'!$I$4892)</f>
        <v>783.: Nátěry</v>
      </c>
      <c r="C108" s="65" t="str">
        <f>IF('SO.1.1.Zakazka'!$O$4892=0,"",'SO.1.1.Zakazka'!$O$4892)</f>
        <v/>
      </c>
      <c r="D108" s="65">
        <f>IF('SO.1.1.Zakazka'!$Q$4892=0,"",'SO.1.1.Zakazka'!$Q$4892)</f>
        <v>1.9336320000000001E-2</v>
      </c>
      <c r="E108" s="65" t="str">
        <f>IF('SO.1.1.Zakazka'!$U$4892=0,"",'SO.1.1.Zakazka'!$U$4892)</f>
        <v/>
      </c>
      <c r="F108" s="65" t="str">
        <f>IF('SO.1.1.Zakazka'!$V$4892=0,"",'SO.1.1.Zakazka'!$V$4892)</f>
        <v/>
      </c>
      <c r="G108" s="66">
        <f>IF('SO.1.1.Zakazka'!$Y$4892=0,"",'SO.1.1.Zakazka'!$Y$4892)</f>
        <v>2</v>
      </c>
      <c r="H108" s="156"/>
    </row>
    <row r="109" spans="1:11" s="97" customFormat="1" ht="12" outlineLevel="3" x14ac:dyDescent="0.2">
      <c r="B109" s="195" t="str">
        <f>IF('SO.1.1.Zakazka'!$I$4910=0,"",'SO.1.1.Zakazka'!$I$4910)</f>
        <v>784.: Malby</v>
      </c>
      <c r="C109" s="65" t="str">
        <f>IF('SO.1.1.Zakazka'!$O$4910=0,"",'SO.1.1.Zakazka'!$O$4910)</f>
        <v/>
      </c>
      <c r="D109" s="65">
        <f>IF('SO.1.1.Zakazka'!$Q$4910=0,"",'SO.1.1.Zakazka'!$Q$4910)</f>
        <v>0.13806395000000002</v>
      </c>
      <c r="E109" s="65" t="str">
        <f>IF('SO.1.1.Zakazka'!$U$4910=0,"",'SO.1.1.Zakazka'!$U$4910)</f>
        <v/>
      </c>
      <c r="F109" s="65" t="str">
        <f>IF('SO.1.1.Zakazka'!$V$4910=0,"",'SO.1.1.Zakazka'!$V$4910)</f>
        <v/>
      </c>
      <c r="G109" s="66">
        <f>IF('SO.1.1.Zakazka'!$Y$4910=0,"",'SO.1.1.Zakazka'!$Y$4910)</f>
        <v>6</v>
      </c>
      <c r="H109" s="156"/>
    </row>
    <row r="110" spans="1:11" ht="13.5" outlineLevel="3" thickBot="1" x14ac:dyDescent="0.25">
      <c r="A110" s="23"/>
      <c r="B110" s="158"/>
      <c r="C110" s="23"/>
      <c r="D110" s="23"/>
      <c r="E110" s="23"/>
      <c r="F110" s="23"/>
      <c r="G110" s="23"/>
      <c r="H110" s="23"/>
      <c r="I110" s="23"/>
      <c r="J110" s="23"/>
      <c r="K110" s="23"/>
    </row>
    <row r="111" spans="1:11" s="2" customFormat="1" ht="15" x14ac:dyDescent="0.25">
      <c r="A111" s="159">
        <f>SUM(A113:A114)</f>
        <v>0</v>
      </c>
      <c r="B111" s="160" t="s">
        <v>1224</v>
      </c>
      <c r="C111" s="169" t="str">
        <f>C5</f>
        <v/>
      </c>
      <c r="D111" s="196"/>
      <c r="E111" s="161"/>
      <c r="F111" s="161"/>
      <c r="G111" s="161"/>
      <c r="H111" s="159"/>
      <c r="I111" s="159"/>
      <c r="J111" s="159"/>
      <c r="K111" s="159"/>
    </row>
    <row r="112" spans="1:11" s="2" customFormat="1" ht="15" x14ac:dyDescent="0.25">
      <c r="A112" s="159"/>
      <c r="B112" s="162" t="s">
        <v>71</v>
      </c>
      <c r="C112" s="171" t="str">
        <f>E5</f>
        <v/>
      </c>
      <c r="D112" s="159"/>
      <c r="E112" s="159"/>
      <c r="F112" s="159"/>
      <c r="G112" s="159"/>
      <c r="H112" s="159"/>
      <c r="I112" s="159"/>
      <c r="J112" s="159"/>
      <c r="K112" s="159"/>
    </row>
    <row r="113" spans="1:11" s="3" customFormat="1" x14ac:dyDescent="0.2">
      <c r="A113" s="132">
        <f>IF(ISNUMBER(A3),SUMIF(__SAZBA__,A3,__CENA__),0)</f>
        <v>0</v>
      </c>
      <c r="B113" s="163" t="str">
        <f>IF(C111=0,"","DPH " &amp; 15 &amp; " % ze základny: " &amp; TEXT(C111,"# ##0,00"))</f>
        <v xml:space="preserve">DPH 15 % ze základny: </v>
      </c>
      <c r="C113" s="173" t="str">
        <f>C112</f>
        <v/>
      </c>
      <c r="D113" s="132"/>
      <c r="E113" s="132"/>
      <c r="F113" s="132"/>
      <c r="G113" s="132"/>
      <c r="H113" s="132"/>
      <c r="I113" s="132"/>
      <c r="J113" s="132"/>
      <c r="K113" s="132"/>
    </row>
    <row r="114" spans="1:11" s="3" customFormat="1" ht="13.5" thickBot="1" x14ac:dyDescent="0.25">
      <c r="A114" s="132">
        <f>IF(ISNUMBER(A4),SUMIF(__SAZBA__,A4,__CENA__),0)</f>
        <v>0</v>
      </c>
      <c r="B114" s="163" t="str">
        <f>IF(A114=0,"","DPH " &amp; A4 &amp; " % ze základny: " &amp; TEXT(A114,"# ##0"))</f>
        <v/>
      </c>
      <c r="C114" s="173" t="str">
        <f>IF(A114=0,"",A114*A4/100)</f>
        <v/>
      </c>
      <c r="D114" s="132"/>
      <c r="E114" s="132"/>
      <c r="F114" s="132"/>
      <c r="G114" s="132"/>
      <c r="H114" s="132"/>
      <c r="I114" s="132"/>
      <c r="J114" s="132"/>
      <c r="K114" s="132"/>
    </row>
    <row r="115" spans="1:11" s="2" customFormat="1" ht="15" x14ac:dyDescent="0.25">
      <c r="A115" s="159"/>
      <c r="B115" s="160" t="s">
        <v>1936</v>
      </c>
      <c r="C115" s="169" t="str">
        <f>F5</f>
        <v/>
      </c>
      <c r="D115" s="160"/>
      <c r="E115" s="161"/>
      <c r="F115" s="161"/>
      <c r="G115" s="161"/>
      <c r="H115" s="159"/>
      <c r="I115" s="159"/>
      <c r="J115" s="159"/>
      <c r="K115" s="159"/>
    </row>
    <row r="116" spans="1:11" x14ac:dyDescent="0.2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</row>
    <row r="117" spans="1:11" x14ac:dyDescent="0.2">
      <c r="A117" s="23"/>
      <c r="B117" s="23"/>
      <c r="C117" s="23"/>
      <c r="D117" s="23"/>
      <c r="E117" s="23"/>
      <c r="F117" s="23"/>
      <c r="G117" s="23"/>
      <c r="H117" s="23"/>
      <c r="I117" s="23"/>
      <c r="J117" s="23"/>
      <c r="K117" s="23"/>
    </row>
    <row r="118" spans="1:11" x14ac:dyDescent="0.2">
      <c r="A118" s="23"/>
      <c r="B118" s="23"/>
      <c r="C118" s="23"/>
      <c r="D118" s="23"/>
      <c r="E118" s="23"/>
      <c r="F118" s="23"/>
      <c r="G118" s="23"/>
      <c r="H118" s="23"/>
      <c r="I118" s="23"/>
      <c r="J118" s="23"/>
      <c r="K118" s="23"/>
    </row>
    <row r="119" spans="1:11" x14ac:dyDescent="0.2">
      <c r="A119" s="23"/>
      <c r="B119" s="23"/>
      <c r="C119" s="23"/>
      <c r="D119" s="23"/>
      <c r="E119" s="23"/>
      <c r="F119" s="23"/>
      <c r="G119" s="23"/>
      <c r="H119" s="23"/>
      <c r="I119" s="23"/>
      <c r="J119" s="23"/>
      <c r="K119" s="23"/>
    </row>
    <row r="120" spans="1:11" x14ac:dyDescent="0.2">
      <c r="A120" s="23"/>
      <c r="B120" s="23"/>
      <c r="C120" s="23"/>
      <c r="D120" s="23"/>
      <c r="E120" s="23"/>
      <c r="F120" s="23"/>
      <c r="G120" s="23"/>
      <c r="H120" s="23"/>
      <c r="I120" s="23"/>
      <c r="J120" s="23"/>
      <c r="K120" s="23"/>
    </row>
    <row r="121" spans="1:11" x14ac:dyDescent="0.2">
      <c r="A121" s="23"/>
      <c r="B121" s="23"/>
      <c r="C121" s="23"/>
      <c r="D121" s="23"/>
      <c r="E121" s="23"/>
      <c r="F121" s="23"/>
      <c r="G121" s="23"/>
      <c r="H121" s="23"/>
      <c r="I121" s="23"/>
      <c r="J121" s="23"/>
      <c r="K121" s="23"/>
    </row>
    <row r="122" spans="1:11" x14ac:dyDescent="0.2">
      <c r="A122" s="23"/>
      <c r="B122" s="23"/>
      <c r="C122" s="23"/>
      <c r="D122" s="23"/>
      <c r="E122" s="23"/>
      <c r="F122" s="23"/>
      <c r="G122" s="23"/>
      <c r="H122" s="23"/>
      <c r="I122" s="23"/>
      <c r="J122" s="23"/>
      <c r="K122" s="23"/>
    </row>
    <row r="123" spans="1:11" x14ac:dyDescent="0.2">
      <c r="A123" s="23"/>
      <c r="B123" s="23"/>
      <c r="C123" s="23"/>
      <c r="D123" s="23"/>
      <c r="E123" s="23"/>
      <c r="F123" s="23"/>
      <c r="G123" s="23"/>
      <c r="H123" s="23"/>
      <c r="I123" s="23"/>
      <c r="J123" s="23"/>
      <c r="K123" s="23"/>
    </row>
  </sheetData>
  <sheetProtection password="CC8C" sheet="1"/>
  <pageMargins left="0.78740157480314965" right="0.78740157480314965" top="0.78740157480314965" bottom="0.78740157480314965" header="0.39370078740157483" footer="0.39370078740157483"/>
  <pageSetup paperSize="9" scale="90" orientation="landscape" horizontalDpi="300" verticalDpi="300" r:id="rId1"/>
  <headerFooter>
    <oddFooter>&amp;L&amp;8www.euroCALC.cz&amp;C&amp;8&amp;P z &amp;N&amp;R&amp;8&amp;D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/>
    <pageSetUpPr fitToPage="1"/>
  </sheetPr>
  <dimension ref="A1:Y4970"/>
  <sheetViews>
    <sheetView showGridLines="0" view="pageBreakPreview" topLeftCell="F1" zoomScaleNormal="130" zoomScaleSheetLayoutView="100" workbookViewId="0">
      <pane ySplit="3" topLeftCell="A4" activePane="bottomLeft" state="frozen"/>
      <selection activeCell="O15" sqref="O15"/>
      <selection pane="bottomLeft" activeCell="F1" sqref="F1"/>
    </sheetView>
  </sheetViews>
  <sheetFormatPr defaultRowHeight="12.75" outlineLevelRow="5" x14ac:dyDescent="0.2"/>
  <cols>
    <col min="1" max="5" width="0" style="23" hidden="1" customWidth="1"/>
    <col min="6" max="6" width="5.42578125" style="89" customWidth="1"/>
    <col min="7" max="7" width="4.28515625" style="90" customWidth="1"/>
    <col min="8" max="8" width="14.28515625" style="91" customWidth="1"/>
    <col min="9" max="9" width="57.28515625" style="92" customWidth="1"/>
    <col min="10" max="10" width="4.28515625" style="90" customWidth="1"/>
    <col min="11" max="11" width="12.140625" style="93" bestFit="1" customWidth="1"/>
    <col min="12" max="12" width="6.140625" style="94" bestFit="1" customWidth="1"/>
    <col min="13" max="13" width="13.42578125" style="93" customWidth="1"/>
    <col min="14" max="14" width="12.42578125" style="243" customWidth="1"/>
    <col min="15" max="15" width="15.7109375" style="94" customWidth="1"/>
    <col min="16" max="16" width="11.42578125" style="95" hidden="1" customWidth="1"/>
    <col min="17" max="17" width="14.7109375" style="94" hidden="1" customWidth="1"/>
    <col min="18" max="18" width="11.42578125" style="94" hidden="1" customWidth="1"/>
    <col min="19" max="19" width="14.85546875" style="94" hidden="1" customWidth="1"/>
    <col min="20" max="20" width="9.7109375" style="94" hidden="1" customWidth="1"/>
    <col min="21" max="21" width="14.5703125" style="94" hidden="1" customWidth="1"/>
    <col min="22" max="22" width="15.7109375" style="94" hidden="1" customWidth="1"/>
    <col min="23" max="23" width="25.5703125" style="94" bestFit="1" customWidth="1"/>
    <col min="24" max="24" width="13.5703125" style="23" customWidth="1"/>
    <col min="25" max="25" width="57.28515625" style="23" hidden="1" customWidth="1"/>
    <col min="26" max="16384" width="9.140625" style="23"/>
  </cols>
  <sheetData>
    <row r="1" spans="1:25" ht="21.6" customHeight="1" x14ac:dyDescent="0.25">
      <c r="F1" s="23" t="s">
        <v>433</v>
      </c>
      <c r="G1" s="24"/>
      <c r="H1" s="24"/>
      <c r="I1" s="222"/>
      <c r="J1" s="24"/>
      <c r="K1" s="25"/>
      <c r="L1" s="26"/>
      <c r="M1" s="25"/>
      <c r="N1" s="233"/>
      <c r="O1" s="26"/>
      <c r="P1" s="28"/>
      <c r="Q1" s="26"/>
      <c r="R1" s="26"/>
      <c r="S1" s="26"/>
      <c r="T1" s="26"/>
      <c r="U1" s="26"/>
      <c r="V1" s="26"/>
      <c r="W1" s="26"/>
    </row>
    <row r="2" spans="1:25" ht="21.6" customHeight="1" x14ac:dyDescent="0.25">
      <c r="F2" s="29" t="s">
        <v>1333</v>
      </c>
      <c r="G2" s="24"/>
      <c r="H2" s="24"/>
      <c r="I2" s="222"/>
      <c r="J2" s="24"/>
      <c r="K2" s="25"/>
      <c r="L2" s="26"/>
      <c r="M2" s="25"/>
      <c r="N2" s="233"/>
      <c r="O2" s="26"/>
      <c r="P2" s="28"/>
      <c r="Q2" s="26"/>
      <c r="R2" s="26"/>
      <c r="S2" s="26"/>
      <c r="T2" s="26"/>
      <c r="U2" s="26"/>
      <c r="V2" s="26"/>
      <c r="W2" s="26"/>
    </row>
    <row r="3" spans="1:25" s="30" customFormat="1" ht="13.5" thickBot="1" x14ac:dyDescent="0.25">
      <c r="F3" s="31" t="s">
        <v>333</v>
      </c>
      <c r="G3" s="31" t="s">
        <v>103</v>
      </c>
      <c r="H3" s="31" t="s">
        <v>75</v>
      </c>
      <c r="I3" s="223" t="s">
        <v>192</v>
      </c>
      <c r="J3" s="31" t="s">
        <v>31</v>
      </c>
      <c r="K3" s="31" t="s">
        <v>1660</v>
      </c>
      <c r="L3" s="31" t="s">
        <v>327</v>
      </c>
      <c r="M3" s="31" t="s">
        <v>1069</v>
      </c>
      <c r="N3" s="234" t="s">
        <v>995</v>
      </c>
      <c r="O3" s="229" t="s">
        <v>146</v>
      </c>
      <c r="P3" s="31" t="s">
        <v>1084</v>
      </c>
      <c r="Q3" s="31" t="s">
        <v>423</v>
      </c>
      <c r="R3" s="31" t="s">
        <v>1260</v>
      </c>
      <c r="S3" s="31" t="s">
        <v>199</v>
      </c>
      <c r="T3" s="31" t="s">
        <v>916</v>
      </c>
      <c r="U3" s="31" t="s">
        <v>71</v>
      </c>
      <c r="V3" s="31" t="s">
        <v>994</v>
      </c>
      <c r="W3" s="32" t="s">
        <v>1202</v>
      </c>
      <c r="X3" s="31" t="s">
        <v>1122</v>
      </c>
      <c r="Y3" s="30" t="s">
        <v>944</v>
      </c>
    </row>
    <row r="4" spans="1:25" ht="11.25" customHeight="1" x14ac:dyDescent="0.2">
      <c r="F4" s="33"/>
      <c r="G4" s="34"/>
      <c r="H4" s="35"/>
      <c r="I4" s="36"/>
      <c r="J4" s="34"/>
      <c r="K4" s="33"/>
      <c r="L4" s="33"/>
      <c r="M4" s="33"/>
      <c r="N4" s="235"/>
      <c r="O4" s="230"/>
      <c r="P4" s="33"/>
      <c r="Q4" s="33"/>
      <c r="R4" s="33"/>
      <c r="S4" s="33"/>
      <c r="T4" s="33"/>
      <c r="U4" s="33"/>
      <c r="V4" s="33"/>
      <c r="W4" s="37"/>
    </row>
    <row r="5" spans="1:25" s="188" customFormat="1" ht="20.25" customHeight="1" x14ac:dyDescent="0.25">
      <c r="F5" s="197"/>
      <c r="G5" s="198"/>
      <c r="H5" s="199"/>
      <c r="I5" s="224" t="s">
        <v>2465</v>
      </c>
      <c r="J5" s="198"/>
      <c r="K5" s="200"/>
      <c r="L5" s="201"/>
      <c r="M5" s="200"/>
      <c r="N5" s="236"/>
      <c r="O5" s="201">
        <f>SUBTOTAL(9,O6:O4969)</f>
        <v>0</v>
      </c>
      <c r="P5" s="202"/>
      <c r="Q5" s="191">
        <f>SUBTOTAL(9,Q6:Q4969)</f>
        <v>1012.5313181592311</v>
      </c>
      <c r="R5" s="201"/>
      <c r="S5" s="191">
        <f>SUBTOTAL(9,S6:S4969)</f>
        <v>454.57704643499994</v>
      </c>
      <c r="T5" s="203" t="s">
        <v>14</v>
      </c>
      <c r="U5" s="190">
        <f>SUBTOTAL(9,U6:U4969)</f>
        <v>0</v>
      </c>
      <c r="V5" s="190">
        <f>SUBTOTAL(9,V6:V4969)</f>
        <v>0</v>
      </c>
      <c r="W5" s="204"/>
      <c r="Y5" s="190">
        <f>SUBTOTAL(9,Y6:Y4969)</f>
        <v>579</v>
      </c>
    </row>
    <row r="6" spans="1:25" s="38" customFormat="1" ht="19.5" customHeight="1" outlineLevel="1" x14ac:dyDescent="0.25">
      <c r="F6" s="39"/>
      <c r="G6" s="40"/>
      <c r="H6" s="41"/>
      <c r="I6" s="225" t="s">
        <v>2506</v>
      </c>
      <c r="J6" s="40"/>
      <c r="K6" s="42"/>
      <c r="L6" s="43"/>
      <c r="M6" s="42"/>
      <c r="N6" s="237"/>
      <c r="O6" s="43">
        <f>SUBTOTAL(9,O7:O4968)</f>
        <v>0</v>
      </c>
      <c r="P6" s="45"/>
      <c r="Q6" s="46">
        <f>SUBTOTAL(9,Q7:Q4968)</f>
        <v>1012.5313181592311</v>
      </c>
      <c r="R6" s="43"/>
      <c r="S6" s="46">
        <f>SUBTOTAL(9,S7:S4968)</f>
        <v>454.57704643499994</v>
      </c>
      <c r="T6" s="47" t="s">
        <v>14</v>
      </c>
      <c r="U6" s="44">
        <f>SUBTOTAL(9,U7:U4968)</f>
        <v>0</v>
      </c>
      <c r="V6" s="44">
        <f>SUBTOTAL(9,V7:V4968)</f>
        <v>0</v>
      </c>
      <c r="W6" s="48"/>
      <c r="Y6" s="44">
        <f>SUBTOTAL(9,Y7:Y4968)</f>
        <v>579</v>
      </c>
    </row>
    <row r="7" spans="1:25" s="49" customFormat="1" ht="18.75" customHeight="1" outlineLevel="2" x14ac:dyDescent="0.2">
      <c r="F7" s="50"/>
      <c r="G7" s="51"/>
      <c r="H7" s="52"/>
      <c r="I7" s="226" t="s">
        <v>3660</v>
      </c>
      <c r="J7" s="51"/>
      <c r="K7" s="53"/>
      <c r="L7" s="54"/>
      <c r="M7" s="53"/>
      <c r="N7" s="238"/>
      <c r="O7" s="54">
        <f>SUBTOTAL(9,O8:O208)</f>
        <v>0</v>
      </c>
      <c r="P7" s="56"/>
      <c r="Q7" s="57">
        <f>SUBTOTAL(9,Q8:Q208)</f>
        <v>16.457432099999998</v>
      </c>
      <c r="R7" s="54"/>
      <c r="S7" s="57">
        <f>SUBTOTAL(9,S8:S208)</f>
        <v>56.802315499999999</v>
      </c>
      <c r="T7" s="58" t="s">
        <v>14</v>
      </c>
      <c r="U7" s="55">
        <f>SUBTOTAL(9,U8:U208)</f>
        <v>0</v>
      </c>
      <c r="V7" s="55">
        <f>SUBTOTAL(9,V8:V208)</f>
        <v>0</v>
      </c>
      <c r="W7" s="59"/>
      <c r="Y7" s="55">
        <f>SUBTOTAL(9,Y8:Y208)</f>
        <v>24</v>
      </c>
    </row>
    <row r="8" spans="1:25" s="60" customFormat="1" ht="16.5" customHeight="1" outlineLevel="3" x14ac:dyDescent="0.2">
      <c r="F8" s="61"/>
      <c r="G8" s="62"/>
      <c r="H8" s="63"/>
      <c r="I8" s="227" t="s">
        <v>3661</v>
      </c>
      <c r="J8" s="62"/>
      <c r="K8" s="64"/>
      <c r="L8" s="65"/>
      <c r="M8" s="64"/>
      <c r="N8" s="239"/>
      <c r="O8" s="65">
        <f>SUBTOTAL(9,O9:O51)</f>
        <v>0</v>
      </c>
      <c r="P8" s="67"/>
      <c r="Q8" s="68">
        <f>SUBTOTAL(9,Q9:Q51)</f>
        <v>0</v>
      </c>
      <c r="R8" s="65"/>
      <c r="S8" s="68">
        <f>SUBTOTAL(9,S9:S51)</f>
        <v>38.809587499999999</v>
      </c>
      <c r="T8" s="69" t="s">
        <v>14</v>
      </c>
      <c r="U8" s="66">
        <f>SUBTOTAL(9,U9:U51)</f>
        <v>0</v>
      </c>
      <c r="V8" s="66">
        <f>SUBTOTAL(9,V9:V51)</f>
        <v>0</v>
      </c>
      <c r="W8" s="70"/>
      <c r="Y8" s="66">
        <f>SUBTOTAL(9,Y9:Y51)</f>
        <v>5</v>
      </c>
    </row>
    <row r="9" spans="1:25" s="205" customFormat="1" ht="24" outlineLevel="4" x14ac:dyDescent="0.2">
      <c r="A9" s="205" t="s">
        <v>3662</v>
      </c>
      <c r="B9" s="205" t="s">
        <v>3663</v>
      </c>
      <c r="C9" s="205" t="s">
        <v>3664</v>
      </c>
      <c r="D9" s="205" t="s">
        <v>3665</v>
      </c>
      <c r="E9" s="205" t="s">
        <v>3666</v>
      </c>
      <c r="F9" s="72">
        <v>1</v>
      </c>
      <c r="G9" s="73" t="s">
        <v>34</v>
      </c>
      <c r="H9" s="74" t="s">
        <v>485</v>
      </c>
      <c r="I9" s="75" t="s">
        <v>3046</v>
      </c>
      <c r="J9" s="73" t="s">
        <v>38</v>
      </c>
      <c r="K9" s="76">
        <v>88.092500000000001</v>
      </c>
      <c r="L9" s="77">
        <v>0</v>
      </c>
      <c r="M9" s="206">
        <v>88.092500000000001</v>
      </c>
      <c r="N9" s="232"/>
      <c r="O9" s="77">
        <f>M9*N9</f>
        <v>0</v>
      </c>
      <c r="P9" s="79"/>
      <c r="Q9" s="80">
        <f>M9*P9</f>
        <v>0</v>
      </c>
      <c r="R9" s="79">
        <v>0.255</v>
      </c>
      <c r="S9" s="80">
        <f>M9*R9</f>
        <v>22.463587499999999</v>
      </c>
      <c r="T9" s="78">
        <v>15</v>
      </c>
      <c r="U9" s="78">
        <f>O9*(T9/100)</f>
        <v>0</v>
      </c>
      <c r="V9" s="78">
        <f>O9+U9</f>
        <v>0</v>
      </c>
      <c r="W9" s="75"/>
      <c r="X9" s="96" t="s">
        <v>1162</v>
      </c>
      <c r="Y9" s="96">
        <v>1</v>
      </c>
    </row>
    <row r="10" spans="1:25" s="71" customFormat="1" ht="67.5" outlineLevel="4" x14ac:dyDescent="0.2">
      <c r="F10" s="207"/>
      <c r="G10" s="208"/>
      <c r="H10" s="19" t="s">
        <v>1053</v>
      </c>
      <c r="I10" s="228" t="s">
        <v>3654</v>
      </c>
      <c r="J10" s="221"/>
      <c r="K10" s="221"/>
      <c r="L10" s="221"/>
      <c r="M10" s="221"/>
      <c r="N10" s="245"/>
      <c r="O10" s="231"/>
      <c r="P10" s="209"/>
      <c r="Q10" s="210"/>
      <c r="R10" s="209"/>
      <c r="S10" s="210"/>
      <c r="T10" s="211"/>
      <c r="U10" s="211"/>
      <c r="V10" s="211"/>
      <c r="W10" s="212"/>
      <c r="X10" s="212"/>
      <c r="Y10" s="212"/>
    </row>
    <row r="11" spans="1:25" s="71" customFormat="1" ht="6" customHeight="1" outlineLevel="4" x14ac:dyDescent="0.2">
      <c r="F11" s="207"/>
      <c r="G11" s="208"/>
      <c r="H11" s="20"/>
      <c r="I11" s="212"/>
      <c r="J11" s="208"/>
      <c r="K11" s="213"/>
      <c r="L11" s="214"/>
      <c r="M11" s="213"/>
      <c r="N11" s="241"/>
      <c r="O11" s="214"/>
      <c r="P11" s="209"/>
      <c r="Q11" s="210"/>
      <c r="R11" s="209"/>
      <c r="S11" s="210"/>
      <c r="T11" s="211"/>
      <c r="U11" s="211"/>
      <c r="V11" s="211"/>
      <c r="W11" s="212"/>
      <c r="X11" s="212"/>
      <c r="Y11" s="212"/>
    </row>
    <row r="12" spans="1:25" s="81" customFormat="1" ht="11.25" outlineLevel="5" x14ac:dyDescent="0.2">
      <c r="F12" s="82"/>
      <c r="G12" s="83"/>
      <c r="H12" s="21" t="str">
        <f t="shared" ref="H12:H20" si="0">IF(AND(H11&lt;&gt;"Výkaz výměr:",I11=""),"Výkaz výměr:","")</f>
        <v>Výkaz výměr:</v>
      </c>
      <c r="I12" s="84" t="s">
        <v>1201</v>
      </c>
      <c r="J12" s="215"/>
      <c r="L12" s="85"/>
      <c r="M12" s="216">
        <v>0</v>
      </c>
      <c r="N12" s="244"/>
      <c r="O12" s="85"/>
      <c r="P12" s="86"/>
      <c r="Q12" s="85"/>
      <c r="R12" s="85"/>
      <c r="S12" s="85"/>
      <c r="T12" s="87" t="s">
        <v>14</v>
      </c>
      <c r="U12" s="85"/>
      <c r="V12" s="85"/>
      <c r="W12" s="88"/>
    </row>
    <row r="13" spans="1:25" s="81" customFormat="1" ht="11.25" outlineLevel="5" x14ac:dyDescent="0.2">
      <c r="F13" s="82"/>
      <c r="G13" s="83"/>
      <c r="H13" s="21" t="str">
        <f t="shared" si="0"/>
        <v/>
      </c>
      <c r="I13" s="84" t="s">
        <v>1058</v>
      </c>
      <c r="J13" s="215"/>
      <c r="L13" s="85"/>
      <c r="M13" s="216">
        <v>0</v>
      </c>
      <c r="N13" s="244"/>
      <c r="O13" s="85"/>
      <c r="P13" s="86"/>
      <c r="Q13" s="85"/>
      <c r="R13" s="85"/>
      <c r="S13" s="85"/>
      <c r="T13" s="87" t="s">
        <v>14</v>
      </c>
      <c r="U13" s="85"/>
      <c r="V13" s="85"/>
      <c r="W13" s="88"/>
    </row>
    <row r="14" spans="1:25" s="81" customFormat="1" ht="11.25" outlineLevel="5" x14ac:dyDescent="0.2">
      <c r="F14" s="82"/>
      <c r="G14" s="83"/>
      <c r="H14" s="21" t="str">
        <f t="shared" si="0"/>
        <v/>
      </c>
      <c r="I14" s="84" t="s">
        <v>1295</v>
      </c>
      <c r="J14" s="215"/>
      <c r="L14" s="85"/>
      <c r="M14" s="216">
        <v>25.125</v>
      </c>
      <c r="N14" s="244"/>
      <c r="O14" s="85"/>
      <c r="P14" s="86"/>
      <c r="Q14" s="85"/>
      <c r="R14" s="85"/>
      <c r="S14" s="85"/>
      <c r="T14" s="87" t="s">
        <v>14</v>
      </c>
      <c r="U14" s="85"/>
      <c r="V14" s="85"/>
      <c r="W14" s="88"/>
    </row>
    <row r="15" spans="1:25" s="81" customFormat="1" ht="11.25" outlineLevel="5" x14ac:dyDescent="0.2">
      <c r="F15" s="82"/>
      <c r="G15" s="83"/>
      <c r="H15" s="21" t="str">
        <f t="shared" si="0"/>
        <v/>
      </c>
      <c r="I15" s="84" t="s">
        <v>1022</v>
      </c>
      <c r="J15" s="215"/>
      <c r="L15" s="85"/>
      <c r="M15" s="216">
        <v>21.225000000000001</v>
      </c>
      <c r="N15" s="244"/>
      <c r="O15" s="85"/>
      <c r="P15" s="86"/>
      <c r="Q15" s="85"/>
      <c r="R15" s="85"/>
      <c r="S15" s="85"/>
      <c r="T15" s="87" t="s">
        <v>14</v>
      </c>
      <c r="U15" s="85"/>
      <c r="V15" s="85"/>
      <c r="W15" s="88"/>
    </row>
    <row r="16" spans="1:25" s="81" customFormat="1" ht="11.25" outlineLevel="5" x14ac:dyDescent="0.2">
      <c r="F16" s="82"/>
      <c r="G16" s="83"/>
      <c r="H16" s="21" t="str">
        <f t="shared" si="0"/>
        <v/>
      </c>
      <c r="I16" s="84" t="s">
        <v>1059</v>
      </c>
      <c r="J16" s="215"/>
      <c r="L16" s="85"/>
      <c r="M16" s="216">
        <v>0</v>
      </c>
      <c r="N16" s="244"/>
      <c r="O16" s="85"/>
      <c r="P16" s="86"/>
      <c r="Q16" s="85"/>
      <c r="R16" s="85"/>
      <c r="S16" s="85"/>
      <c r="T16" s="87" t="s">
        <v>14</v>
      </c>
      <c r="U16" s="85"/>
      <c r="V16" s="85"/>
      <c r="W16" s="88"/>
    </row>
    <row r="17" spans="6:25" s="81" customFormat="1" ht="11.25" outlineLevel="5" x14ac:dyDescent="0.2">
      <c r="F17" s="82"/>
      <c r="G17" s="83"/>
      <c r="H17" s="21" t="str">
        <f t="shared" si="0"/>
        <v/>
      </c>
      <c r="I17" s="84" t="s">
        <v>1337</v>
      </c>
      <c r="J17" s="215"/>
      <c r="L17" s="85"/>
      <c r="M17" s="216">
        <v>25.1525</v>
      </c>
      <c r="N17" s="244"/>
      <c r="O17" s="85"/>
      <c r="P17" s="86"/>
      <c r="Q17" s="85"/>
      <c r="R17" s="85"/>
      <c r="S17" s="85"/>
      <c r="T17" s="87" t="s">
        <v>14</v>
      </c>
      <c r="U17" s="85"/>
      <c r="V17" s="85"/>
      <c r="W17" s="88"/>
    </row>
    <row r="18" spans="6:25" s="81" customFormat="1" ht="11.25" outlineLevel="5" x14ac:dyDescent="0.2">
      <c r="F18" s="82"/>
      <c r="G18" s="83"/>
      <c r="H18" s="21" t="str">
        <f t="shared" si="0"/>
        <v/>
      </c>
      <c r="I18" s="84" t="s">
        <v>1060</v>
      </c>
      <c r="J18" s="215"/>
      <c r="L18" s="85"/>
      <c r="M18" s="216">
        <v>0</v>
      </c>
      <c r="N18" s="244"/>
      <c r="O18" s="85"/>
      <c r="P18" s="86"/>
      <c r="Q18" s="85"/>
      <c r="R18" s="85"/>
      <c r="S18" s="85"/>
      <c r="T18" s="87" t="s">
        <v>14</v>
      </c>
      <c r="U18" s="85"/>
      <c r="V18" s="85"/>
      <c r="W18" s="88"/>
    </row>
    <row r="19" spans="6:25" s="81" customFormat="1" ht="11.25" outlineLevel="5" x14ac:dyDescent="0.2">
      <c r="F19" s="82"/>
      <c r="G19" s="83"/>
      <c r="H19" s="21" t="str">
        <f t="shared" si="0"/>
        <v/>
      </c>
      <c r="I19" s="84" t="s">
        <v>1460</v>
      </c>
      <c r="J19" s="215"/>
      <c r="L19" s="85"/>
      <c r="M19" s="216">
        <v>7.92</v>
      </c>
      <c r="N19" s="244"/>
      <c r="O19" s="85"/>
      <c r="P19" s="86"/>
      <c r="Q19" s="85"/>
      <c r="R19" s="85"/>
      <c r="S19" s="85"/>
      <c r="T19" s="87" t="s">
        <v>14</v>
      </c>
      <c r="U19" s="85"/>
      <c r="V19" s="85"/>
      <c r="W19" s="88"/>
    </row>
    <row r="20" spans="6:25" s="81" customFormat="1" ht="11.25" outlineLevel="5" x14ac:dyDescent="0.2">
      <c r="F20" s="82"/>
      <c r="G20" s="83"/>
      <c r="H20" s="21" t="str">
        <f t="shared" si="0"/>
        <v/>
      </c>
      <c r="I20" s="84" t="s">
        <v>2280</v>
      </c>
      <c r="J20" s="215"/>
      <c r="L20" s="85"/>
      <c r="M20" s="216">
        <v>8.67</v>
      </c>
      <c r="N20" s="244"/>
      <c r="O20" s="85"/>
      <c r="P20" s="86"/>
      <c r="Q20" s="85"/>
      <c r="R20" s="85"/>
      <c r="S20" s="85"/>
      <c r="T20" s="87" t="s">
        <v>14</v>
      </c>
      <c r="U20" s="85"/>
      <c r="V20" s="85"/>
      <c r="W20" s="88"/>
    </row>
    <row r="21" spans="6:25" s="205" customFormat="1" ht="12" outlineLevel="4" x14ac:dyDescent="0.2">
      <c r="F21" s="72">
        <v>2</v>
      </c>
      <c r="G21" s="73" t="s">
        <v>34</v>
      </c>
      <c r="H21" s="74" t="s">
        <v>486</v>
      </c>
      <c r="I21" s="75" t="s">
        <v>2874</v>
      </c>
      <c r="J21" s="73" t="s">
        <v>38</v>
      </c>
      <c r="K21" s="76">
        <v>7.1999999999999993</v>
      </c>
      <c r="L21" s="77">
        <v>0</v>
      </c>
      <c r="M21" s="206">
        <v>7.1999999999999993</v>
      </c>
      <c r="N21" s="232"/>
      <c r="O21" s="77">
        <f>M21*N21</f>
        <v>0</v>
      </c>
      <c r="P21" s="79"/>
      <c r="Q21" s="80">
        <f>M21*P21</f>
        <v>0</v>
      </c>
      <c r="R21" s="79">
        <v>0.26</v>
      </c>
      <c r="S21" s="80">
        <f>M21*R21</f>
        <v>1.8719999999999999</v>
      </c>
      <c r="T21" s="78">
        <v>15</v>
      </c>
      <c r="U21" s="78">
        <f>O21*(T21/100)</f>
        <v>0</v>
      </c>
      <c r="V21" s="78">
        <f>O21+U21</f>
        <v>0</v>
      </c>
      <c r="W21" s="75"/>
      <c r="X21" s="96" t="s">
        <v>1162</v>
      </c>
      <c r="Y21" s="96">
        <v>1</v>
      </c>
    </row>
    <row r="22" spans="6:25" s="71" customFormat="1" ht="67.5" outlineLevel="4" x14ac:dyDescent="0.2">
      <c r="F22" s="207"/>
      <c r="G22" s="208"/>
      <c r="H22" s="19" t="s">
        <v>1053</v>
      </c>
      <c r="I22" s="228" t="s">
        <v>3643</v>
      </c>
      <c r="J22" s="221"/>
      <c r="K22" s="221"/>
      <c r="L22" s="221"/>
      <c r="M22" s="221"/>
      <c r="N22" s="245"/>
      <c r="O22" s="231"/>
      <c r="P22" s="209"/>
      <c r="Q22" s="210"/>
      <c r="R22" s="209"/>
      <c r="S22" s="210"/>
      <c r="T22" s="211"/>
      <c r="U22" s="211"/>
      <c r="V22" s="211"/>
      <c r="W22" s="212"/>
      <c r="X22" s="212"/>
      <c r="Y22" s="212"/>
    </row>
    <row r="23" spans="6:25" s="71" customFormat="1" ht="6" customHeight="1" outlineLevel="4" x14ac:dyDescent="0.2">
      <c r="F23" s="207"/>
      <c r="G23" s="208"/>
      <c r="H23" s="20"/>
      <c r="I23" s="212"/>
      <c r="J23" s="208"/>
      <c r="K23" s="213"/>
      <c r="L23" s="214"/>
      <c r="M23" s="213"/>
      <c r="N23" s="241"/>
      <c r="O23" s="214"/>
      <c r="P23" s="209"/>
      <c r="Q23" s="210"/>
      <c r="R23" s="209"/>
      <c r="S23" s="210"/>
      <c r="T23" s="211"/>
      <c r="U23" s="211"/>
      <c r="V23" s="211"/>
      <c r="W23" s="212"/>
      <c r="X23" s="212"/>
      <c r="Y23" s="212"/>
    </row>
    <row r="24" spans="6:25" s="81" customFormat="1" ht="11.25" outlineLevel="5" x14ac:dyDescent="0.2">
      <c r="F24" s="82"/>
      <c r="G24" s="83"/>
      <c r="H24" s="21" t="str">
        <f>IF(AND(H23&lt;&gt;"Výkaz výměr:",I23=""),"Výkaz výměr:","")</f>
        <v>Výkaz výměr:</v>
      </c>
      <c r="I24" s="84" t="s">
        <v>1257</v>
      </c>
      <c r="J24" s="215"/>
      <c r="L24" s="85"/>
      <c r="M24" s="216">
        <v>0</v>
      </c>
      <c r="N24" s="244"/>
      <c r="O24" s="85"/>
      <c r="P24" s="86"/>
      <c r="Q24" s="85"/>
      <c r="R24" s="85"/>
      <c r="S24" s="85"/>
      <c r="T24" s="87" t="s">
        <v>14</v>
      </c>
      <c r="U24" s="85"/>
      <c r="V24" s="85"/>
      <c r="W24" s="88"/>
    </row>
    <row r="25" spans="6:25" s="81" customFormat="1" ht="11.25" outlineLevel="5" x14ac:dyDescent="0.2">
      <c r="F25" s="82"/>
      <c r="G25" s="83"/>
      <c r="H25" s="21" t="str">
        <f>IF(AND(H24&lt;&gt;"Výkaz výměr:",I24=""),"Výkaz výměr:","")</f>
        <v/>
      </c>
      <c r="I25" s="84" t="s">
        <v>510</v>
      </c>
      <c r="J25" s="215"/>
      <c r="L25" s="85"/>
      <c r="M25" s="216">
        <v>7.1999999999999993</v>
      </c>
      <c r="N25" s="244"/>
      <c r="O25" s="85"/>
      <c r="P25" s="86"/>
      <c r="Q25" s="85"/>
      <c r="R25" s="85"/>
      <c r="S25" s="85"/>
      <c r="T25" s="87" t="s">
        <v>14</v>
      </c>
      <c r="U25" s="85"/>
      <c r="V25" s="85"/>
      <c r="W25" s="88"/>
    </row>
    <row r="26" spans="6:25" s="205" customFormat="1" ht="12" outlineLevel="4" x14ac:dyDescent="0.2">
      <c r="F26" s="72">
        <v>3</v>
      </c>
      <c r="G26" s="73" t="s">
        <v>34</v>
      </c>
      <c r="H26" s="74" t="s">
        <v>487</v>
      </c>
      <c r="I26" s="75" t="s">
        <v>2572</v>
      </c>
      <c r="J26" s="73" t="s">
        <v>38</v>
      </c>
      <c r="K26" s="76">
        <v>60.2</v>
      </c>
      <c r="L26" s="77">
        <v>0</v>
      </c>
      <c r="M26" s="206">
        <v>60.2</v>
      </c>
      <c r="N26" s="232"/>
      <c r="O26" s="77">
        <f>M26*N26</f>
        <v>0</v>
      </c>
      <c r="P26" s="79"/>
      <c r="Q26" s="80">
        <f>M26*P26</f>
        <v>0</v>
      </c>
      <c r="R26" s="79">
        <v>0.22</v>
      </c>
      <c r="S26" s="80">
        <f>M26*R26</f>
        <v>13.244000000000002</v>
      </c>
      <c r="T26" s="78">
        <v>15</v>
      </c>
      <c r="U26" s="78">
        <f>O26*(T26/100)</f>
        <v>0</v>
      </c>
      <c r="V26" s="78">
        <f>O26+U26</f>
        <v>0</v>
      </c>
      <c r="W26" s="75"/>
      <c r="X26" s="96" t="s">
        <v>1162</v>
      </c>
      <c r="Y26" s="96">
        <v>1</v>
      </c>
    </row>
    <row r="27" spans="6:25" s="71" customFormat="1" ht="67.5" outlineLevel="4" x14ac:dyDescent="0.2">
      <c r="F27" s="207"/>
      <c r="G27" s="208"/>
      <c r="H27" s="19" t="s">
        <v>1053</v>
      </c>
      <c r="I27" s="228" t="s">
        <v>3604</v>
      </c>
      <c r="J27" s="221"/>
      <c r="K27" s="221"/>
      <c r="L27" s="221"/>
      <c r="M27" s="221"/>
      <c r="N27" s="245"/>
      <c r="O27" s="231"/>
      <c r="P27" s="209"/>
      <c r="Q27" s="210"/>
      <c r="R27" s="209"/>
      <c r="S27" s="210"/>
      <c r="T27" s="211"/>
      <c r="U27" s="211"/>
      <c r="V27" s="211"/>
      <c r="W27" s="212"/>
      <c r="X27" s="212"/>
      <c r="Y27" s="212"/>
    </row>
    <row r="28" spans="6:25" s="71" customFormat="1" ht="6" customHeight="1" outlineLevel="4" x14ac:dyDescent="0.2">
      <c r="F28" s="207"/>
      <c r="G28" s="208"/>
      <c r="H28" s="20"/>
      <c r="I28" s="212"/>
      <c r="J28" s="208"/>
      <c r="K28" s="213"/>
      <c r="L28" s="214"/>
      <c r="M28" s="213"/>
      <c r="N28" s="241"/>
      <c r="O28" s="214"/>
      <c r="P28" s="209"/>
      <c r="Q28" s="210"/>
      <c r="R28" s="209"/>
      <c r="S28" s="210"/>
      <c r="T28" s="211"/>
      <c r="U28" s="211"/>
      <c r="V28" s="211"/>
      <c r="W28" s="212"/>
      <c r="X28" s="212"/>
      <c r="Y28" s="212"/>
    </row>
    <row r="29" spans="6:25" s="81" customFormat="1" ht="11.25" outlineLevel="5" x14ac:dyDescent="0.2">
      <c r="F29" s="82"/>
      <c r="G29" s="83"/>
      <c r="H29" s="21" t="str">
        <f>IF(AND(H28&lt;&gt;"Výkaz výměr:",I28=""),"Výkaz výměr:","")</f>
        <v>Výkaz výměr:</v>
      </c>
      <c r="I29" s="84" t="s">
        <v>1234</v>
      </c>
      <c r="J29" s="215"/>
      <c r="L29" s="85"/>
      <c r="M29" s="216">
        <v>0</v>
      </c>
      <c r="N29" s="244"/>
      <c r="O29" s="85"/>
      <c r="P29" s="86"/>
      <c r="Q29" s="85"/>
      <c r="R29" s="85"/>
      <c r="S29" s="85"/>
      <c r="T29" s="87" t="s">
        <v>14</v>
      </c>
      <c r="U29" s="85"/>
      <c r="V29" s="85"/>
      <c r="W29" s="88"/>
    </row>
    <row r="30" spans="6:25" s="81" customFormat="1" ht="11.25" outlineLevel="5" x14ac:dyDescent="0.2">
      <c r="F30" s="82"/>
      <c r="G30" s="83"/>
      <c r="H30" s="21" t="str">
        <f>IF(AND(H29&lt;&gt;"Výkaz výměr:",I29=""),"Výkaz výměr:","")</f>
        <v/>
      </c>
      <c r="I30" s="84" t="s">
        <v>614</v>
      </c>
      <c r="J30" s="215"/>
      <c r="L30" s="85"/>
      <c r="M30" s="216">
        <v>35</v>
      </c>
      <c r="N30" s="244"/>
      <c r="O30" s="85"/>
      <c r="P30" s="86"/>
      <c r="Q30" s="85"/>
      <c r="R30" s="85"/>
      <c r="S30" s="85"/>
      <c r="T30" s="87" t="s">
        <v>14</v>
      </c>
      <c r="U30" s="85"/>
      <c r="V30" s="85"/>
      <c r="W30" s="88"/>
    </row>
    <row r="31" spans="6:25" s="81" customFormat="1" ht="11.25" outlineLevel="5" x14ac:dyDescent="0.2">
      <c r="F31" s="82"/>
      <c r="G31" s="83"/>
      <c r="H31" s="21" t="str">
        <f>IF(AND(H30&lt;&gt;"Výkaz výměr:",I30=""),"Výkaz výměr:","")</f>
        <v/>
      </c>
      <c r="I31" s="84" t="s">
        <v>1257</v>
      </c>
      <c r="J31" s="215"/>
      <c r="L31" s="85"/>
      <c r="M31" s="216">
        <v>0</v>
      </c>
      <c r="N31" s="244"/>
      <c r="O31" s="85"/>
      <c r="P31" s="86"/>
      <c r="Q31" s="85"/>
      <c r="R31" s="85"/>
      <c r="S31" s="85"/>
      <c r="T31" s="87" t="s">
        <v>14</v>
      </c>
      <c r="U31" s="85"/>
      <c r="V31" s="85"/>
      <c r="W31" s="88"/>
    </row>
    <row r="32" spans="6:25" s="81" customFormat="1" ht="11.25" outlineLevel="5" x14ac:dyDescent="0.2">
      <c r="F32" s="82"/>
      <c r="G32" s="83"/>
      <c r="H32" s="21" t="str">
        <f>IF(AND(H31&lt;&gt;"Výkaz výměr:",I31=""),"Výkaz výměr:","")</f>
        <v/>
      </c>
      <c r="I32" s="84" t="s">
        <v>799</v>
      </c>
      <c r="J32" s="215"/>
      <c r="L32" s="85"/>
      <c r="M32" s="216">
        <v>25.200000000000003</v>
      </c>
      <c r="N32" s="244"/>
      <c r="O32" s="85"/>
      <c r="P32" s="86"/>
      <c r="Q32" s="85"/>
      <c r="R32" s="85"/>
      <c r="S32" s="85"/>
      <c r="T32" s="87" t="s">
        <v>14</v>
      </c>
      <c r="U32" s="85"/>
      <c r="V32" s="85"/>
      <c r="W32" s="88"/>
    </row>
    <row r="33" spans="6:25" s="205" customFormat="1" ht="12" outlineLevel="4" x14ac:dyDescent="0.2">
      <c r="F33" s="72">
        <v>4</v>
      </c>
      <c r="G33" s="73" t="s">
        <v>34</v>
      </c>
      <c r="H33" s="74" t="s">
        <v>488</v>
      </c>
      <c r="I33" s="75" t="s">
        <v>2544</v>
      </c>
      <c r="J33" s="73" t="s">
        <v>15</v>
      </c>
      <c r="K33" s="76">
        <v>6</v>
      </c>
      <c r="L33" s="77">
        <v>0</v>
      </c>
      <c r="M33" s="206">
        <v>6</v>
      </c>
      <c r="N33" s="232"/>
      <c r="O33" s="77">
        <f>M33*N33</f>
        <v>0</v>
      </c>
      <c r="P33" s="79"/>
      <c r="Q33" s="80">
        <f>M33*P33</f>
        <v>0</v>
      </c>
      <c r="R33" s="79">
        <v>0.20499999999999999</v>
      </c>
      <c r="S33" s="80">
        <f>M33*R33</f>
        <v>1.23</v>
      </c>
      <c r="T33" s="78">
        <v>15</v>
      </c>
      <c r="U33" s="78">
        <f>O33*(T33/100)</f>
        <v>0</v>
      </c>
      <c r="V33" s="78">
        <f>O33+U33</f>
        <v>0</v>
      </c>
      <c r="W33" s="75"/>
      <c r="X33" s="96" t="s">
        <v>1162</v>
      </c>
      <c r="Y33" s="96">
        <v>1</v>
      </c>
    </row>
    <row r="34" spans="6:25" s="71" customFormat="1" ht="56.25" outlineLevel="4" x14ac:dyDescent="0.2">
      <c r="F34" s="207"/>
      <c r="G34" s="208"/>
      <c r="H34" s="19" t="s">
        <v>1053</v>
      </c>
      <c r="I34" s="228" t="s">
        <v>3577</v>
      </c>
      <c r="J34" s="221"/>
      <c r="K34" s="221"/>
      <c r="L34" s="221"/>
      <c r="M34" s="221"/>
      <c r="N34" s="245"/>
      <c r="O34" s="231"/>
      <c r="P34" s="209"/>
      <c r="Q34" s="210"/>
      <c r="R34" s="209"/>
      <c r="S34" s="210"/>
      <c r="T34" s="211"/>
      <c r="U34" s="211"/>
      <c r="V34" s="211"/>
      <c r="W34" s="212"/>
      <c r="X34" s="212"/>
      <c r="Y34" s="212"/>
    </row>
    <row r="35" spans="6:25" s="71" customFormat="1" ht="6" customHeight="1" outlineLevel="4" x14ac:dyDescent="0.2">
      <c r="F35" s="207"/>
      <c r="G35" s="208"/>
      <c r="H35" s="20"/>
      <c r="I35" s="212"/>
      <c r="J35" s="208"/>
      <c r="K35" s="213"/>
      <c r="L35" s="214"/>
      <c r="M35" s="213"/>
      <c r="N35" s="241"/>
      <c r="O35" s="214"/>
      <c r="P35" s="209"/>
      <c r="Q35" s="210"/>
      <c r="R35" s="209"/>
      <c r="S35" s="210"/>
      <c r="T35" s="211"/>
      <c r="U35" s="211"/>
      <c r="V35" s="211"/>
      <c r="W35" s="212"/>
      <c r="X35" s="212"/>
      <c r="Y35" s="212"/>
    </row>
    <row r="36" spans="6:25" s="81" customFormat="1" ht="11.25" outlineLevel="5" x14ac:dyDescent="0.2">
      <c r="F36" s="82"/>
      <c r="G36" s="83"/>
      <c r="H36" s="21" t="str">
        <f>IF(AND(H35&lt;&gt;"Výkaz výměr:",I35=""),"Výkaz výměr:","")</f>
        <v>Výkaz výměr:</v>
      </c>
      <c r="I36" s="84" t="s">
        <v>1257</v>
      </c>
      <c r="J36" s="215"/>
      <c r="L36" s="85"/>
      <c r="M36" s="216">
        <v>0</v>
      </c>
      <c r="N36" s="244"/>
      <c r="O36" s="85"/>
      <c r="P36" s="86"/>
      <c r="Q36" s="85"/>
      <c r="R36" s="85"/>
      <c r="S36" s="85"/>
      <c r="T36" s="87" t="s">
        <v>14</v>
      </c>
      <c r="U36" s="85"/>
      <c r="V36" s="85"/>
      <c r="W36" s="88"/>
    </row>
    <row r="37" spans="6:25" s="81" customFormat="1" ht="11.25" outlineLevel="5" x14ac:dyDescent="0.2">
      <c r="F37" s="82"/>
      <c r="G37" s="83"/>
      <c r="H37" s="21" t="str">
        <f>IF(AND(H36&lt;&gt;"Výkaz výměr:",I36=""),"Výkaz výměr:","")</f>
        <v/>
      </c>
      <c r="I37" s="84" t="s">
        <v>297</v>
      </c>
      <c r="J37" s="215"/>
      <c r="L37" s="85"/>
      <c r="M37" s="216">
        <v>6</v>
      </c>
      <c r="N37" s="244"/>
      <c r="O37" s="85"/>
      <c r="P37" s="86"/>
      <c r="Q37" s="85"/>
      <c r="R37" s="85"/>
      <c r="S37" s="85"/>
      <c r="T37" s="87" t="s">
        <v>14</v>
      </c>
      <c r="U37" s="85"/>
      <c r="V37" s="85"/>
      <c r="W37" s="88"/>
    </row>
    <row r="38" spans="6:25" s="205" customFormat="1" ht="12" outlineLevel="4" x14ac:dyDescent="0.2">
      <c r="F38" s="72">
        <v>5</v>
      </c>
      <c r="G38" s="73" t="s">
        <v>34</v>
      </c>
      <c r="H38" s="74" t="s">
        <v>492</v>
      </c>
      <c r="I38" s="75" t="s">
        <v>2672</v>
      </c>
      <c r="J38" s="73" t="s">
        <v>39</v>
      </c>
      <c r="K38" s="76">
        <v>62.990000000000009</v>
      </c>
      <c r="L38" s="77">
        <v>0</v>
      </c>
      <c r="M38" s="206">
        <v>62.990000000000009</v>
      </c>
      <c r="N38" s="232"/>
      <c r="O38" s="77">
        <f>M38*N38</f>
        <v>0</v>
      </c>
      <c r="P38" s="79"/>
      <c r="Q38" s="80">
        <f>M38*P38</f>
        <v>0</v>
      </c>
      <c r="R38" s="79"/>
      <c r="S38" s="80">
        <f>M38*R38</f>
        <v>0</v>
      </c>
      <c r="T38" s="78">
        <v>15</v>
      </c>
      <c r="U38" s="78">
        <f>O38*(T38/100)</f>
        <v>0</v>
      </c>
      <c r="V38" s="78">
        <f>O38+U38</f>
        <v>0</v>
      </c>
      <c r="W38" s="75"/>
      <c r="X38" s="96" t="s">
        <v>1162</v>
      </c>
      <c r="Y38" s="96">
        <v>1</v>
      </c>
    </row>
    <row r="39" spans="6:25" s="71" customFormat="1" ht="56.25" outlineLevel="4" x14ac:dyDescent="0.2">
      <c r="F39" s="207"/>
      <c r="G39" s="208"/>
      <c r="H39" s="19" t="s">
        <v>1053</v>
      </c>
      <c r="I39" s="228" t="s">
        <v>3554</v>
      </c>
      <c r="J39" s="221"/>
      <c r="K39" s="221"/>
      <c r="L39" s="221"/>
      <c r="M39" s="221"/>
      <c r="N39" s="245"/>
      <c r="O39" s="231"/>
      <c r="P39" s="209"/>
      <c r="Q39" s="210"/>
      <c r="R39" s="209"/>
      <c r="S39" s="210"/>
      <c r="T39" s="211"/>
      <c r="U39" s="211"/>
      <c r="V39" s="211"/>
      <c r="W39" s="212"/>
      <c r="X39" s="212"/>
      <c r="Y39" s="212"/>
    </row>
    <row r="40" spans="6:25" s="71" customFormat="1" ht="6" customHeight="1" outlineLevel="4" x14ac:dyDescent="0.2">
      <c r="F40" s="207"/>
      <c r="G40" s="208"/>
      <c r="H40" s="20"/>
      <c r="I40" s="212"/>
      <c r="J40" s="208"/>
      <c r="K40" s="213"/>
      <c r="L40" s="214"/>
      <c r="M40" s="213"/>
      <c r="N40" s="241"/>
      <c r="O40" s="214"/>
      <c r="P40" s="209"/>
      <c r="Q40" s="210"/>
      <c r="R40" s="209"/>
      <c r="S40" s="210"/>
      <c r="T40" s="211"/>
      <c r="U40" s="211"/>
      <c r="V40" s="211"/>
      <c r="W40" s="212"/>
      <c r="X40" s="212"/>
      <c r="Y40" s="212"/>
    </row>
    <row r="41" spans="6:25" s="81" customFormat="1" ht="11.25" outlineLevel="5" x14ac:dyDescent="0.2">
      <c r="F41" s="82"/>
      <c r="G41" s="83"/>
      <c r="H41" s="21" t="str">
        <f t="shared" ref="H41:H50" si="1">IF(AND(H40&lt;&gt;"Výkaz výměr:",I40=""),"Výkaz výměr:","")</f>
        <v>Výkaz výměr:</v>
      </c>
      <c r="I41" s="84" t="s">
        <v>946</v>
      </c>
      <c r="J41" s="215"/>
      <c r="L41" s="85"/>
      <c r="M41" s="216">
        <v>0</v>
      </c>
      <c r="N41" s="244"/>
      <c r="O41" s="85"/>
      <c r="P41" s="86"/>
      <c r="Q41" s="85"/>
      <c r="R41" s="85"/>
      <c r="S41" s="85"/>
      <c r="T41" s="87" t="s">
        <v>14</v>
      </c>
      <c r="U41" s="85"/>
      <c r="V41" s="85"/>
      <c r="W41" s="88"/>
    </row>
    <row r="42" spans="6:25" s="81" customFormat="1" ht="11.25" outlineLevel="5" x14ac:dyDescent="0.2">
      <c r="F42" s="82"/>
      <c r="G42" s="83"/>
      <c r="H42" s="21" t="str">
        <f t="shared" si="1"/>
        <v/>
      </c>
      <c r="I42" s="84" t="s">
        <v>2364</v>
      </c>
      <c r="J42" s="215"/>
      <c r="L42" s="85"/>
      <c r="M42" s="216">
        <v>0</v>
      </c>
      <c r="N42" s="244"/>
      <c r="O42" s="85"/>
      <c r="P42" s="86"/>
      <c r="Q42" s="85"/>
      <c r="R42" s="85"/>
      <c r="S42" s="85"/>
      <c r="T42" s="87" t="s">
        <v>14</v>
      </c>
      <c r="U42" s="85"/>
      <c r="V42" s="85"/>
      <c r="W42" s="88"/>
    </row>
    <row r="43" spans="6:25" s="81" customFormat="1" ht="11.25" outlineLevel="5" x14ac:dyDescent="0.2">
      <c r="F43" s="82"/>
      <c r="G43" s="83"/>
      <c r="H43" s="21" t="str">
        <f t="shared" si="1"/>
        <v/>
      </c>
      <c r="I43" s="84" t="s">
        <v>1287</v>
      </c>
      <c r="J43" s="215"/>
      <c r="L43" s="85"/>
      <c r="M43" s="216">
        <v>0</v>
      </c>
      <c r="N43" s="244"/>
      <c r="O43" s="85"/>
      <c r="P43" s="86"/>
      <c r="Q43" s="85"/>
      <c r="R43" s="85"/>
      <c r="S43" s="85"/>
      <c r="T43" s="87" t="s">
        <v>14</v>
      </c>
      <c r="U43" s="85"/>
      <c r="V43" s="85"/>
      <c r="W43" s="88"/>
    </row>
    <row r="44" spans="6:25" s="81" customFormat="1" ht="11.25" outlineLevel="5" x14ac:dyDescent="0.2">
      <c r="F44" s="82"/>
      <c r="G44" s="83"/>
      <c r="H44" s="21" t="str">
        <f t="shared" si="1"/>
        <v/>
      </c>
      <c r="I44" s="84" t="s">
        <v>331</v>
      </c>
      <c r="J44" s="215"/>
      <c r="L44" s="85"/>
      <c r="M44" s="216">
        <v>0</v>
      </c>
      <c r="N44" s="244"/>
      <c r="O44" s="85"/>
      <c r="P44" s="86"/>
      <c r="Q44" s="85"/>
      <c r="R44" s="85"/>
      <c r="S44" s="85"/>
      <c r="T44" s="87" t="s">
        <v>14</v>
      </c>
      <c r="U44" s="85"/>
      <c r="V44" s="85"/>
      <c r="W44" s="88"/>
    </row>
    <row r="45" spans="6:25" s="81" customFormat="1" ht="11.25" outlineLevel="5" x14ac:dyDescent="0.2">
      <c r="F45" s="82"/>
      <c r="G45" s="83"/>
      <c r="H45" s="21" t="str">
        <f t="shared" si="1"/>
        <v/>
      </c>
      <c r="I45" s="84" t="s">
        <v>1100</v>
      </c>
      <c r="J45" s="215"/>
      <c r="L45" s="85"/>
      <c r="M45" s="216">
        <v>0</v>
      </c>
      <c r="N45" s="244"/>
      <c r="O45" s="85"/>
      <c r="P45" s="86"/>
      <c r="Q45" s="85"/>
      <c r="R45" s="85"/>
      <c r="S45" s="85"/>
      <c r="T45" s="87" t="s">
        <v>14</v>
      </c>
      <c r="U45" s="85"/>
      <c r="V45" s="85"/>
      <c r="W45" s="88"/>
    </row>
    <row r="46" spans="6:25" s="81" customFormat="1" ht="11.25" outlineLevel="5" x14ac:dyDescent="0.2">
      <c r="F46" s="82"/>
      <c r="G46" s="83"/>
      <c r="H46" s="21" t="str">
        <f t="shared" si="1"/>
        <v/>
      </c>
      <c r="I46" s="84" t="s">
        <v>1466</v>
      </c>
      <c r="J46" s="215"/>
      <c r="L46" s="85"/>
      <c r="M46" s="216">
        <v>24.78</v>
      </c>
      <c r="N46" s="244"/>
      <c r="O46" s="85"/>
      <c r="P46" s="86"/>
      <c r="Q46" s="85"/>
      <c r="R46" s="85"/>
      <c r="S46" s="85"/>
      <c r="T46" s="87" t="s">
        <v>14</v>
      </c>
      <c r="U46" s="85"/>
      <c r="V46" s="85"/>
      <c r="W46" s="88"/>
    </row>
    <row r="47" spans="6:25" s="81" customFormat="1" ht="11.25" outlineLevel="5" x14ac:dyDescent="0.2">
      <c r="F47" s="82"/>
      <c r="G47" s="83"/>
      <c r="H47" s="21" t="str">
        <f t="shared" si="1"/>
        <v/>
      </c>
      <c r="I47" s="84" t="s">
        <v>1101</v>
      </c>
      <c r="J47" s="215"/>
      <c r="L47" s="85"/>
      <c r="M47" s="216">
        <v>0</v>
      </c>
      <c r="N47" s="244"/>
      <c r="O47" s="85"/>
      <c r="P47" s="86"/>
      <c r="Q47" s="85"/>
      <c r="R47" s="85"/>
      <c r="S47" s="85"/>
      <c r="T47" s="87" t="s">
        <v>14</v>
      </c>
      <c r="U47" s="85"/>
      <c r="V47" s="85"/>
      <c r="W47" s="88"/>
    </row>
    <row r="48" spans="6:25" s="81" customFormat="1" ht="11.25" outlineLevel="5" x14ac:dyDescent="0.2">
      <c r="F48" s="82"/>
      <c r="G48" s="83"/>
      <c r="H48" s="21" t="str">
        <f t="shared" si="1"/>
        <v/>
      </c>
      <c r="I48" s="84" t="s">
        <v>1266</v>
      </c>
      <c r="J48" s="215"/>
      <c r="L48" s="85"/>
      <c r="M48" s="216">
        <v>22.700000000000003</v>
      </c>
      <c r="N48" s="244"/>
      <c r="O48" s="85"/>
      <c r="P48" s="86"/>
      <c r="Q48" s="85"/>
      <c r="R48" s="85"/>
      <c r="S48" s="85"/>
      <c r="T48" s="87" t="s">
        <v>14</v>
      </c>
      <c r="U48" s="85"/>
      <c r="V48" s="85"/>
      <c r="W48" s="88"/>
    </row>
    <row r="49" spans="6:25" s="81" customFormat="1" ht="11.25" outlineLevel="5" x14ac:dyDescent="0.2">
      <c r="F49" s="82"/>
      <c r="G49" s="83"/>
      <c r="H49" s="21" t="str">
        <f t="shared" si="1"/>
        <v/>
      </c>
      <c r="I49" s="84" t="s">
        <v>1102</v>
      </c>
      <c r="J49" s="215"/>
      <c r="L49" s="85"/>
      <c r="M49" s="216">
        <v>0</v>
      </c>
      <c r="N49" s="244"/>
      <c r="O49" s="85"/>
      <c r="P49" s="86"/>
      <c r="Q49" s="85"/>
      <c r="R49" s="85"/>
      <c r="S49" s="85"/>
      <c r="T49" s="87" t="s">
        <v>14</v>
      </c>
      <c r="U49" s="85"/>
      <c r="V49" s="85"/>
      <c r="W49" s="88"/>
    </row>
    <row r="50" spans="6:25" s="81" customFormat="1" ht="11.25" outlineLevel="5" x14ac:dyDescent="0.2">
      <c r="F50" s="82"/>
      <c r="G50" s="83"/>
      <c r="H50" s="21" t="str">
        <f t="shared" si="1"/>
        <v/>
      </c>
      <c r="I50" s="84" t="s">
        <v>1433</v>
      </c>
      <c r="J50" s="215"/>
      <c r="L50" s="85"/>
      <c r="M50" s="216">
        <v>15.510000000000003</v>
      </c>
      <c r="N50" s="244"/>
      <c r="O50" s="85"/>
      <c r="P50" s="86"/>
      <c r="Q50" s="85"/>
      <c r="R50" s="85"/>
      <c r="S50" s="85"/>
      <c r="T50" s="87" t="s">
        <v>14</v>
      </c>
      <c r="U50" s="85"/>
      <c r="V50" s="85"/>
      <c r="W50" s="88"/>
    </row>
    <row r="51" spans="6:25" s="6" customFormat="1" ht="12.75" customHeight="1" outlineLevel="4" x14ac:dyDescent="0.2">
      <c r="F51" s="7"/>
      <c r="G51" s="8"/>
      <c r="H51" s="8"/>
      <c r="I51" s="217"/>
      <c r="J51" s="218"/>
      <c r="K51" s="219"/>
      <c r="L51" s="220"/>
      <c r="M51" s="219"/>
      <c r="N51" s="242"/>
      <c r="O51" s="11"/>
      <c r="P51" s="12"/>
      <c r="Q51" s="11"/>
      <c r="R51" s="11"/>
      <c r="S51" s="11"/>
      <c r="T51" s="5" t="s">
        <v>14</v>
      </c>
      <c r="U51" s="11"/>
      <c r="V51" s="11"/>
      <c r="W51" s="11"/>
    </row>
    <row r="52" spans="6:25" s="60" customFormat="1" ht="16.5" customHeight="1" outlineLevel="3" x14ac:dyDescent="0.2">
      <c r="F52" s="61"/>
      <c r="G52" s="62"/>
      <c r="H52" s="63"/>
      <c r="I52" s="227" t="s">
        <v>3667</v>
      </c>
      <c r="J52" s="62"/>
      <c r="K52" s="64"/>
      <c r="L52" s="65"/>
      <c r="M52" s="64"/>
      <c r="N52" s="239"/>
      <c r="O52" s="65">
        <f>SUBTOTAL(9,O53:O83)</f>
        <v>0</v>
      </c>
      <c r="P52" s="67"/>
      <c r="Q52" s="68">
        <f>SUBTOTAL(9,Q53:Q83)</f>
        <v>16.440830339999998</v>
      </c>
      <c r="R52" s="65"/>
      <c r="S52" s="68">
        <f>SUBTOTAL(9,S53:S83)</f>
        <v>16.982658000000001</v>
      </c>
      <c r="T52" s="69" t="s">
        <v>14</v>
      </c>
      <c r="U52" s="66">
        <f>SUBTOTAL(9,U53:U83)</f>
        <v>0</v>
      </c>
      <c r="V52" s="66">
        <f>SUBTOTAL(9,V53:V83)</f>
        <v>0</v>
      </c>
      <c r="W52" s="70"/>
      <c r="Y52" s="66">
        <f>SUBTOTAL(9,Y53:Y83)</f>
        <v>2</v>
      </c>
    </row>
    <row r="53" spans="6:25" s="205" customFormat="1" ht="12" outlineLevel="4" x14ac:dyDescent="0.2">
      <c r="F53" s="72">
        <v>6</v>
      </c>
      <c r="G53" s="73" t="s">
        <v>34</v>
      </c>
      <c r="H53" s="74" t="s">
        <v>580</v>
      </c>
      <c r="I53" s="75" t="s">
        <v>2217</v>
      </c>
      <c r="J53" s="73" t="s">
        <v>38</v>
      </c>
      <c r="K53" s="76">
        <v>404.34899999999999</v>
      </c>
      <c r="L53" s="77">
        <v>0</v>
      </c>
      <c r="M53" s="206">
        <v>404.34899999999999</v>
      </c>
      <c r="N53" s="232"/>
      <c r="O53" s="77">
        <f>M53*N53</f>
        <v>0</v>
      </c>
      <c r="P53" s="79">
        <v>4.0439999999999997E-2</v>
      </c>
      <c r="Q53" s="80">
        <f>M53*P53</f>
        <v>16.351873559999998</v>
      </c>
      <c r="R53" s="79">
        <v>0.04</v>
      </c>
      <c r="S53" s="80">
        <f>M53*R53</f>
        <v>16.173960000000001</v>
      </c>
      <c r="T53" s="78">
        <v>15</v>
      </c>
      <c r="U53" s="78">
        <f>O53*(T53/100)</f>
        <v>0</v>
      </c>
      <c r="V53" s="78">
        <f>O53+U53</f>
        <v>0</v>
      </c>
      <c r="W53" s="75"/>
      <c r="X53" s="96" t="s">
        <v>1162</v>
      </c>
      <c r="Y53" s="96">
        <v>1</v>
      </c>
    </row>
    <row r="54" spans="6:25" s="71" customFormat="1" ht="45" outlineLevel="4" x14ac:dyDescent="0.2">
      <c r="F54" s="207"/>
      <c r="G54" s="208"/>
      <c r="H54" s="19" t="s">
        <v>1053</v>
      </c>
      <c r="I54" s="228" t="s">
        <v>3356</v>
      </c>
      <c r="J54" s="221"/>
      <c r="K54" s="221"/>
      <c r="L54" s="221"/>
      <c r="M54" s="221"/>
      <c r="N54" s="245"/>
      <c r="O54" s="231"/>
      <c r="P54" s="209"/>
      <c r="Q54" s="210"/>
      <c r="R54" s="209"/>
      <c r="S54" s="210"/>
      <c r="T54" s="211"/>
      <c r="U54" s="211"/>
      <c r="V54" s="211"/>
      <c r="W54" s="212"/>
      <c r="X54" s="212"/>
      <c r="Y54" s="212"/>
    </row>
    <row r="55" spans="6:25" s="71" customFormat="1" ht="6" customHeight="1" outlineLevel="4" x14ac:dyDescent="0.2">
      <c r="F55" s="207"/>
      <c r="G55" s="208"/>
      <c r="H55" s="20"/>
      <c r="I55" s="212"/>
      <c r="J55" s="208"/>
      <c r="K55" s="213"/>
      <c r="L55" s="214"/>
      <c r="M55" s="213"/>
      <c r="N55" s="241"/>
      <c r="O55" s="214"/>
      <c r="P55" s="209"/>
      <c r="Q55" s="210"/>
      <c r="R55" s="209"/>
      <c r="S55" s="210"/>
      <c r="T55" s="211"/>
      <c r="U55" s="211"/>
      <c r="V55" s="211"/>
      <c r="W55" s="212"/>
      <c r="X55" s="212"/>
      <c r="Y55" s="212"/>
    </row>
    <row r="56" spans="6:25" s="81" customFormat="1" ht="11.25" outlineLevel="5" x14ac:dyDescent="0.2">
      <c r="F56" s="82"/>
      <c r="G56" s="83"/>
      <c r="H56" s="21" t="str">
        <f t="shared" ref="H56:H67" si="2">IF(AND(H55&lt;&gt;"Výkaz výměr:",I55=""),"Výkaz výměr:","")</f>
        <v>Výkaz výměr:</v>
      </c>
      <c r="I56" s="84" t="s">
        <v>1702</v>
      </c>
      <c r="J56" s="215"/>
      <c r="L56" s="85"/>
      <c r="M56" s="216">
        <v>0</v>
      </c>
      <c r="N56" s="244"/>
      <c r="O56" s="85"/>
      <c r="P56" s="86"/>
      <c r="Q56" s="85"/>
      <c r="R56" s="85"/>
      <c r="S56" s="85"/>
      <c r="T56" s="87" t="s">
        <v>14</v>
      </c>
      <c r="U56" s="85"/>
      <c r="V56" s="85"/>
      <c r="W56" s="88"/>
    </row>
    <row r="57" spans="6:25" s="81" customFormat="1" ht="11.25" outlineLevel="5" x14ac:dyDescent="0.2">
      <c r="F57" s="82"/>
      <c r="G57" s="83"/>
      <c r="H57" s="21" t="str">
        <f t="shared" si="2"/>
        <v/>
      </c>
      <c r="I57" s="84" t="s">
        <v>1102</v>
      </c>
      <c r="J57" s="215"/>
      <c r="L57" s="85"/>
      <c r="M57" s="216">
        <v>0</v>
      </c>
      <c r="N57" s="244"/>
      <c r="O57" s="85"/>
      <c r="P57" s="86"/>
      <c r="Q57" s="85"/>
      <c r="R57" s="85"/>
      <c r="S57" s="85"/>
      <c r="T57" s="87" t="s">
        <v>14</v>
      </c>
      <c r="U57" s="85"/>
      <c r="V57" s="85"/>
      <c r="W57" s="88"/>
    </row>
    <row r="58" spans="6:25" s="81" customFormat="1" ht="11.25" outlineLevel="5" x14ac:dyDescent="0.2">
      <c r="F58" s="82"/>
      <c r="G58" s="83"/>
      <c r="H58" s="21" t="str">
        <f t="shared" si="2"/>
        <v/>
      </c>
      <c r="I58" s="84" t="s">
        <v>1380</v>
      </c>
      <c r="J58" s="215"/>
      <c r="L58" s="85"/>
      <c r="M58" s="216">
        <v>0</v>
      </c>
      <c r="N58" s="244"/>
      <c r="O58" s="85"/>
      <c r="P58" s="86"/>
      <c r="Q58" s="85"/>
      <c r="R58" s="85"/>
      <c r="S58" s="85"/>
      <c r="T58" s="87" t="s">
        <v>14</v>
      </c>
      <c r="U58" s="85"/>
      <c r="V58" s="85"/>
      <c r="W58" s="88"/>
    </row>
    <row r="59" spans="6:25" s="81" customFormat="1" ht="11.25" outlineLevel="5" x14ac:dyDescent="0.2">
      <c r="F59" s="82"/>
      <c r="G59" s="83"/>
      <c r="H59" s="21" t="str">
        <f t="shared" si="2"/>
        <v/>
      </c>
      <c r="I59" s="84" t="s">
        <v>1552</v>
      </c>
      <c r="J59" s="215"/>
      <c r="L59" s="85"/>
      <c r="M59" s="216">
        <v>52.41</v>
      </c>
      <c r="N59" s="244"/>
      <c r="O59" s="85"/>
      <c r="P59" s="86"/>
      <c r="Q59" s="85"/>
      <c r="R59" s="85"/>
      <c r="S59" s="85"/>
      <c r="T59" s="87" t="s">
        <v>14</v>
      </c>
      <c r="U59" s="85"/>
      <c r="V59" s="85"/>
      <c r="W59" s="88"/>
    </row>
    <row r="60" spans="6:25" s="81" customFormat="1" ht="11.25" outlineLevel="5" x14ac:dyDescent="0.2">
      <c r="F60" s="82"/>
      <c r="G60" s="83"/>
      <c r="H60" s="21" t="str">
        <f t="shared" si="2"/>
        <v/>
      </c>
      <c r="I60" s="84" t="s">
        <v>1381</v>
      </c>
      <c r="J60" s="215"/>
      <c r="L60" s="85"/>
      <c r="M60" s="216">
        <v>0</v>
      </c>
      <c r="N60" s="244"/>
      <c r="O60" s="85"/>
      <c r="P60" s="86"/>
      <c r="Q60" s="85"/>
      <c r="R60" s="85"/>
      <c r="S60" s="85"/>
      <c r="T60" s="87" t="s">
        <v>14</v>
      </c>
      <c r="U60" s="85"/>
      <c r="V60" s="85"/>
      <c r="W60" s="88"/>
    </row>
    <row r="61" spans="6:25" s="81" customFormat="1" ht="11.25" outlineLevel="5" x14ac:dyDescent="0.2">
      <c r="F61" s="82"/>
      <c r="G61" s="83"/>
      <c r="H61" s="21" t="str">
        <f t="shared" si="2"/>
        <v/>
      </c>
      <c r="I61" s="84" t="s">
        <v>1464</v>
      </c>
      <c r="J61" s="215"/>
      <c r="L61" s="85"/>
      <c r="M61" s="216">
        <v>53.234999999999992</v>
      </c>
      <c r="N61" s="244"/>
      <c r="O61" s="85"/>
      <c r="P61" s="86"/>
      <c r="Q61" s="85"/>
      <c r="R61" s="85"/>
      <c r="S61" s="85"/>
      <c r="T61" s="87" t="s">
        <v>14</v>
      </c>
      <c r="U61" s="85"/>
      <c r="V61" s="85"/>
      <c r="W61" s="88"/>
    </row>
    <row r="62" spans="6:25" s="81" customFormat="1" ht="11.25" outlineLevel="5" x14ac:dyDescent="0.2">
      <c r="F62" s="82"/>
      <c r="G62" s="83"/>
      <c r="H62" s="21" t="str">
        <f t="shared" si="2"/>
        <v/>
      </c>
      <c r="I62" s="84" t="s">
        <v>2306</v>
      </c>
      <c r="J62" s="215"/>
      <c r="L62" s="85"/>
      <c r="M62" s="216">
        <v>0</v>
      </c>
      <c r="N62" s="244"/>
      <c r="O62" s="85"/>
      <c r="P62" s="86"/>
      <c r="Q62" s="85"/>
      <c r="R62" s="85"/>
      <c r="S62" s="85"/>
      <c r="T62" s="87" t="s">
        <v>14</v>
      </c>
      <c r="U62" s="85"/>
      <c r="V62" s="85"/>
      <c r="W62" s="88"/>
    </row>
    <row r="63" spans="6:25" s="81" customFormat="1" ht="11.25" outlineLevel="5" x14ac:dyDescent="0.2">
      <c r="F63" s="82"/>
      <c r="G63" s="83"/>
      <c r="H63" s="21" t="str">
        <f t="shared" si="2"/>
        <v/>
      </c>
      <c r="I63" s="84" t="s">
        <v>1152</v>
      </c>
      <c r="J63" s="215"/>
      <c r="L63" s="85"/>
      <c r="M63" s="216">
        <v>62.7</v>
      </c>
      <c r="N63" s="244"/>
      <c r="O63" s="85"/>
      <c r="P63" s="86"/>
      <c r="Q63" s="85"/>
      <c r="R63" s="85"/>
      <c r="S63" s="85"/>
      <c r="T63" s="87" t="s">
        <v>14</v>
      </c>
      <c r="U63" s="85"/>
      <c r="V63" s="85"/>
      <c r="W63" s="88"/>
    </row>
    <row r="64" spans="6:25" s="81" customFormat="1" ht="11.25" outlineLevel="5" x14ac:dyDescent="0.2">
      <c r="F64" s="82"/>
      <c r="G64" s="83"/>
      <c r="H64" s="21" t="str">
        <f t="shared" si="2"/>
        <v/>
      </c>
      <c r="I64" s="84" t="s">
        <v>0</v>
      </c>
      <c r="J64" s="215"/>
      <c r="L64" s="85"/>
      <c r="M64" s="216">
        <v>0</v>
      </c>
      <c r="N64" s="244"/>
      <c r="O64" s="85"/>
      <c r="P64" s="86"/>
      <c r="Q64" s="85"/>
      <c r="R64" s="85"/>
      <c r="S64" s="85"/>
      <c r="T64" s="87" t="s">
        <v>14</v>
      </c>
      <c r="U64" s="85"/>
      <c r="V64" s="85"/>
      <c r="W64" s="88"/>
    </row>
    <row r="65" spans="6:25" s="81" customFormat="1" ht="11.25" outlineLevel="5" x14ac:dyDescent="0.2">
      <c r="F65" s="82"/>
      <c r="G65" s="83"/>
      <c r="H65" s="21" t="str">
        <f t="shared" si="2"/>
        <v/>
      </c>
      <c r="I65" s="84" t="s">
        <v>2561</v>
      </c>
      <c r="J65" s="215"/>
      <c r="L65" s="85"/>
      <c r="M65" s="216">
        <v>0</v>
      </c>
      <c r="N65" s="244"/>
      <c r="O65" s="85"/>
      <c r="P65" s="86"/>
      <c r="Q65" s="85"/>
      <c r="R65" s="85"/>
      <c r="S65" s="85"/>
      <c r="T65" s="87" t="s">
        <v>14</v>
      </c>
      <c r="U65" s="85"/>
      <c r="V65" s="85"/>
      <c r="W65" s="88"/>
    </row>
    <row r="66" spans="6:25" s="81" customFormat="1" ht="11.25" outlineLevel="5" x14ac:dyDescent="0.2">
      <c r="F66" s="82"/>
      <c r="G66" s="83"/>
      <c r="H66" s="21" t="str">
        <f t="shared" si="2"/>
        <v/>
      </c>
      <c r="I66" s="84" t="s">
        <v>1102</v>
      </c>
      <c r="J66" s="215"/>
      <c r="L66" s="85"/>
      <c r="M66" s="216">
        <v>0</v>
      </c>
      <c r="N66" s="244"/>
      <c r="O66" s="85"/>
      <c r="P66" s="86"/>
      <c r="Q66" s="85"/>
      <c r="R66" s="85"/>
      <c r="S66" s="85"/>
      <c r="T66" s="87" t="s">
        <v>14</v>
      </c>
      <c r="U66" s="85"/>
      <c r="V66" s="85"/>
      <c r="W66" s="88"/>
    </row>
    <row r="67" spans="6:25" s="81" customFormat="1" ht="11.25" outlineLevel="5" x14ac:dyDescent="0.2">
      <c r="F67" s="82"/>
      <c r="G67" s="83"/>
      <c r="H67" s="21" t="str">
        <f t="shared" si="2"/>
        <v/>
      </c>
      <c r="I67" s="84" t="s">
        <v>1370</v>
      </c>
      <c r="J67" s="215"/>
      <c r="L67" s="85"/>
      <c r="M67" s="216">
        <v>236.00400000000002</v>
      </c>
      <c r="N67" s="244"/>
      <c r="O67" s="85"/>
      <c r="P67" s="86"/>
      <c r="Q67" s="85"/>
      <c r="R67" s="85"/>
      <c r="S67" s="85"/>
      <c r="T67" s="87" t="s">
        <v>14</v>
      </c>
      <c r="U67" s="85"/>
      <c r="V67" s="85"/>
      <c r="W67" s="88"/>
    </row>
    <row r="68" spans="6:25" s="205" customFormat="1" ht="12" outlineLevel="4" x14ac:dyDescent="0.2">
      <c r="F68" s="72">
        <v>7</v>
      </c>
      <c r="G68" s="73" t="s">
        <v>34</v>
      </c>
      <c r="H68" s="74" t="s">
        <v>581</v>
      </c>
      <c r="I68" s="75" t="s">
        <v>2868</v>
      </c>
      <c r="J68" s="73" t="s">
        <v>38</v>
      </c>
      <c r="K68" s="76">
        <v>404.34899999999999</v>
      </c>
      <c r="L68" s="77">
        <v>0</v>
      </c>
      <c r="M68" s="206">
        <v>404.34899999999999</v>
      </c>
      <c r="N68" s="232"/>
      <c r="O68" s="77">
        <f>M68*N68</f>
        <v>0</v>
      </c>
      <c r="P68" s="79">
        <v>2.2000000000000001E-4</v>
      </c>
      <c r="Q68" s="80">
        <f>M68*P68</f>
        <v>8.8956779999999999E-2</v>
      </c>
      <c r="R68" s="79">
        <v>2E-3</v>
      </c>
      <c r="S68" s="80">
        <f>M68*R68</f>
        <v>0.80869800000000003</v>
      </c>
      <c r="T68" s="78">
        <v>15</v>
      </c>
      <c r="U68" s="78">
        <f>O68*(T68/100)</f>
        <v>0</v>
      </c>
      <c r="V68" s="78">
        <f>O68+U68</f>
        <v>0</v>
      </c>
      <c r="W68" s="75"/>
      <c r="X68" s="96" t="s">
        <v>1162</v>
      </c>
      <c r="Y68" s="96">
        <v>1</v>
      </c>
    </row>
    <row r="69" spans="6:25" s="71" customFormat="1" ht="45" outlineLevel="4" x14ac:dyDescent="0.2">
      <c r="F69" s="207"/>
      <c r="G69" s="208"/>
      <c r="H69" s="19" t="s">
        <v>1053</v>
      </c>
      <c r="I69" s="228" t="s">
        <v>3490</v>
      </c>
      <c r="J69" s="221"/>
      <c r="K69" s="221"/>
      <c r="L69" s="221"/>
      <c r="M69" s="221"/>
      <c r="N69" s="245"/>
      <c r="O69" s="231"/>
      <c r="P69" s="209"/>
      <c r="Q69" s="210"/>
      <c r="R69" s="209"/>
      <c r="S69" s="210"/>
      <c r="T69" s="211"/>
      <c r="U69" s="211"/>
      <c r="V69" s="211"/>
      <c r="W69" s="212"/>
      <c r="X69" s="212"/>
      <c r="Y69" s="212"/>
    </row>
    <row r="70" spans="6:25" s="71" customFormat="1" ht="6" customHeight="1" outlineLevel="4" x14ac:dyDescent="0.2">
      <c r="F70" s="207"/>
      <c r="G70" s="208"/>
      <c r="H70" s="20"/>
      <c r="I70" s="212"/>
      <c r="J70" s="208"/>
      <c r="K70" s="213"/>
      <c r="L70" s="214"/>
      <c r="M70" s="213"/>
      <c r="N70" s="241"/>
      <c r="O70" s="214"/>
      <c r="P70" s="209"/>
      <c r="Q70" s="210"/>
      <c r="R70" s="209"/>
      <c r="S70" s="210"/>
      <c r="T70" s="211"/>
      <c r="U70" s="211"/>
      <c r="V70" s="211"/>
      <c r="W70" s="212"/>
      <c r="X70" s="212"/>
      <c r="Y70" s="212"/>
    </row>
    <row r="71" spans="6:25" s="81" customFormat="1" ht="11.25" outlineLevel="5" x14ac:dyDescent="0.2">
      <c r="F71" s="82"/>
      <c r="G71" s="83"/>
      <c r="H71" s="21" t="str">
        <f t="shared" ref="H71:H82" si="3">IF(AND(H70&lt;&gt;"Výkaz výměr:",I70=""),"Výkaz výměr:","")</f>
        <v>Výkaz výměr:</v>
      </c>
      <c r="I71" s="84" t="s">
        <v>1702</v>
      </c>
      <c r="J71" s="215"/>
      <c r="L71" s="85"/>
      <c r="M71" s="216">
        <v>0</v>
      </c>
      <c r="N71" s="244"/>
      <c r="O71" s="85"/>
      <c r="P71" s="86"/>
      <c r="Q71" s="85"/>
      <c r="R71" s="85"/>
      <c r="S71" s="85"/>
      <c r="T71" s="87" t="s">
        <v>14</v>
      </c>
      <c r="U71" s="85"/>
      <c r="V71" s="85"/>
      <c r="W71" s="88"/>
    </row>
    <row r="72" spans="6:25" s="81" customFormat="1" ht="11.25" outlineLevel="5" x14ac:dyDescent="0.2">
      <c r="F72" s="82"/>
      <c r="G72" s="83"/>
      <c r="H72" s="21" t="str">
        <f t="shared" si="3"/>
        <v/>
      </c>
      <c r="I72" s="84" t="s">
        <v>1102</v>
      </c>
      <c r="J72" s="215"/>
      <c r="L72" s="85"/>
      <c r="M72" s="216">
        <v>0</v>
      </c>
      <c r="N72" s="244"/>
      <c r="O72" s="85"/>
      <c r="P72" s="86"/>
      <c r="Q72" s="85"/>
      <c r="R72" s="85"/>
      <c r="S72" s="85"/>
      <c r="T72" s="87" t="s">
        <v>14</v>
      </c>
      <c r="U72" s="85"/>
      <c r="V72" s="85"/>
      <c r="W72" s="88"/>
    </row>
    <row r="73" spans="6:25" s="81" customFormat="1" ht="11.25" outlineLevel="5" x14ac:dyDescent="0.2">
      <c r="F73" s="82"/>
      <c r="G73" s="83"/>
      <c r="H73" s="21" t="str">
        <f t="shared" si="3"/>
        <v/>
      </c>
      <c r="I73" s="84" t="s">
        <v>1380</v>
      </c>
      <c r="J73" s="215"/>
      <c r="L73" s="85"/>
      <c r="M73" s="216">
        <v>0</v>
      </c>
      <c r="N73" s="244"/>
      <c r="O73" s="85"/>
      <c r="P73" s="86"/>
      <c r="Q73" s="85"/>
      <c r="R73" s="85"/>
      <c r="S73" s="85"/>
      <c r="T73" s="87" t="s">
        <v>14</v>
      </c>
      <c r="U73" s="85"/>
      <c r="V73" s="85"/>
      <c r="W73" s="88"/>
    </row>
    <row r="74" spans="6:25" s="81" customFormat="1" ht="11.25" outlineLevel="5" x14ac:dyDescent="0.2">
      <c r="F74" s="82"/>
      <c r="G74" s="83"/>
      <c r="H74" s="21" t="str">
        <f t="shared" si="3"/>
        <v/>
      </c>
      <c r="I74" s="84" t="s">
        <v>1552</v>
      </c>
      <c r="J74" s="215"/>
      <c r="L74" s="85"/>
      <c r="M74" s="216">
        <v>52.41</v>
      </c>
      <c r="N74" s="244"/>
      <c r="O74" s="85"/>
      <c r="P74" s="86"/>
      <c r="Q74" s="85"/>
      <c r="R74" s="85"/>
      <c r="S74" s="85"/>
      <c r="T74" s="87" t="s">
        <v>14</v>
      </c>
      <c r="U74" s="85"/>
      <c r="V74" s="85"/>
      <c r="W74" s="88"/>
    </row>
    <row r="75" spans="6:25" s="81" customFormat="1" ht="11.25" outlineLevel="5" x14ac:dyDescent="0.2">
      <c r="F75" s="82"/>
      <c r="G75" s="83"/>
      <c r="H75" s="21" t="str">
        <f t="shared" si="3"/>
        <v/>
      </c>
      <c r="I75" s="84" t="s">
        <v>1381</v>
      </c>
      <c r="J75" s="215"/>
      <c r="L75" s="85"/>
      <c r="M75" s="216">
        <v>0</v>
      </c>
      <c r="N75" s="244"/>
      <c r="O75" s="85"/>
      <c r="P75" s="86"/>
      <c r="Q75" s="85"/>
      <c r="R75" s="85"/>
      <c r="S75" s="85"/>
      <c r="T75" s="87" t="s">
        <v>14</v>
      </c>
      <c r="U75" s="85"/>
      <c r="V75" s="85"/>
      <c r="W75" s="88"/>
    </row>
    <row r="76" spans="6:25" s="81" customFormat="1" ht="11.25" outlineLevel="5" x14ac:dyDescent="0.2">
      <c r="F76" s="82"/>
      <c r="G76" s="83"/>
      <c r="H76" s="21" t="str">
        <f t="shared" si="3"/>
        <v/>
      </c>
      <c r="I76" s="84" t="s">
        <v>1464</v>
      </c>
      <c r="J76" s="215"/>
      <c r="L76" s="85"/>
      <c r="M76" s="216">
        <v>53.234999999999992</v>
      </c>
      <c r="N76" s="244"/>
      <c r="O76" s="85"/>
      <c r="P76" s="86"/>
      <c r="Q76" s="85"/>
      <c r="R76" s="85"/>
      <c r="S76" s="85"/>
      <c r="T76" s="87" t="s">
        <v>14</v>
      </c>
      <c r="U76" s="85"/>
      <c r="V76" s="85"/>
      <c r="W76" s="88"/>
    </row>
    <row r="77" spans="6:25" s="81" customFormat="1" ht="11.25" outlineLevel="5" x14ac:dyDescent="0.2">
      <c r="F77" s="82"/>
      <c r="G77" s="83"/>
      <c r="H77" s="21" t="str">
        <f t="shared" si="3"/>
        <v/>
      </c>
      <c r="I77" s="84" t="s">
        <v>2306</v>
      </c>
      <c r="J77" s="215"/>
      <c r="L77" s="85"/>
      <c r="M77" s="216">
        <v>0</v>
      </c>
      <c r="N77" s="244"/>
      <c r="O77" s="85"/>
      <c r="P77" s="86"/>
      <c r="Q77" s="85"/>
      <c r="R77" s="85"/>
      <c r="S77" s="85"/>
      <c r="T77" s="87" t="s">
        <v>14</v>
      </c>
      <c r="U77" s="85"/>
      <c r="V77" s="85"/>
      <c r="W77" s="88"/>
    </row>
    <row r="78" spans="6:25" s="81" customFormat="1" ht="11.25" outlineLevel="5" x14ac:dyDescent="0.2">
      <c r="F78" s="82"/>
      <c r="G78" s="83"/>
      <c r="H78" s="21" t="str">
        <f t="shared" si="3"/>
        <v/>
      </c>
      <c r="I78" s="84" t="s">
        <v>1152</v>
      </c>
      <c r="J78" s="215"/>
      <c r="L78" s="85"/>
      <c r="M78" s="216">
        <v>62.7</v>
      </c>
      <c r="N78" s="244"/>
      <c r="O78" s="85"/>
      <c r="P78" s="86"/>
      <c r="Q78" s="85"/>
      <c r="R78" s="85"/>
      <c r="S78" s="85"/>
      <c r="T78" s="87" t="s">
        <v>14</v>
      </c>
      <c r="U78" s="85"/>
      <c r="V78" s="85"/>
      <c r="W78" s="88"/>
    </row>
    <row r="79" spans="6:25" s="81" customFormat="1" ht="11.25" outlineLevel="5" x14ac:dyDescent="0.2">
      <c r="F79" s="82"/>
      <c r="G79" s="83"/>
      <c r="H79" s="21" t="str">
        <f t="shared" si="3"/>
        <v/>
      </c>
      <c r="I79" s="84" t="s">
        <v>0</v>
      </c>
      <c r="J79" s="215"/>
      <c r="L79" s="85"/>
      <c r="M79" s="216">
        <v>0</v>
      </c>
      <c r="N79" s="244"/>
      <c r="O79" s="85"/>
      <c r="P79" s="86"/>
      <c r="Q79" s="85"/>
      <c r="R79" s="85"/>
      <c r="S79" s="85"/>
      <c r="T79" s="87" t="s">
        <v>14</v>
      </c>
      <c r="U79" s="85"/>
      <c r="V79" s="85"/>
      <c r="W79" s="88"/>
    </row>
    <row r="80" spans="6:25" s="81" customFormat="1" ht="11.25" outlineLevel="5" x14ac:dyDescent="0.2">
      <c r="F80" s="82"/>
      <c r="G80" s="83"/>
      <c r="H80" s="21" t="str">
        <f t="shared" si="3"/>
        <v/>
      </c>
      <c r="I80" s="84" t="s">
        <v>2561</v>
      </c>
      <c r="J80" s="215"/>
      <c r="L80" s="85"/>
      <c r="M80" s="216">
        <v>0</v>
      </c>
      <c r="N80" s="244"/>
      <c r="O80" s="85"/>
      <c r="P80" s="86"/>
      <c r="Q80" s="85"/>
      <c r="R80" s="85"/>
      <c r="S80" s="85"/>
      <c r="T80" s="87" t="s">
        <v>14</v>
      </c>
      <c r="U80" s="85"/>
      <c r="V80" s="85"/>
      <c r="W80" s="88"/>
    </row>
    <row r="81" spans="6:25" s="81" customFormat="1" ht="11.25" outlineLevel="5" x14ac:dyDescent="0.2">
      <c r="F81" s="82"/>
      <c r="G81" s="83"/>
      <c r="H81" s="21" t="str">
        <f t="shared" si="3"/>
        <v/>
      </c>
      <c r="I81" s="84" t="s">
        <v>1102</v>
      </c>
      <c r="J81" s="215"/>
      <c r="L81" s="85"/>
      <c r="M81" s="216">
        <v>0</v>
      </c>
      <c r="N81" s="244"/>
      <c r="O81" s="85"/>
      <c r="P81" s="86"/>
      <c r="Q81" s="85"/>
      <c r="R81" s="85"/>
      <c r="S81" s="85"/>
      <c r="T81" s="87" t="s">
        <v>14</v>
      </c>
      <c r="U81" s="85"/>
      <c r="V81" s="85"/>
      <c r="W81" s="88"/>
    </row>
    <row r="82" spans="6:25" s="81" customFormat="1" ht="11.25" outlineLevel="5" x14ac:dyDescent="0.2">
      <c r="F82" s="82"/>
      <c r="G82" s="83"/>
      <c r="H82" s="21" t="str">
        <f t="shared" si="3"/>
        <v/>
      </c>
      <c r="I82" s="84" t="s">
        <v>1370</v>
      </c>
      <c r="J82" s="215"/>
      <c r="L82" s="85"/>
      <c r="M82" s="216">
        <v>236.00400000000002</v>
      </c>
      <c r="N82" s="244"/>
      <c r="O82" s="85"/>
      <c r="P82" s="86"/>
      <c r="Q82" s="85"/>
      <c r="R82" s="85"/>
      <c r="S82" s="85"/>
      <c r="T82" s="87" t="s">
        <v>14</v>
      </c>
      <c r="U82" s="85"/>
      <c r="V82" s="85"/>
      <c r="W82" s="88"/>
    </row>
    <row r="83" spans="6:25" s="6" customFormat="1" ht="12.75" customHeight="1" outlineLevel="4" x14ac:dyDescent="0.2">
      <c r="F83" s="7"/>
      <c r="G83" s="8"/>
      <c r="H83" s="8"/>
      <c r="I83" s="217"/>
      <c r="J83" s="218"/>
      <c r="K83" s="219"/>
      <c r="L83" s="220"/>
      <c r="M83" s="219"/>
      <c r="N83" s="242"/>
      <c r="O83" s="11"/>
      <c r="P83" s="12"/>
      <c r="Q83" s="11"/>
      <c r="R83" s="11"/>
      <c r="S83" s="11"/>
      <c r="T83" s="5" t="s">
        <v>14</v>
      </c>
      <c r="U83" s="11"/>
      <c r="V83" s="11"/>
      <c r="W83" s="11"/>
    </row>
    <row r="84" spans="6:25" s="60" customFormat="1" ht="16.5" customHeight="1" outlineLevel="3" x14ac:dyDescent="0.2">
      <c r="F84" s="61"/>
      <c r="G84" s="62"/>
      <c r="H84" s="63"/>
      <c r="I84" s="227" t="s">
        <v>3668</v>
      </c>
      <c r="J84" s="62"/>
      <c r="K84" s="64"/>
      <c r="L84" s="65"/>
      <c r="M84" s="64"/>
      <c r="N84" s="239"/>
      <c r="O84" s="65">
        <f>SUBTOTAL(9,O85:O90)</f>
        <v>0</v>
      </c>
      <c r="P84" s="67"/>
      <c r="Q84" s="68">
        <f>SUBTOTAL(9,Q85:Q90)</f>
        <v>0</v>
      </c>
      <c r="R84" s="65"/>
      <c r="S84" s="68">
        <f>SUBTOTAL(9,S85:S90)</f>
        <v>0</v>
      </c>
      <c r="T84" s="69" t="s">
        <v>14</v>
      </c>
      <c r="U84" s="66">
        <f>SUBTOTAL(9,U85:U90)</f>
        <v>0</v>
      </c>
      <c r="V84" s="66">
        <f>SUBTOTAL(9,V85:V90)</f>
        <v>0</v>
      </c>
      <c r="W84" s="70"/>
      <c r="Y84" s="66">
        <f>SUBTOTAL(9,Y85:Y90)</f>
        <v>1</v>
      </c>
    </row>
    <row r="85" spans="6:25" s="205" customFormat="1" ht="12" outlineLevel="4" x14ac:dyDescent="0.2">
      <c r="F85" s="72">
        <v>8</v>
      </c>
      <c r="G85" s="73" t="s">
        <v>34</v>
      </c>
      <c r="H85" s="74" t="s">
        <v>808</v>
      </c>
      <c r="I85" s="75" t="s">
        <v>2623</v>
      </c>
      <c r="J85" s="73" t="s">
        <v>15</v>
      </c>
      <c r="K85" s="76">
        <v>5</v>
      </c>
      <c r="L85" s="77">
        <v>0</v>
      </c>
      <c r="M85" s="206">
        <v>5</v>
      </c>
      <c r="N85" s="232"/>
      <c r="O85" s="77">
        <f>M85*N85</f>
        <v>0</v>
      </c>
      <c r="P85" s="79"/>
      <c r="Q85" s="80">
        <f>M85*P85</f>
        <v>0</v>
      </c>
      <c r="R85" s="79"/>
      <c r="S85" s="80">
        <f>M85*R85</f>
        <v>0</v>
      </c>
      <c r="T85" s="78">
        <v>15</v>
      </c>
      <c r="U85" s="78">
        <f>O85*(T85/100)</f>
        <v>0</v>
      </c>
      <c r="V85" s="78">
        <f>O85+U85</f>
        <v>0</v>
      </c>
      <c r="W85" s="75"/>
      <c r="X85" s="96" t="s">
        <v>1162</v>
      </c>
      <c r="Y85" s="96">
        <v>1</v>
      </c>
    </row>
    <row r="86" spans="6:25" s="71" customFormat="1" ht="33.75" outlineLevel="4" x14ac:dyDescent="0.2">
      <c r="F86" s="207"/>
      <c r="G86" s="208"/>
      <c r="H86" s="19" t="s">
        <v>1053</v>
      </c>
      <c r="I86" s="228" t="s">
        <v>3087</v>
      </c>
      <c r="J86" s="221"/>
      <c r="K86" s="221"/>
      <c r="L86" s="221"/>
      <c r="M86" s="221"/>
      <c r="N86" s="245"/>
      <c r="O86" s="231"/>
      <c r="P86" s="209"/>
      <c r="Q86" s="210"/>
      <c r="R86" s="209"/>
      <c r="S86" s="210"/>
      <c r="T86" s="211"/>
      <c r="U86" s="211"/>
      <c r="V86" s="211"/>
      <c r="W86" s="212"/>
      <c r="X86" s="212"/>
      <c r="Y86" s="212"/>
    </row>
    <row r="87" spans="6:25" s="71" customFormat="1" ht="6" customHeight="1" outlineLevel="4" x14ac:dyDescent="0.2">
      <c r="F87" s="207"/>
      <c r="G87" s="208"/>
      <c r="H87" s="20"/>
      <c r="I87" s="212"/>
      <c r="J87" s="208"/>
      <c r="K87" s="213"/>
      <c r="L87" s="214"/>
      <c r="M87" s="213"/>
      <c r="N87" s="241"/>
      <c r="O87" s="214"/>
      <c r="P87" s="209"/>
      <c r="Q87" s="210"/>
      <c r="R87" s="209"/>
      <c r="S87" s="210"/>
      <c r="T87" s="211"/>
      <c r="U87" s="211"/>
      <c r="V87" s="211"/>
      <c r="W87" s="212"/>
      <c r="X87" s="212"/>
      <c r="Y87" s="212"/>
    </row>
    <row r="88" spans="6:25" s="81" customFormat="1" ht="11.25" outlineLevel="5" x14ac:dyDescent="0.2">
      <c r="F88" s="82"/>
      <c r="G88" s="83"/>
      <c r="H88" s="21" t="str">
        <f>IF(AND(H87&lt;&gt;"Výkaz výměr:",I87=""),"Výkaz výměr:","")</f>
        <v>Výkaz výměr:</v>
      </c>
      <c r="I88" s="84" t="s">
        <v>1234</v>
      </c>
      <c r="J88" s="215"/>
      <c r="L88" s="85"/>
      <c r="M88" s="216">
        <v>0</v>
      </c>
      <c r="N88" s="244"/>
      <c r="O88" s="85"/>
      <c r="P88" s="86"/>
      <c r="Q88" s="85"/>
      <c r="R88" s="85"/>
      <c r="S88" s="85"/>
      <c r="T88" s="87" t="s">
        <v>14</v>
      </c>
      <c r="U88" s="85"/>
      <c r="V88" s="85"/>
      <c r="W88" s="88"/>
    </row>
    <row r="89" spans="6:25" s="81" customFormat="1" ht="11.25" outlineLevel="5" x14ac:dyDescent="0.2">
      <c r="F89" s="82"/>
      <c r="G89" s="83"/>
      <c r="H89" s="21" t="str">
        <f>IF(AND(H88&lt;&gt;"Výkaz výměr:",I88=""),"Výkaz výměr:","")</f>
        <v/>
      </c>
      <c r="I89" s="84" t="s">
        <v>63</v>
      </c>
      <c r="J89" s="215"/>
      <c r="L89" s="85"/>
      <c r="M89" s="216">
        <v>5</v>
      </c>
      <c r="N89" s="244"/>
      <c r="O89" s="85"/>
      <c r="P89" s="86"/>
      <c r="Q89" s="85"/>
      <c r="R89" s="85"/>
      <c r="S89" s="85"/>
      <c r="T89" s="87" t="s">
        <v>14</v>
      </c>
      <c r="U89" s="85"/>
      <c r="V89" s="85"/>
      <c r="W89" s="88"/>
    </row>
    <row r="90" spans="6:25" s="6" customFormat="1" ht="12.75" customHeight="1" outlineLevel="4" x14ac:dyDescent="0.2">
      <c r="F90" s="7"/>
      <c r="G90" s="8"/>
      <c r="H90" s="8"/>
      <c r="I90" s="217"/>
      <c r="J90" s="218"/>
      <c r="K90" s="219"/>
      <c r="L90" s="220"/>
      <c r="M90" s="219"/>
      <c r="N90" s="242"/>
      <c r="O90" s="11"/>
      <c r="P90" s="12"/>
      <c r="Q90" s="11"/>
      <c r="R90" s="11"/>
      <c r="S90" s="11"/>
      <c r="T90" s="5" t="s">
        <v>14</v>
      </c>
      <c r="U90" s="11"/>
      <c r="V90" s="11"/>
      <c r="W90" s="11"/>
    </row>
    <row r="91" spans="6:25" s="60" customFormat="1" ht="16.5" customHeight="1" outlineLevel="3" x14ac:dyDescent="0.2">
      <c r="F91" s="61"/>
      <c r="G91" s="62"/>
      <c r="H91" s="63"/>
      <c r="I91" s="227" t="s">
        <v>3669</v>
      </c>
      <c r="J91" s="62"/>
      <c r="K91" s="64"/>
      <c r="L91" s="65"/>
      <c r="M91" s="64"/>
      <c r="N91" s="239"/>
      <c r="O91" s="65">
        <f>SUBTOTAL(9,O92:O185)</f>
        <v>0</v>
      </c>
      <c r="P91" s="67"/>
      <c r="Q91" s="68">
        <f>SUBTOTAL(9,Q92:Q185)</f>
        <v>1.660176E-2</v>
      </c>
      <c r="R91" s="65"/>
      <c r="S91" s="68">
        <f>SUBTOTAL(9,S92:S185)</f>
        <v>0</v>
      </c>
      <c r="T91" s="69" t="s">
        <v>14</v>
      </c>
      <c r="U91" s="66">
        <f>SUBTOTAL(9,U92:U185)</f>
        <v>0</v>
      </c>
      <c r="V91" s="66">
        <f>SUBTOTAL(9,V92:V185)</f>
        <v>0</v>
      </c>
      <c r="W91" s="70"/>
      <c r="Y91" s="66">
        <f>SUBTOTAL(9,Y92:Y185)</f>
        <v>11</v>
      </c>
    </row>
    <row r="92" spans="6:25" s="205" customFormat="1" ht="24" outlineLevel="4" x14ac:dyDescent="0.2">
      <c r="F92" s="72">
        <v>9</v>
      </c>
      <c r="G92" s="73" t="s">
        <v>34</v>
      </c>
      <c r="H92" s="74" t="s">
        <v>809</v>
      </c>
      <c r="I92" s="75" t="s">
        <v>3091</v>
      </c>
      <c r="J92" s="73" t="s">
        <v>38</v>
      </c>
      <c r="K92" s="76">
        <v>11345.285775</v>
      </c>
      <c r="L92" s="77">
        <v>0</v>
      </c>
      <c r="M92" s="206">
        <v>11345.285775</v>
      </c>
      <c r="N92" s="232"/>
      <c r="O92" s="77">
        <f>M92*N92</f>
        <v>0</v>
      </c>
      <c r="P92" s="79"/>
      <c r="Q92" s="80">
        <f>M92*P92</f>
        <v>0</v>
      </c>
      <c r="R92" s="79"/>
      <c r="S92" s="80">
        <f>M92*R92</f>
        <v>0</v>
      </c>
      <c r="T92" s="78">
        <v>15</v>
      </c>
      <c r="U92" s="78">
        <f>O92*(T92/100)</f>
        <v>0</v>
      </c>
      <c r="V92" s="78">
        <f>O92+U92</f>
        <v>0</v>
      </c>
      <c r="W92" s="75"/>
      <c r="X92" s="96" t="s">
        <v>1162</v>
      </c>
      <c r="Y92" s="96">
        <v>1</v>
      </c>
    </row>
    <row r="93" spans="6:25" s="71" customFormat="1" ht="45" outlineLevel="4" x14ac:dyDescent="0.2">
      <c r="F93" s="207"/>
      <c r="G93" s="208"/>
      <c r="H93" s="19" t="s">
        <v>1053</v>
      </c>
      <c r="I93" s="228" t="s">
        <v>3581</v>
      </c>
      <c r="J93" s="221"/>
      <c r="K93" s="221"/>
      <c r="L93" s="221"/>
      <c r="M93" s="221"/>
      <c r="N93" s="245"/>
      <c r="O93" s="231"/>
      <c r="P93" s="209"/>
      <c r="Q93" s="210"/>
      <c r="R93" s="209"/>
      <c r="S93" s="210"/>
      <c r="T93" s="211"/>
      <c r="U93" s="211"/>
      <c r="V93" s="211"/>
      <c r="W93" s="212"/>
      <c r="X93" s="212"/>
      <c r="Y93" s="212"/>
    </row>
    <row r="94" spans="6:25" s="71" customFormat="1" ht="6" customHeight="1" outlineLevel="4" x14ac:dyDescent="0.2">
      <c r="F94" s="207"/>
      <c r="G94" s="208"/>
      <c r="H94" s="20"/>
      <c r="I94" s="212"/>
      <c r="J94" s="208"/>
      <c r="K94" s="213"/>
      <c r="L94" s="214"/>
      <c r="M94" s="213"/>
      <c r="N94" s="241"/>
      <c r="O94" s="214"/>
      <c r="P94" s="209"/>
      <c r="Q94" s="210"/>
      <c r="R94" s="209"/>
      <c r="S94" s="210"/>
      <c r="T94" s="211"/>
      <c r="U94" s="211"/>
      <c r="V94" s="211"/>
      <c r="W94" s="212"/>
      <c r="X94" s="212"/>
      <c r="Y94" s="212"/>
    </row>
    <row r="95" spans="6:25" s="81" customFormat="1" ht="11.25" outlineLevel="5" x14ac:dyDescent="0.2">
      <c r="F95" s="82"/>
      <c r="G95" s="83"/>
      <c r="H95" s="21" t="str">
        <f t="shared" ref="H95:H137" si="4">IF(AND(H94&lt;&gt;"Výkaz výměr:",I94=""),"Výkaz výměr:","")</f>
        <v>Výkaz výměr:</v>
      </c>
      <c r="I95" s="84" t="s">
        <v>1100</v>
      </c>
      <c r="J95" s="215"/>
      <c r="L95" s="85"/>
      <c r="M95" s="216">
        <v>0</v>
      </c>
      <c r="N95" s="244"/>
      <c r="O95" s="85"/>
      <c r="P95" s="86"/>
      <c r="Q95" s="85"/>
      <c r="R95" s="85"/>
      <c r="S95" s="85"/>
      <c r="T95" s="87" t="s">
        <v>14</v>
      </c>
      <c r="U95" s="85"/>
      <c r="V95" s="85"/>
      <c r="W95" s="88"/>
    </row>
    <row r="96" spans="6:25" s="81" customFormat="1" ht="11.25" outlineLevel="5" x14ac:dyDescent="0.2">
      <c r="F96" s="82"/>
      <c r="G96" s="83"/>
      <c r="H96" s="21" t="str">
        <f t="shared" si="4"/>
        <v/>
      </c>
      <c r="I96" s="84" t="s">
        <v>919</v>
      </c>
      <c r="J96" s="215"/>
      <c r="L96" s="85"/>
      <c r="M96" s="216">
        <v>0</v>
      </c>
      <c r="N96" s="244"/>
      <c r="O96" s="85"/>
      <c r="P96" s="86"/>
      <c r="Q96" s="85"/>
      <c r="R96" s="85"/>
      <c r="S96" s="85"/>
      <c r="T96" s="87" t="s">
        <v>14</v>
      </c>
      <c r="U96" s="85"/>
      <c r="V96" s="85"/>
      <c r="W96" s="88"/>
    </row>
    <row r="97" spans="6:23" s="81" customFormat="1" ht="11.25" outlineLevel="5" x14ac:dyDescent="0.2">
      <c r="F97" s="82"/>
      <c r="G97" s="83"/>
      <c r="H97" s="21" t="str">
        <f t="shared" si="4"/>
        <v/>
      </c>
      <c r="I97" s="84" t="s">
        <v>1720</v>
      </c>
      <c r="J97" s="215"/>
      <c r="L97" s="85"/>
      <c r="M97" s="216">
        <v>0</v>
      </c>
      <c r="N97" s="244"/>
      <c r="O97" s="85"/>
      <c r="P97" s="86"/>
      <c r="Q97" s="85"/>
      <c r="R97" s="85"/>
      <c r="S97" s="85"/>
      <c r="T97" s="87" t="s">
        <v>14</v>
      </c>
      <c r="U97" s="85"/>
      <c r="V97" s="85"/>
      <c r="W97" s="88"/>
    </row>
    <row r="98" spans="6:23" s="81" customFormat="1" ht="11.25" outlineLevel="5" x14ac:dyDescent="0.2">
      <c r="F98" s="82"/>
      <c r="G98" s="83"/>
      <c r="H98" s="21" t="str">
        <f t="shared" si="4"/>
        <v/>
      </c>
      <c r="I98" s="84" t="s">
        <v>1729</v>
      </c>
      <c r="J98" s="215"/>
      <c r="L98" s="85"/>
      <c r="M98" s="216">
        <v>505.95750000000004</v>
      </c>
      <c r="N98" s="244"/>
      <c r="O98" s="85"/>
      <c r="P98" s="86"/>
      <c r="Q98" s="85"/>
      <c r="R98" s="85"/>
      <c r="S98" s="85"/>
      <c r="T98" s="87" t="s">
        <v>14</v>
      </c>
      <c r="U98" s="85"/>
      <c r="V98" s="85"/>
      <c r="W98" s="88"/>
    </row>
    <row r="99" spans="6:23" s="81" customFormat="1" ht="11.25" outlineLevel="5" x14ac:dyDescent="0.2">
      <c r="F99" s="82"/>
      <c r="G99" s="83"/>
      <c r="H99" s="21" t="str">
        <f t="shared" si="4"/>
        <v/>
      </c>
      <c r="I99" s="84" t="s">
        <v>2276</v>
      </c>
      <c r="J99" s="215"/>
      <c r="L99" s="85"/>
      <c r="M99" s="216">
        <v>1123.9725000000003</v>
      </c>
      <c r="N99" s="244"/>
      <c r="O99" s="85"/>
      <c r="P99" s="86"/>
      <c r="Q99" s="85"/>
      <c r="R99" s="85"/>
      <c r="S99" s="85"/>
      <c r="T99" s="87" t="s">
        <v>14</v>
      </c>
      <c r="U99" s="85"/>
      <c r="V99" s="85"/>
      <c r="W99" s="88"/>
    </row>
    <row r="100" spans="6:23" s="81" customFormat="1" ht="11.25" outlineLevel="5" x14ac:dyDescent="0.2">
      <c r="F100" s="82"/>
      <c r="G100" s="83"/>
      <c r="H100" s="21" t="str">
        <f t="shared" si="4"/>
        <v/>
      </c>
      <c r="I100" s="84" t="s">
        <v>1814</v>
      </c>
      <c r="J100" s="215"/>
      <c r="L100" s="85"/>
      <c r="M100" s="216">
        <v>0</v>
      </c>
      <c r="N100" s="244"/>
      <c r="O100" s="85"/>
      <c r="P100" s="86"/>
      <c r="Q100" s="85"/>
      <c r="R100" s="85"/>
      <c r="S100" s="85"/>
      <c r="T100" s="87" t="s">
        <v>14</v>
      </c>
      <c r="U100" s="85"/>
      <c r="V100" s="85"/>
      <c r="W100" s="88"/>
    </row>
    <row r="101" spans="6:23" s="81" customFormat="1" ht="11.25" outlineLevel="5" x14ac:dyDescent="0.2">
      <c r="F101" s="82"/>
      <c r="G101" s="83"/>
      <c r="H101" s="21" t="str">
        <f t="shared" si="4"/>
        <v/>
      </c>
      <c r="I101" s="84" t="s">
        <v>2170</v>
      </c>
      <c r="J101" s="215"/>
      <c r="L101" s="85"/>
      <c r="M101" s="216">
        <v>637.68600000000004</v>
      </c>
      <c r="N101" s="244"/>
      <c r="O101" s="85"/>
      <c r="P101" s="86"/>
      <c r="Q101" s="85"/>
      <c r="R101" s="85"/>
      <c r="S101" s="85"/>
      <c r="T101" s="87" t="s">
        <v>14</v>
      </c>
      <c r="U101" s="85"/>
      <c r="V101" s="85"/>
      <c r="W101" s="88"/>
    </row>
    <row r="102" spans="6:23" s="81" customFormat="1" ht="11.25" outlineLevel="5" x14ac:dyDescent="0.2">
      <c r="F102" s="82"/>
      <c r="G102" s="83"/>
      <c r="H102" s="21" t="str">
        <f t="shared" si="4"/>
        <v/>
      </c>
      <c r="I102" s="84" t="s">
        <v>1868</v>
      </c>
      <c r="J102" s="215"/>
      <c r="L102" s="85"/>
      <c r="M102" s="216">
        <v>0</v>
      </c>
      <c r="N102" s="244"/>
      <c r="O102" s="85"/>
      <c r="P102" s="86"/>
      <c r="Q102" s="85"/>
      <c r="R102" s="85"/>
      <c r="S102" s="85"/>
      <c r="T102" s="87" t="s">
        <v>14</v>
      </c>
      <c r="U102" s="85"/>
      <c r="V102" s="85"/>
      <c r="W102" s="88"/>
    </row>
    <row r="103" spans="6:23" s="81" customFormat="1" ht="11.25" outlineLevel="5" x14ac:dyDescent="0.2">
      <c r="F103" s="82"/>
      <c r="G103" s="83"/>
      <c r="H103" s="21" t="str">
        <f t="shared" si="4"/>
        <v/>
      </c>
      <c r="I103" s="84" t="s">
        <v>2171</v>
      </c>
      <c r="J103" s="215"/>
      <c r="L103" s="85"/>
      <c r="M103" s="216">
        <v>1713.5100000000002</v>
      </c>
      <c r="N103" s="244"/>
      <c r="O103" s="85"/>
      <c r="P103" s="86"/>
      <c r="Q103" s="85"/>
      <c r="R103" s="85"/>
      <c r="S103" s="85"/>
      <c r="T103" s="87" t="s">
        <v>14</v>
      </c>
      <c r="U103" s="85"/>
      <c r="V103" s="85"/>
      <c r="W103" s="88"/>
    </row>
    <row r="104" spans="6:23" s="81" customFormat="1" ht="11.25" outlineLevel="5" x14ac:dyDescent="0.2">
      <c r="F104" s="82"/>
      <c r="G104" s="83"/>
      <c r="H104" s="21" t="str">
        <f t="shared" si="4"/>
        <v/>
      </c>
      <c r="I104" s="84" t="s">
        <v>1779</v>
      </c>
      <c r="J104" s="215"/>
      <c r="L104" s="85"/>
      <c r="M104" s="216">
        <v>0</v>
      </c>
      <c r="N104" s="244"/>
      <c r="O104" s="85"/>
      <c r="P104" s="86"/>
      <c r="Q104" s="85"/>
      <c r="R104" s="85"/>
      <c r="S104" s="85"/>
      <c r="T104" s="87" t="s">
        <v>14</v>
      </c>
      <c r="U104" s="85"/>
      <c r="V104" s="85"/>
      <c r="W104" s="88"/>
    </row>
    <row r="105" spans="6:23" s="81" customFormat="1" ht="11.25" outlineLevel="5" x14ac:dyDescent="0.2">
      <c r="F105" s="82"/>
      <c r="G105" s="83"/>
      <c r="H105" s="21" t="str">
        <f t="shared" si="4"/>
        <v/>
      </c>
      <c r="I105" s="84" t="s">
        <v>1685</v>
      </c>
      <c r="J105" s="215"/>
      <c r="L105" s="85"/>
      <c r="M105" s="216">
        <v>92.037499999999994</v>
      </c>
      <c r="N105" s="244"/>
      <c r="O105" s="85"/>
      <c r="P105" s="86"/>
      <c r="Q105" s="85"/>
      <c r="R105" s="85"/>
      <c r="S105" s="85"/>
      <c r="T105" s="87" t="s">
        <v>14</v>
      </c>
      <c r="U105" s="85"/>
      <c r="V105" s="85"/>
      <c r="W105" s="88"/>
    </row>
    <row r="106" spans="6:23" s="81" customFormat="1" ht="11.25" outlineLevel="5" x14ac:dyDescent="0.2">
      <c r="F106" s="82"/>
      <c r="G106" s="83"/>
      <c r="H106" s="21" t="str">
        <f t="shared" si="4"/>
        <v/>
      </c>
      <c r="I106" s="84" t="s">
        <v>2274</v>
      </c>
      <c r="J106" s="215"/>
      <c r="L106" s="85"/>
      <c r="M106" s="216">
        <v>418.28850000000006</v>
      </c>
      <c r="N106" s="244"/>
      <c r="O106" s="85"/>
      <c r="P106" s="86"/>
      <c r="Q106" s="85"/>
      <c r="R106" s="85"/>
      <c r="S106" s="85"/>
      <c r="T106" s="87" t="s">
        <v>14</v>
      </c>
      <c r="U106" s="85"/>
      <c r="V106" s="85"/>
      <c r="W106" s="88"/>
    </row>
    <row r="107" spans="6:23" s="81" customFormat="1" ht="11.25" outlineLevel="5" x14ac:dyDescent="0.2">
      <c r="F107" s="82"/>
      <c r="G107" s="83"/>
      <c r="H107" s="21" t="str">
        <f t="shared" si="4"/>
        <v/>
      </c>
      <c r="I107" s="84" t="s">
        <v>915</v>
      </c>
      <c r="J107" s="215"/>
      <c r="L107" s="85"/>
      <c r="M107" s="216">
        <v>0</v>
      </c>
      <c r="N107" s="244"/>
      <c r="O107" s="85"/>
      <c r="P107" s="86"/>
      <c r="Q107" s="85"/>
      <c r="R107" s="85"/>
      <c r="S107" s="85"/>
      <c r="T107" s="87" t="s">
        <v>14</v>
      </c>
      <c r="U107" s="85"/>
      <c r="V107" s="85"/>
      <c r="W107" s="88"/>
    </row>
    <row r="108" spans="6:23" s="81" customFormat="1" ht="11.25" outlineLevel="5" x14ac:dyDescent="0.2">
      <c r="F108" s="82"/>
      <c r="G108" s="83"/>
      <c r="H108" s="21" t="str">
        <f t="shared" si="4"/>
        <v/>
      </c>
      <c r="I108" s="84" t="s">
        <v>2273</v>
      </c>
      <c r="J108" s="215"/>
      <c r="L108" s="85"/>
      <c r="M108" s="216">
        <v>52.757749999999973</v>
      </c>
      <c r="N108" s="244"/>
      <c r="O108" s="85"/>
      <c r="P108" s="86"/>
      <c r="Q108" s="85"/>
      <c r="R108" s="85"/>
      <c r="S108" s="85"/>
      <c r="T108" s="87" t="s">
        <v>14</v>
      </c>
      <c r="U108" s="85"/>
      <c r="V108" s="85"/>
      <c r="W108" s="88"/>
    </row>
    <row r="109" spans="6:23" s="81" customFormat="1" ht="11.25" outlineLevel="5" x14ac:dyDescent="0.2">
      <c r="F109" s="82"/>
      <c r="G109" s="83"/>
      <c r="H109" s="21" t="str">
        <f t="shared" si="4"/>
        <v/>
      </c>
      <c r="I109" s="84" t="s">
        <v>11</v>
      </c>
      <c r="J109" s="215"/>
      <c r="L109" s="85"/>
      <c r="M109" s="216">
        <v>4544.20975</v>
      </c>
      <c r="N109" s="244"/>
      <c r="O109" s="85"/>
      <c r="P109" s="86"/>
      <c r="Q109" s="85"/>
      <c r="R109" s="85"/>
      <c r="S109" s="85"/>
      <c r="T109" s="87" t="s">
        <v>14</v>
      </c>
      <c r="U109" s="85"/>
      <c r="V109" s="85"/>
      <c r="W109" s="88"/>
    </row>
    <row r="110" spans="6:23" s="81" customFormat="1" ht="11.25" outlineLevel="5" x14ac:dyDescent="0.2">
      <c r="F110" s="82"/>
      <c r="G110" s="83"/>
      <c r="H110" s="21" t="str">
        <f t="shared" si="4"/>
        <v/>
      </c>
      <c r="I110" s="84" t="s">
        <v>1101</v>
      </c>
      <c r="J110" s="215"/>
      <c r="L110" s="85"/>
      <c r="M110" s="216">
        <v>0</v>
      </c>
      <c r="N110" s="244"/>
      <c r="O110" s="85"/>
      <c r="P110" s="86"/>
      <c r="Q110" s="85"/>
      <c r="R110" s="85"/>
      <c r="S110" s="85"/>
      <c r="T110" s="87" t="s">
        <v>14</v>
      </c>
      <c r="U110" s="85"/>
      <c r="V110" s="85"/>
      <c r="W110" s="88"/>
    </row>
    <row r="111" spans="6:23" s="81" customFormat="1" ht="11.25" outlineLevel="5" x14ac:dyDescent="0.2">
      <c r="F111" s="82"/>
      <c r="G111" s="83"/>
      <c r="H111" s="21" t="str">
        <f t="shared" si="4"/>
        <v/>
      </c>
      <c r="I111" s="84" t="s">
        <v>1004</v>
      </c>
      <c r="J111" s="215"/>
      <c r="L111" s="85"/>
      <c r="M111" s="216">
        <v>0</v>
      </c>
      <c r="N111" s="244"/>
      <c r="O111" s="85"/>
      <c r="P111" s="86"/>
      <c r="Q111" s="85"/>
      <c r="R111" s="85"/>
      <c r="S111" s="85"/>
      <c r="T111" s="87" t="s">
        <v>14</v>
      </c>
      <c r="U111" s="85"/>
      <c r="V111" s="85"/>
      <c r="W111" s="88"/>
    </row>
    <row r="112" spans="6:23" s="81" customFormat="1" ht="11.25" outlineLevel="5" x14ac:dyDescent="0.2">
      <c r="F112" s="82"/>
      <c r="G112" s="83"/>
      <c r="H112" s="21" t="str">
        <f t="shared" si="4"/>
        <v/>
      </c>
      <c r="I112" s="84" t="s">
        <v>1721</v>
      </c>
      <c r="J112" s="215"/>
      <c r="L112" s="85"/>
      <c r="M112" s="216">
        <v>0</v>
      </c>
      <c r="N112" s="244"/>
      <c r="O112" s="85"/>
      <c r="P112" s="86"/>
      <c r="Q112" s="85"/>
      <c r="R112" s="85"/>
      <c r="S112" s="85"/>
      <c r="T112" s="87" t="s">
        <v>14</v>
      </c>
      <c r="U112" s="85"/>
      <c r="V112" s="85"/>
      <c r="W112" s="88"/>
    </row>
    <row r="113" spans="6:23" s="81" customFormat="1" ht="11.25" outlineLevel="5" x14ac:dyDescent="0.2">
      <c r="F113" s="82"/>
      <c r="G113" s="83"/>
      <c r="H113" s="21" t="str">
        <f t="shared" si="4"/>
        <v/>
      </c>
      <c r="I113" s="84" t="s">
        <v>2072</v>
      </c>
      <c r="J113" s="215"/>
      <c r="L113" s="85"/>
      <c r="M113" s="216">
        <v>680.37300000000005</v>
      </c>
      <c r="N113" s="244"/>
      <c r="O113" s="85"/>
      <c r="P113" s="86"/>
      <c r="Q113" s="85"/>
      <c r="R113" s="85"/>
      <c r="S113" s="85"/>
      <c r="T113" s="87" t="s">
        <v>14</v>
      </c>
      <c r="U113" s="85"/>
      <c r="V113" s="85"/>
      <c r="W113" s="88"/>
    </row>
    <row r="114" spans="6:23" s="81" customFormat="1" ht="11.25" outlineLevel="5" x14ac:dyDescent="0.2">
      <c r="F114" s="82"/>
      <c r="G114" s="83"/>
      <c r="H114" s="21" t="str">
        <f t="shared" si="4"/>
        <v/>
      </c>
      <c r="I114" s="84" t="s">
        <v>2276</v>
      </c>
      <c r="J114" s="215"/>
      <c r="L114" s="85"/>
      <c r="M114" s="216">
        <v>1124.8612500000002</v>
      </c>
      <c r="N114" s="244"/>
      <c r="O114" s="85"/>
      <c r="P114" s="86"/>
      <c r="Q114" s="85"/>
      <c r="R114" s="85"/>
      <c r="S114" s="85"/>
      <c r="T114" s="87" t="s">
        <v>14</v>
      </c>
      <c r="U114" s="85"/>
      <c r="V114" s="85"/>
      <c r="W114" s="88"/>
    </row>
    <row r="115" spans="6:23" s="81" customFormat="1" ht="11.25" outlineLevel="5" x14ac:dyDescent="0.2">
      <c r="F115" s="82"/>
      <c r="G115" s="83"/>
      <c r="H115" s="21" t="str">
        <f t="shared" si="4"/>
        <v/>
      </c>
      <c r="I115" s="84" t="s">
        <v>1869</v>
      </c>
      <c r="J115" s="215"/>
      <c r="L115" s="85"/>
      <c r="M115" s="216">
        <v>0</v>
      </c>
      <c r="N115" s="244"/>
      <c r="O115" s="85"/>
      <c r="P115" s="86"/>
      <c r="Q115" s="85"/>
      <c r="R115" s="85"/>
      <c r="S115" s="85"/>
      <c r="T115" s="87" t="s">
        <v>14</v>
      </c>
      <c r="U115" s="85"/>
      <c r="V115" s="85"/>
      <c r="W115" s="88"/>
    </row>
    <row r="116" spans="6:23" s="81" customFormat="1" ht="11.25" outlineLevel="5" x14ac:dyDescent="0.2">
      <c r="F116" s="82"/>
      <c r="G116" s="83"/>
      <c r="H116" s="21" t="str">
        <f t="shared" si="4"/>
        <v/>
      </c>
      <c r="I116" s="84" t="s">
        <v>2275</v>
      </c>
      <c r="J116" s="215"/>
      <c r="L116" s="85"/>
      <c r="M116" s="216">
        <v>1917.6262500000003</v>
      </c>
      <c r="N116" s="244"/>
      <c r="O116" s="85"/>
      <c r="P116" s="86"/>
      <c r="Q116" s="85"/>
      <c r="R116" s="85"/>
      <c r="S116" s="85"/>
      <c r="T116" s="87" t="s">
        <v>14</v>
      </c>
      <c r="U116" s="85"/>
      <c r="V116" s="85"/>
      <c r="W116" s="88"/>
    </row>
    <row r="117" spans="6:23" s="81" customFormat="1" ht="11.25" outlineLevel="5" x14ac:dyDescent="0.2">
      <c r="F117" s="82"/>
      <c r="G117" s="83"/>
      <c r="H117" s="21" t="str">
        <f t="shared" si="4"/>
        <v/>
      </c>
      <c r="I117" s="84" t="s">
        <v>1816</v>
      </c>
      <c r="J117" s="215"/>
      <c r="L117" s="85"/>
      <c r="M117" s="216">
        <v>0</v>
      </c>
      <c r="N117" s="244"/>
      <c r="O117" s="85"/>
      <c r="P117" s="86"/>
      <c r="Q117" s="85"/>
      <c r="R117" s="85"/>
      <c r="S117" s="85"/>
      <c r="T117" s="87" t="s">
        <v>14</v>
      </c>
      <c r="U117" s="85"/>
      <c r="V117" s="85"/>
      <c r="W117" s="88"/>
    </row>
    <row r="118" spans="6:23" s="81" customFormat="1" ht="11.25" outlineLevel="5" x14ac:dyDescent="0.2">
      <c r="F118" s="82"/>
      <c r="G118" s="83"/>
      <c r="H118" s="21" t="str">
        <f t="shared" si="4"/>
        <v/>
      </c>
      <c r="I118" s="84" t="s">
        <v>2033</v>
      </c>
      <c r="J118" s="215"/>
      <c r="L118" s="85"/>
      <c r="M118" s="216">
        <v>121.82250000000001</v>
      </c>
      <c r="N118" s="244"/>
      <c r="O118" s="85"/>
      <c r="P118" s="86"/>
      <c r="Q118" s="85"/>
      <c r="R118" s="85"/>
      <c r="S118" s="85"/>
      <c r="T118" s="87" t="s">
        <v>14</v>
      </c>
      <c r="U118" s="85"/>
      <c r="V118" s="85"/>
      <c r="W118" s="88"/>
    </row>
    <row r="119" spans="6:23" s="81" customFormat="1" ht="11.25" outlineLevel="5" x14ac:dyDescent="0.2">
      <c r="F119" s="82"/>
      <c r="G119" s="83"/>
      <c r="H119" s="21" t="str">
        <f t="shared" si="4"/>
        <v/>
      </c>
      <c r="I119" s="84" t="s">
        <v>2274</v>
      </c>
      <c r="J119" s="215"/>
      <c r="L119" s="85"/>
      <c r="M119" s="216">
        <v>418.61925000000002</v>
      </c>
      <c r="N119" s="244"/>
      <c r="O119" s="85"/>
      <c r="P119" s="86"/>
      <c r="Q119" s="85"/>
      <c r="R119" s="85"/>
      <c r="S119" s="85"/>
      <c r="T119" s="87" t="s">
        <v>14</v>
      </c>
      <c r="U119" s="85"/>
      <c r="V119" s="85"/>
      <c r="W119" s="88"/>
    </row>
    <row r="120" spans="6:23" s="81" customFormat="1" ht="11.25" outlineLevel="5" x14ac:dyDescent="0.2">
      <c r="F120" s="82"/>
      <c r="G120" s="83"/>
      <c r="H120" s="21" t="str">
        <f t="shared" si="4"/>
        <v/>
      </c>
      <c r="I120" s="84" t="s">
        <v>1815</v>
      </c>
      <c r="J120" s="215"/>
      <c r="L120" s="85"/>
      <c r="M120" s="216">
        <v>0</v>
      </c>
      <c r="N120" s="244"/>
      <c r="O120" s="85"/>
      <c r="P120" s="86"/>
      <c r="Q120" s="85"/>
      <c r="R120" s="85"/>
      <c r="S120" s="85"/>
      <c r="T120" s="87" t="s">
        <v>14</v>
      </c>
      <c r="U120" s="85"/>
      <c r="V120" s="85"/>
      <c r="W120" s="88"/>
    </row>
    <row r="121" spans="6:23" s="81" customFormat="1" ht="11.25" outlineLevel="5" x14ac:dyDescent="0.2">
      <c r="F121" s="82"/>
      <c r="G121" s="83"/>
      <c r="H121" s="21" t="str">
        <f t="shared" si="4"/>
        <v/>
      </c>
      <c r="I121" s="84" t="s">
        <v>2266</v>
      </c>
      <c r="J121" s="215"/>
      <c r="L121" s="85"/>
      <c r="M121" s="216">
        <v>721.80674999999997</v>
      </c>
      <c r="N121" s="244"/>
      <c r="O121" s="85"/>
      <c r="P121" s="86"/>
      <c r="Q121" s="85"/>
      <c r="R121" s="85"/>
      <c r="S121" s="85"/>
      <c r="T121" s="87" t="s">
        <v>14</v>
      </c>
      <c r="U121" s="85"/>
      <c r="V121" s="85"/>
      <c r="W121" s="88"/>
    </row>
    <row r="122" spans="6:23" s="81" customFormat="1" ht="22.5" outlineLevel="5" x14ac:dyDescent="0.2">
      <c r="F122" s="82"/>
      <c r="G122" s="83"/>
      <c r="H122" s="21" t="str">
        <f t="shared" si="4"/>
        <v/>
      </c>
      <c r="I122" s="84" t="s">
        <v>1001</v>
      </c>
      <c r="J122" s="215"/>
      <c r="L122" s="85"/>
      <c r="M122" s="216">
        <v>0</v>
      </c>
      <c r="N122" s="244"/>
      <c r="O122" s="85"/>
      <c r="P122" s="86"/>
      <c r="Q122" s="85"/>
      <c r="R122" s="85"/>
      <c r="S122" s="85"/>
      <c r="T122" s="87" t="s">
        <v>14</v>
      </c>
      <c r="U122" s="85"/>
      <c r="V122" s="85"/>
      <c r="W122" s="88"/>
    </row>
    <row r="123" spans="6:23" s="81" customFormat="1" ht="11.25" outlineLevel="5" x14ac:dyDescent="0.2">
      <c r="F123" s="82"/>
      <c r="G123" s="83"/>
      <c r="H123" s="21" t="str">
        <f t="shared" si="4"/>
        <v/>
      </c>
      <c r="I123" s="84" t="s">
        <v>2273</v>
      </c>
      <c r="J123" s="215"/>
      <c r="L123" s="85"/>
      <c r="M123" s="216">
        <v>52.476125000000025</v>
      </c>
      <c r="N123" s="244"/>
      <c r="O123" s="85"/>
      <c r="P123" s="86"/>
      <c r="Q123" s="85"/>
      <c r="R123" s="85"/>
      <c r="S123" s="85"/>
      <c r="T123" s="87" t="s">
        <v>14</v>
      </c>
      <c r="U123" s="85"/>
      <c r="V123" s="85"/>
      <c r="W123" s="88"/>
    </row>
    <row r="124" spans="6:23" s="81" customFormat="1" ht="11.25" outlineLevel="5" x14ac:dyDescent="0.2">
      <c r="F124" s="82"/>
      <c r="G124" s="83"/>
      <c r="H124" s="21" t="str">
        <f t="shared" si="4"/>
        <v/>
      </c>
      <c r="I124" s="84" t="s">
        <v>11</v>
      </c>
      <c r="J124" s="215"/>
      <c r="L124" s="85"/>
      <c r="M124" s="216">
        <v>5037.5851250000005</v>
      </c>
      <c r="N124" s="244"/>
      <c r="O124" s="85"/>
      <c r="P124" s="86"/>
      <c r="Q124" s="85"/>
      <c r="R124" s="85"/>
      <c r="S124" s="85"/>
      <c r="T124" s="87" t="s">
        <v>14</v>
      </c>
      <c r="U124" s="85"/>
      <c r="V124" s="85"/>
      <c r="W124" s="88"/>
    </row>
    <row r="125" spans="6:23" s="81" customFormat="1" ht="11.25" outlineLevel="5" x14ac:dyDescent="0.2">
      <c r="F125" s="82"/>
      <c r="G125" s="83"/>
      <c r="H125" s="21" t="str">
        <f t="shared" si="4"/>
        <v/>
      </c>
      <c r="I125" s="84" t="s">
        <v>1102</v>
      </c>
      <c r="J125" s="215"/>
      <c r="L125" s="85"/>
      <c r="M125" s="216">
        <v>0</v>
      </c>
      <c r="N125" s="244"/>
      <c r="O125" s="85"/>
      <c r="P125" s="86"/>
      <c r="Q125" s="85"/>
      <c r="R125" s="85"/>
      <c r="S125" s="85"/>
      <c r="T125" s="87" t="s">
        <v>14</v>
      </c>
      <c r="U125" s="85"/>
      <c r="V125" s="85"/>
      <c r="W125" s="88"/>
    </row>
    <row r="126" spans="6:23" s="81" customFormat="1" ht="11.25" outlineLevel="5" x14ac:dyDescent="0.2">
      <c r="F126" s="82"/>
      <c r="G126" s="83"/>
      <c r="H126" s="21" t="str">
        <f t="shared" si="4"/>
        <v/>
      </c>
      <c r="I126" s="84" t="s">
        <v>918</v>
      </c>
      <c r="J126" s="215"/>
      <c r="L126" s="85"/>
      <c r="M126" s="216">
        <v>0</v>
      </c>
      <c r="N126" s="244"/>
      <c r="O126" s="85"/>
      <c r="P126" s="86"/>
      <c r="Q126" s="85"/>
      <c r="R126" s="85"/>
      <c r="S126" s="85"/>
      <c r="T126" s="87" t="s">
        <v>14</v>
      </c>
      <c r="U126" s="85"/>
      <c r="V126" s="85"/>
      <c r="W126" s="88"/>
    </row>
    <row r="127" spans="6:23" s="81" customFormat="1" ht="11.25" outlineLevel="5" x14ac:dyDescent="0.2">
      <c r="F127" s="82"/>
      <c r="G127" s="83"/>
      <c r="H127" s="21" t="str">
        <f t="shared" si="4"/>
        <v/>
      </c>
      <c r="I127" s="84" t="s">
        <v>1722</v>
      </c>
      <c r="J127" s="215"/>
      <c r="L127" s="85"/>
      <c r="M127" s="216">
        <v>0</v>
      </c>
      <c r="N127" s="244"/>
      <c r="O127" s="85"/>
      <c r="P127" s="86"/>
      <c r="Q127" s="85"/>
      <c r="R127" s="85"/>
      <c r="S127" s="85"/>
      <c r="T127" s="87" t="s">
        <v>14</v>
      </c>
      <c r="U127" s="85"/>
      <c r="V127" s="85"/>
      <c r="W127" s="88"/>
    </row>
    <row r="128" spans="6:23" s="81" customFormat="1" ht="11.25" outlineLevel="5" x14ac:dyDescent="0.2">
      <c r="F128" s="82"/>
      <c r="G128" s="83"/>
      <c r="H128" s="21" t="str">
        <f t="shared" si="4"/>
        <v/>
      </c>
      <c r="I128" s="84" t="s">
        <v>1502</v>
      </c>
      <c r="J128" s="215"/>
      <c r="L128" s="85"/>
      <c r="M128" s="216">
        <v>184.77149999999997</v>
      </c>
      <c r="N128" s="244"/>
      <c r="O128" s="85"/>
      <c r="P128" s="86"/>
      <c r="Q128" s="85"/>
      <c r="R128" s="85"/>
      <c r="S128" s="85"/>
      <c r="T128" s="87" t="s">
        <v>14</v>
      </c>
      <c r="U128" s="85"/>
      <c r="V128" s="85"/>
      <c r="W128" s="88"/>
    </row>
    <row r="129" spans="6:25" s="81" customFormat="1" ht="11.25" outlineLevel="5" x14ac:dyDescent="0.2">
      <c r="F129" s="82"/>
      <c r="G129" s="83"/>
      <c r="H129" s="21" t="str">
        <f t="shared" si="4"/>
        <v/>
      </c>
      <c r="I129" s="84" t="s">
        <v>1432</v>
      </c>
      <c r="J129" s="215"/>
      <c r="L129" s="85"/>
      <c r="M129" s="216">
        <v>220.096</v>
      </c>
      <c r="N129" s="244"/>
      <c r="O129" s="85"/>
      <c r="P129" s="86"/>
      <c r="Q129" s="85"/>
      <c r="R129" s="85"/>
      <c r="S129" s="85"/>
      <c r="T129" s="87" t="s">
        <v>14</v>
      </c>
      <c r="U129" s="85"/>
      <c r="V129" s="85"/>
      <c r="W129" s="88"/>
    </row>
    <row r="130" spans="6:25" s="81" customFormat="1" ht="11.25" outlineLevel="5" x14ac:dyDescent="0.2">
      <c r="F130" s="82"/>
      <c r="G130" s="83"/>
      <c r="H130" s="21" t="str">
        <f t="shared" si="4"/>
        <v/>
      </c>
      <c r="I130" s="84" t="s">
        <v>1409</v>
      </c>
      <c r="J130" s="215"/>
      <c r="L130" s="85"/>
      <c r="M130" s="216">
        <v>348.95699999999999</v>
      </c>
      <c r="N130" s="244"/>
      <c r="O130" s="85"/>
      <c r="P130" s="86"/>
      <c r="Q130" s="85"/>
      <c r="R130" s="85"/>
      <c r="S130" s="85"/>
      <c r="T130" s="87" t="s">
        <v>14</v>
      </c>
      <c r="U130" s="85"/>
      <c r="V130" s="85"/>
      <c r="W130" s="88"/>
    </row>
    <row r="131" spans="6:25" s="81" customFormat="1" ht="11.25" outlineLevel="5" x14ac:dyDescent="0.2">
      <c r="F131" s="82"/>
      <c r="G131" s="83"/>
      <c r="H131" s="21" t="str">
        <f t="shared" si="4"/>
        <v/>
      </c>
      <c r="I131" s="84" t="s">
        <v>1870</v>
      </c>
      <c r="J131" s="215"/>
      <c r="L131" s="85"/>
      <c r="M131" s="216">
        <v>0</v>
      </c>
      <c r="N131" s="244"/>
      <c r="O131" s="85"/>
      <c r="P131" s="86"/>
      <c r="Q131" s="85"/>
      <c r="R131" s="85"/>
      <c r="S131" s="85"/>
      <c r="T131" s="87" t="s">
        <v>14</v>
      </c>
      <c r="U131" s="85"/>
      <c r="V131" s="85"/>
      <c r="W131" s="88"/>
    </row>
    <row r="132" spans="6:25" s="81" customFormat="1" ht="11.25" outlineLevel="5" x14ac:dyDescent="0.2">
      <c r="F132" s="82"/>
      <c r="G132" s="83"/>
      <c r="H132" s="21" t="str">
        <f t="shared" si="4"/>
        <v/>
      </c>
      <c r="I132" s="84" t="s">
        <v>1822</v>
      </c>
      <c r="J132" s="215"/>
      <c r="L132" s="85"/>
      <c r="M132" s="216">
        <v>641.35500000000002</v>
      </c>
      <c r="N132" s="244"/>
      <c r="O132" s="85"/>
      <c r="P132" s="86"/>
      <c r="Q132" s="85"/>
      <c r="R132" s="85"/>
      <c r="S132" s="85"/>
      <c r="T132" s="87" t="s">
        <v>14</v>
      </c>
      <c r="U132" s="85"/>
      <c r="V132" s="85"/>
      <c r="W132" s="88"/>
    </row>
    <row r="133" spans="6:25" s="81" customFormat="1" ht="11.25" outlineLevel="5" x14ac:dyDescent="0.2">
      <c r="F133" s="82"/>
      <c r="G133" s="83"/>
      <c r="H133" s="21" t="str">
        <f t="shared" si="4"/>
        <v/>
      </c>
      <c r="I133" s="84" t="s">
        <v>1817</v>
      </c>
      <c r="J133" s="215"/>
      <c r="L133" s="85"/>
      <c r="M133" s="216">
        <v>0</v>
      </c>
      <c r="N133" s="244"/>
      <c r="O133" s="85"/>
      <c r="P133" s="86"/>
      <c r="Q133" s="85"/>
      <c r="R133" s="85"/>
      <c r="S133" s="85"/>
      <c r="T133" s="87" t="s">
        <v>14</v>
      </c>
      <c r="U133" s="85"/>
      <c r="V133" s="85"/>
      <c r="W133" s="88"/>
    </row>
    <row r="134" spans="6:25" s="81" customFormat="1" ht="11.25" outlineLevel="5" x14ac:dyDescent="0.2">
      <c r="F134" s="82"/>
      <c r="G134" s="83"/>
      <c r="H134" s="21" t="str">
        <f t="shared" si="4"/>
        <v/>
      </c>
      <c r="I134" s="84" t="s">
        <v>1919</v>
      </c>
      <c r="J134" s="215"/>
      <c r="L134" s="85"/>
      <c r="M134" s="216">
        <v>165.58250000000001</v>
      </c>
      <c r="N134" s="244"/>
      <c r="O134" s="85"/>
      <c r="P134" s="86"/>
      <c r="Q134" s="85"/>
      <c r="R134" s="85"/>
      <c r="S134" s="85"/>
      <c r="T134" s="87" t="s">
        <v>14</v>
      </c>
      <c r="U134" s="85"/>
      <c r="V134" s="85"/>
      <c r="W134" s="88"/>
    </row>
    <row r="135" spans="6:25" s="81" customFormat="1" ht="11.25" outlineLevel="5" x14ac:dyDescent="0.2">
      <c r="F135" s="82"/>
      <c r="G135" s="83"/>
      <c r="H135" s="21" t="str">
        <f t="shared" si="4"/>
        <v/>
      </c>
      <c r="I135" s="84" t="s">
        <v>1813</v>
      </c>
      <c r="J135" s="215"/>
      <c r="L135" s="85"/>
      <c r="M135" s="216">
        <v>0</v>
      </c>
      <c r="N135" s="244"/>
      <c r="O135" s="85"/>
      <c r="P135" s="86"/>
      <c r="Q135" s="85"/>
      <c r="R135" s="85"/>
      <c r="S135" s="85"/>
      <c r="T135" s="87" t="s">
        <v>14</v>
      </c>
      <c r="U135" s="85"/>
      <c r="V135" s="85"/>
      <c r="W135" s="88"/>
    </row>
    <row r="136" spans="6:25" s="81" customFormat="1" ht="11.25" outlineLevel="5" x14ac:dyDescent="0.2">
      <c r="F136" s="82"/>
      <c r="G136" s="83"/>
      <c r="H136" s="21" t="str">
        <f t="shared" si="4"/>
        <v/>
      </c>
      <c r="I136" s="84" t="s">
        <v>1955</v>
      </c>
      <c r="J136" s="215"/>
      <c r="L136" s="85"/>
      <c r="M136" s="216">
        <v>202.72889999999998</v>
      </c>
      <c r="N136" s="244"/>
      <c r="O136" s="85"/>
      <c r="P136" s="86"/>
      <c r="Q136" s="85"/>
      <c r="R136" s="85"/>
      <c r="S136" s="85"/>
      <c r="T136" s="87" t="s">
        <v>14</v>
      </c>
      <c r="U136" s="85"/>
      <c r="V136" s="85"/>
      <c r="W136" s="88"/>
    </row>
    <row r="137" spans="6:25" s="81" customFormat="1" ht="11.25" outlineLevel="5" x14ac:dyDescent="0.2">
      <c r="F137" s="82"/>
      <c r="G137" s="83"/>
      <c r="H137" s="21" t="str">
        <f t="shared" si="4"/>
        <v/>
      </c>
      <c r="I137" s="84" t="s">
        <v>11</v>
      </c>
      <c r="J137" s="215"/>
      <c r="L137" s="85"/>
      <c r="M137" s="216">
        <v>1763.4909</v>
      </c>
      <c r="N137" s="244"/>
      <c r="O137" s="85"/>
      <c r="P137" s="86"/>
      <c r="Q137" s="85"/>
      <c r="R137" s="85"/>
      <c r="S137" s="85"/>
      <c r="T137" s="87" t="s">
        <v>14</v>
      </c>
      <c r="U137" s="85"/>
      <c r="V137" s="85"/>
      <c r="W137" s="88"/>
    </row>
    <row r="138" spans="6:25" s="205" customFormat="1" ht="24" outlineLevel="4" x14ac:dyDescent="0.2">
      <c r="F138" s="72">
        <v>10</v>
      </c>
      <c r="G138" s="73" t="s">
        <v>34</v>
      </c>
      <c r="H138" s="74" t="s">
        <v>810</v>
      </c>
      <c r="I138" s="75" t="s">
        <v>3184</v>
      </c>
      <c r="J138" s="73" t="s">
        <v>38</v>
      </c>
      <c r="K138" s="76">
        <v>2768249.784</v>
      </c>
      <c r="L138" s="77">
        <v>0</v>
      </c>
      <c r="M138" s="206">
        <v>2768249.784</v>
      </c>
      <c r="N138" s="232"/>
      <c r="O138" s="77">
        <f>M138*N138</f>
        <v>0</v>
      </c>
      <c r="P138" s="79"/>
      <c r="Q138" s="80">
        <f>M138*P138</f>
        <v>0</v>
      </c>
      <c r="R138" s="79"/>
      <c r="S138" s="80">
        <f>M138*R138</f>
        <v>0</v>
      </c>
      <c r="T138" s="78">
        <v>15</v>
      </c>
      <c r="U138" s="78">
        <f>O138*(T138/100)</f>
        <v>0</v>
      </c>
      <c r="V138" s="78">
        <f>O138+U138</f>
        <v>0</v>
      </c>
      <c r="W138" s="75"/>
      <c r="X138" s="96" t="s">
        <v>1162</v>
      </c>
      <c r="Y138" s="96">
        <v>1</v>
      </c>
    </row>
    <row r="139" spans="6:25" s="71" customFormat="1" ht="45" outlineLevel="4" x14ac:dyDescent="0.2">
      <c r="F139" s="207"/>
      <c r="G139" s="208"/>
      <c r="H139" s="19" t="s">
        <v>1053</v>
      </c>
      <c r="I139" s="228" t="s">
        <v>3593</v>
      </c>
      <c r="J139" s="221"/>
      <c r="K139" s="221"/>
      <c r="L139" s="221"/>
      <c r="M139" s="221"/>
      <c r="N139" s="245"/>
      <c r="O139" s="231"/>
      <c r="P139" s="209"/>
      <c r="Q139" s="210"/>
      <c r="R139" s="209"/>
      <c r="S139" s="210"/>
      <c r="T139" s="211"/>
      <c r="U139" s="211"/>
      <c r="V139" s="211"/>
      <c r="W139" s="212"/>
      <c r="X139" s="212"/>
      <c r="Y139" s="212"/>
    </row>
    <row r="140" spans="6:25" s="71" customFormat="1" ht="6" customHeight="1" outlineLevel="4" x14ac:dyDescent="0.2">
      <c r="F140" s="207"/>
      <c r="G140" s="208"/>
      <c r="H140" s="20"/>
      <c r="I140" s="212"/>
      <c r="J140" s="208"/>
      <c r="K140" s="213"/>
      <c r="L140" s="214"/>
      <c r="M140" s="213"/>
      <c r="N140" s="241"/>
      <c r="O140" s="214"/>
      <c r="P140" s="209"/>
      <c r="Q140" s="210"/>
      <c r="R140" s="209"/>
      <c r="S140" s="210"/>
      <c r="T140" s="211"/>
      <c r="U140" s="211"/>
      <c r="V140" s="211"/>
      <c r="W140" s="212"/>
      <c r="X140" s="212"/>
      <c r="Y140" s="212"/>
    </row>
    <row r="141" spans="6:25" s="81" customFormat="1" ht="11.25" outlineLevel="5" x14ac:dyDescent="0.2">
      <c r="F141" s="82"/>
      <c r="G141" s="83"/>
      <c r="H141" s="21" t="str">
        <f>IF(AND(H140&lt;&gt;"Výkaz výměr:",I140=""),"Výkaz výměr:","")</f>
        <v>Výkaz výměr:</v>
      </c>
      <c r="I141" s="84" t="s">
        <v>2234</v>
      </c>
      <c r="J141" s="215"/>
      <c r="L141" s="85"/>
      <c r="M141" s="216">
        <v>2768249.784</v>
      </c>
      <c r="N141" s="244"/>
      <c r="O141" s="85"/>
      <c r="P141" s="86"/>
      <c r="Q141" s="85"/>
      <c r="R141" s="85"/>
      <c r="S141" s="85"/>
      <c r="T141" s="87" t="s">
        <v>14</v>
      </c>
      <c r="U141" s="85"/>
      <c r="V141" s="85"/>
      <c r="W141" s="88"/>
    </row>
    <row r="142" spans="6:25" s="205" customFormat="1" ht="24" outlineLevel="4" x14ac:dyDescent="0.2">
      <c r="F142" s="72">
        <v>11</v>
      </c>
      <c r="G142" s="73" t="s">
        <v>34</v>
      </c>
      <c r="H142" s="74" t="s">
        <v>811</v>
      </c>
      <c r="I142" s="75" t="s">
        <v>3128</v>
      </c>
      <c r="J142" s="73" t="s">
        <v>38</v>
      </c>
      <c r="K142" s="76">
        <v>11345.286</v>
      </c>
      <c r="L142" s="77">
        <v>0</v>
      </c>
      <c r="M142" s="206">
        <v>11345.286</v>
      </c>
      <c r="N142" s="232"/>
      <c r="O142" s="77">
        <f>M142*N142</f>
        <v>0</v>
      </c>
      <c r="P142" s="79"/>
      <c r="Q142" s="80">
        <f>M142*P142</f>
        <v>0</v>
      </c>
      <c r="R142" s="79"/>
      <c r="S142" s="80">
        <f>M142*R142</f>
        <v>0</v>
      </c>
      <c r="T142" s="78">
        <v>15</v>
      </c>
      <c r="U142" s="78">
        <f>O142*(T142/100)</f>
        <v>0</v>
      </c>
      <c r="V142" s="78">
        <f>O142+U142</f>
        <v>0</v>
      </c>
      <c r="W142" s="75"/>
      <c r="X142" s="96" t="s">
        <v>1162</v>
      </c>
      <c r="Y142" s="96">
        <v>1</v>
      </c>
    </row>
    <row r="143" spans="6:25" s="71" customFormat="1" ht="45" outlineLevel="4" x14ac:dyDescent="0.2">
      <c r="F143" s="207"/>
      <c r="G143" s="208"/>
      <c r="H143" s="19" t="s">
        <v>1053</v>
      </c>
      <c r="I143" s="228" t="s">
        <v>3548</v>
      </c>
      <c r="J143" s="221"/>
      <c r="K143" s="221"/>
      <c r="L143" s="221"/>
      <c r="M143" s="221"/>
      <c r="N143" s="245"/>
      <c r="O143" s="231"/>
      <c r="P143" s="209"/>
      <c r="Q143" s="210"/>
      <c r="R143" s="209"/>
      <c r="S143" s="210"/>
      <c r="T143" s="211"/>
      <c r="U143" s="211"/>
      <c r="V143" s="211"/>
      <c r="W143" s="212"/>
      <c r="X143" s="212"/>
      <c r="Y143" s="212"/>
    </row>
    <row r="144" spans="6:25" s="71" customFormat="1" ht="6" customHeight="1" outlineLevel="4" x14ac:dyDescent="0.2">
      <c r="F144" s="207"/>
      <c r="G144" s="208"/>
      <c r="H144" s="20"/>
      <c r="I144" s="212"/>
      <c r="J144" s="208"/>
      <c r="K144" s="213"/>
      <c r="L144" s="214"/>
      <c r="M144" s="213"/>
      <c r="N144" s="241"/>
      <c r="O144" s="214"/>
      <c r="P144" s="209"/>
      <c r="Q144" s="210"/>
      <c r="R144" s="209"/>
      <c r="S144" s="210"/>
      <c r="T144" s="211"/>
      <c r="U144" s="211"/>
      <c r="V144" s="211"/>
      <c r="W144" s="212"/>
      <c r="X144" s="212"/>
      <c r="Y144" s="212"/>
    </row>
    <row r="145" spans="6:25" s="81" customFormat="1" ht="11.25" outlineLevel="5" x14ac:dyDescent="0.2">
      <c r="F145" s="82"/>
      <c r="G145" s="83"/>
      <c r="H145" s="21" t="str">
        <f>IF(AND(H144&lt;&gt;"Výkaz výměr:",I144=""),"Výkaz výměr:","")</f>
        <v>Výkaz výměr:</v>
      </c>
      <c r="I145" s="84" t="s">
        <v>1138</v>
      </c>
      <c r="J145" s="215"/>
      <c r="L145" s="85"/>
      <c r="M145" s="216">
        <v>11345.286</v>
      </c>
      <c r="N145" s="244"/>
      <c r="O145" s="85"/>
      <c r="P145" s="86"/>
      <c r="Q145" s="85"/>
      <c r="R145" s="85"/>
      <c r="S145" s="85"/>
      <c r="T145" s="87" t="s">
        <v>14</v>
      </c>
      <c r="U145" s="85"/>
      <c r="V145" s="85"/>
      <c r="W145" s="88"/>
    </row>
    <row r="146" spans="6:25" s="205" customFormat="1" ht="12" outlineLevel="4" x14ac:dyDescent="0.2">
      <c r="F146" s="72">
        <v>12</v>
      </c>
      <c r="G146" s="73" t="s">
        <v>34</v>
      </c>
      <c r="H146" s="74" t="s">
        <v>812</v>
      </c>
      <c r="I146" s="75" t="s">
        <v>2633</v>
      </c>
      <c r="J146" s="73" t="s">
        <v>38</v>
      </c>
      <c r="K146" s="76">
        <v>11345.286</v>
      </c>
      <c r="L146" s="77">
        <v>0</v>
      </c>
      <c r="M146" s="206">
        <v>11345.286</v>
      </c>
      <c r="N146" s="232"/>
      <c r="O146" s="77">
        <f>M146*N146</f>
        <v>0</v>
      </c>
      <c r="P146" s="79"/>
      <c r="Q146" s="80">
        <f>M146*P146</f>
        <v>0</v>
      </c>
      <c r="R146" s="79"/>
      <c r="S146" s="80">
        <f>M146*R146</f>
        <v>0</v>
      </c>
      <c r="T146" s="78">
        <v>15</v>
      </c>
      <c r="U146" s="78">
        <f>O146*(T146/100)</f>
        <v>0</v>
      </c>
      <c r="V146" s="78">
        <f>O146+U146</f>
        <v>0</v>
      </c>
      <c r="W146" s="75"/>
      <c r="X146" s="96" t="s">
        <v>1162</v>
      </c>
      <c r="Y146" s="96">
        <v>1</v>
      </c>
    </row>
    <row r="147" spans="6:25" s="71" customFormat="1" ht="33.75" outlineLevel="4" x14ac:dyDescent="0.2">
      <c r="F147" s="207"/>
      <c r="G147" s="208"/>
      <c r="H147" s="19" t="s">
        <v>1053</v>
      </c>
      <c r="I147" s="228" t="s">
        <v>3139</v>
      </c>
      <c r="J147" s="221"/>
      <c r="K147" s="221"/>
      <c r="L147" s="221"/>
      <c r="M147" s="221"/>
      <c r="N147" s="245"/>
      <c r="O147" s="231"/>
      <c r="P147" s="209"/>
      <c r="Q147" s="210"/>
      <c r="R147" s="209"/>
      <c r="S147" s="210"/>
      <c r="T147" s="211"/>
      <c r="U147" s="211"/>
      <c r="V147" s="211"/>
      <c r="W147" s="212"/>
      <c r="X147" s="212"/>
      <c r="Y147" s="212"/>
    </row>
    <row r="148" spans="6:25" s="71" customFormat="1" ht="6" customHeight="1" outlineLevel="4" x14ac:dyDescent="0.2">
      <c r="F148" s="207"/>
      <c r="G148" s="208"/>
      <c r="H148" s="20"/>
      <c r="I148" s="212"/>
      <c r="J148" s="208"/>
      <c r="K148" s="213"/>
      <c r="L148" s="214"/>
      <c r="M148" s="213"/>
      <c r="N148" s="241"/>
      <c r="O148" s="214"/>
      <c r="P148" s="209"/>
      <c r="Q148" s="210"/>
      <c r="R148" s="209"/>
      <c r="S148" s="210"/>
      <c r="T148" s="211"/>
      <c r="U148" s="211"/>
      <c r="V148" s="211"/>
      <c r="W148" s="212"/>
      <c r="X148" s="212"/>
      <c r="Y148" s="212"/>
    </row>
    <row r="149" spans="6:25" s="81" customFormat="1" ht="11.25" outlineLevel="5" x14ac:dyDescent="0.2">
      <c r="F149" s="82"/>
      <c r="G149" s="83"/>
      <c r="H149" s="21" t="str">
        <f>IF(AND(H148&lt;&gt;"Výkaz výměr:",I148=""),"Výkaz výměr:","")</f>
        <v>Výkaz výměr:</v>
      </c>
      <c r="I149" s="84" t="s">
        <v>1068</v>
      </c>
      <c r="J149" s="215"/>
      <c r="L149" s="85"/>
      <c r="M149" s="216">
        <v>11345.286</v>
      </c>
      <c r="N149" s="244"/>
      <c r="O149" s="85"/>
      <c r="P149" s="86"/>
      <c r="Q149" s="85"/>
      <c r="R149" s="85"/>
      <c r="S149" s="85"/>
      <c r="T149" s="87" t="s">
        <v>14</v>
      </c>
      <c r="U149" s="85"/>
      <c r="V149" s="85"/>
      <c r="W149" s="88"/>
    </row>
    <row r="150" spans="6:25" s="205" customFormat="1" ht="12" outlineLevel="4" x14ac:dyDescent="0.2">
      <c r="F150" s="72">
        <v>13</v>
      </c>
      <c r="G150" s="73" t="s">
        <v>34</v>
      </c>
      <c r="H150" s="74" t="s">
        <v>813</v>
      </c>
      <c r="I150" s="75" t="s">
        <v>2699</v>
      </c>
      <c r="J150" s="73" t="s">
        <v>38</v>
      </c>
      <c r="K150" s="76">
        <v>2768249.784</v>
      </c>
      <c r="L150" s="77">
        <v>0</v>
      </c>
      <c r="M150" s="206">
        <v>2768249.784</v>
      </c>
      <c r="N150" s="232"/>
      <c r="O150" s="77">
        <f>M150*N150</f>
        <v>0</v>
      </c>
      <c r="P150" s="79"/>
      <c r="Q150" s="80">
        <f>M150*P150</f>
        <v>0</v>
      </c>
      <c r="R150" s="79"/>
      <c r="S150" s="80">
        <f>M150*R150</f>
        <v>0</v>
      </c>
      <c r="T150" s="78">
        <v>15</v>
      </c>
      <c r="U150" s="78">
        <f>O150*(T150/100)</f>
        <v>0</v>
      </c>
      <c r="V150" s="78">
        <f>O150+U150</f>
        <v>0</v>
      </c>
      <c r="W150" s="75"/>
      <c r="X150" s="96" t="s">
        <v>1162</v>
      </c>
      <c r="Y150" s="96">
        <v>1</v>
      </c>
    </row>
    <row r="151" spans="6:25" s="71" customFormat="1" ht="33.75" outlineLevel="4" x14ac:dyDescent="0.2">
      <c r="F151" s="207"/>
      <c r="G151" s="208"/>
      <c r="H151" s="19" t="s">
        <v>1053</v>
      </c>
      <c r="I151" s="228" t="s">
        <v>3195</v>
      </c>
      <c r="J151" s="221"/>
      <c r="K151" s="221"/>
      <c r="L151" s="221"/>
      <c r="M151" s="221"/>
      <c r="N151" s="245"/>
      <c r="O151" s="231"/>
      <c r="P151" s="209"/>
      <c r="Q151" s="210"/>
      <c r="R151" s="209"/>
      <c r="S151" s="210"/>
      <c r="T151" s="211"/>
      <c r="U151" s="211"/>
      <c r="V151" s="211"/>
      <c r="W151" s="212"/>
      <c r="X151" s="212"/>
      <c r="Y151" s="212"/>
    </row>
    <row r="152" spans="6:25" s="71" customFormat="1" ht="6" customHeight="1" outlineLevel="4" x14ac:dyDescent="0.2">
      <c r="F152" s="207"/>
      <c r="G152" s="208"/>
      <c r="H152" s="20"/>
      <c r="I152" s="212"/>
      <c r="J152" s="208"/>
      <c r="K152" s="213"/>
      <c r="L152" s="214"/>
      <c r="M152" s="213"/>
      <c r="N152" s="241"/>
      <c r="O152" s="214"/>
      <c r="P152" s="209"/>
      <c r="Q152" s="210"/>
      <c r="R152" s="209"/>
      <c r="S152" s="210"/>
      <c r="T152" s="211"/>
      <c r="U152" s="211"/>
      <c r="V152" s="211"/>
      <c r="W152" s="212"/>
      <c r="X152" s="212"/>
      <c r="Y152" s="212"/>
    </row>
    <row r="153" spans="6:25" s="81" customFormat="1" ht="11.25" outlineLevel="5" x14ac:dyDescent="0.2">
      <c r="F153" s="82"/>
      <c r="G153" s="83"/>
      <c r="H153" s="21" t="str">
        <f>IF(AND(H152&lt;&gt;"Výkaz výměr:",I152=""),"Výkaz výměr:","")</f>
        <v>Výkaz výměr:</v>
      </c>
      <c r="I153" s="84" t="s">
        <v>2234</v>
      </c>
      <c r="J153" s="215"/>
      <c r="L153" s="85"/>
      <c r="M153" s="216">
        <v>2768249.784</v>
      </c>
      <c r="N153" s="244"/>
      <c r="O153" s="85"/>
      <c r="P153" s="86"/>
      <c r="Q153" s="85"/>
      <c r="R153" s="85"/>
      <c r="S153" s="85"/>
      <c r="T153" s="87" t="s">
        <v>14</v>
      </c>
      <c r="U153" s="85"/>
      <c r="V153" s="85"/>
      <c r="W153" s="88"/>
    </row>
    <row r="154" spans="6:25" s="205" customFormat="1" ht="12" outlineLevel="4" x14ac:dyDescent="0.2">
      <c r="F154" s="72">
        <v>14</v>
      </c>
      <c r="G154" s="73" t="s">
        <v>34</v>
      </c>
      <c r="H154" s="74" t="s">
        <v>814</v>
      </c>
      <c r="I154" s="75" t="s">
        <v>2669</v>
      </c>
      <c r="J154" s="73" t="s">
        <v>38</v>
      </c>
      <c r="K154" s="76">
        <v>11345.286</v>
      </c>
      <c r="L154" s="77">
        <v>0</v>
      </c>
      <c r="M154" s="206">
        <v>11345.286</v>
      </c>
      <c r="N154" s="232"/>
      <c r="O154" s="77">
        <f>M154*N154</f>
        <v>0</v>
      </c>
      <c r="P154" s="79"/>
      <c r="Q154" s="80">
        <f>M154*P154</f>
        <v>0</v>
      </c>
      <c r="R154" s="79"/>
      <c r="S154" s="80">
        <f>M154*R154</f>
        <v>0</v>
      </c>
      <c r="T154" s="78">
        <v>15</v>
      </c>
      <c r="U154" s="78">
        <f>O154*(T154/100)</f>
        <v>0</v>
      </c>
      <c r="V154" s="78">
        <f>O154+U154</f>
        <v>0</v>
      </c>
      <c r="W154" s="75"/>
      <c r="X154" s="96" t="s">
        <v>1162</v>
      </c>
      <c r="Y154" s="96">
        <v>1</v>
      </c>
    </row>
    <row r="155" spans="6:25" s="71" customFormat="1" ht="33.75" outlineLevel="4" x14ac:dyDescent="0.2">
      <c r="F155" s="207"/>
      <c r="G155" s="208"/>
      <c r="H155" s="19" t="s">
        <v>1053</v>
      </c>
      <c r="I155" s="228" t="s">
        <v>3161</v>
      </c>
      <c r="J155" s="221"/>
      <c r="K155" s="221"/>
      <c r="L155" s="221"/>
      <c r="M155" s="221"/>
      <c r="N155" s="245"/>
      <c r="O155" s="231"/>
      <c r="P155" s="209"/>
      <c r="Q155" s="210"/>
      <c r="R155" s="209"/>
      <c r="S155" s="210"/>
      <c r="T155" s="211"/>
      <c r="U155" s="211"/>
      <c r="V155" s="211"/>
      <c r="W155" s="212"/>
      <c r="X155" s="212"/>
      <c r="Y155" s="212"/>
    </row>
    <row r="156" spans="6:25" s="71" customFormat="1" ht="6" customHeight="1" outlineLevel="4" x14ac:dyDescent="0.2">
      <c r="F156" s="207"/>
      <c r="G156" s="208"/>
      <c r="H156" s="20"/>
      <c r="I156" s="212"/>
      <c r="J156" s="208"/>
      <c r="K156" s="213"/>
      <c r="L156" s="214"/>
      <c r="M156" s="213"/>
      <c r="N156" s="241"/>
      <c r="O156" s="214"/>
      <c r="P156" s="209"/>
      <c r="Q156" s="210"/>
      <c r="R156" s="209"/>
      <c r="S156" s="210"/>
      <c r="T156" s="211"/>
      <c r="U156" s="211"/>
      <c r="V156" s="211"/>
      <c r="W156" s="212"/>
      <c r="X156" s="212"/>
      <c r="Y156" s="212"/>
    </row>
    <row r="157" spans="6:25" s="81" customFormat="1" ht="11.25" outlineLevel="5" x14ac:dyDescent="0.2">
      <c r="F157" s="82"/>
      <c r="G157" s="83"/>
      <c r="H157" s="21" t="str">
        <f>IF(AND(H156&lt;&gt;"Výkaz výměr:",I156=""),"Výkaz výměr:","")</f>
        <v>Výkaz výměr:</v>
      </c>
      <c r="I157" s="84" t="s">
        <v>1138</v>
      </c>
      <c r="J157" s="215"/>
      <c r="L157" s="85"/>
      <c r="M157" s="216">
        <v>11345.286</v>
      </c>
      <c r="N157" s="244"/>
      <c r="O157" s="85"/>
      <c r="P157" s="86"/>
      <c r="Q157" s="85"/>
      <c r="R157" s="85"/>
      <c r="S157" s="85"/>
      <c r="T157" s="87" t="s">
        <v>14</v>
      </c>
      <c r="U157" s="85"/>
      <c r="V157" s="85"/>
      <c r="W157" s="88"/>
    </row>
    <row r="158" spans="6:25" s="205" customFormat="1" ht="12" outlineLevel="4" x14ac:dyDescent="0.2">
      <c r="F158" s="72">
        <v>15</v>
      </c>
      <c r="G158" s="73" t="s">
        <v>34</v>
      </c>
      <c r="H158" s="74" t="s">
        <v>815</v>
      </c>
      <c r="I158" s="75" t="s">
        <v>2441</v>
      </c>
      <c r="J158" s="73" t="s">
        <v>15</v>
      </c>
      <c r="K158" s="76">
        <v>26.25</v>
      </c>
      <c r="L158" s="77">
        <v>0</v>
      </c>
      <c r="M158" s="206">
        <v>26.25</v>
      </c>
      <c r="N158" s="232"/>
      <c r="O158" s="77">
        <f>M158*N158</f>
        <v>0</v>
      </c>
      <c r="P158" s="79"/>
      <c r="Q158" s="80">
        <f>M158*P158</f>
        <v>0</v>
      </c>
      <c r="R158" s="79"/>
      <c r="S158" s="80">
        <f>M158*R158</f>
        <v>0</v>
      </c>
      <c r="T158" s="78">
        <v>15</v>
      </c>
      <c r="U158" s="78">
        <f>O158*(T158/100)</f>
        <v>0</v>
      </c>
      <c r="V158" s="78">
        <f>O158+U158</f>
        <v>0</v>
      </c>
      <c r="W158" s="75"/>
      <c r="X158" s="96" t="s">
        <v>1162</v>
      </c>
      <c r="Y158" s="96">
        <v>1</v>
      </c>
    </row>
    <row r="159" spans="6:25" s="71" customFormat="1" ht="33.75" outlineLevel="4" x14ac:dyDescent="0.2">
      <c r="F159" s="207"/>
      <c r="G159" s="208"/>
      <c r="H159" s="19" t="s">
        <v>1053</v>
      </c>
      <c r="I159" s="228" t="s">
        <v>3274</v>
      </c>
      <c r="J159" s="221"/>
      <c r="K159" s="221"/>
      <c r="L159" s="221"/>
      <c r="M159" s="221"/>
      <c r="N159" s="245"/>
      <c r="O159" s="231"/>
      <c r="P159" s="209"/>
      <c r="Q159" s="210"/>
      <c r="R159" s="209"/>
      <c r="S159" s="210"/>
      <c r="T159" s="211"/>
      <c r="U159" s="211"/>
      <c r="V159" s="211"/>
      <c r="W159" s="212"/>
      <c r="X159" s="212"/>
      <c r="Y159" s="212"/>
    </row>
    <row r="160" spans="6:25" s="71" customFormat="1" ht="6" customHeight="1" outlineLevel="4" x14ac:dyDescent="0.2">
      <c r="F160" s="207"/>
      <c r="G160" s="208"/>
      <c r="H160" s="20"/>
      <c r="I160" s="212"/>
      <c r="J160" s="208"/>
      <c r="K160" s="213"/>
      <c r="L160" s="214"/>
      <c r="M160" s="213"/>
      <c r="N160" s="241"/>
      <c r="O160" s="214"/>
      <c r="P160" s="209"/>
      <c r="Q160" s="210"/>
      <c r="R160" s="209"/>
      <c r="S160" s="210"/>
      <c r="T160" s="211"/>
      <c r="U160" s="211"/>
      <c r="V160" s="211"/>
      <c r="W160" s="212"/>
      <c r="X160" s="212"/>
      <c r="Y160" s="212"/>
    </row>
    <row r="161" spans="6:25" s="81" customFormat="1" ht="11.25" outlineLevel="5" x14ac:dyDescent="0.2">
      <c r="F161" s="82"/>
      <c r="G161" s="83"/>
      <c r="H161" s="21" t="str">
        <f>IF(AND(H160&lt;&gt;"Výkaz výměr:",I160=""),"Výkaz výměr:","")</f>
        <v>Výkaz výměr:</v>
      </c>
      <c r="I161" s="84" t="s">
        <v>1355</v>
      </c>
      <c r="J161" s="215"/>
      <c r="L161" s="85"/>
      <c r="M161" s="216">
        <v>0</v>
      </c>
      <c r="N161" s="244"/>
      <c r="O161" s="85"/>
      <c r="P161" s="86"/>
      <c r="Q161" s="85"/>
      <c r="R161" s="85"/>
      <c r="S161" s="85"/>
      <c r="T161" s="87" t="s">
        <v>14</v>
      </c>
      <c r="U161" s="85"/>
      <c r="V161" s="85"/>
      <c r="W161" s="88"/>
    </row>
    <row r="162" spans="6:25" s="81" customFormat="1" ht="11.25" outlineLevel="5" x14ac:dyDescent="0.2">
      <c r="F162" s="82"/>
      <c r="G162" s="83"/>
      <c r="H162" s="21" t="str">
        <f>IF(AND(H161&lt;&gt;"Výkaz výměr:",I161=""),"Výkaz výměr:","")</f>
        <v/>
      </c>
      <c r="I162" s="84" t="s">
        <v>1102</v>
      </c>
      <c r="J162" s="215"/>
      <c r="L162" s="85"/>
      <c r="M162" s="216">
        <v>0</v>
      </c>
      <c r="N162" s="244"/>
      <c r="O162" s="85"/>
      <c r="P162" s="86"/>
      <c r="Q162" s="85"/>
      <c r="R162" s="85"/>
      <c r="S162" s="85"/>
      <c r="T162" s="87" t="s">
        <v>14</v>
      </c>
      <c r="U162" s="85"/>
      <c r="V162" s="85"/>
      <c r="W162" s="88"/>
    </row>
    <row r="163" spans="6:25" s="81" customFormat="1" ht="11.25" outlineLevel="5" x14ac:dyDescent="0.2">
      <c r="F163" s="82"/>
      <c r="G163" s="83"/>
      <c r="H163" s="21" t="str">
        <f>IF(AND(H162&lt;&gt;"Výkaz výměr:",I162=""),"Výkaz výměr:","")</f>
        <v/>
      </c>
      <c r="I163" s="84" t="s">
        <v>160</v>
      </c>
      <c r="J163" s="215"/>
      <c r="L163" s="85"/>
      <c r="M163" s="216">
        <v>26.25</v>
      </c>
      <c r="N163" s="244"/>
      <c r="O163" s="85"/>
      <c r="P163" s="86"/>
      <c r="Q163" s="85"/>
      <c r="R163" s="85"/>
      <c r="S163" s="85"/>
      <c r="T163" s="87" t="s">
        <v>14</v>
      </c>
      <c r="U163" s="85"/>
      <c r="V163" s="85"/>
      <c r="W163" s="88"/>
    </row>
    <row r="164" spans="6:25" s="205" customFormat="1" ht="12" outlineLevel="4" x14ac:dyDescent="0.2">
      <c r="F164" s="72">
        <v>16</v>
      </c>
      <c r="G164" s="73" t="s">
        <v>34</v>
      </c>
      <c r="H164" s="74" t="s">
        <v>816</v>
      </c>
      <c r="I164" s="75" t="s">
        <v>2953</v>
      </c>
      <c r="J164" s="73" t="s">
        <v>15</v>
      </c>
      <c r="K164" s="76">
        <v>6405</v>
      </c>
      <c r="L164" s="77">
        <v>0</v>
      </c>
      <c r="M164" s="206">
        <v>6405</v>
      </c>
      <c r="N164" s="232"/>
      <c r="O164" s="77">
        <f>M164*N164</f>
        <v>0</v>
      </c>
      <c r="P164" s="79"/>
      <c r="Q164" s="80">
        <f>M164*P164</f>
        <v>0</v>
      </c>
      <c r="R164" s="79"/>
      <c r="S164" s="80">
        <f>M164*R164</f>
        <v>0</v>
      </c>
      <c r="T164" s="78">
        <v>15</v>
      </c>
      <c r="U164" s="78">
        <f>O164*(T164/100)</f>
        <v>0</v>
      </c>
      <c r="V164" s="78">
        <f>O164+U164</f>
        <v>0</v>
      </c>
      <c r="W164" s="75"/>
      <c r="X164" s="96" t="s">
        <v>1162</v>
      </c>
      <c r="Y164" s="96">
        <v>1</v>
      </c>
    </row>
    <row r="165" spans="6:25" s="71" customFormat="1" ht="33.75" outlineLevel="4" x14ac:dyDescent="0.2">
      <c r="F165" s="207"/>
      <c r="G165" s="208"/>
      <c r="H165" s="19" t="s">
        <v>1053</v>
      </c>
      <c r="I165" s="228" t="s">
        <v>3340</v>
      </c>
      <c r="J165" s="221"/>
      <c r="K165" s="221"/>
      <c r="L165" s="221"/>
      <c r="M165" s="221"/>
      <c r="N165" s="245"/>
      <c r="O165" s="231"/>
      <c r="P165" s="209"/>
      <c r="Q165" s="210"/>
      <c r="R165" s="209"/>
      <c r="S165" s="210"/>
      <c r="T165" s="211"/>
      <c r="U165" s="211"/>
      <c r="V165" s="211"/>
      <c r="W165" s="212"/>
      <c r="X165" s="212"/>
      <c r="Y165" s="212"/>
    </row>
    <row r="166" spans="6:25" s="71" customFormat="1" ht="6" customHeight="1" outlineLevel="4" x14ac:dyDescent="0.2">
      <c r="F166" s="207"/>
      <c r="G166" s="208"/>
      <c r="H166" s="20"/>
      <c r="I166" s="212"/>
      <c r="J166" s="208"/>
      <c r="K166" s="213"/>
      <c r="L166" s="214"/>
      <c r="M166" s="213"/>
      <c r="N166" s="241"/>
      <c r="O166" s="214"/>
      <c r="P166" s="209"/>
      <c r="Q166" s="210"/>
      <c r="R166" s="209"/>
      <c r="S166" s="210"/>
      <c r="T166" s="211"/>
      <c r="U166" s="211"/>
      <c r="V166" s="211"/>
      <c r="W166" s="212"/>
      <c r="X166" s="212"/>
      <c r="Y166" s="212"/>
    </row>
    <row r="167" spans="6:25" s="81" customFormat="1" ht="11.25" outlineLevel="5" x14ac:dyDescent="0.2">
      <c r="F167" s="82"/>
      <c r="G167" s="83"/>
      <c r="H167" s="21" t="str">
        <f>IF(AND(H166&lt;&gt;"Výkaz výměr:",I166=""),"Výkaz výměr:","")</f>
        <v>Výkaz výměr:</v>
      </c>
      <c r="I167" s="84" t="s">
        <v>1474</v>
      </c>
      <c r="J167" s="215"/>
      <c r="L167" s="85"/>
      <c r="M167" s="216">
        <v>6405</v>
      </c>
      <c r="N167" s="244"/>
      <c r="O167" s="85"/>
      <c r="P167" s="86"/>
      <c r="Q167" s="85"/>
      <c r="R167" s="85"/>
      <c r="S167" s="85"/>
      <c r="T167" s="87" t="s">
        <v>14</v>
      </c>
      <c r="U167" s="85"/>
      <c r="V167" s="85"/>
      <c r="W167" s="88"/>
    </row>
    <row r="168" spans="6:25" s="205" customFormat="1" ht="12" outlineLevel="4" x14ac:dyDescent="0.2">
      <c r="F168" s="72">
        <v>17</v>
      </c>
      <c r="G168" s="73" t="s">
        <v>34</v>
      </c>
      <c r="H168" s="74" t="s">
        <v>817</v>
      </c>
      <c r="I168" s="75" t="s">
        <v>2474</v>
      </c>
      <c r="J168" s="73" t="s">
        <v>15</v>
      </c>
      <c r="K168" s="76">
        <v>26.25</v>
      </c>
      <c r="L168" s="77">
        <v>0</v>
      </c>
      <c r="M168" s="206">
        <v>26.25</v>
      </c>
      <c r="N168" s="232"/>
      <c r="O168" s="77">
        <f>M168*N168</f>
        <v>0</v>
      </c>
      <c r="P168" s="79"/>
      <c r="Q168" s="80">
        <f>M168*P168</f>
        <v>0</v>
      </c>
      <c r="R168" s="79"/>
      <c r="S168" s="80">
        <f>M168*R168</f>
        <v>0</v>
      </c>
      <c r="T168" s="78">
        <v>15</v>
      </c>
      <c r="U168" s="78">
        <f>O168*(T168/100)</f>
        <v>0</v>
      </c>
      <c r="V168" s="78">
        <f>O168+U168</f>
        <v>0</v>
      </c>
      <c r="W168" s="75"/>
      <c r="X168" s="96" t="s">
        <v>1162</v>
      </c>
      <c r="Y168" s="96">
        <v>1</v>
      </c>
    </row>
    <row r="169" spans="6:25" s="71" customFormat="1" ht="33.75" outlineLevel="4" x14ac:dyDescent="0.2">
      <c r="F169" s="207"/>
      <c r="G169" s="208"/>
      <c r="H169" s="19" t="s">
        <v>1053</v>
      </c>
      <c r="I169" s="228" t="s">
        <v>3292</v>
      </c>
      <c r="J169" s="221"/>
      <c r="K169" s="221"/>
      <c r="L169" s="221"/>
      <c r="M169" s="221"/>
      <c r="N169" s="245"/>
      <c r="O169" s="231"/>
      <c r="P169" s="209"/>
      <c r="Q169" s="210"/>
      <c r="R169" s="209"/>
      <c r="S169" s="210"/>
      <c r="T169" s="211"/>
      <c r="U169" s="211"/>
      <c r="V169" s="211"/>
      <c r="W169" s="212"/>
      <c r="X169" s="212"/>
      <c r="Y169" s="212"/>
    </row>
    <row r="170" spans="6:25" s="71" customFormat="1" ht="6" customHeight="1" outlineLevel="4" x14ac:dyDescent="0.2">
      <c r="F170" s="207"/>
      <c r="G170" s="208"/>
      <c r="H170" s="20"/>
      <c r="I170" s="212"/>
      <c r="J170" s="208"/>
      <c r="K170" s="213"/>
      <c r="L170" s="214"/>
      <c r="M170" s="213"/>
      <c r="N170" s="241"/>
      <c r="O170" s="214"/>
      <c r="P170" s="209"/>
      <c r="Q170" s="210"/>
      <c r="R170" s="209"/>
      <c r="S170" s="210"/>
      <c r="T170" s="211"/>
      <c r="U170" s="211"/>
      <c r="V170" s="211"/>
      <c r="W170" s="212"/>
      <c r="X170" s="212"/>
      <c r="Y170" s="212"/>
    </row>
    <row r="171" spans="6:25" s="81" customFormat="1" ht="11.25" outlineLevel="5" x14ac:dyDescent="0.2">
      <c r="F171" s="82"/>
      <c r="G171" s="83"/>
      <c r="H171" s="21" t="str">
        <f>IF(AND(H170&lt;&gt;"Výkaz výměr:",I170=""),"Výkaz výměr:","")</f>
        <v>Výkaz výměr:</v>
      </c>
      <c r="I171" s="84" t="s">
        <v>160</v>
      </c>
      <c r="J171" s="215"/>
      <c r="L171" s="85"/>
      <c r="M171" s="216">
        <v>26.25</v>
      </c>
      <c r="N171" s="244"/>
      <c r="O171" s="85"/>
      <c r="P171" s="86"/>
      <c r="Q171" s="85"/>
      <c r="R171" s="85"/>
      <c r="S171" s="85"/>
      <c r="T171" s="87" t="s">
        <v>14</v>
      </c>
      <c r="U171" s="85"/>
      <c r="V171" s="85"/>
      <c r="W171" s="88"/>
    </row>
    <row r="172" spans="6:25" s="205" customFormat="1" ht="24" outlineLevel="4" x14ac:dyDescent="0.2">
      <c r="F172" s="72">
        <v>18</v>
      </c>
      <c r="G172" s="73" t="s">
        <v>34</v>
      </c>
      <c r="H172" s="74" t="s">
        <v>818</v>
      </c>
      <c r="I172" s="75" t="s">
        <v>3065</v>
      </c>
      <c r="J172" s="73" t="s">
        <v>115</v>
      </c>
      <c r="K172" s="76">
        <v>976</v>
      </c>
      <c r="L172" s="77">
        <v>0</v>
      </c>
      <c r="M172" s="206">
        <v>976</v>
      </c>
      <c r="N172" s="232"/>
      <c r="O172" s="77">
        <f>M172*N172</f>
        <v>0</v>
      </c>
      <c r="P172" s="79"/>
      <c r="Q172" s="80">
        <f>M172*P172</f>
        <v>0</v>
      </c>
      <c r="R172" s="79"/>
      <c r="S172" s="80">
        <f>M172*R172</f>
        <v>0</v>
      </c>
      <c r="T172" s="78">
        <v>15</v>
      </c>
      <c r="U172" s="78">
        <f>O172*(T172/100)</f>
        <v>0</v>
      </c>
      <c r="V172" s="78">
        <f>O172+U172</f>
        <v>0</v>
      </c>
      <c r="W172" s="75"/>
      <c r="X172" s="96" t="s">
        <v>1162</v>
      </c>
      <c r="Y172" s="96">
        <v>1</v>
      </c>
    </row>
    <row r="173" spans="6:25" s="71" customFormat="1" ht="45" outlineLevel="4" x14ac:dyDescent="0.2">
      <c r="F173" s="207"/>
      <c r="G173" s="208"/>
      <c r="H173" s="19" t="s">
        <v>1053</v>
      </c>
      <c r="I173" s="228" t="s">
        <v>3470</v>
      </c>
      <c r="J173" s="221"/>
      <c r="K173" s="221"/>
      <c r="L173" s="221"/>
      <c r="M173" s="221"/>
      <c r="N173" s="245"/>
      <c r="O173" s="231"/>
      <c r="P173" s="209"/>
      <c r="Q173" s="210"/>
      <c r="R173" s="209"/>
      <c r="S173" s="210"/>
      <c r="T173" s="211"/>
      <c r="U173" s="211"/>
      <c r="V173" s="211"/>
      <c r="W173" s="212"/>
      <c r="X173" s="212"/>
      <c r="Y173" s="212"/>
    </row>
    <row r="174" spans="6:25" s="71" customFormat="1" ht="6" customHeight="1" outlineLevel="4" x14ac:dyDescent="0.2">
      <c r="F174" s="207"/>
      <c r="G174" s="208"/>
      <c r="H174" s="20"/>
      <c r="I174" s="212"/>
      <c r="J174" s="208"/>
      <c r="K174" s="213"/>
      <c r="L174" s="214"/>
      <c r="M174" s="213"/>
      <c r="N174" s="241"/>
      <c r="O174" s="214"/>
      <c r="P174" s="209"/>
      <c r="Q174" s="210"/>
      <c r="R174" s="209"/>
      <c r="S174" s="210"/>
      <c r="T174" s="211"/>
      <c r="U174" s="211"/>
      <c r="V174" s="211"/>
      <c r="W174" s="212"/>
      <c r="X174" s="212"/>
      <c r="Y174" s="212"/>
    </row>
    <row r="175" spans="6:25" s="81" customFormat="1" ht="11.25" outlineLevel="5" x14ac:dyDescent="0.2">
      <c r="F175" s="82"/>
      <c r="G175" s="83"/>
      <c r="H175" s="21" t="str">
        <f>IF(AND(H174&lt;&gt;"Výkaz výměr:",I174=""),"Výkaz výměr:","")</f>
        <v>Výkaz výměr:</v>
      </c>
      <c r="I175" s="84" t="s">
        <v>1091</v>
      </c>
      <c r="J175" s="215"/>
      <c r="L175" s="85"/>
      <c r="M175" s="216">
        <v>0</v>
      </c>
      <c r="N175" s="244"/>
      <c r="O175" s="85"/>
      <c r="P175" s="86"/>
      <c r="Q175" s="85"/>
      <c r="R175" s="85"/>
      <c r="S175" s="85"/>
      <c r="T175" s="87" t="s">
        <v>14</v>
      </c>
      <c r="U175" s="85"/>
      <c r="V175" s="85"/>
      <c r="W175" s="88"/>
    </row>
    <row r="176" spans="6:25" s="81" customFormat="1" ht="11.25" outlineLevel="5" x14ac:dyDescent="0.2">
      <c r="F176" s="82"/>
      <c r="G176" s="83"/>
      <c r="H176" s="21" t="str">
        <f>IF(AND(H175&lt;&gt;"Výkaz výměr:",I175=""),"Výkaz výměr:","")</f>
        <v/>
      </c>
      <c r="I176" s="84" t="s">
        <v>1361</v>
      </c>
      <c r="J176" s="215"/>
      <c r="L176" s="85"/>
      <c r="M176" s="216">
        <v>488</v>
      </c>
      <c r="N176" s="244"/>
      <c r="O176" s="85"/>
      <c r="P176" s="86"/>
      <c r="Q176" s="85"/>
      <c r="R176" s="85"/>
      <c r="S176" s="85"/>
      <c r="T176" s="87" t="s">
        <v>14</v>
      </c>
      <c r="U176" s="85"/>
      <c r="V176" s="85"/>
      <c r="W176" s="88"/>
    </row>
    <row r="177" spans="6:25" s="81" customFormat="1" ht="11.25" outlineLevel="5" x14ac:dyDescent="0.2">
      <c r="F177" s="82"/>
      <c r="G177" s="83"/>
      <c r="H177" s="21" t="str">
        <f>IF(AND(H176&lt;&gt;"Výkaz výměr:",I176=""),"Výkaz výměr:","")</f>
        <v/>
      </c>
      <c r="I177" s="84" t="s">
        <v>1092</v>
      </c>
      <c r="J177" s="215"/>
      <c r="L177" s="85"/>
      <c r="M177" s="216">
        <v>0</v>
      </c>
      <c r="N177" s="244"/>
      <c r="O177" s="85"/>
      <c r="P177" s="86"/>
      <c r="Q177" s="85"/>
      <c r="R177" s="85"/>
      <c r="S177" s="85"/>
      <c r="T177" s="87" t="s">
        <v>14</v>
      </c>
      <c r="U177" s="85"/>
      <c r="V177" s="85"/>
      <c r="W177" s="88"/>
    </row>
    <row r="178" spans="6:25" s="81" customFormat="1" ht="11.25" outlineLevel="5" x14ac:dyDescent="0.2">
      <c r="F178" s="82"/>
      <c r="G178" s="83"/>
      <c r="H178" s="21" t="str">
        <f>IF(AND(H177&lt;&gt;"Výkaz výměr:",I177=""),"Výkaz výměr:","")</f>
        <v/>
      </c>
      <c r="I178" s="84" t="s">
        <v>1361</v>
      </c>
      <c r="J178" s="215"/>
      <c r="L178" s="85"/>
      <c r="M178" s="216">
        <v>488</v>
      </c>
      <c r="N178" s="244"/>
      <c r="O178" s="85"/>
      <c r="P178" s="86"/>
      <c r="Q178" s="85"/>
      <c r="R178" s="85"/>
      <c r="S178" s="85"/>
      <c r="T178" s="87" t="s">
        <v>14</v>
      </c>
      <c r="U178" s="85"/>
      <c r="V178" s="85"/>
      <c r="W178" s="88"/>
    </row>
    <row r="179" spans="6:25" s="205" customFormat="1" ht="24" outlineLevel="4" x14ac:dyDescent="0.2">
      <c r="F179" s="72">
        <v>19</v>
      </c>
      <c r="G179" s="73" t="s">
        <v>34</v>
      </c>
      <c r="H179" s="74" t="s">
        <v>819</v>
      </c>
      <c r="I179" s="75" t="s">
        <v>3284</v>
      </c>
      <c r="J179" s="73" t="s">
        <v>38</v>
      </c>
      <c r="K179" s="76">
        <v>79.055999999999997</v>
      </c>
      <c r="L179" s="77">
        <v>0</v>
      </c>
      <c r="M179" s="206">
        <v>79.055999999999997</v>
      </c>
      <c r="N179" s="232"/>
      <c r="O179" s="77">
        <f>M179*N179</f>
        <v>0</v>
      </c>
      <c r="P179" s="79">
        <v>2.1000000000000001E-4</v>
      </c>
      <c r="Q179" s="80">
        <f>M179*P179</f>
        <v>1.660176E-2</v>
      </c>
      <c r="R179" s="79"/>
      <c r="S179" s="80">
        <f>M179*R179</f>
        <v>0</v>
      </c>
      <c r="T179" s="78">
        <v>15</v>
      </c>
      <c r="U179" s="78">
        <f>O179*(T179/100)</f>
        <v>0</v>
      </c>
      <c r="V179" s="78">
        <f>O179+U179</f>
        <v>0</v>
      </c>
      <c r="W179" s="75"/>
      <c r="X179" s="96" t="s">
        <v>1162</v>
      </c>
      <c r="Y179" s="96">
        <v>1</v>
      </c>
    </row>
    <row r="180" spans="6:25" s="71" customFormat="1" ht="33.75" outlineLevel="4" x14ac:dyDescent="0.2">
      <c r="F180" s="207"/>
      <c r="G180" s="208"/>
      <c r="H180" s="19" t="s">
        <v>1053</v>
      </c>
      <c r="I180" s="228" t="s">
        <v>3445</v>
      </c>
      <c r="J180" s="221"/>
      <c r="K180" s="221"/>
      <c r="L180" s="221"/>
      <c r="M180" s="221"/>
      <c r="N180" s="245"/>
      <c r="O180" s="231"/>
      <c r="P180" s="209"/>
      <c r="Q180" s="210"/>
      <c r="R180" s="209"/>
      <c r="S180" s="210"/>
      <c r="T180" s="211"/>
      <c r="U180" s="211"/>
      <c r="V180" s="211"/>
      <c r="W180" s="212"/>
      <c r="X180" s="212"/>
      <c r="Y180" s="212"/>
    </row>
    <row r="181" spans="6:25" s="71" customFormat="1" ht="6" customHeight="1" outlineLevel="4" x14ac:dyDescent="0.2">
      <c r="F181" s="207"/>
      <c r="G181" s="208"/>
      <c r="H181" s="20"/>
      <c r="I181" s="212"/>
      <c r="J181" s="208"/>
      <c r="K181" s="213"/>
      <c r="L181" s="214"/>
      <c r="M181" s="213"/>
      <c r="N181" s="241"/>
      <c r="O181" s="214"/>
      <c r="P181" s="209"/>
      <c r="Q181" s="210"/>
      <c r="R181" s="209"/>
      <c r="S181" s="210"/>
      <c r="T181" s="211"/>
      <c r="U181" s="211"/>
      <c r="V181" s="211"/>
      <c r="W181" s="212"/>
      <c r="X181" s="212"/>
      <c r="Y181" s="212"/>
    </row>
    <row r="182" spans="6:25" s="81" customFormat="1" ht="11.25" outlineLevel="5" x14ac:dyDescent="0.2">
      <c r="F182" s="82"/>
      <c r="G182" s="83"/>
      <c r="H182" s="21" t="str">
        <f>IF(AND(H181&lt;&gt;"Výkaz výměr:",I181=""),"Výkaz výměr:","")</f>
        <v>Výkaz výměr:</v>
      </c>
      <c r="I182" s="84" t="s">
        <v>1131</v>
      </c>
      <c r="J182" s="215"/>
      <c r="L182" s="85"/>
      <c r="M182" s="216">
        <v>0</v>
      </c>
      <c r="N182" s="244"/>
      <c r="O182" s="85"/>
      <c r="P182" s="86"/>
      <c r="Q182" s="85"/>
      <c r="R182" s="85"/>
      <c r="S182" s="85"/>
      <c r="T182" s="87" t="s">
        <v>14</v>
      </c>
      <c r="U182" s="85"/>
      <c r="V182" s="85"/>
      <c r="W182" s="88"/>
    </row>
    <row r="183" spans="6:25" s="81" customFormat="1" ht="11.25" outlineLevel="5" x14ac:dyDescent="0.2">
      <c r="F183" s="82"/>
      <c r="G183" s="83"/>
      <c r="H183" s="21" t="str">
        <f>IF(AND(H182&lt;&gt;"Výkaz výměr:",I182=""),"Výkaz výměr:","")</f>
        <v/>
      </c>
      <c r="I183" s="84" t="s">
        <v>920</v>
      </c>
      <c r="J183" s="215"/>
      <c r="L183" s="85"/>
      <c r="M183" s="216">
        <v>0</v>
      </c>
      <c r="N183" s="244"/>
      <c r="O183" s="85"/>
      <c r="P183" s="86"/>
      <c r="Q183" s="85"/>
      <c r="R183" s="85"/>
      <c r="S183" s="85"/>
      <c r="T183" s="87" t="s">
        <v>14</v>
      </c>
      <c r="U183" s="85"/>
      <c r="V183" s="85"/>
      <c r="W183" s="88"/>
    </row>
    <row r="184" spans="6:25" s="81" customFormat="1" ht="11.25" outlineLevel="5" x14ac:dyDescent="0.2">
      <c r="F184" s="82"/>
      <c r="G184" s="83"/>
      <c r="H184" s="21" t="str">
        <f>IF(AND(H183&lt;&gt;"Výkaz výměr:",I183=""),"Výkaz výměr:","")</f>
        <v/>
      </c>
      <c r="I184" s="84" t="s">
        <v>1020</v>
      </c>
      <c r="J184" s="215"/>
      <c r="L184" s="85"/>
      <c r="M184" s="216">
        <v>79.055999999999997</v>
      </c>
      <c r="N184" s="244"/>
      <c r="O184" s="85"/>
      <c r="P184" s="86"/>
      <c r="Q184" s="85"/>
      <c r="R184" s="85"/>
      <c r="S184" s="85"/>
      <c r="T184" s="87" t="s">
        <v>14</v>
      </c>
      <c r="U184" s="85"/>
      <c r="V184" s="85"/>
      <c r="W184" s="88"/>
    </row>
    <row r="185" spans="6:25" s="6" customFormat="1" ht="12.75" customHeight="1" outlineLevel="4" x14ac:dyDescent="0.2">
      <c r="F185" s="7"/>
      <c r="G185" s="8"/>
      <c r="H185" s="8"/>
      <c r="I185" s="217"/>
      <c r="J185" s="218"/>
      <c r="K185" s="219"/>
      <c r="L185" s="220"/>
      <c r="M185" s="219"/>
      <c r="N185" s="242"/>
      <c r="O185" s="11"/>
      <c r="P185" s="12"/>
      <c r="Q185" s="11"/>
      <c r="R185" s="11"/>
      <c r="S185" s="11"/>
      <c r="T185" s="5" t="s">
        <v>14</v>
      </c>
      <c r="U185" s="11"/>
      <c r="V185" s="11"/>
      <c r="W185" s="11"/>
    </row>
    <row r="186" spans="6:25" s="60" customFormat="1" ht="16.5" customHeight="1" outlineLevel="3" x14ac:dyDescent="0.2">
      <c r="F186" s="61"/>
      <c r="G186" s="62"/>
      <c r="H186" s="63"/>
      <c r="I186" s="227" t="s">
        <v>3670</v>
      </c>
      <c r="J186" s="62"/>
      <c r="K186" s="64"/>
      <c r="L186" s="65"/>
      <c r="M186" s="64"/>
      <c r="N186" s="239"/>
      <c r="O186" s="65">
        <f>SUBTOTAL(9,O187:O199)</f>
        <v>0</v>
      </c>
      <c r="P186" s="67"/>
      <c r="Q186" s="68">
        <f>SUBTOTAL(9,Q187:Q199)</f>
        <v>0</v>
      </c>
      <c r="R186" s="65"/>
      <c r="S186" s="68">
        <f>SUBTOTAL(9,S187:S199)</f>
        <v>0</v>
      </c>
      <c r="T186" s="69" t="s">
        <v>14</v>
      </c>
      <c r="U186" s="66">
        <f>SUBTOTAL(9,U187:U199)</f>
        <v>0</v>
      </c>
      <c r="V186" s="66">
        <f>SUBTOTAL(9,V187:V199)</f>
        <v>0</v>
      </c>
      <c r="W186" s="70"/>
      <c r="Y186" s="66">
        <f>SUBTOTAL(9,Y187:Y199)</f>
        <v>4</v>
      </c>
    </row>
    <row r="187" spans="6:25" s="205" customFormat="1" ht="24" outlineLevel="4" x14ac:dyDescent="0.2">
      <c r="F187" s="72">
        <v>20</v>
      </c>
      <c r="G187" s="73" t="s">
        <v>34</v>
      </c>
      <c r="H187" s="74" t="s">
        <v>859</v>
      </c>
      <c r="I187" s="75" t="s">
        <v>3228</v>
      </c>
      <c r="J187" s="73" t="s">
        <v>16</v>
      </c>
      <c r="K187" s="76">
        <v>56.802315499999999</v>
      </c>
      <c r="L187" s="77">
        <v>0</v>
      </c>
      <c r="M187" s="206">
        <v>56.802315499999999</v>
      </c>
      <c r="N187" s="232"/>
      <c r="O187" s="77">
        <f>M187*N187</f>
        <v>0</v>
      </c>
      <c r="P187" s="79"/>
      <c r="Q187" s="80">
        <f>M187*P187</f>
        <v>0</v>
      </c>
      <c r="R187" s="79"/>
      <c r="S187" s="80">
        <f>M187*R187</f>
        <v>0</v>
      </c>
      <c r="T187" s="78">
        <v>15</v>
      </c>
      <c r="U187" s="78">
        <f>O187*(T187/100)</f>
        <v>0</v>
      </c>
      <c r="V187" s="78">
        <f>O187+U187</f>
        <v>0</v>
      </c>
      <c r="W187" s="75" t="s">
        <v>1942</v>
      </c>
      <c r="X187" s="96" t="s">
        <v>1162</v>
      </c>
      <c r="Y187" s="96">
        <v>1</v>
      </c>
    </row>
    <row r="188" spans="6:25" s="71" customFormat="1" ht="56.25" outlineLevel="4" x14ac:dyDescent="0.2">
      <c r="F188" s="207"/>
      <c r="G188" s="208"/>
      <c r="H188" s="19" t="s">
        <v>1053</v>
      </c>
      <c r="I188" s="228" t="s">
        <v>3523</v>
      </c>
      <c r="J188" s="221"/>
      <c r="K188" s="221"/>
      <c r="L188" s="221"/>
      <c r="M188" s="221"/>
      <c r="N188" s="245"/>
      <c r="O188" s="231"/>
      <c r="P188" s="209"/>
      <c r="Q188" s="210"/>
      <c r="R188" s="209"/>
      <c r="S188" s="210"/>
      <c r="T188" s="211"/>
      <c r="U188" s="211"/>
      <c r="V188" s="211"/>
      <c r="W188" s="212"/>
      <c r="X188" s="212"/>
      <c r="Y188" s="212"/>
    </row>
    <row r="189" spans="6:25" s="71" customFormat="1" ht="6" customHeight="1" outlineLevel="4" x14ac:dyDescent="0.2">
      <c r="F189" s="207"/>
      <c r="G189" s="208"/>
      <c r="H189" s="20"/>
      <c r="I189" s="212"/>
      <c r="J189" s="208"/>
      <c r="K189" s="213"/>
      <c r="L189" s="214"/>
      <c r="M189" s="213"/>
      <c r="N189" s="241"/>
      <c r="O189" s="214"/>
      <c r="P189" s="209"/>
      <c r="Q189" s="210"/>
      <c r="R189" s="209"/>
      <c r="S189" s="210"/>
      <c r="T189" s="211"/>
      <c r="U189" s="211"/>
      <c r="V189" s="211"/>
      <c r="W189" s="212"/>
      <c r="X189" s="212"/>
      <c r="Y189" s="212"/>
    </row>
    <row r="190" spans="6:25" s="205" customFormat="1" ht="24" outlineLevel="4" x14ac:dyDescent="0.2">
      <c r="F190" s="72">
        <v>21</v>
      </c>
      <c r="G190" s="73" t="s">
        <v>12</v>
      </c>
      <c r="H190" s="74" t="s">
        <v>316</v>
      </c>
      <c r="I190" s="75" t="s">
        <v>3421</v>
      </c>
      <c r="J190" s="73" t="s">
        <v>16</v>
      </c>
      <c r="K190" s="76">
        <v>56.802315499999999</v>
      </c>
      <c r="L190" s="77">
        <v>0</v>
      </c>
      <c r="M190" s="206">
        <v>56.802315499999999</v>
      </c>
      <c r="N190" s="232"/>
      <c r="O190" s="77">
        <f>M190*N190</f>
        <v>0</v>
      </c>
      <c r="P190" s="79"/>
      <c r="Q190" s="80">
        <f>M190*P190</f>
        <v>0</v>
      </c>
      <c r="R190" s="79"/>
      <c r="S190" s="80">
        <f>M190*R190</f>
        <v>0</v>
      </c>
      <c r="T190" s="78">
        <v>15</v>
      </c>
      <c r="U190" s="78">
        <f>O190*(T190/100)</f>
        <v>0</v>
      </c>
      <c r="V190" s="78">
        <f>O190+U190</f>
        <v>0</v>
      </c>
      <c r="W190" s="75" t="s">
        <v>1942</v>
      </c>
      <c r="X190" s="96" t="s">
        <v>1162</v>
      </c>
      <c r="Y190" s="96">
        <v>1</v>
      </c>
    </row>
    <row r="191" spans="6:25" s="71" customFormat="1" ht="12" outlineLevel="4" x14ac:dyDescent="0.2">
      <c r="F191" s="207"/>
      <c r="G191" s="208"/>
      <c r="H191" s="19" t="s">
        <v>1053</v>
      </c>
      <c r="I191" s="228"/>
      <c r="J191" s="221"/>
      <c r="K191" s="221"/>
      <c r="L191" s="221"/>
      <c r="M191" s="221"/>
      <c r="N191" s="245"/>
      <c r="O191" s="231"/>
      <c r="P191" s="209"/>
      <c r="Q191" s="210"/>
      <c r="R191" s="209"/>
      <c r="S191" s="210"/>
      <c r="T191" s="211"/>
      <c r="U191" s="211"/>
      <c r="V191" s="211"/>
      <c r="W191" s="212"/>
      <c r="X191" s="212"/>
      <c r="Y191" s="212"/>
    </row>
    <row r="192" spans="6:25" s="71" customFormat="1" ht="6" customHeight="1" outlineLevel="4" x14ac:dyDescent="0.2">
      <c r="F192" s="207"/>
      <c r="G192" s="208"/>
      <c r="H192" s="20"/>
      <c r="I192" s="212"/>
      <c r="J192" s="208"/>
      <c r="K192" s="213"/>
      <c r="L192" s="214"/>
      <c r="M192" s="213"/>
      <c r="N192" s="241"/>
      <c r="O192" s="214"/>
      <c r="P192" s="209"/>
      <c r="Q192" s="210"/>
      <c r="R192" s="209"/>
      <c r="S192" s="210"/>
      <c r="T192" s="211"/>
      <c r="U192" s="211"/>
      <c r="V192" s="211"/>
      <c r="W192" s="212"/>
      <c r="X192" s="212"/>
      <c r="Y192" s="212"/>
    </row>
    <row r="193" spans="6:25" s="205" customFormat="1" ht="12" outlineLevel="4" x14ac:dyDescent="0.2">
      <c r="F193" s="72">
        <v>22</v>
      </c>
      <c r="G193" s="73" t="s">
        <v>34</v>
      </c>
      <c r="H193" s="74" t="s">
        <v>863</v>
      </c>
      <c r="I193" s="75" t="s">
        <v>2742</v>
      </c>
      <c r="J193" s="73" t="s">
        <v>16</v>
      </c>
      <c r="K193" s="76">
        <v>16.457432099999998</v>
      </c>
      <c r="L193" s="77">
        <v>0</v>
      </c>
      <c r="M193" s="206">
        <v>16.457432099999998</v>
      </c>
      <c r="N193" s="232"/>
      <c r="O193" s="77">
        <f>M193*N193</f>
        <v>0</v>
      </c>
      <c r="P193" s="79"/>
      <c r="Q193" s="80">
        <f>M193*P193</f>
        <v>0</v>
      </c>
      <c r="R193" s="79"/>
      <c r="S193" s="80">
        <f>M193*R193</f>
        <v>0</v>
      </c>
      <c r="T193" s="78">
        <v>15</v>
      </c>
      <c r="U193" s="78">
        <f>O193*(T193/100)</f>
        <v>0</v>
      </c>
      <c r="V193" s="78">
        <f>O193+U193</f>
        <v>0</v>
      </c>
      <c r="W193" s="75" t="s">
        <v>1942</v>
      </c>
      <c r="X193" s="96" t="s">
        <v>1162</v>
      </c>
      <c r="Y193" s="96">
        <v>1</v>
      </c>
    </row>
    <row r="194" spans="6:25" s="71" customFormat="1" ht="56.25" outlineLevel="4" x14ac:dyDescent="0.2">
      <c r="F194" s="207"/>
      <c r="G194" s="208"/>
      <c r="H194" s="19" t="s">
        <v>1053</v>
      </c>
      <c r="I194" s="228" t="s">
        <v>3634</v>
      </c>
      <c r="J194" s="221"/>
      <c r="K194" s="221"/>
      <c r="L194" s="221"/>
      <c r="M194" s="221"/>
      <c r="N194" s="245"/>
      <c r="O194" s="231"/>
      <c r="P194" s="209"/>
      <c r="Q194" s="210"/>
      <c r="R194" s="209"/>
      <c r="S194" s="210"/>
      <c r="T194" s="211"/>
      <c r="U194" s="211"/>
      <c r="V194" s="211"/>
      <c r="W194" s="212"/>
      <c r="X194" s="212"/>
      <c r="Y194" s="212"/>
    </row>
    <row r="195" spans="6:25" s="71" customFormat="1" ht="6" customHeight="1" outlineLevel="4" x14ac:dyDescent="0.2">
      <c r="F195" s="207"/>
      <c r="G195" s="208"/>
      <c r="H195" s="20"/>
      <c r="I195" s="212"/>
      <c r="J195" s="208"/>
      <c r="K195" s="213"/>
      <c r="L195" s="214"/>
      <c r="M195" s="213"/>
      <c r="N195" s="241"/>
      <c r="O195" s="214"/>
      <c r="P195" s="209"/>
      <c r="Q195" s="210"/>
      <c r="R195" s="209"/>
      <c r="S195" s="210"/>
      <c r="T195" s="211"/>
      <c r="U195" s="211"/>
      <c r="V195" s="211"/>
      <c r="W195" s="212"/>
      <c r="X195" s="212"/>
      <c r="Y195" s="212"/>
    </row>
    <row r="196" spans="6:25" s="205" customFormat="1" ht="24" outlineLevel="4" x14ac:dyDescent="0.2">
      <c r="F196" s="72">
        <v>23</v>
      </c>
      <c r="G196" s="73" t="s">
        <v>34</v>
      </c>
      <c r="H196" s="74" t="s">
        <v>865</v>
      </c>
      <c r="I196" s="75" t="s">
        <v>3045</v>
      </c>
      <c r="J196" s="73" t="s">
        <v>16</v>
      </c>
      <c r="K196" s="76">
        <v>16.457432099999998</v>
      </c>
      <c r="L196" s="77">
        <v>0</v>
      </c>
      <c r="M196" s="206">
        <v>16.457432099999998</v>
      </c>
      <c r="N196" s="232"/>
      <c r="O196" s="77">
        <f>M196*N196</f>
        <v>0</v>
      </c>
      <c r="P196" s="79"/>
      <c r="Q196" s="80">
        <f>M196*P196</f>
        <v>0</v>
      </c>
      <c r="R196" s="79"/>
      <c r="S196" s="80">
        <f>M196*R196</f>
        <v>0</v>
      </c>
      <c r="T196" s="78">
        <v>15</v>
      </c>
      <c r="U196" s="78">
        <f>O196*(T196/100)</f>
        <v>0</v>
      </c>
      <c r="V196" s="78">
        <f>O196+U196</f>
        <v>0</v>
      </c>
      <c r="W196" s="75" t="s">
        <v>1942</v>
      </c>
      <c r="X196" s="96" t="s">
        <v>1162</v>
      </c>
      <c r="Y196" s="96">
        <v>1</v>
      </c>
    </row>
    <row r="197" spans="6:25" s="71" customFormat="1" ht="56.25" outlineLevel="4" x14ac:dyDescent="0.2">
      <c r="F197" s="207"/>
      <c r="G197" s="208"/>
      <c r="H197" s="19" t="s">
        <v>1053</v>
      </c>
      <c r="I197" s="228" t="s">
        <v>3647</v>
      </c>
      <c r="J197" s="221"/>
      <c r="K197" s="221"/>
      <c r="L197" s="221"/>
      <c r="M197" s="221"/>
      <c r="N197" s="245"/>
      <c r="O197" s="231"/>
      <c r="P197" s="209"/>
      <c r="Q197" s="210"/>
      <c r="R197" s="209"/>
      <c r="S197" s="210"/>
      <c r="T197" s="211"/>
      <c r="U197" s="211"/>
      <c r="V197" s="211"/>
      <c r="W197" s="212"/>
      <c r="X197" s="212"/>
      <c r="Y197" s="212"/>
    </row>
    <row r="198" spans="6:25" s="71" customFormat="1" ht="6" customHeight="1" outlineLevel="4" x14ac:dyDescent="0.2">
      <c r="F198" s="207"/>
      <c r="G198" s="208"/>
      <c r="H198" s="20"/>
      <c r="I198" s="212"/>
      <c r="J198" s="208"/>
      <c r="K198" s="213"/>
      <c r="L198" s="214"/>
      <c r="M198" s="213"/>
      <c r="N198" s="241"/>
      <c r="O198" s="214"/>
      <c r="P198" s="209"/>
      <c r="Q198" s="210"/>
      <c r="R198" s="209"/>
      <c r="S198" s="210"/>
      <c r="T198" s="211"/>
      <c r="U198" s="211"/>
      <c r="V198" s="211"/>
      <c r="W198" s="212"/>
      <c r="X198" s="212"/>
      <c r="Y198" s="212"/>
    </row>
    <row r="199" spans="6:25" s="6" customFormat="1" ht="12.75" customHeight="1" outlineLevel="4" x14ac:dyDescent="0.2">
      <c r="F199" s="7"/>
      <c r="G199" s="8"/>
      <c r="H199" s="8"/>
      <c r="I199" s="217"/>
      <c r="J199" s="218"/>
      <c r="K199" s="219"/>
      <c r="L199" s="220"/>
      <c r="M199" s="219"/>
      <c r="N199" s="242"/>
      <c r="O199" s="11"/>
      <c r="P199" s="12"/>
      <c r="Q199" s="11"/>
      <c r="R199" s="11"/>
      <c r="S199" s="11"/>
      <c r="T199" s="5" t="s">
        <v>14</v>
      </c>
      <c r="U199" s="11"/>
      <c r="V199" s="11"/>
      <c r="W199" s="11"/>
    </row>
    <row r="200" spans="6:25" s="60" customFormat="1" ht="16.5" customHeight="1" outlineLevel="3" x14ac:dyDescent="0.2">
      <c r="F200" s="61"/>
      <c r="G200" s="62"/>
      <c r="H200" s="63"/>
      <c r="I200" s="227" t="s">
        <v>3671</v>
      </c>
      <c r="J200" s="62"/>
      <c r="K200" s="64"/>
      <c r="L200" s="65"/>
      <c r="M200" s="64"/>
      <c r="N200" s="239"/>
      <c r="O200" s="65">
        <f>SUBTOTAL(9,O201:O207)</f>
        <v>0</v>
      </c>
      <c r="P200" s="67"/>
      <c r="Q200" s="68">
        <f>SUBTOTAL(9,Q201:Q207)</f>
        <v>0</v>
      </c>
      <c r="R200" s="65"/>
      <c r="S200" s="68">
        <f>SUBTOTAL(9,S201:S207)</f>
        <v>1.01007</v>
      </c>
      <c r="T200" s="69" t="s">
        <v>14</v>
      </c>
      <c r="U200" s="66">
        <f>SUBTOTAL(9,U201:U207)</f>
        <v>0</v>
      </c>
      <c r="V200" s="66">
        <f>SUBTOTAL(9,V201:V207)</f>
        <v>0</v>
      </c>
      <c r="W200" s="70"/>
      <c r="Y200" s="66">
        <f>SUBTOTAL(9,Y201:Y207)</f>
        <v>1</v>
      </c>
    </row>
    <row r="201" spans="6:25" s="205" customFormat="1" ht="12" outlineLevel="4" x14ac:dyDescent="0.2">
      <c r="F201" s="72">
        <v>24</v>
      </c>
      <c r="G201" s="73" t="s">
        <v>34</v>
      </c>
      <c r="H201" s="74" t="s">
        <v>627</v>
      </c>
      <c r="I201" s="75" t="s">
        <v>2724</v>
      </c>
      <c r="J201" s="73" t="s">
        <v>38</v>
      </c>
      <c r="K201" s="76">
        <v>168.345</v>
      </c>
      <c r="L201" s="77">
        <v>0</v>
      </c>
      <c r="M201" s="206">
        <v>168.345</v>
      </c>
      <c r="N201" s="232"/>
      <c r="O201" s="77">
        <f>M201*N201</f>
        <v>0</v>
      </c>
      <c r="P201" s="79"/>
      <c r="Q201" s="80">
        <f>M201*P201</f>
        <v>0</v>
      </c>
      <c r="R201" s="79">
        <v>6.0000000000000001E-3</v>
      </c>
      <c r="S201" s="80">
        <f>M201*R201</f>
        <v>1.01007</v>
      </c>
      <c r="T201" s="78">
        <v>15</v>
      </c>
      <c r="U201" s="78">
        <f>O201*(T201/100)</f>
        <v>0</v>
      </c>
      <c r="V201" s="78">
        <f>O201+U201</f>
        <v>0</v>
      </c>
      <c r="W201" s="75"/>
      <c r="X201" s="96" t="s">
        <v>1162</v>
      </c>
      <c r="Y201" s="96">
        <v>1</v>
      </c>
    </row>
    <row r="202" spans="6:25" s="71" customFormat="1" ht="33.75" outlineLevel="4" x14ac:dyDescent="0.2">
      <c r="F202" s="207"/>
      <c r="G202" s="208"/>
      <c r="H202" s="19" t="s">
        <v>1053</v>
      </c>
      <c r="I202" s="228" t="s">
        <v>3028</v>
      </c>
      <c r="J202" s="221"/>
      <c r="K202" s="221"/>
      <c r="L202" s="221"/>
      <c r="M202" s="221"/>
      <c r="N202" s="245"/>
      <c r="O202" s="231"/>
      <c r="P202" s="209"/>
      <c r="Q202" s="210"/>
      <c r="R202" s="209"/>
      <c r="S202" s="210"/>
      <c r="T202" s="211"/>
      <c r="U202" s="211"/>
      <c r="V202" s="211"/>
      <c r="W202" s="212"/>
      <c r="X202" s="212"/>
      <c r="Y202" s="212"/>
    </row>
    <row r="203" spans="6:25" s="71" customFormat="1" ht="6" customHeight="1" outlineLevel="4" x14ac:dyDescent="0.2">
      <c r="F203" s="207"/>
      <c r="G203" s="208"/>
      <c r="H203" s="20"/>
      <c r="I203" s="212"/>
      <c r="J203" s="208"/>
      <c r="K203" s="213"/>
      <c r="L203" s="214"/>
      <c r="M203" s="213"/>
      <c r="N203" s="241"/>
      <c r="O203" s="214"/>
      <c r="P203" s="209"/>
      <c r="Q203" s="210"/>
      <c r="R203" s="209"/>
      <c r="S203" s="210"/>
      <c r="T203" s="211"/>
      <c r="U203" s="211"/>
      <c r="V203" s="211"/>
      <c r="W203" s="212"/>
      <c r="X203" s="212"/>
      <c r="Y203" s="212"/>
    </row>
    <row r="204" spans="6:25" s="81" customFormat="1" ht="11.25" outlineLevel="5" x14ac:dyDescent="0.2">
      <c r="F204" s="82"/>
      <c r="G204" s="83"/>
      <c r="H204" s="21" t="str">
        <f>IF(AND(H203&lt;&gt;"Výkaz výměr:",I203=""),"Výkaz výměr:","")</f>
        <v>Výkaz výměr:</v>
      </c>
      <c r="I204" s="84" t="s">
        <v>3077</v>
      </c>
      <c r="J204" s="215"/>
      <c r="L204" s="85"/>
      <c r="M204" s="216">
        <v>0</v>
      </c>
      <c r="N204" s="244"/>
      <c r="O204" s="85"/>
      <c r="P204" s="86"/>
      <c r="Q204" s="85"/>
      <c r="R204" s="85"/>
      <c r="S204" s="85"/>
      <c r="T204" s="87" t="s">
        <v>14</v>
      </c>
      <c r="U204" s="85"/>
      <c r="V204" s="85"/>
      <c r="W204" s="88"/>
    </row>
    <row r="205" spans="6:25" s="81" customFormat="1" ht="11.25" outlineLevel="5" x14ac:dyDescent="0.2">
      <c r="F205" s="82"/>
      <c r="G205" s="83"/>
      <c r="H205" s="21" t="str">
        <f>IF(AND(H204&lt;&gt;"Výkaz výměr:",I204=""),"Výkaz výměr:","")</f>
        <v/>
      </c>
      <c r="I205" s="84" t="s">
        <v>435</v>
      </c>
      <c r="J205" s="215"/>
      <c r="L205" s="85"/>
      <c r="M205" s="216">
        <v>0</v>
      </c>
      <c r="N205" s="244"/>
      <c r="O205" s="85"/>
      <c r="P205" s="86"/>
      <c r="Q205" s="85"/>
      <c r="R205" s="85"/>
      <c r="S205" s="85"/>
      <c r="T205" s="87" t="s">
        <v>14</v>
      </c>
      <c r="U205" s="85"/>
      <c r="V205" s="85"/>
      <c r="W205" s="88"/>
    </row>
    <row r="206" spans="6:25" s="81" customFormat="1" ht="11.25" outlineLevel="5" x14ac:dyDescent="0.2">
      <c r="F206" s="82"/>
      <c r="G206" s="83"/>
      <c r="H206" s="21" t="str">
        <f>IF(AND(H205&lt;&gt;"Výkaz výměr:",I205=""),"Výkaz výměr:","")</f>
        <v/>
      </c>
      <c r="I206" s="84" t="s">
        <v>281</v>
      </c>
      <c r="J206" s="215"/>
      <c r="L206" s="85"/>
      <c r="M206" s="216">
        <v>168.345</v>
      </c>
      <c r="N206" s="244"/>
      <c r="O206" s="85"/>
      <c r="P206" s="86"/>
      <c r="Q206" s="85"/>
      <c r="R206" s="85"/>
      <c r="S206" s="85"/>
      <c r="T206" s="87" t="s">
        <v>14</v>
      </c>
      <c r="U206" s="85"/>
      <c r="V206" s="85"/>
      <c r="W206" s="88"/>
    </row>
    <row r="207" spans="6:25" s="6" customFormat="1" ht="12.75" customHeight="1" outlineLevel="4" x14ac:dyDescent="0.2">
      <c r="F207" s="7"/>
      <c r="G207" s="8"/>
      <c r="H207" s="8"/>
      <c r="I207" s="217"/>
      <c r="J207" s="218"/>
      <c r="K207" s="219"/>
      <c r="L207" s="220"/>
      <c r="M207" s="219"/>
      <c r="N207" s="242"/>
      <c r="O207" s="11"/>
      <c r="P207" s="12"/>
      <c r="Q207" s="11"/>
      <c r="R207" s="11"/>
      <c r="S207" s="11"/>
      <c r="T207" s="5" t="s">
        <v>14</v>
      </c>
      <c r="U207" s="11"/>
      <c r="V207" s="11"/>
      <c r="W207" s="11"/>
    </row>
    <row r="208" spans="6:25" s="6" customFormat="1" ht="12.75" customHeight="1" outlineLevel="3" x14ac:dyDescent="0.2">
      <c r="F208" s="7"/>
      <c r="G208" s="8"/>
      <c r="H208" s="8"/>
      <c r="I208" s="9"/>
      <c r="J208" s="8"/>
      <c r="K208" s="10"/>
      <c r="L208" s="11"/>
      <c r="M208" s="10"/>
      <c r="N208" s="242"/>
      <c r="O208" s="11"/>
      <c r="P208" s="12"/>
      <c r="Q208" s="11"/>
      <c r="R208" s="11"/>
      <c r="S208" s="11"/>
      <c r="T208" s="5" t="s">
        <v>14</v>
      </c>
      <c r="U208" s="11"/>
      <c r="V208" s="11"/>
      <c r="W208" s="11"/>
    </row>
    <row r="209" spans="6:25" s="49" customFormat="1" ht="18.75" customHeight="1" outlineLevel="2" x14ac:dyDescent="0.2">
      <c r="F209" s="50"/>
      <c r="G209" s="51"/>
      <c r="H209" s="52"/>
      <c r="I209" s="226" t="s">
        <v>3672</v>
      </c>
      <c r="J209" s="51"/>
      <c r="K209" s="53"/>
      <c r="L209" s="54"/>
      <c r="M209" s="53"/>
      <c r="N209" s="238"/>
      <c r="O209" s="54">
        <f>SUBTOTAL(9,O210:O701)</f>
        <v>0</v>
      </c>
      <c r="P209" s="56"/>
      <c r="Q209" s="57">
        <f>SUBTOTAL(9,Q210:Q701)</f>
        <v>54.446135824999999</v>
      </c>
      <c r="R209" s="54"/>
      <c r="S209" s="57">
        <f>SUBTOTAL(9,S210:S701)</f>
        <v>340.63610015499989</v>
      </c>
      <c r="T209" s="58" t="s">
        <v>14</v>
      </c>
      <c r="U209" s="55">
        <f>SUBTOTAL(9,U210:U701)</f>
        <v>0</v>
      </c>
      <c r="V209" s="55">
        <f>SUBTOTAL(9,V210:V701)</f>
        <v>0</v>
      </c>
      <c r="W209" s="59"/>
      <c r="Y209" s="55">
        <f>SUBTOTAL(9,Y210:Y701)</f>
        <v>46</v>
      </c>
    </row>
    <row r="210" spans="6:25" s="60" customFormat="1" ht="16.5" customHeight="1" outlineLevel="3" x14ac:dyDescent="0.2">
      <c r="F210" s="61"/>
      <c r="G210" s="62"/>
      <c r="H210" s="63"/>
      <c r="I210" s="227" t="s">
        <v>3661</v>
      </c>
      <c r="J210" s="62"/>
      <c r="K210" s="64"/>
      <c r="L210" s="65"/>
      <c r="M210" s="64"/>
      <c r="N210" s="239"/>
      <c r="O210" s="65">
        <f>SUBTOTAL(9,O211:O229)</f>
        <v>0</v>
      </c>
      <c r="P210" s="67"/>
      <c r="Q210" s="68">
        <f>SUBTOTAL(9,Q211:Q229)</f>
        <v>0</v>
      </c>
      <c r="R210" s="65"/>
      <c r="S210" s="68">
        <f>SUBTOTAL(9,S211:S229)</f>
        <v>1.6297199999999998</v>
      </c>
      <c r="T210" s="69" t="s">
        <v>14</v>
      </c>
      <c r="U210" s="66">
        <f>SUBTOTAL(9,U211:U229)</f>
        <v>0</v>
      </c>
      <c r="V210" s="66">
        <f>SUBTOTAL(9,V211:V229)</f>
        <v>0</v>
      </c>
      <c r="W210" s="70"/>
      <c r="Y210" s="66">
        <f>SUBTOTAL(9,Y211:Y229)</f>
        <v>2</v>
      </c>
    </row>
    <row r="211" spans="6:25" s="205" customFormat="1" ht="24" outlineLevel="4" x14ac:dyDescent="0.2">
      <c r="F211" s="72">
        <v>25</v>
      </c>
      <c r="G211" s="73" t="s">
        <v>34</v>
      </c>
      <c r="H211" s="74" t="s">
        <v>491</v>
      </c>
      <c r="I211" s="75" t="s">
        <v>3068</v>
      </c>
      <c r="J211" s="73" t="s">
        <v>39</v>
      </c>
      <c r="K211" s="76">
        <v>0.67904999999999993</v>
      </c>
      <c r="L211" s="77">
        <v>0</v>
      </c>
      <c r="M211" s="206">
        <v>0.67904999999999993</v>
      </c>
      <c r="N211" s="232"/>
      <c r="O211" s="77">
        <f>M211*N211</f>
        <v>0</v>
      </c>
      <c r="P211" s="79"/>
      <c r="Q211" s="80">
        <f>M211*P211</f>
        <v>0</v>
      </c>
      <c r="R211" s="79">
        <v>2.4</v>
      </c>
      <c r="S211" s="80">
        <f>M211*R211</f>
        <v>1.6297199999999998</v>
      </c>
      <c r="T211" s="78">
        <v>15</v>
      </c>
      <c r="U211" s="78">
        <f>O211*(T211/100)</f>
        <v>0</v>
      </c>
      <c r="V211" s="78">
        <f>O211+U211</f>
        <v>0</v>
      </c>
      <c r="W211" s="75"/>
      <c r="X211" s="96" t="s">
        <v>1162</v>
      </c>
      <c r="Y211" s="96">
        <v>1</v>
      </c>
    </row>
    <row r="212" spans="6:25" s="71" customFormat="1" ht="67.5" outlineLevel="4" x14ac:dyDescent="0.2">
      <c r="F212" s="207"/>
      <c r="G212" s="208"/>
      <c r="H212" s="19" t="s">
        <v>1053</v>
      </c>
      <c r="I212" s="228" t="s">
        <v>3646</v>
      </c>
      <c r="J212" s="221"/>
      <c r="K212" s="221"/>
      <c r="L212" s="221"/>
      <c r="M212" s="221"/>
      <c r="N212" s="245"/>
      <c r="O212" s="231"/>
      <c r="P212" s="209"/>
      <c r="Q212" s="210"/>
      <c r="R212" s="209"/>
      <c r="S212" s="210"/>
      <c r="T212" s="211"/>
      <c r="U212" s="211"/>
      <c r="V212" s="211"/>
      <c r="W212" s="212"/>
      <c r="X212" s="212"/>
      <c r="Y212" s="212"/>
    </row>
    <row r="213" spans="6:25" s="71" customFormat="1" ht="6" customHeight="1" outlineLevel="4" x14ac:dyDescent="0.2">
      <c r="F213" s="207"/>
      <c r="G213" s="208"/>
      <c r="H213" s="20"/>
      <c r="I213" s="212"/>
      <c r="J213" s="208"/>
      <c r="K213" s="213"/>
      <c r="L213" s="214"/>
      <c r="M213" s="213"/>
      <c r="N213" s="241"/>
      <c r="O213" s="214"/>
      <c r="P213" s="209"/>
      <c r="Q213" s="210"/>
      <c r="R213" s="209"/>
      <c r="S213" s="210"/>
      <c r="T213" s="211"/>
      <c r="U213" s="211"/>
      <c r="V213" s="211"/>
      <c r="W213" s="212"/>
      <c r="X213" s="212"/>
      <c r="Y213" s="212"/>
    </row>
    <row r="214" spans="6:25" s="81" customFormat="1" ht="11.25" outlineLevel="5" x14ac:dyDescent="0.2">
      <c r="F214" s="82"/>
      <c r="G214" s="83"/>
      <c r="H214" s="21" t="str">
        <f t="shared" ref="H214:H220" si="5">IF(AND(H213&lt;&gt;"Výkaz výměr:",I213=""),"Výkaz výměr:","")</f>
        <v>Výkaz výměr:</v>
      </c>
      <c r="I214" s="84" t="s">
        <v>2231</v>
      </c>
      <c r="J214" s="215"/>
      <c r="L214" s="85"/>
      <c r="M214" s="216">
        <v>0</v>
      </c>
      <c r="N214" s="244"/>
      <c r="O214" s="85"/>
      <c r="P214" s="86"/>
      <c r="Q214" s="85"/>
      <c r="R214" s="85"/>
      <c r="S214" s="85"/>
      <c r="T214" s="87" t="s">
        <v>14</v>
      </c>
      <c r="U214" s="85"/>
      <c r="V214" s="85"/>
      <c r="W214" s="88"/>
    </row>
    <row r="215" spans="6:25" s="81" customFormat="1" ht="11.25" outlineLevel="5" x14ac:dyDescent="0.2">
      <c r="F215" s="82"/>
      <c r="G215" s="83"/>
      <c r="H215" s="21" t="str">
        <f t="shared" si="5"/>
        <v/>
      </c>
      <c r="I215" s="84" t="s">
        <v>2428</v>
      </c>
      <c r="J215" s="215"/>
      <c r="L215" s="85"/>
      <c r="M215" s="216">
        <v>0</v>
      </c>
      <c r="N215" s="244"/>
      <c r="O215" s="85"/>
      <c r="P215" s="86"/>
      <c r="Q215" s="85"/>
      <c r="R215" s="85"/>
      <c r="S215" s="85"/>
      <c r="T215" s="87" t="s">
        <v>14</v>
      </c>
      <c r="U215" s="85"/>
      <c r="V215" s="85"/>
      <c r="W215" s="88"/>
    </row>
    <row r="216" spans="6:25" s="81" customFormat="1" ht="11.25" outlineLevel="5" x14ac:dyDescent="0.2">
      <c r="F216" s="82"/>
      <c r="G216" s="83"/>
      <c r="H216" s="21" t="str">
        <f t="shared" si="5"/>
        <v/>
      </c>
      <c r="I216" s="84" t="s">
        <v>1100</v>
      </c>
      <c r="J216" s="215"/>
      <c r="L216" s="85"/>
      <c r="M216" s="216">
        <v>0</v>
      </c>
      <c r="N216" s="244"/>
      <c r="O216" s="85"/>
      <c r="P216" s="86"/>
      <c r="Q216" s="85"/>
      <c r="R216" s="85"/>
      <c r="S216" s="85"/>
      <c r="T216" s="87" t="s">
        <v>14</v>
      </c>
      <c r="U216" s="85"/>
      <c r="V216" s="85"/>
      <c r="W216" s="88"/>
    </row>
    <row r="217" spans="6:25" s="81" customFormat="1" ht="11.25" outlineLevel="5" x14ac:dyDescent="0.2">
      <c r="F217" s="82"/>
      <c r="G217" s="83"/>
      <c r="H217" s="21" t="str">
        <f t="shared" si="5"/>
        <v/>
      </c>
      <c r="I217" s="84" t="s">
        <v>2773</v>
      </c>
      <c r="J217" s="215"/>
      <c r="L217" s="85"/>
      <c r="M217" s="216">
        <v>0</v>
      </c>
      <c r="N217" s="244"/>
      <c r="O217" s="85"/>
      <c r="P217" s="86"/>
      <c r="Q217" s="85"/>
      <c r="R217" s="85"/>
      <c r="S217" s="85"/>
      <c r="T217" s="87" t="s">
        <v>14</v>
      </c>
      <c r="U217" s="85"/>
      <c r="V217" s="85"/>
      <c r="W217" s="88"/>
    </row>
    <row r="218" spans="6:25" s="81" customFormat="1" ht="11.25" outlineLevel="5" x14ac:dyDescent="0.2">
      <c r="F218" s="82"/>
      <c r="G218" s="83"/>
      <c r="H218" s="21" t="str">
        <f t="shared" si="5"/>
        <v/>
      </c>
      <c r="I218" s="84" t="s">
        <v>1453</v>
      </c>
      <c r="J218" s="215"/>
      <c r="L218" s="85"/>
      <c r="M218" s="216">
        <v>0.11505</v>
      </c>
      <c r="N218" s="244"/>
      <c r="O218" s="85"/>
      <c r="P218" s="86"/>
      <c r="Q218" s="85"/>
      <c r="R218" s="85"/>
      <c r="S218" s="85"/>
      <c r="T218" s="87" t="s">
        <v>14</v>
      </c>
      <c r="U218" s="85"/>
      <c r="V218" s="85"/>
      <c r="W218" s="88"/>
    </row>
    <row r="219" spans="6:25" s="81" customFormat="1" ht="11.25" outlineLevel="5" x14ac:dyDescent="0.2">
      <c r="F219" s="82"/>
      <c r="G219" s="83"/>
      <c r="H219" s="21" t="str">
        <f t="shared" si="5"/>
        <v/>
      </c>
      <c r="I219" s="84" t="s">
        <v>1430</v>
      </c>
      <c r="J219" s="215"/>
      <c r="L219" s="85"/>
      <c r="M219" s="216">
        <v>0.10139999999999999</v>
      </c>
      <c r="N219" s="244"/>
      <c r="O219" s="85"/>
      <c r="P219" s="86"/>
      <c r="Q219" s="85"/>
      <c r="R219" s="85"/>
      <c r="S219" s="85"/>
      <c r="T219" s="87" t="s">
        <v>14</v>
      </c>
      <c r="U219" s="85"/>
      <c r="V219" s="85"/>
      <c r="W219" s="88"/>
    </row>
    <row r="220" spans="6:25" s="81" customFormat="1" ht="11.25" outlineLevel="5" x14ac:dyDescent="0.2">
      <c r="F220" s="82"/>
      <c r="G220" s="83"/>
      <c r="H220" s="21" t="str">
        <f t="shared" si="5"/>
        <v/>
      </c>
      <c r="I220" s="84" t="s">
        <v>1666</v>
      </c>
      <c r="J220" s="215"/>
      <c r="L220" s="85"/>
      <c r="M220" s="216">
        <v>0.46259999999999996</v>
      </c>
      <c r="N220" s="244"/>
      <c r="O220" s="85"/>
      <c r="P220" s="86"/>
      <c r="Q220" s="85"/>
      <c r="R220" s="85"/>
      <c r="S220" s="85"/>
      <c r="T220" s="87" t="s">
        <v>14</v>
      </c>
      <c r="U220" s="85"/>
      <c r="V220" s="85"/>
      <c r="W220" s="88"/>
    </row>
    <row r="221" spans="6:25" s="205" customFormat="1" ht="12" outlineLevel="4" x14ac:dyDescent="0.2">
      <c r="F221" s="72">
        <v>26</v>
      </c>
      <c r="G221" s="73" t="s">
        <v>34</v>
      </c>
      <c r="H221" s="74" t="s">
        <v>495</v>
      </c>
      <c r="I221" s="75" t="s">
        <v>2670</v>
      </c>
      <c r="J221" s="73" t="s">
        <v>39</v>
      </c>
      <c r="K221" s="76">
        <v>0.57500000000000007</v>
      </c>
      <c r="L221" s="77">
        <v>0</v>
      </c>
      <c r="M221" s="206">
        <v>0.57500000000000007</v>
      </c>
      <c r="N221" s="232"/>
      <c r="O221" s="77">
        <f>M221*N221</f>
        <v>0</v>
      </c>
      <c r="P221" s="79"/>
      <c r="Q221" s="80">
        <f>M221*P221</f>
        <v>0</v>
      </c>
      <c r="R221" s="79"/>
      <c r="S221" s="80">
        <f>M221*R221</f>
        <v>0</v>
      </c>
      <c r="T221" s="78">
        <v>15</v>
      </c>
      <c r="U221" s="78">
        <f>O221*(T221/100)</f>
        <v>0</v>
      </c>
      <c r="V221" s="78">
        <f>O221+U221</f>
        <v>0</v>
      </c>
      <c r="W221" s="75"/>
      <c r="X221" s="96" t="s">
        <v>1162</v>
      </c>
      <c r="Y221" s="96">
        <v>1</v>
      </c>
    </row>
    <row r="222" spans="6:25" s="71" customFormat="1" ht="45" outlineLevel="4" x14ac:dyDescent="0.2">
      <c r="F222" s="207"/>
      <c r="G222" s="208"/>
      <c r="H222" s="19" t="s">
        <v>1053</v>
      </c>
      <c r="I222" s="228" t="s">
        <v>3488</v>
      </c>
      <c r="J222" s="221"/>
      <c r="K222" s="221"/>
      <c r="L222" s="221"/>
      <c r="M222" s="221"/>
      <c r="N222" s="245"/>
      <c r="O222" s="231"/>
      <c r="P222" s="209"/>
      <c r="Q222" s="210"/>
      <c r="R222" s="209"/>
      <c r="S222" s="210"/>
      <c r="T222" s="211"/>
      <c r="U222" s="211"/>
      <c r="V222" s="211"/>
      <c r="W222" s="212"/>
      <c r="X222" s="212"/>
      <c r="Y222" s="212"/>
    </row>
    <row r="223" spans="6:25" s="71" customFormat="1" ht="6" customHeight="1" outlineLevel="4" x14ac:dyDescent="0.2">
      <c r="F223" s="207"/>
      <c r="G223" s="208"/>
      <c r="H223" s="20"/>
      <c r="I223" s="212"/>
      <c r="J223" s="208"/>
      <c r="K223" s="213"/>
      <c r="L223" s="214"/>
      <c r="M223" s="213"/>
      <c r="N223" s="241"/>
      <c r="O223" s="214"/>
      <c r="P223" s="209"/>
      <c r="Q223" s="210"/>
      <c r="R223" s="209"/>
      <c r="S223" s="210"/>
      <c r="T223" s="211"/>
      <c r="U223" s="211"/>
      <c r="V223" s="211"/>
      <c r="W223" s="212"/>
      <c r="X223" s="212"/>
      <c r="Y223" s="212"/>
    </row>
    <row r="224" spans="6:25" s="81" customFormat="1" ht="11.25" outlineLevel="5" x14ac:dyDescent="0.2">
      <c r="F224" s="82"/>
      <c r="G224" s="83"/>
      <c r="H224" s="21" t="str">
        <f>IF(AND(H223&lt;&gt;"Výkaz výměr:",I223=""),"Výkaz výměr:","")</f>
        <v>Výkaz výměr:</v>
      </c>
      <c r="I224" s="84" t="s">
        <v>2231</v>
      </c>
      <c r="J224" s="215"/>
      <c r="L224" s="85"/>
      <c r="M224" s="216">
        <v>0</v>
      </c>
      <c r="N224" s="244"/>
      <c r="O224" s="85"/>
      <c r="P224" s="86"/>
      <c r="Q224" s="85"/>
      <c r="R224" s="85"/>
      <c r="S224" s="85"/>
      <c r="T224" s="87" t="s">
        <v>14</v>
      </c>
      <c r="U224" s="85"/>
      <c r="V224" s="85"/>
      <c r="W224" s="88"/>
    </row>
    <row r="225" spans="6:25" s="81" customFormat="1" ht="11.25" outlineLevel="5" x14ac:dyDescent="0.2">
      <c r="F225" s="82"/>
      <c r="G225" s="83"/>
      <c r="H225" s="21" t="str">
        <f>IF(AND(H224&lt;&gt;"Výkaz výměr:",I224=""),"Výkaz výměr:","")</f>
        <v/>
      </c>
      <c r="I225" s="84" t="s">
        <v>2428</v>
      </c>
      <c r="J225" s="215"/>
      <c r="L225" s="85"/>
      <c r="M225" s="216">
        <v>0</v>
      </c>
      <c r="N225" s="244"/>
      <c r="O225" s="85"/>
      <c r="P225" s="86"/>
      <c r="Q225" s="85"/>
      <c r="R225" s="85"/>
      <c r="S225" s="85"/>
      <c r="T225" s="87" t="s">
        <v>14</v>
      </c>
      <c r="U225" s="85"/>
      <c r="V225" s="85"/>
      <c r="W225" s="88"/>
    </row>
    <row r="226" spans="6:25" s="81" customFormat="1" ht="11.25" outlineLevel="5" x14ac:dyDescent="0.2">
      <c r="F226" s="82"/>
      <c r="G226" s="83"/>
      <c r="H226" s="21" t="str">
        <f>IF(AND(H225&lt;&gt;"Výkaz výměr:",I225=""),"Výkaz výměr:","")</f>
        <v/>
      </c>
      <c r="I226" s="84" t="s">
        <v>1100</v>
      </c>
      <c r="J226" s="215"/>
      <c r="L226" s="85"/>
      <c r="M226" s="216">
        <v>0</v>
      </c>
      <c r="N226" s="244"/>
      <c r="O226" s="85"/>
      <c r="P226" s="86"/>
      <c r="Q226" s="85"/>
      <c r="R226" s="85"/>
      <c r="S226" s="85"/>
      <c r="T226" s="87" t="s">
        <v>14</v>
      </c>
      <c r="U226" s="85"/>
      <c r="V226" s="85"/>
      <c r="W226" s="88"/>
    </row>
    <row r="227" spans="6:25" s="81" customFormat="1" ht="11.25" outlineLevel="5" x14ac:dyDescent="0.2">
      <c r="F227" s="82"/>
      <c r="G227" s="83"/>
      <c r="H227" s="21" t="str">
        <f>IF(AND(H226&lt;&gt;"Výkaz výměr:",I226=""),"Výkaz výměr:","")</f>
        <v/>
      </c>
      <c r="I227" s="84" t="s">
        <v>2365</v>
      </c>
      <c r="J227" s="215"/>
      <c r="L227" s="85"/>
      <c r="M227" s="216">
        <v>0</v>
      </c>
      <c r="N227" s="244"/>
      <c r="O227" s="85"/>
      <c r="P227" s="86"/>
      <c r="Q227" s="85"/>
      <c r="R227" s="85"/>
      <c r="S227" s="85"/>
      <c r="T227" s="87" t="s">
        <v>14</v>
      </c>
      <c r="U227" s="85"/>
      <c r="V227" s="85"/>
      <c r="W227" s="88"/>
    </row>
    <row r="228" spans="6:25" s="81" customFormat="1" ht="11.25" outlineLevel="5" x14ac:dyDescent="0.2">
      <c r="F228" s="82"/>
      <c r="G228" s="83"/>
      <c r="H228" s="21" t="str">
        <f>IF(AND(H227&lt;&gt;"Výkaz výměr:",I227=""),"Výkaz výměr:","")</f>
        <v/>
      </c>
      <c r="I228" s="84" t="s">
        <v>1222</v>
      </c>
      <c r="J228" s="215"/>
      <c r="L228" s="85"/>
      <c r="M228" s="216">
        <v>0.57500000000000007</v>
      </c>
      <c r="N228" s="244"/>
      <c r="O228" s="85"/>
      <c r="P228" s="86"/>
      <c r="Q228" s="85"/>
      <c r="R228" s="85"/>
      <c r="S228" s="85"/>
      <c r="T228" s="87" t="s">
        <v>14</v>
      </c>
      <c r="U228" s="85"/>
      <c r="V228" s="85"/>
      <c r="W228" s="88"/>
    </row>
    <row r="229" spans="6:25" s="6" customFormat="1" ht="12.75" customHeight="1" outlineLevel="4" x14ac:dyDescent="0.2">
      <c r="F229" s="7"/>
      <c r="G229" s="8"/>
      <c r="H229" s="8"/>
      <c r="I229" s="217"/>
      <c r="J229" s="218"/>
      <c r="K229" s="219"/>
      <c r="L229" s="220"/>
      <c r="M229" s="219"/>
      <c r="N229" s="242"/>
      <c r="O229" s="11"/>
      <c r="P229" s="12"/>
      <c r="Q229" s="11"/>
      <c r="R229" s="11"/>
      <c r="S229" s="11"/>
      <c r="T229" s="5" t="s">
        <v>14</v>
      </c>
      <c r="U229" s="11"/>
      <c r="V229" s="11"/>
      <c r="W229" s="11"/>
    </row>
    <row r="230" spans="6:25" s="60" customFormat="1" ht="16.5" customHeight="1" outlineLevel="3" x14ac:dyDescent="0.2">
      <c r="F230" s="61"/>
      <c r="G230" s="62"/>
      <c r="H230" s="63"/>
      <c r="I230" s="227" t="s">
        <v>3673</v>
      </c>
      <c r="J230" s="62"/>
      <c r="K230" s="64"/>
      <c r="L230" s="65"/>
      <c r="M230" s="64"/>
      <c r="N230" s="239"/>
      <c r="O230" s="65">
        <f>SUBTOTAL(9,O231:O236)</f>
        <v>0</v>
      </c>
      <c r="P230" s="67"/>
      <c r="Q230" s="68">
        <f>SUBTOTAL(9,Q231:Q236)</f>
        <v>40.61412</v>
      </c>
      <c r="R230" s="65"/>
      <c r="S230" s="68">
        <f>SUBTOTAL(9,S231:S236)</f>
        <v>0</v>
      </c>
      <c r="T230" s="69" t="s">
        <v>14</v>
      </c>
      <c r="U230" s="66">
        <f>SUBTOTAL(9,U231:U236)</f>
        <v>0</v>
      </c>
      <c r="V230" s="66">
        <f>SUBTOTAL(9,V231:V236)</f>
        <v>0</v>
      </c>
      <c r="W230" s="70"/>
      <c r="Y230" s="66">
        <f>SUBTOTAL(9,Y231:Y236)</f>
        <v>1</v>
      </c>
    </row>
    <row r="231" spans="6:25" s="205" customFormat="1" ht="12" outlineLevel="4" x14ac:dyDescent="0.2">
      <c r="F231" s="72">
        <v>27</v>
      </c>
      <c r="G231" s="73" t="s">
        <v>34</v>
      </c>
      <c r="H231" s="74" t="s">
        <v>518</v>
      </c>
      <c r="I231" s="75" t="s">
        <v>2447</v>
      </c>
      <c r="J231" s="73" t="s">
        <v>39</v>
      </c>
      <c r="K231" s="76">
        <v>18</v>
      </c>
      <c r="L231" s="77">
        <v>0</v>
      </c>
      <c r="M231" s="206">
        <v>18</v>
      </c>
      <c r="N231" s="232"/>
      <c r="O231" s="77">
        <f>M231*N231</f>
        <v>0</v>
      </c>
      <c r="P231" s="79">
        <v>2.2563399999999998</v>
      </c>
      <c r="Q231" s="80">
        <f>M231*P231</f>
        <v>40.61412</v>
      </c>
      <c r="R231" s="79"/>
      <c r="S231" s="80">
        <f>M231*R231</f>
        <v>0</v>
      </c>
      <c r="T231" s="78">
        <v>15</v>
      </c>
      <c r="U231" s="78">
        <f>O231*(T231/100)</f>
        <v>0</v>
      </c>
      <c r="V231" s="78">
        <f>O231+U231</f>
        <v>0</v>
      </c>
      <c r="W231" s="75"/>
      <c r="X231" s="96" t="s">
        <v>1162</v>
      </c>
      <c r="Y231" s="96">
        <v>1</v>
      </c>
    </row>
    <row r="232" spans="6:25" s="71" customFormat="1" ht="45" outlineLevel="4" x14ac:dyDescent="0.2">
      <c r="F232" s="207"/>
      <c r="G232" s="208"/>
      <c r="H232" s="19" t="s">
        <v>1053</v>
      </c>
      <c r="I232" s="228" t="s">
        <v>3260</v>
      </c>
      <c r="J232" s="221"/>
      <c r="K232" s="221"/>
      <c r="L232" s="221"/>
      <c r="M232" s="221"/>
      <c r="N232" s="245"/>
      <c r="O232" s="231"/>
      <c r="P232" s="209"/>
      <c r="Q232" s="210"/>
      <c r="R232" s="209"/>
      <c r="S232" s="210"/>
      <c r="T232" s="211"/>
      <c r="U232" s="211"/>
      <c r="V232" s="211"/>
      <c r="W232" s="212"/>
      <c r="X232" s="212"/>
      <c r="Y232" s="212"/>
    </row>
    <row r="233" spans="6:25" s="71" customFormat="1" ht="6" customHeight="1" outlineLevel="4" x14ac:dyDescent="0.2">
      <c r="F233" s="207"/>
      <c r="G233" s="208"/>
      <c r="H233" s="20"/>
      <c r="I233" s="212"/>
      <c r="J233" s="208"/>
      <c r="K233" s="213"/>
      <c r="L233" s="214"/>
      <c r="M233" s="213"/>
      <c r="N233" s="241"/>
      <c r="O233" s="214"/>
      <c r="P233" s="209"/>
      <c r="Q233" s="210"/>
      <c r="R233" s="209"/>
      <c r="S233" s="210"/>
      <c r="T233" s="211"/>
      <c r="U233" s="211"/>
      <c r="V233" s="211"/>
      <c r="W233" s="212"/>
      <c r="X233" s="212"/>
      <c r="Y233" s="212"/>
    </row>
    <row r="234" spans="6:25" s="81" customFormat="1" ht="11.25" outlineLevel="5" x14ac:dyDescent="0.2">
      <c r="F234" s="82"/>
      <c r="G234" s="83"/>
      <c r="H234" s="21" t="str">
        <f>IF(AND(H233&lt;&gt;"Výkaz výměr:",I233=""),"Výkaz výměr:","")</f>
        <v>Výkaz výměr:</v>
      </c>
      <c r="I234" s="84" t="s">
        <v>2448</v>
      </c>
      <c r="J234" s="215"/>
      <c r="L234" s="85"/>
      <c r="M234" s="216">
        <v>0</v>
      </c>
      <c r="N234" s="244"/>
      <c r="O234" s="85"/>
      <c r="P234" s="86"/>
      <c r="Q234" s="85"/>
      <c r="R234" s="85"/>
      <c r="S234" s="85"/>
      <c r="T234" s="87" t="s">
        <v>14</v>
      </c>
      <c r="U234" s="85"/>
      <c r="V234" s="85"/>
      <c r="W234" s="88"/>
    </row>
    <row r="235" spans="6:25" s="81" customFormat="1" ht="11.25" outlineLevel="5" x14ac:dyDescent="0.2">
      <c r="F235" s="82"/>
      <c r="G235" s="83"/>
      <c r="H235" s="21" t="str">
        <f>IF(AND(H234&lt;&gt;"Výkaz výměr:",I234=""),"Výkaz výměr:","")</f>
        <v/>
      </c>
      <c r="I235" s="84" t="s">
        <v>1346</v>
      </c>
      <c r="J235" s="215"/>
      <c r="L235" s="85"/>
      <c r="M235" s="216">
        <v>18</v>
      </c>
      <c r="N235" s="244"/>
      <c r="O235" s="85"/>
      <c r="P235" s="86"/>
      <c r="Q235" s="85"/>
      <c r="R235" s="85"/>
      <c r="S235" s="85"/>
      <c r="T235" s="87" t="s">
        <v>14</v>
      </c>
      <c r="U235" s="85"/>
      <c r="V235" s="85"/>
      <c r="W235" s="88"/>
    </row>
    <row r="236" spans="6:25" s="6" customFormat="1" ht="12.75" customHeight="1" outlineLevel="4" x14ac:dyDescent="0.2">
      <c r="F236" s="7"/>
      <c r="G236" s="8"/>
      <c r="H236" s="8"/>
      <c r="I236" s="217"/>
      <c r="J236" s="218"/>
      <c r="K236" s="219"/>
      <c r="L236" s="220"/>
      <c r="M236" s="219"/>
      <c r="N236" s="242"/>
      <c r="O236" s="11"/>
      <c r="P236" s="12"/>
      <c r="Q236" s="11"/>
      <c r="R236" s="11"/>
      <c r="S236" s="11"/>
      <c r="T236" s="5" t="s">
        <v>14</v>
      </c>
      <c r="U236" s="11"/>
      <c r="V236" s="11"/>
      <c r="W236" s="11"/>
    </row>
    <row r="237" spans="6:25" s="60" customFormat="1" ht="16.5" customHeight="1" outlineLevel="3" x14ac:dyDescent="0.2">
      <c r="F237" s="61"/>
      <c r="G237" s="62"/>
      <c r="H237" s="63"/>
      <c r="I237" s="227" t="s">
        <v>3674</v>
      </c>
      <c r="J237" s="62"/>
      <c r="K237" s="64"/>
      <c r="L237" s="65"/>
      <c r="M237" s="64"/>
      <c r="N237" s="239"/>
      <c r="O237" s="65">
        <f>SUBTOTAL(9,O238:O243)</f>
        <v>0</v>
      </c>
      <c r="P237" s="67"/>
      <c r="Q237" s="68">
        <f>SUBTOTAL(9,Q238:Q243)</f>
        <v>11.313010800000002</v>
      </c>
      <c r="R237" s="65"/>
      <c r="S237" s="68">
        <f>SUBTOTAL(9,S238:S243)</f>
        <v>0</v>
      </c>
      <c r="T237" s="69" t="s">
        <v>14</v>
      </c>
      <c r="U237" s="66">
        <f>SUBTOTAL(9,U238:U243)</f>
        <v>0</v>
      </c>
      <c r="V237" s="66">
        <f>SUBTOTAL(9,V238:V243)</f>
        <v>0</v>
      </c>
      <c r="W237" s="70"/>
      <c r="Y237" s="66">
        <f>SUBTOTAL(9,Y238:Y243)</f>
        <v>1</v>
      </c>
    </row>
    <row r="238" spans="6:25" s="205" customFormat="1" ht="12" outlineLevel="4" x14ac:dyDescent="0.2">
      <c r="F238" s="72">
        <v>28</v>
      </c>
      <c r="G238" s="73" t="s">
        <v>34</v>
      </c>
      <c r="H238" s="74" t="s">
        <v>524</v>
      </c>
      <c r="I238" s="75" t="s">
        <v>2716</v>
      </c>
      <c r="J238" s="73" t="s">
        <v>39</v>
      </c>
      <c r="K238" s="76">
        <v>6.8040000000000012</v>
      </c>
      <c r="L238" s="77">
        <v>0</v>
      </c>
      <c r="M238" s="206">
        <v>6.8040000000000012</v>
      </c>
      <c r="N238" s="232"/>
      <c r="O238" s="77">
        <f>M238*N238</f>
        <v>0</v>
      </c>
      <c r="P238" s="79">
        <v>1.6627000000000001</v>
      </c>
      <c r="Q238" s="80">
        <f>M238*P238</f>
        <v>11.313010800000002</v>
      </c>
      <c r="R238" s="79"/>
      <c r="S238" s="80">
        <f>M238*R238</f>
        <v>0</v>
      </c>
      <c r="T238" s="78">
        <v>15</v>
      </c>
      <c r="U238" s="78">
        <f>O238*(T238/100)</f>
        <v>0</v>
      </c>
      <c r="V238" s="78">
        <f>O238+U238</f>
        <v>0</v>
      </c>
      <c r="W238" s="75"/>
      <c r="X238" s="96" t="s">
        <v>1162</v>
      </c>
      <c r="Y238" s="96">
        <v>1</v>
      </c>
    </row>
    <row r="239" spans="6:25" s="71" customFormat="1" ht="56.25" outlineLevel="4" x14ac:dyDescent="0.2">
      <c r="F239" s="207"/>
      <c r="G239" s="208"/>
      <c r="H239" s="19" t="s">
        <v>1053</v>
      </c>
      <c r="I239" s="228" t="s">
        <v>3375</v>
      </c>
      <c r="J239" s="221"/>
      <c r="K239" s="221"/>
      <c r="L239" s="221"/>
      <c r="M239" s="221"/>
      <c r="N239" s="245"/>
      <c r="O239" s="231"/>
      <c r="P239" s="209"/>
      <c r="Q239" s="210"/>
      <c r="R239" s="209"/>
      <c r="S239" s="210"/>
      <c r="T239" s="211"/>
      <c r="U239" s="211"/>
      <c r="V239" s="211"/>
      <c r="W239" s="212"/>
      <c r="X239" s="212"/>
      <c r="Y239" s="212"/>
    </row>
    <row r="240" spans="6:25" s="71" customFormat="1" ht="6" customHeight="1" outlineLevel="4" x14ac:dyDescent="0.2">
      <c r="F240" s="207"/>
      <c r="G240" s="208"/>
      <c r="H240" s="20"/>
      <c r="I240" s="212"/>
      <c r="J240" s="208"/>
      <c r="K240" s="213"/>
      <c r="L240" s="214"/>
      <c r="M240" s="213"/>
      <c r="N240" s="241"/>
      <c r="O240" s="214"/>
      <c r="P240" s="209"/>
      <c r="Q240" s="210"/>
      <c r="R240" s="209"/>
      <c r="S240" s="210"/>
      <c r="T240" s="211"/>
      <c r="U240" s="211"/>
      <c r="V240" s="211"/>
      <c r="W240" s="212"/>
      <c r="X240" s="212"/>
      <c r="Y240" s="212"/>
    </row>
    <row r="241" spans="6:25" s="81" customFormat="1" ht="11.25" outlineLevel="5" x14ac:dyDescent="0.2">
      <c r="F241" s="82"/>
      <c r="G241" s="83"/>
      <c r="H241" s="21" t="str">
        <f>IF(AND(H240&lt;&gt;"Výkaz výměr:",I240=""),"Výkaz výměr:","")</f>
        <v>Výkaz výměr:</v>
      </c>
      <c r="I241" s="84" t="s">
        <v>2638</v>
      </c>
      <c r="J241" s="215"/>
      <c r="L241" s="85"/>
      <c r="M241" s="216">
        <v>0</v>
      </c>
      <c r="N241" s="244"/>
      <c r="O241" s="85"/>
      <c r="P241" s="86"/>
      <c r="Q241" s="85"/>
      <c r="R241" s="85"/>
      <c r="S241" s="85"/>
      <c r="T241" s="87" t="s">
        <v>14</v>
      </c>
      <c r="U241" s="85"/>
      <c r="V241" s="85"/>
      <c r="W241" s="88"/>
    </row>
    <row r="242" spans="6:25" s="81" customFormat="1" ht="11.25" outlineLevel="5" x14ac:dyDescent="0.2">
      <c r="F242" s="82"/>
      <c r="G242" s="83"/>
      <c r="H242" s="21" t="str">
        <f>IF(AND(H241&lt;&gt;"Výkaz výměr:",I241=""),"Výkaz výměr:","")</f>
        <v/>
      </c>
      <c r="I242" s="84" t="s">
        <v>1705</v>
      </c>
      <c r="J242" s="215"/>
      <c r="L242" s="85"/>
      <c r="M242" s="216">
        <v>6.8040000000000012</v>
      </c>
      <c r="N242" s="244"/>
      <c r="O242" s="85"/>
      <c r="P242" s="86"/>
      <c r="Q242" s="85"/>
      <c r="R242" s="85"/>
      <c r="S242" s="85"/>
      <c r="T242" s="87" t="s">
        <v>14</v>
      </c>
      <c r="U242" s="85"/>
      <c r="V242" s="85"/>
      <c r="W242" s="88"/>
    </row>
    <row r="243" spans="6:25" s="6" customFormat="1" ht="12.75" customHeight="1" outlineLevel="4" x14ac:dyDescent="0.2">
      <c r="F243" s="7"/>
      <c r="G243" s="8"/>
      <c r="H243" s="8"/>
      <c r="I243" s="217"/>
      <c r="J243" s="218"/>
      <c r="K243" s="219"/>
      <c r="L243" s="220"/>
      <c r="M243" s="219"/>
      <c r="N243" s="242"/>
      <c r="O243" s="11"/>
      <c r="P243" s="12"/>
      <c r="Q243" s="11"/>
      <c r="R243" s="11"/>
      <c r="S243" s="11"/>
      <c r="T243" s="5" t="s">
        <v>14</v>
      </c>
      <c r="U243" s="11"/>
      <c r="V243" s="11"/>
      <c r="W243" s="11"/>
    </row>
    <row r="244" spans="6:25" s="60" customFormat="1" ht="16.5" customHeight="1" outlineLevel="3" x14ac:dyDescent="0.2">
      <c r="F244" s="61"/>
      <c r="G244" s="62"/>
      <c r="H244" s="63"/>
      <c r="I244" s="227" t="s">
        <v>3675</v>
      </c>
      <c r="J244" s="62"/>
      <c r="K244" s="64"/>
      <c r="L244" s="65"/>
      <c r="M244" s="64"/>
      <c r="N244" s="239"/>
      <c r="O244" s="65">
        <f>SUBTOTAL(9,O245:O258)</f>
        <v>0</v>
      </c>
      <c r="P244" s="67"/>
      <c r="Q244" s="68">
        <f>SUBTOTAL(9,Q245:Q258)</f>
        <v>2.5166568499999995</v>
      </c>
      <c r="R244" s="65"/>
      <c r="S244" s="68">
        <f>SUBTOTAL(9,S245:S258)</f>
        <v>0</v>
      </c>
      <c r="T244" s="69" t="s">
        <v>14</v>
      </c>
      <c r="U244" s="66">
        <f>SUBTOTAL(9,U245:U258)</f>
        <v>0</v>
      </c>
      <c r="V244" s="66">
        <f>SUBTOTAL(9,V245:V258)</f>
        <v>0</v>
      </c>
      <c r="W244" s="70"/>
      <c r="Y244" s="66">
        <f>SUBTOTAL(9,Y245:Y258)</f>
        <v>2</v>
      </c>
    </row>
    <row r="245" spans="6:25" s="205" customFormat="1" ht="24" outlineLevel="4" x14ac:dyDescent="0.2">
      <c r="F245" s="72">
        <v>29</v>
      </c>
      <c r="G245" s="73" t="s">
        <v>34</v>
      </c>
      <c r="H245" s="74" t="s">
        <v>606</v>
      </c>
      <c r="I245" s="75" t="s">
        <v>3055</v>
      </c>
      <c r="J245" s="73" t="s">
        <v>39</v>
      </c>
      <c r="K245" s="76">
        <v>0.40250000000000002</v>
      </c>
      <c r="L245" s="77">
        <v>0</v>
      </c>
      <c r="M245" s="206">
        <v>0.40250000000000002</v>
      </c>
      <c r="N245" s="232"/>
      <c r="O245" s="77">
        <f>M245*N245</f>
        <v>0</v>
      </c>
      <c r="P245" s="79">
        <v>2.2563399999999998</v>
      </c>
      <c r="Q245" s="80">
        <f>M245*P245</f>
        <v>0.90817684999999992</v>
      </c>
      <c r="R245" s="79"/>
      <c r="S245" s="80">
        <f>M245*R245</f>
        <v>0</v>
      </c>
      <c r="T245" s="78">
        <v>15</v>
      </c>
      <c r="U245" s="78">
        <f>O245*(T245/100)</f>
        <v>0</v>
      </c>
      <c r="V245" s="78">
        <f>O245+U245</f>
        <v>0</v>
      </c>
      <c r="W245" s="75"/>
      <c r="X245" s="96" t="s">
        <v>1162</v>
      </c>
      <c r="Y245" s="96">
        <v>1</v>
      </c>
    </row>
    <row r="246" spans="6:25" s="71" customFormat="1" ht="45" outlineLevel="4" x14ac:dyDescent="0.2">
      <c r="F246" s="207"/>
      <c r="G246" s="208"/>
      <c r="H246" s="19" t="s">
        <v>1053</v>
      </c>
      <c r="I246" s="228" t="s">
        <v>3466</v>
      </c>
      <c r="J246" s="221"/>
      <c r="K246" s="221"/>
      <c r="L246" s="221"/>
      <c r="M246" s="221"/>
      <c r="N246" s="245"/>
      <c r="O246" s="231"/>
      <c r="P246" s="209"/>
      <c r="Q246" s="210"/>
      <c r="R246" s="209"/>
      <c r="S246" s="210"/>
      <c r="T246" s="211"/>
      <c r="U246" s="211"/>
      <c r="V246" s="211"/>
      <c r="W246" s="212"/>
      <c r="X246" s="212"/>
      <c r="Y246" s="212"/>
    </row>
    <row r="247" spans="6:25" s="71" customFormat="1" ht="6" customHeight="1" outlineLevel="4" x14ac:dyDescent="0.2">
      <c r="F247" s="207"/>
      <c r="G247" s="208"/>
      <c r="H247" s="20"/>
      <c r="I247" s="212"/>
      <c r="J247" s="208"/>
      <c r="K247" s="213"/>
      <c r="L247" s="214"/>
      <c r="M247" s="213"/>
      <c r="N247" s="241"/>
      <c r="O247" s="214"/>
      <c r="P247" s="209"/>
      <c r="Q247" s="210"/>
      <c r="R247" s="209"/>
      <c r="S247" s="210"/>
      <c r="T247" s="211"/>
      <c r="U247" s="211"/>
      <c r="V247" s="211"/>
      <c r="W247" s="212"/>
      <c r="X247" s="212"/>
      <c r="Y247" s="212"/>
    </row>
    <row r="248" spans="6:25" s="81" customFormat="1" ht="11.25" outlineLevel="5" x14ac:dyDescent="0.2">
      <c r="F248" s="82"/>
      <c r="G248" s="83"/>
      <c r="H248" s="21" t="str">
        <f>IF(AND(H247&lt;&gt;"Výkaz výměr:",I247=""),"Výkaz výměr:","")</f>
        <v>Výkaz výměr:</v>
      </c>
      <c r="I248" s="84" t="s">
        <v>2231</v>
      </c>
      <c r="J248" s="215"/>
      <c r="L248" s="85"/>
      <c r="M248" s="216">
        <v>0</v>
      </c>
      <c r="N248" s="244"/>
      <c r="O248" s="85"/>
      <c r="P248" s="86"/>
      <c r="Q248" s="85"/>
      <c r="R248" s="85"/>
      <c r="S248" s="85"/>
      <c r="T248" s="87" t="s">
        <v>14</v>
      </c>
      <c r="U248" s="85"/>
      <c r="V248" s="85"/>
      <c r="W248" s="88"/>
    </row>
    <row r="249" spans="6:25" s="81" customFormat="1" ht="11.25" outlineLevel="5" x14ac:dyDescent="0.2">
      <c r="F249" s="82"/>
      <c r="G249" s="83"/>
      <c r="H249" s="21" t="str">
        <f>IF(AND(H248&lt;&gt;"Výkaz výměr:",I248=""),"Výkaz výměr:","")</f>
        <v/>
      </c>
      <c r="I249" s="84" t="s">
        <v>2428</v>
      </c>
      <c r="J249" s="215"/>
      <c r="L249" s="85"/>
      <c r="M249" s="216">
        <v>0</v>
      </c>
      <c r="N249" s="244"/>
      <c r="O249" s="85"/>
      <c r="P249" s="86"/>
      <c r="Q249" s="85"/>
      <c r="R249" s="85"/>
      <c r="S249" s="85"/>
      <c r="T249" s="87" t="s">
        <v>14</v>
      </c>
      <c r="U249" s="85"/>
      <c r="V249" s="85"/>
      <c r="W249" s="88"/>
    </row>
    <row r="250" spans="6:25" s="81" customFormat="1" ht="11.25" outlineLevel="5" x14ac:dyDescent="0.2">
      <c r="F250" s="82"/>
      <c r="G250" s="83"/>
      <c r="H250" s="21" t="str">
        <f>IF(AND(H249&lt;&gt;"Výkaz výměr:",I249=""),"Výkaz výměr:","")</f>
        <v/>
      </c>
      <c r="I250" s="84" t="s">
        <v>1100</v>
      </c>
      <c r="J250" s="215"/>
      <c r="L250" s="85"/>
      <c r="M250" s="216">
        <v>0</v>
      </c>
      <c r="N250" s="244"/>
      <c r="O250" s="85"/>
      <c r="P250" s="86"/>
      <c r="Q250" s="85"/>
      <c r="R250" s="85"/>
      <c r="S250" s="85"/>
      <c r="T250" s="87" t="s">
        <v>14</v>
      </c>
      <c r="U250" s="85"/>
      <c r="V250" s="85"/>
      <c r="W250" s="88"/>
    </row>
    <row r="251" spans="6:25" s="81" customFormat="1" ht="11.25" outlineLevel="5" x14ac:dyDescent="0.2">
      <c r="F251" s="82"/>
      <c r="G251" s="83"/>
      <c r="H251" s="21" t="str">
        <f>IF(AND(H250&lt;&gt;"Výkaz výměr:",I250=""),"Výkaz výměr:","")</f>
        <v/>
      </c>
      <c r="I251" s="84" t="s">
        <v>2365</v>
      </c>
      <c r="J251" s="215"/>
      <c r="L251" s="85"/>
      <c r="M251" s="216">
        <v>0</v>
      </c>
      <c r="N251" s="244"/>
      <c r="O251" s="85"/>
      <c r="P251" s="86"/>
      <c r="Q251" s="85"/>
      <c r="R251" s="85"/>
      <c r="S251" s="85"/>
      <c r="T251" s="87" t="s">
        <v>14</v>
      </c>
      <c r="U251" s="85"/>
      <c r="V251" s="85"/>
      <c r="W251" s="88"/>
    </row>
    <row r="252" spans="6:25" s="81" customFormat="1" ht="11.25" outlineLevel="5" x14ac:dyDescent="0.2">
      <c r="F252" s="82"/>
      <c r="G252" s="83"/>
      <c r="H252" s="21" t="str">
        <f>IF(AND(H251&lt;&gt;"Výkaz výměr:",I251=""),"Výkaz výměr:","")</f>
        <v/>
      </c>
      <c r="I252" s="84" t="s">
        <v>1252</v>
      </c>
      <c r="J252" s="215"/>
      <c r="L252" s="85"/>
      <c r="M252" s="216">
        <v>0.40250000000000002</v>
      </c>
      <c r="N252" s="244"/>
      <c r="O252" s="85"/>
      <c r="P252" s="86"/>
      <c r="Q252" s="85"/>
      <c r="R252" s="85"/>
      <c r="S252" s="85"/>
      <c r="T252" s="87" t="s">
        <v>14</v>
      </c>
      <c r="U252" s="85"/>
      <c r="V252" s="85"/>
      <c r="W252" s="88"/>
    </row>
    <row r="253" spans="6:25" s="205" customFormat="1" ht="12" outlineLevel="4" x14ac:dyDescent="0.2">
      <c r="F253" s="72">
        <v>30</v>
      </c>
      <c r="G253" s="73" t="s">
        <v>34</v>
      </c>
      <c r="H253" s="74" t="s">
        <v>609</v>
      </c>
      <c r="I253" s="75" t="s">
        <v>2621</v>
      </c>
      <c r="J253" s="73" t="s">
        <v>38</v>
      </c>
      <c r="K253" s="76">
        <v>14.399999999999999</v>
      </c>
      <c r="L253" s="77">
        <v>0</v>
      </c>
      <c r="M253" s="206">
        <v>14.399999999999999</v>
      </c>
      <c r="N253" s="232"/>
      <c r="O253" s="77">
        <f>M253*N253</f>
        <v>0</v>
      </c>
      <c r="P253" s="79">
        <v>0.11169999999999999</v>
      </c>
      <c r="Q253" s="80">
        <f>M253*P253</f>
        <v>1.6084799999999997</v>
      </c>
      <c r="R253" s="79"/>
      <c r="S253" s="80">
        <f>M253*R253</f>
        <v>0</v>
      </c>
      <c r="T253" s="78">
        <v>15</v>
      </c>
      <c r="U253" s="78">
        <f>O253*(T253/100)</f>
        <v>0</v>
      </c>
      <c r="V253" s="78">
        <f>O253+U253</f>
        <v>0</v>
      </c>
      <c r="W253" s="75"/>
      <c r="X253" s="96" t="s">
        <v>1162</v>
      </c>
      <c r="Y253" s="96">
        <v>1</v>
      </c>
    </row>
    <row r="254" spans="6:25" s="71" customFormat="1" ht="33.75" outlineLevel="4" x14ac:dyDescent="0.2">
      <c r="F254" s="207"/>
      <c r="G254" s="208"/>
      <c r="H254" s="19" t="s">
        <v>1053</v>
      </c>
      <c r="I254" s="228" t="s">
        <v>2872</v>
      </c>
      <c r="J254" s="221"/>
      <c r="K254" s="221"/>
      <c r="L254" s="221"/>
      <c r="M254" s="221"/>
      <c r="N254" s="245"/>
      <c r="O254" s="231"/>
      <c r="P254" s="209"/>
      <c r="Q254" s="210"/>
      <c r="R254" s="209"/>
      <c r="S254" s="210"/>
      <c r="T254" s="211"/>
      <c r="U254" s="211"/>
      <c r="V254" s="211"/>
      <c r="W254" s="212"/>
      <c r="X254" s="212"/>
      <c r="Y254" s="212"/>
    </row>
    <row r="255" spans="6:25" s="71" customFormat="1" ht="6" customHeight="1" outlineLevel="4" x14ac:dyDescent="0.2">
      <c r="F255" s="207"/>
      <c r="G255" s="208"/>
      <c r="H255" s="20"/>
      <c r="I255" s="212"/>
      <c r="J255" s="208"/>
      <c r="K255" s="213"/>
      <c r="L255" s="214"/>
      <c r="M255" s="213"/>
      <c r="N255" s="241"/>
      <c r="O255" s="214"/>
      <c r="P255" s="209"/>
      <c r="Q255" s="210"/>
      <c r="R255" s="209"/>
      <c r="S255" s="210"/>
      <c r="T255" s="211"/>
      <c r="U255" s="211"/>
      <c r="V255" s="211"/>
      <c r="W255" s="212"/>
      <c r="X255" s="212"/>
      <c r="Y255" s="212"/>
    </row>
    <row r="256" spans="6:25" s="81" customFormat="1" ht="11.25" outlineLevel="5" x14ac:dyDescent="0.2">
      <c r="F256" s="82"/>
      <c r="G256" s="83"/>
      <c r="H256" s="21" t="str">
        <f>IF(AND(H255&lt;&gt;"Výkaz výměr:",I255=""),"Výkaz výměr:","")</f>
        <v>Výkaz výměr:</v>
      </c>
      <c r="I256" s="84" t="s">
        <v>2448</v>
      </c>
      <c r="J256" s="215"/>
      <c r="L256" s="85"/>
      <c r="M256" s="216">
        <v>0</v>
      </c>
      <c r="N256" s="244"/>
      <c r="O256" s="85"/>
      <c r="P256" s="86"/>
      <c r="Q256" s="85"/>
      <c r="R256" s="85"/>
      <c r="S256" s="85"/>
      <c r="T256" s="87" t="s">
        <v>14</v>
      </c>
      <c r="U256" s="85"/>
      <c r="V256" s="85"/>
      <c r="W256" s="88"/>
    </row>
    <row r="257" spans="6:25" s="81" customFormat="1" ht="11.25" outlineLevel="5" x14ac:dyDescent="0.2">
      <c r="F257" s="82"/>
      <c r="G257" s="83"/>
      <c r="H257" s="21" t="str">
        <f>IF(AND(H256&lt;&gt;"Výkaz výměr:",I256=""),"Výkaz výměr:","")</f>
        <v/>
      </c>
      <c r="I257" s="84" t="s">
        <v>1114</v>
      </c>
      <c r="J257" s="215"/>
      <c r="L257" s="85"/>
      <c r="M257" s="216">
        <v>14.399999999999999</v>
      </c>
      <c r="N257" s="244"/>
      <c r="O257" s="85"/>
      <c r="P257" s="86"/>
      <c r="Q257" s="85"/>
      <c r="R257" s="85"/>
      <c r="S257" s="85"/>
      <c r="T257" s="87" t="s">
        <v>14</v>
      </c>
      <c r="U257" s="85"/>
      <c r="V257" s="85"/>
      <c r="W257" s="88"/>
    </row>
    <row r="258" spans="6:25" s="6" customFormat="1" ht="12.75" customHeight="1" outlineLevel="4" x14ac:dyDescent="0.2">
      <c r="F258" s="7"/>
      <c r="G258" s="8"/>
      <c r="H258" s="8"/>
      <c r="I258" s="217"/>
      <c r="J258" s="218"/>
      <c r="K258" s="219"/>
      <c r="L258" s="220"/>
      <c r="M258" s="219"/>
      <c r="N258" s="242"/>
      <c r="O258" s="11"/>
      <c r="P258" s="12"/>
      <c r="Q258" s="11"/>
      <c r="R258" s="11"/>
      <c r="S258" s="11"/>
      <c r="T258" s="5" t="s">
        <v>14</v>
      </c>
      <c r="U258" s="11"/>
      <c r="V258" s="11"/>
      <c r="W258" s="11"/>
    </row>
    <row r="259" spans="6:25" s="60" customFormat="1" ht="16.5" customHeight="1" outlineLevel="3" x14ac:dyDescent="0.2">
      <c r="F259" s="61"/>
      <c r="G259" s="62"/>
      <c r="H259" s="63"/>
      <c r="I259" s="227" t="s">
        <v>3676</v>
      </c>
      <c r="J259" s="62"/>
      <c r="K259" s="64"/>
      <c r="L259" s="65"/>
      <c r="M259" s="64"/>
      <c r="N259" s="239"/>
      <c r="O259" s="65">
        <f>SUBTOTAL(9,O260:O445)</f>
        <v>0</v>
      </c>
      <c r="P259" s="67"/>
      <c r="Q259" s="68">
        <f>SUBTOTAL(9,Q260:Q445)</f>
        <v>0</v>
      </c>
      <c r="R259" s="65"/>
      <c r="S259" s="68">
        <f>SUBTOTAL(9,S260:S445)</f>
        <v>272.38715475000004</v>
      </c>
      <c r="T259" s="69" t="s">
        <v>14</v>
      </c>
      <c r="U259" s="66">
        <f>SUBTOTAL(9,U260:U445)</f>
        <v>0</v>
      </c>
      <c r="V259" s="66">
        <f>SUBTOTAL(9,V260:V445)</f>
        <v>0</v>
      </c>
      <c r="W259" s="70"/>
      <c r="Y259" s="66">
        <f>SUBTOTAL(9,Y260:Y445)</f>
        <v>19</v>
      </c>
    </row>
    <row r="260" spans="6:25" s="205" customFormat="1" ht="12" outlineLevel="4" x14ac:dyDescent="0.2">
      <c r="F260" s="72">
        <v>31</v>
      </c>
      <c r="G260" s="73" t="s">
        <v>34</v>
      </c>
      <c r="H260" s="74" t="s">
        <v>825</v>
      </c>
      <c r="I260" s="75" t="s">
        <v>2691</v>
      </c>
      <c r="J260" s="73" t="s">
        <v>38</v>
      </c>
      <c r="K260" s="76">
        <v>4.2750000000000004</v>
      </c>
      <c r="L260" s="77">
        <v>0</v>
      </c>
      <c r="M260" s="206">
        <v>4.2750000000000004</v>
      </c>
      <c r="N260" s="232"/>
      <c r="O260" s="77">
        <f>M260*N260</f>
        <v>0</v>
      </c>
      <c r="P260" s="79"/>
      <c r="Q260" s="80">
        <f>M260*P260</f>
        <v>0</v>
      </c>
      <c r="R260" s="79">
        <v>0.11700000000000001</v>
      </c>
      <c r="S260" s="80">
        <f>M260*R260</f>
        <v>0.50017500000000004</v>
      </c>
      <c r="T260" s="78">
        <v>15</v>
      </c>
      <c r="U260" s="78">
        <f>O260*(T260/100)</f>
        <v>0</v>
      </c>
      <c r="V260" s="78">
        <f>O260+U260</f>
        <v>0</v>
      </c>
      <c r="W260" s="75"/>
      <c r="X260" s="96" t="s">
        <v>1162</v>
      </c>
      <c r="Y260" s="96">
        <v>1</v>
      </c>
    </row>
    <row r="261" spans="6:25" s="71" customFormat="1" ht="45" outlineLevel="4" x14ac:dyDescent="0.2">
      <c r="F261" s="207"/>
      <c r="G261" s="208"/>
      <c r="H261" s="19" t="s">
        <v>1053</v>
      </c>
      <c r="I261" s="228" t="s">
        <v>3557</v>
      </c>
      <c r="J261" s="221"/>
      <c r="K261" s="221"/>
      <c r="L261" s="221"/>
      <c r="M261" s="221"/>
      <c r="N261" s="245"/>
      <c r="O261" s="231"/>
      <c r="P261" s="209"/>
      <c r="Q261" s="210"/>
      <c r="R261" s="209"/>
      <c r="S261" s="210"/>
      <c r="T261" s="211"/>
      <c r="U261" s="211"/>
      <c r="V261" s="211"/>
      <c r="W261" s="212"/>
      <c r="X261" s="212"/>
      <c r="Y261" s="212"/>
    </row>
    <row r="262" spans="6:25" s="71" customFormat="1" ht="6" customHeight="1" outlineLevel="4" x14ac:dyDescent="0.2">
      <c r="F262" s="207"/>
      <c r="G262" s="208"/>
      <c r="H262" s="20"/>
      <c r="I262" s="212"/>
      <c r="J262" s="208"/>
      <c r="K262" s="213"/>
      <c r="L262" s="214"/>
      <c r="M262" s="213"/>
      <c r="N262" s="241"/>
      <c r="O262" s="214"/>
      <c r="P262" s="209"/>
      <c r="Q262" s="210"/>
      <c r="R262" s="209"/>
      <c r="S262" s="210"/>
      <c r="T262" s="211"/>
      <c r="U262" s="211"/>
      <c r="V262" s="211"/>
      <c r="W262" s="212"/>
      <c r="X262" s="212"/>
      <c r="Y262" s="212"/>
    </row>
    <row r="263" spans="6:25" s="81" customFormat="1" ht="11.25" outlineLevel="5" x14ac:dyDescent="0.2">
      <c r="F263" s="82"/>
      <c r="G263" s="83"/>
      <c r="H263" s="21" t="str">
        <f>IF(AND(H262&lt;&gt;"Výkaz výměr:",I262=""),"Výkaz výměr:","")</f>
        <v>Výkaz výměr:</v>
      </c>
      <c r="I263" s="84" t="s">
        <v>2420</v>
      </c>
      <c r="J263" s="215"/>
      <c r="L263" s="85"/>
      <c r="M263" s="216">
        <v>0</v>
      </c>
      <c r="N263" s="244"/>
      <c r="O263" s="85"/>
      <c r="P263" s="86"/>
      <c r="Q263" s="85"/>
      <c r="R263" s="85"/>
      <c r="S263" s="85"/>
      <c r="T263" s="87" t="s">
        <v>14</v>
      </c>
      <c r="U263" s="85"/>
      <c r="V263" s="85"/>
      <c r="W263" s="88"/>
    </row>
    <row r="264" spans="6:25" s="81" customFormat="1" ht="11.25" outlineLevel="5" x14ac:dyDescent="0.2">
      <c r="F264" s="82"/>
      <c r="G264" s="83"/>
      <c r="H264" s="21" t="str">
        <f>IF(AND(H263&lt;&gt;"Výkaz výměr:",I263=""),"Výkaz výměr:","")</f>
        <v/>
      </c>
      <c r="I264" s="84" t="s">
        <v>1396</v>
      </c>
      <c r="J264" s="215"/>
      <c r="L264" s="85"/>
      <c r="M264" s="216">
        <v>4.2750000000000004</v>
      </c>
      <c r="N264" s="244"/>
      <c r="O264" s="85"/>
      <c r="P264" s="86"/>
      <c r="Q264" s="85"/>
      <c r="R264" s="85"/>
      <c r="S264" s="85"/>
      <c r="T264" s="87" t="s">
        <v>14</v>
      </c>
      <c r="U264" s="85"/>
      <c r="V264" s="85"/>
      <c r="W264" s="88"/>
    </row>
    <row r="265" spans="6:25" s="205" customFormat="1" ht="24" outlineLevel="4" x14ac:dyDescent="0.2">
      <c r="F265" s="72">
        <v>32</v>
      </c>
      <c r="G265" s="73" t="s">
        <v>34</v>
      </c>
      <c r="H265" s="74" t="s">
        <v>826</v>
      </c>
      <c r="I265" s="75" t="s">
        <v>3023</v>
      </c>
      <c r="J265" s="73" t="s">
        <v>39</v>
      </c>
      <c r="K265" s="76">
        <v>79.111434999999986</v>
      </c>
      <c r="L265" s="77">
        <v>0</v>
      </c>
      <c r="M265" s="206">
        <v>79.111434999999986</v>
      </c>
      <c r="N265" s="232"/>
      <c r="O265" s="77">
        <f>M265*N265</f>
        <v>0</v>
      </c>
      <c r="P265" s="79"/>
      <c r="Q265" s="80">
        <f>M265*P265</f>
        <v>0</v>
      </c>
      <c r="R265" s="79">
        <v>1.8</v>
      </c>
      <c r="S265" s="80">
        <f>M265*R265</f>
        <v>142.40058299999998</v>
      </c>
      <c r="T265" s="78">
        <v>15</v>
      </c>
      <c r="U265" s="78">
        <f>O265*(T265/100)</f>
        <v>0</v>
      </c>
      <c r="V265" s="78">
        <f>O265+U265</f>
        <v>0</v>
      </c>
      <c r="W265" s="75"/>
      <c r="X265" s="96" t="s">
        <v>1162</v>
      </c>
      <c r="Y265" s="96">
        <v>1</v>
      </c>
    </row>
    <row r="266" spans="6:25" s="71" customFormat="1" ht="45" outlineLevel="4" x14ac:dyDescent="0.2">
      <c r="F266" s="207"/>
      <c r="G266" s="208"/>
      <c r="H266" s="19" t="s">
        <v>1053</v>
      </c>
      <c r="I266" s="228" t="s">
        <v>3541</v>
      </c>
      <c r="J266" s="221"/>
      <c r="K266" s="221"/>
      <c r="L266" s="221"/>
      <c r="M266" s="221"/>
      <c r="N266" s="245"/>
      <c r="O266" s="231"/>
      <c r="P266" s="209"/>
      <c r="Q266" s="210"/>
      <c r="R266" s="209"/>
      <c r="S266" s="210"/>
      <c r="T266" s="211"/>
      <c r="U266" s="211"/>
      <c r="V266" s="211"/>
      <c r="W266" s="212"/>
      <c r="X266" s="212"/>
      <c r="Y266" s="212"/>
    </row>
    <row r="267" spans="6:25" s="71" customFormat="1" ht="6" customHeight="1" outlineLevel="4" x14ac:dyDescent="0.2">
      <c r="F267" s="207"/>
      <c r="G267" s="208"/>
      <c r="H267" s="20"/>
      <c r="I267" s="212"/>
      <c r="J267" s="208"/>
      <c r="K267" s="213"/>
      <c r="L267" s="214"/>
      <c r="M267" s="213"/>
      <c r="N267" s="241"/>
      <c r="O267" s="214"/>
      <c r="P267" s="209"/>
      <c r="Q267" s="210"/>
      <c r="R267" s="209"/>
      <c r="S267" s="210"/>
      <c r="T267" s="211"/>
      <c r="U267" s="211"/>
      <c r="V267" s="211"/>
      <c r="W267" s="212"/>
      <c r="X267" s="212"/>
      <c r="Y267" s="212"/>
    </row>
    <row r="268" spans="6:25" s="81" customFormat="1" ht="11.25" outlineLevel="5" x14ac:dyDescent="0.2">
      <c r="F268" s="82"/>
      <c r="G268" s="83"/>
      <c r="H268" s="21" t="str">
        <f t="shared" ref="H268:H298" si="6">IF(AND(H267&lt;&gt;"Výkaz výměr:",I267=""),"Výkaz výměr:","")</f>
        <v>Výkaz výměr:</v>
      </c>
      <c r="I268" s="84" t="s">
        <v>1943</v>
      </c>
      <c r="J268" s="215"/>
      <c r="L268" s="85"/>
      <c r="M268" s="216">
        <v>0</v>
      </c>
      <c r="N268" s="244"/>
      <c r="O268" s="85"/>
      <c r="P268" s="86"/>
      <c r="Q268" s="85"/>
      <c r="R268" s="85"/>
      <c r="S268" s="85"/>
      <c r="T268" s="87" t="s">
        <v>14</v>
      </c>
      <c r="U268" s="85"/>
      <c r="V268" s="85"/>
      <c r="W268" s="88"/>
    </row>
    <row r="269" spans="6:25" s="81" customFormat="1" ht="11.25" outlineLevel="5" x14ac:dyDescent="0.2">
      <c r="F269" s="82"/>
      <c r="G269" s="83"/>
      <c r="H269" s="21" t="str">
        <f t="shared" si="6"/>
        <v/>
      </c>
      <c r="I269" s="84" t="s">
        <v>615</v>
      </c>
      <c r="J269" s="215"/>
      <c r="L269" s="85"/>
      <c r="M269" s="216">
        <v>0</v>
      </c>
      <c r="N269" s="244"/>
      <c r="O269" s="85"/>
      <c r="P269" s="86"/>
      <c r="Q269" s="85"/>
      <c r="R269" s="85"/>
      <c r="S269" s="85"/>
      <c r="T269" s="87" t="s">
        <v>14</v>
      </c>
      <c r="U269" s="85"/>
      <c r="V269" s="85"/>
      <c r="W269" s="88"/>
    </row>
    <row r="270" spans="6:25" s="81" customFormat="1" ht="11.25" outlineLevel="5" x14ac:dyDescent="0.2">
      <c r="F270" s="82"/>
      <c r="G270" s="83"/>
      <c r="H270" s="21" t="str">
        <f t="shared" si="6"/>
        <v/>
      </c>
      <c r="I270" s="84" t="s">
        <v>2183</v>
      </c>
      <c r="J270" s="215"/>
      <c r="L270" s="85"/>
      <c r="M270" s="216">
        <v>0</v>
      </c>
      <c r="N270" s="244"/>
      <c r="O270" s="85"/>
      <c r="P270" s="86"/>
      <c r="Q270" s="85"/>
      <c r="R270" s="85"/>
      <c r="S270" s="85"/>
      <c r="T270" s="87" t="s">
        <v>14</v>
      </c>
      <c r="U270" s="85"/>
      <c r="V270" s="85"/>
      <c r="W270" s="88"/>
    </row>
    <row r="271" spans="6:25" s="81" customFormat="1" ht="11.25" outlineLevel="5" x14ac:dyDescent="0.2">
      <c r="F271" s="82"/>
      <c r="G271" s="83"/>
      <c r="H271" s="21" t="str">
        <f t="shared" si="6"/>
        <v/>
      </c>
      <c r="I271" s="84" t="s">
        <v>1100</v>
      </c>
      <c r="J271" s="215"/>
      <c r="L271" s="85"/>
      <c r="M271" s="216">
        <v>0</v>
      </c>
      <c r="N271" s="244"/>
      <c r="O271" s="85"/>
      <c r="P271" s="86"/>
      <c r="Q271" s="85"/>
      <c r="R271" s="85"/>
      <c r="S271" s="85"/>
      <c r="T271" s="87" t="s">
        <v>14</v>
      </c>
      <c r="U271" s="85"/>
      <c r="V271" s="85"/>
      <c r="W271" s="88"/>
    </row>
    <row r="272" spans="6:25" s="81" customFormat="1" ht="11.25" outlineLevel="5" x14ac:dyDescent="0.2">
      <c r="F272" s="82"/>
      <c r="G272" s="83"/>
      <c r="H272" s="21" t="str">
        <f t="shared" si="6"/>
        <v/>
      </c>
      <c r="I272" s="84" t="s">
        <v>2248</v>
      </c>
      <c r="J272" s="215"/>
      <c r="L272" s="85"/>
      <c r="M272" s="216">
        <v>7.4954999999999998</v>
      </c>
      <c r="N272" s="244"/>
      <c r="O272" s="85"/>
      <c r="P272" s="86"/>
      <c r="Q272" s="85"/>
      <c r="R272" s="85"/>
      <c r="S272" s="85"/>
      <c r="T272" s="87" t="s">
        <v>14</v>
      </c>
      <c r="U272" s="85"/>
      <c r="V272" s="85"/>
      <c r="W272" s="88"/>
    </row>
    <row r="273" spans="6:23" s="81" customFormat="1" ht="11.25" outlineLevel="5" x14ac:dyDescent="0.2">
      <c r="F273" s="82"/>
      <c r="G273" s="83"/>
      <c r="H273" s="21" t="str">
        <f t="shared" si="6"/>
        <v/>
      </c>
      <c r="I273" s="84" t="s">
        <v>2095</v>
      </c>
      <c r="J273" s="215"/>
      <c r="L273" s="85"/>
      <c r="M273" s="216">
        <v>2.0019999999999998</v>
      </c>
      <c r="N273" s="244"/>
      <c r="O273" s="85"/>
      <c r="P273" s="86"/>
      <c r="Q273" s="85"/>
      <c r="R273" s="85"/>
      <c r="S273" s="85"/>
      <c r="T273" s="87" t="s">
        <v>14</v>
      </c>
      <c r="U273" s="85"/>
      <c r="V273" s="85"/>
      <c r="W273" s="88"/>
    </row>
    <row r="274" spans="6:23" s="81" customFormat="1" ht="11.25" outlineLevel="5" x14ac:dyDescent="0.2">
      <c r="F274" s="82"/>
      <c r="G274" s="83"/>
      <c r="H274" s="21" t="str">
        <f t="shared" si="6"/>
        <v/>
      </c>
      <c r="I274" s="84" t="s">
        <v>1515</v>
      </c>
      <c r="J274" s="215"/>
      <c r="L274" s="85"/>
      <c r="M274" s="216">
        <v>0.948125</v>
      </c>
      <c r="N274" s="244"/>
      <c r="O274" s="85"/>
      <c r="P274" s="86"/>
      <c r="Q274" s="85"/>
      <c r="R274" s="85"/>
      <c r="S274" s="85"/>
      <c r="T274" s="87" t="s">
        <v>14</v>
      </c>
      <c r="U274" s="85"/>
      <c r="V274" s="85"/>
      <c r="W274" s="88"/>
    </row>
    <row r="275" spans="6:23" s="81" customFormat="1" ht="11.25" outlineLevel="5" x14ac:dyDescent="0.2">
      <c r="F275" s="82"/>
      <c r="G275" s="83"/>
      <c r="H275" s="21" t="str">
        <f t="shared" si="6"/>
        <v/>
      </c>
      <c r="I275" s="84" t="s">
        <v>1437</v>
      </c>
      <c r="J275" s="215"/>
      <c r="L275" s="85"/>
      <c r="M275" s="216">
        <v>0.32040000000000002</v>
      </c>
      <c r="N275" s="244"/>
      <c r="O275" s="85"/>
      <c r="P275" s="86"/>
      <c r="Q275" s="85"/>
      <c r="R275" s="85"/>
      <c r="S275" s="85"/>
      <c r="T275" s="87" t="s">
        <v>14</v>
      </c>
      <c r="U275" s="85"/>
      <c r="V275" s="85"/>
      <c r="W275" s="88"/>
    </row>
    <row r="276" spans="6:23" s="81" customFormat="1" ht="11.25" outlineLevel="5" x14ac:dyDescent="0.2">
      <c r="F276" s="82"/>
      <c r="G276" s="83"/>
      <c r="H276" s="21" t="str">
        <f t="shared" si="6"/>
        <v/>
      </c>
      <c r="I276" s="84" t="s">
        <v>2032</v>
      </c>
      <c r="J276" s="215"/>
      <c r="L276" s="85"/>
      <c r="M276" s="216">
        <v>7.5916999999999994</v>
      </c>
      <c r="N276" s="244"/>
      <c r="O276" s="85"/>
      <c r="P276" s="86"/>
      <c r="Q276" s="85"/>
      <c r="R276" s="85"/>
      <c r="S276" s="85"/>
      <c r="T276" s="87" t="s">
        <v>14</v>
      </c>
      <c r="U276" s="85"/>
      <c r="V276" s="85"/>
      <c r="W276" s="88"/>
    </row>
    <row r="277" spans="6:23" s="81" customFormat="1" ht="11.25" outlineLevel="5" x14ac:dyDescent="0.2">
      <c r="F277" s="82"/>
      <c r="G277" s="83"/>
      <c r="H277" s="21" t="str">
        <f t="shared" si="6"/>
        <v/>
      </c>
      <c r="I277" s="84" t="s">
        <v>1436</v>
      </c>
      <c r="J277" s="215"/>
      <c r="L277" s="85"/>
      <c r="M277" s="216">
        <v>0.27899999999999997</v>
      </c>
      <c r="N277" s="244"/>
      <c r="O277" s="85"/>
      <c r="P277" s="86"/>
      <c r="Q277" s="85"/>
      <c r="R277" s="85"/>
      <c r="S277" s="85"/>
      <c r="T277" s="87" t="s">
        <v>14</v>
      </c>
      <c r="U277" s="85"/>
      <c r="V277" s="85"/>
      <c r="W277" s="88"/>
    </row>
    <row r="278" spans="6:23" s="81" customFormat="1" ht="11.25" outlineLevel="5" x14ac:dyDescent="0.2">
      <c r="F278" s="82"/>
      <c r="G278" s="83"/>
      <c r="H278" s="21" t="str">
        <f t="shared" si="6"/>
        <v/>
      </c>
      <c r="I278" s="84" t="s">
        <v>1444</v>
      </c>
      <c r="J278" s="215"/>
      <c r="L278" s="85"/>
      <c r="M278" s="216">
        <v>0.93</v>
      </c>
      <c r="N278" s="244"/>
      <c r="O278" s="85"/>
      <c r="P278" s="86"/>
      <c r="Q278" s="85"/>
      <c r="R278" s="85"/>
      <c r="S278" s="85"/>
      <c r="T278" s="87" t="s">
        <v>14</v>
      </c>
      <c r="U278" s="85"/>
      <c r="V278" s="85"/>
      <c r="W278" s="88"/>
    </row>
    <row r="279" spans="6:23" s="81" customFormat="1" ht="11.25" outlineLevel="5" x14ac:dyDescent="0.2">
      <c r="F279" s="82"/>
      <c r="G279" s="83"/>
      <c r="H279" s="21" t="str">
        <f t="shared" si="6"/>
        <v/>
      </c>
      <c r="I279" s="84" t="s">
        <v>1475</v>
      </c>
      <c r="J279" s="215"/>
      <c r="L279" s="85"/>
      <c r="M279" s="216">
        <v>0.71630000000000005</v>
      </c>
      <c r="N279" s="244"/>
      <c r="O279" s="85"/>
      <c r="P279" s="86"/>
      <c r="Q279" s="85"/>
      <c r="R279" s="85"/>
      <c r="S279" s="85"/>
      <c r="T279" s="87" t="s">
        <v>14</v>
      </c>
      <c r="U279" s="85"/>
      <c r="V279" s="85"/>
      <c r="W279" s="88"/>
    </row>
    <row r="280" spans="6:23" s="81" customFormat="1" ht="11.25" outlineLevel="5" x14ac:dyDescent="0.2">
      <c r="F280" s="82"/>
      <c r="G280" s="83"/>
      <c r="H280" s="21" t="str">
        <f t="shared" si="6"/>
        <v/>
      </c>
      <c r="I280" s="84" t="s">
        <v>1101</v>
      </c>
      <c r="J280" s="215"/>
      <c r="L280" s="85"/>
      <c r="M280" s="216">
        <v>0</v>
      </c>
      <c r="N280" s="244"/>
      <c r="O280" s="85"/>
      <c r="P280" s="86"/>
      <c r="Q280" s="85"/>
      <c r="R280" s="85"/>
      <c r="S280" s="85"/>
      <c r="T280" s="87" t="s">
        <v>14</v>
      </c>
      <c r="U280" s="85"/>
      <c r="V280" s="85"/>
      <c r="W280" s="88"/>
    </row>
    <row r="281" spans="6:23" s="81" customFormat="1" ht="11.25" outlineLevel="5" x14ac:dyDescent="0.2">
      <c r="F281" s="82"/>
      <c r="G281" s="83"/>
      <c r="H281" s="21" t="str">
        <f t="shared" si="6"/>
        <v/>
      </c>
      <c r="I281" s="84" t="s">
        <v>1440</v>
      </c>
      <c r="J281" s="215"/>
      <c r="L281" s="85"/>
      <c r="M281" s="216">
        <v>0.99600000000000011</v>
      </c>
      <c r="N281" s="244"/>
      <c r="O281" s="85"/>
      <c r="P281" s="86"/>
      <c r="Q281" s="85"/>
      <c r="R281" s="85"/>
      <c r="S281" s="85"/>
      <c r="T281" s="87" t="s">
        <v>14</v>
      </c>
      <c r="U281" s="85"/>
      <c r="V281" s="85"/>
      <c r="W281" s="88"/>
    </row>
    <row r="282" spans="6:23" s="81" customFormat="1" ht="11.25" outlineLevel="5" x14ac:dyDescent="0.2">
      <c r="F282" s="82"/>
      <c r="G282" s="83"/>
      <c r="H282" s="21" t="str">
        <f t="shared" si="6"/>
        <v/>
      </c>
      <c r="I282" s="84" t="s">
        <v>1443</v>
      </c>
      <c r="J282" s="215"/>
      <c r="L282" s="85"/>
      <c r="M282" s="216">
        <v>1.071</v>
      </c>
      <c r="N282" s="244"/>
      <c r="O282" s="85"/>
      <c r="P282" s="86"/>
      <c r="Q282" s="85"/>
      <c r="R282" s="85"/>
      <c r="S282" s="85"/>
      <c r="T282" s="87" t="s">
        <v>14</v>
      </c>
      <c r="U282" s="85"/>
      <c r="V282" s="85"/>
      <c r="W282" s="88"/>
    </row>
    <row r="283" spans="6:23" s="81" customFormat="1" ht="11.25" outlineLevel="5" x14ac:dyDescent="0.2">
      <c r="F283" s="82"/>
      <c r="G283" s="83"/>
      <c r="H283" s="21" t="str">
        <f t="shared" si="6"/>
        <v/>
      </c>
      <c r="I283" s="84" t="s">
        <v>1438</v>
      </c>
      <c r="J283" s="215"/>
      <c r="L283" s="85"/>
      <c r="M283" s="216">
        <v>0.32040000000000002</v>
      </c>
      <c r="N283" s="244"/>
      <c r="O283" s="85"/>
      <c r="P283" s="86"/>
      <c r="Q283" s="85"/>
      <c r="R283" s="85"/>
      <c r="S283" s="85"/>
      <c r="T283" s="87" t="s">
        <v>14</v>
      </c>
      <c r="U283" s="85"/>
      <c r="V283" s="85"/>
      <c r="W283" s="88"/>
    </row>
    <row r="284" spans="6:23" s="81" customFormat="1" ht="11.25" outlineLevel="5" x14ac:dyDescent="0.2">
      <c r="F284" s="82"/>
      <c r="G284" s="83"/>
      <c r="H284" s="21" t="str">
        <f t="shared" si="6"/>
        <v/>
      </c>
      <c r="I284" s="84" t="s">
        <v>1952</v>
      </c>
      <c r="J284" s="215"/>
      <c r="L284" s="85"/>
      <c r="M284" s="216">
        <v>7.6112799999999998</v>
      </c>
      <c r="N284" s="244"/>
      <c r="O284" s="85"/>
      <c r="P284" s="86"/>
      <c r="Q284" s="85"/>
      <c r="R284" s="85"/>
      <c r="S284" s="85"/>
      <c r="T284" s="87" t="s">
        <v>14</v>
      </c>
      <c r="U284" s="85"/>
      <c r="V284" s="85"/>
      <c r="W284" s="88"/>
    </row>
    <row r="285" spans="6:23" s="81" customFormat="1" ht="11.25" outlineLevel="5" x14ac:dyDescent="0.2">
      <c r="F285" s="82"/>
      <c r="G285" s="83"/>
      <c r="H285" s="21" t="str">
        <f t="shared" si="6"/>
        <v/>
      </c>
      <c r="I285" s="84" t="s">
        <v>1439</v>
      </c>
      <c r="J285" s="215"/>
      <c r="L285" s="85"/>
      <c r="M285" s="216">
        <v>0.28619999999999995</v>
      </c>
      <c r="N285" s="244"/>
      <c r="O285" s="85"/>
      <c r="P285" s="86"/>
      <c r="Q285" s="85"/>
      <c r="R285" s="85"/>
      <c r="S285" s="85"/>
      <c r="T285" s="87" t="s">
        <v>14</v>
      </c>
      <c r="U285" s="85"/>
      <c r="V285" s="85"/>
      <c r="W285" s="88"/>
    </row>
    <row r="286" spans="6:23" s="81" customFormat="1" ht="11.25" outlineLevel="5" x14ac:dyDescent="0.2">
      <c r="F286" s="82"/>
      <c r="G286" s="83"/>
      <c r="H286" s="21" t="str">
        <f t="shared" si="6"/>
        <v/>
      </c>
      <c r="I286" s="84" t="s">
        <v>1445</v>
      </c>
      <c r="J286" s="215"/>
      <c r="L286" s="85"/>
      <c r="M286" s="216">
        <v>0.95399999999999996</v>
      </c>
      <c r="N286" s="244"/>
      <c r="O286" s="85"/>
      <c r="P286" s="86"/>
      <c r="Q286" s="85"/>
      <c r="R286" s="85"/>
      <c r="S286" s="85"/>
      <c r="T286" s="87" t="s">
        <v>14</v>
      </c>
      <c r="U286" s="85"/>
      <c r="V286" s="85"/>
      <c r="W286" s="88"/>
    </row>
    <row r="287" spans="6:23" s="81" customFormat="1" ht="11.25" outlineLevel="5" x14ac:dyDescent="0.2">
      <c r="F287" s="82"/>
      <c r="G287" s="83"/>
      <c r="H287" s="21" t="str">
        <f t="shared" si="6"/>
        <v/>
      </c>
      <c r="I287" s="84" t="s">
        <v>1471</v>
      </c>
      <c r="J287" s="215"/>
      <c r="L287" s="85"/>
      <c r="M287" s="216">
        <v>1.6752000000000002</v>
      </c>
      <c r="N287" s="244"/>
      <c r="O287" s="85"/>
      <c r="P287" s="86"/>
      <c r="Q287" s="85"/>
      <c r="R287" s="85"/>
      <c r="S287" s="85"/>
      <c r="T287" s="87" t="s">
        <v>14</v>
      </c>
      <c r="U287" s="85"/>
      <c r="V287" s="85"/>
      <c r="W287" s="88"/>
    </row>
    <row r="288" spans="6:23" s="81" customFormat="1" ht="11.25" outlineLevel="5" x14ac:dyDescent="0.2">
      <c r="F288" s="82"/>
      <c r="G288" s="83"/>
      <c r="H288" s="21" t="str">
        <f t="shared" si="6"/>
        <v/>
      </c>
      <c r="I288" s="84" t="s">
        <v>1419</v>
      </c>
      <c r="J288" s="215"/>
      <c r="L288" s="85"/>
      <c r="M288" s="216">
        <v>0.96000000000000019</v>
      </c>
      <c r="N288" s="244"/>
      <c r="O288" s="85"/>
      <c r="P288" s="86"/>
      <c r="Q288" s="85"/>
      <c r="R288" s="85"/>
      <c r="S288" s="85"/>
      <c r="T288" s="87" t="s">
        <v>14</v>
      </c>
      <c r="U288" s="85"/>
      <c r="V288" s="85"/>
      <c r="W288" s="88"/>
    </row>
    <row r="289" spans="6:25" s="81" customFormat="1" ht="11.25" outlineLevel="5" x14ac:dyDescent="0.2">
      <c r="F289" s="82"/>
      <c r="G289" s="83"/>
      <c r="H289" s="21" t="str">
        <f t="shared" si="6"/>
        <v/>
      </c>
      <c r="I289" s="84" t="s">
        <v>1414</v>
      </c>
      <c r="J289" s="215"/>
      <c r="L289" s="85"/>
      <c r="M289" s="216">
        <v>0.28800000000000003</v>
      </c>
      <c r="N289" s="244"/>
      <c r="O289" s="85"/>
      <c r="P289" s="86"/>
      <c r="Q289" s="85"/>
      <c r="R289" s="85"/>
      <c r="S289" s="85"/>
      <c r="T289" s="87" t="s">
        <v>14</v>
      </c>
      <c r="U289" s="85"/>
      <c r="V289" s="85"/>
      <c r="W289" s="88"/>
    </row>
    <row r="290" spans="6:25" s="81" customFormat="1" ht="11.25" outlineLevel="5" x14ac:dyDescent="0.2">
      <c r="F290" s="82"/>
      <c r="G290" s="83"/>
      <c r="H290" s="21" t="str">
        <f t="shared" si="6"/>
        <v/>
      </c>
      <c r="I290" s="84" t="s">
        <v>2292</v>
      </c>
      <c r="J290" s="215"/>
      <c r="L290" s="85"/>
      <c r="M290" s="216">
        <v>7.6725000000000003</v>
      </c>
      <c r="N290" s="244"/>
      <c r="O290" s="85"/>
      <c r="P290" s="86"/>
      <c r="Q290" s="85"/>
      <c r="R290" s="85"/>
      <c r="S290" s="85"/>
      <c r="T290" s="87" t="s">
        <v>14</v>
      </c>
      <c r="U290" s="85"/>
      <c r="V290" s="85"/>
      <c r="W290" s="88"/>
    </row>
    <row r="291" spans="6:25" s="81" customFormat="1" ht="22.5" outlineLevel="5" x14ac:dyDescent="0.2">
      <c r="F291" s="82"/>
      <c r="G291" s="83"/>
      <c r="H291" s="21" t="str">
        <f t="shared" si="6"/>
        <v/>
      </c>
      <c r="I291" s="84" t="s">
        <v>2750</v>
      </c>
      <c r="J291" s="215"/>
      <c r="L291" s="85"/>
      <c r="M291" s="216">
        <v>32.489899999999999</v>
      </c>
      <c r="N291" s="244"/>
      <c r="O291" s="85"/>
      <c r="P291" s="86"/>
      <c r="Q291" s="85"/>
      <c r="R291" s="85"/>
      <c r="S291" s="85"/>
      <c r="T291" s="87" t="s">
        <v>14</v>
      </c>
      <c r="U291" s="85"/>
      <c r="V291" s="85"/>
      <c r="W291" s="88"/>
    </row>
    <row r="292" spans="6:25" s="81" customFormat="1" ht="11.25" outlineLevel="5" x14ac:dyDescent="0.2">
      <c r="F292" s="82"/>
      <c r="G292" s="83"/>
      <c r="H292" s="21" t="str">
        <f t="shared" si="6"/>
        <v/>
      </c>
      <c r="I292" s="84" t="s">
        <v>1102</v>
      </c>
      <c r="J292" s="215"/>
      <c r="L292" s="85"/>
      <c r="M292" s="216">
        <v>0</v>
      </c>
      <c r="N292" s="244"/>
      <c r="O292" s="85"/>
      <c r="P292" s="86"/>
      <c r="Q292" s="85"/>
      <c r="R292" s="85"/>
      <c r="S292" s="85"/>
      <c r="T292" s="87" t="s">
        <v>14</v>
      </c>
      <c r="U292" s="85"/>
      <c r="V292" s="85"/>
      <c r="W292" s="88"/>
    </row>
    <row r="293" spans="6:25" s="81" customFormat="1" ht="11.25" outlineLevel="5" x14ac:dyDescent="0.2">
      <c r="F293" s="82"/>
      <c r="G293" s="83"/>
      <c r="H293" s="21" t="str">
        <f t="shared" si="6"/>
        <v/>
      </c>
      <c r="I293" s="84" t="s">
        <v>1442</v>
      </c>
      <c r="J293" s="215"/>
      <c r="L293" s="85"/>
      <c r="M293" s="216">
        <v>0.83250000000000002</v>
      </c>
      <c r="N293" s="244"/>
      <c r="O293" s="85"/>
      <c r="P293" s="86"/>
      <c r="Q293" s="85"/>
      <c r="R293" s="85"/>
      <c r="S293" s="85"/>
      <c r="T293" s="87" t="s">
        <v>14</v>
      </c>
      <c r="U293" s="85"/>
      <c r="V293" s="85"/>
      <c r="W293" s="88"/>
    </row>
    <row r="294" spans="6:25" s="81" customFormat="1" ht="11.25" outlineLevel="5" x14ac:dyDescent="0.2">
      <c r="F294" s="82"/>
      <c r="G294" s="83"/>
      <c r="H294" s="21" t="str">
        <f t="shared" si="6"/>
        <v/>
      </c>
      <c r="I294" s="84" t="s">
        <v>1989</v>
      </c>
      <c r="J294" s="215"/>
      <c r="L294" s="85"/>
      <c r="M294" s="216">
        <v>1.7423999999999997</v>
      </c>
      <c r="N294" s="244"/>
      <c r="O294" s="85"/>
      <c r="P294" s="86"/>
      <c r="Q294" s="85"/>
      <c r="R294" s="85"/>
      <c r="S294" s="85"/>
      <c r="T294" s="87" t="s">
        <v>14</v>
      </c>
      <c r="U294" s="85"/>
      <c r="V294" s="85"/>
      <c r="W294" s="88"/>
    </row>
    <row r="295" spans="6:25" s="81" customFormat="1" ht="11.25" outlineLevel="5" x14ac:dyDescent="0.2">
      <c r="F295" s="82"/>
      <c r="G295" s="83"/>
      <c r="H295" s="21" t="str">
        <f t="shared" si="6"/>
        <v/>
      </c>
      <c r="I295" s="84" t="s">
        <v>1441</v>
      </c>
      <c r="J295" s="215"/>
      <c r="L295" s="85"/>
      <c r="M295" s="216">
        <v>0.97350000000000037</v>
      </c>
      <c r="N295" s="244"/>
      <c r="O295" s="85"/>
      <c r="P295" s="86"/>
      <c r="Q295" s="85"/>
      <c r="R295" s="85"/>
      <c r="S295" s="85"/>
      <c r="T295" s="87" t="s">
        <v>14</v>
      </c>
      <c r="U295" s="85"/>
      <c r="V295" s="85"/>
      <c r="W295" s="88"/>
    </row>
    <row r="296" spans="6:25" s="81" customFormat="1" ht="11.25" outlineLevel="5" x14ac:dyDescent="0.2">
      <c r="F296" s="82"/>
      <c r="G296" s="83"/>
      <c r="H296" s="21" t="str">
        <f t="shared" si="6"/>
        <v/>
      </c>
      <c r="I296" s="84" t="s">
        <v>1784</v>
      </c>
      <c r="J296" s="215"/>
      <c r="L296" s="85"/>
      <c r="M296" s="216">
        <v>0.80277999999999994</v>
      </c>
      <c r="N296" s="244"/>
      <c r="O296" s="85"/>
      <c r="P296" s="86"/>
      <c r="Q296" s="85"/>
      <c r="R296" s="85"/>
      <c r="S296" s="85"/>
      <c r="T296" s="87" t="s">
        <v>14</v>
      </c>
      <c r="U296" s="85"/>
      <c r="V296" s="85"/>
      <c r="W296" s="88"/>
    </row>
    <row r="297" spans="6:25" s="81" customFormat="1" ht="11.25" outlineLevel="5" x14ac:dyDescent="0.2">
      <c r="F297" s="82"/>
      <c r="G297" s="83"/>
      <c r="H297" s="21" t="str">
        <f t="shared" si="6"/>
        <v/>
      </c>
      <c r="I297" s="84" t="s">
        <v>2093</v>
      </c>
      <c r="J297" s="215"/>
      <c r="L297" s="85"/>
      <c r="M297" s="216">
        <v>0.15275000000000008</v>
      </c>
      <c r="N297" s="244"/>
      <c r="O297" s="85"/>
      <c r="P297" s="86"/>
      <c r="Q297" s="85"/>
      <c r="R297" s="85"/>
      <c r="S297" s="85"/>
      <c r="T297" s="87" t="s">
        <v>14</v>
      </c>
      <c r="U297" s="85"/>
      <c r="V297" s="85"/>
      <c r="W297" s="88"/>
    </row>
    <row r="298" spans="6:25" s="81" customFormat="1" ht="11.25" outlineLevel="5" x14ac:dyDescent="0.2">
      <c r="F298" s="82"/>
      <c r="G298" s="83"/>
      <c r="H298" s="21" t="str">
        <f t="shared" si="6"/>
        <v/>
      </c>
      <c r="I298" s="84" t="s">
        <v>11</v>
      </c>
      <c r="J298" s="215"/>
      <c r="L298" s="85"/>
      <c r="M298" s="216">
        <v>79.111434999999986</v>
      </c>
      <c r="N298" s="244"/>
      <c r="O298" s="85"/>
      <c r="P298" s="86"/>
      <c r="Q298" s="85"/>
      <c r="R298" s="85"/>
      <c r="S298" s="85"/>
      <c r="T298" s="87" t="s">
        <v>14</v>
      </c>
      <c r="U298" s="85"/>
      <c r="V298" s="85"/>
      <c r="W298" s="88"/>
    </row>
    <row r="299" spans="6:25" s="205" customFormat="1" ht="24" outlineLevel="4" x14ac:dyDescent="0.2">
      <c r="F299" s="72">
        <v>33</v>
      </c>
      <c r="G299" s="73" t="s">
        <v>34</v>
      </c>
      <c r="H299" s="74" t="s">
        <v>827</v>
      </c>
      <c r="I299" s="75" t="s">
        <v>3282</v>
      </c>
      <c r="J299" s="73" t="s">
        <v>39</v>
      </c>
      <c r="K299" s="76">
        <v>7.7867999999999995</v>
      </c>
      <c r="L299" s="77">
        <v>0</v>
      </c>
      <c r="M299" s="206">
        <v>7.7867999999999995</v>
      </c>
      <c r="N299" s="232"/>
      <c r="O299" s="77">
        <f>M299*N299</f>
        <v>0</v>
      </c>
      <c r="P299" s="79"/>
      <c r="Q299" s="80">
        <f>M299*P299</f>
        <v>0</v>
      </c>
      <c r="R299" s="79">
        <v>1.175</v>
      </c>
      <c r="S299" s="80">
        <f>M299*R299</f>
        <v>9.1494900000000001</v>
      </c>
      <c r="T299" s="78">
        <v>15</v>
      </c>
      <c r="U299" s="78">
        <f>O299*(T299/100)</f>
        <v>0</v>
      </c>
      <c r="V299" s="78">
        <f>O299+U299</f>
        <v>0</v>
      </c>
      <c r="W299" s="75"/>
      <c r="X299" s="96" t="s">
        <v>1162</v>
      </c>
      <c r="Y299" s="96">
        <v>1</v>
      </c>
    </row>
    <row r="300" spans="6:25" s="71" customFormat="1" ht="45" outlineLevel="4" x14ac:dyDescent="0.2">
      <c r="F300" s="207"/>
      <c r="G300" s="208"/>
      <c r="H300" s="19" t="s">
        <v>1053</v>
      </c>
      <c r="I300" s="228" t="s">
        <v>3583</v>
      </c>
      <c r="J300" s="221"/>
      <c r="K300" s="221"/>
      <c r="L300" s="221"/>
      <c r="M300" s="221"/>
      <c r="N300" s="245"/>
      <c r="O300" s="231"/>
      <c r="P300" s="209"/>
      <c r="Q300" s="210"/>
      <c r="R300" s="209"/>
      <c r="S300" s="210"/>
      <c r="T300" s="211"/>
      <c r="U300" s="211"/>
      <c r="V300" s="211"/>
      <c r="W300" s="212"/>
      <c r="X300" s="212"/>
      <c r="Y300" s="212"/>
    </row>
    <row r="301" spans="6:25" s="71" customFormat="1" ht="6" customHeight="1" outlineLevel="4" x14ac:dyDescent="0.2">
      <c r="F301" s="207"/>
      <c r="G301" s="208"/>
      <c r="H301" s="20"/>
      <c r="I301" s="212"/>
      <c r="J301" s="208"/>
      <c r="K301" s="213"/>
      <c r="L301" s="214"/>
      <c r="M301" s="213"/>
      <c r="N301" s="241"/>
      <c r="O301" s="214"/>
      <c r="P301" s="209"/>
      <c r="Q301" s="210"/>
      <c r="R301" s="209"/>
      <c r="S301" s="210"/>
      <c r="T301" s="211"/>
      <c r="U301" s="211"/>
      <c r="V301" s="211"/>
      <c r="W301" s="212"/>
      <c r="X301" s="212"/>
      <c r="Y301" s="212"/>
    </row>
    <row r="302" spans="6:25" s="81" customFormat="1" ht="11.25" outlineLevel="5" x14ac:dyDescent="0.2">
      <c r="F302" s="82"/>
      <c r="G302" s="83"/>
      <c r="H302" s="21" t="str">
        <f t="shared" ref="H302:H307" si="7">IF(AND(H301&lt;&gt;"Výkaz výměr:",I301=""),"Výkaz výměr:","")</f>
        <v>Výkaz výměr:</v>
      </c>
      <c r="I302" s="84" t="s">
        <v>1093</v>
      </c>
      <c r="J302" s="215"/>
      <c r="L302" s="85"/>
      <c r="M302" s="216">
        <v>0</v>
      </c>
      <c r="N302" s="244"/>
      <c r="O302" s="85"/>
      <c r="P302" s="86"/>
      <c r="Q302" s="85"/>
      <c r="R302" s="85"/>
      <c r="S302" s="85"/>
      <c r="T302" s="87" t="s">
        <v>14</v>
      </c>
      <c r="U302" s="85"/>
      <c r="V302" s="85"/>
      <c r="W302" s="88"/>
    </row>
    <row r="303" spans="6:25" s="81" customFormat="1" ht="11.25" outlineLevel="5" x14ac:dyDescent="0.2">
      <c r="F303" s="82"/>
      <c r="G303" s="83"/>
      <c r="H303" s="21" t="str">
        <f t="shared" si="7"/>
        <v/>
      </c>
      <c r="I303" s="84" t="s">
        <v>1379</v>
      </c>
      <c r="J303" s="215"/>
      <c r="L303" s="85"/>
      <c r="M303" s="216">
        <v>0</v>
      </c>
      <c r="N303" s="244"/>
      <c r="O303" s="85"/>
      <c r="P303" s="86"/>
      <c r="Q303" s="85"/>
      <c r="R303" s="85"/>
      <c r="S303" s="85"/>
      <c r="T303" s="87" t="s">
        <v>14</v>
      </c>
      <c r="U303" s="85"/>
      <c r="V303" s="85"/>
      <c r="W303" s="88"/>
    </row>
    <row r="304" spans="6:25" s="81" customFormat="1" ht="11.25" outlineLevel="5" x14ac:dyDescent="0.2">
      <c r="F304" s="82"/>
      <c r="G304" s="83"/>
      <c r="H304" s="21" t="str">
        <f t="shared" si="7"/>
        <v/>
      </c>
      <c r="I304" s="84" t="s">
        <v>1213</v>
      </c>
      <c r="J304" s="215"/>
      <c r="L304" s="85"/>
      <c r="M304" s="216">
        <v>0</v>
      </c>
      <c r="N304" s="244"/>
      <c r="O304" s="85"/>
      <c r="P304" s="86"/>
      <c r="Q304" s="85"/>
      <c r="R304" s="85"/>
      <c r="S304" s="85"/>
      <c r="T304" s="87" t="s">
        <v>14</v>
      </c>
      <c r="U304" s="85"/>
      <c r="V304" s="85"/>
      <c r="W304" s="88"/>
    </row>
    <row r="305" spans="6:25" s="81" customFormat="1" ht="11.25" outlineLevel="5" x14ac:dyDescent="0.2">
      <c r="F305" s="82"/>
      <c r="G305" s="83"/>
      <c r="H305" s="21" t="str">
        <f t="shared" si="7"/>
        <v/>
      </c>
      <c r="I305" s="84" t="s">
        <v>1343</v>
      </c>
      <c r="J305" s="215"/>
      <c r="L305" s="85"/>
      <c r="M305" s="216">
        <v>4.1159999999999997</v>
      </c>
      <c r="N305" s="244"/>
      <c r="O305" s="85"/>
      <c r="P305" s="86"/>
      <c r="Q305" s="85"/>
      <c r="R305" s="85"/>
      <c r="S305" s="85"/>
      <c r="T305" s="87" t="s">
        <v>14</v>
      </c>
      <c r="U305" s="85"/>
      <c r="V305" s="85"/>
      <c r="W305" s="88"/>
    </row>
    <row r="306" spans="6:25" s="81" customFormat="1" ht="11.25" outlineLevel="5" x14ac:dyDescent="0.2">
      <c r="F306" s="82"/>
      <c r="G306" s="83"/>
      <c r="H306" s="21" t="str">
        <f t="shared" si="7"/>
        <v/>
      </c>
      <c r="I306" s="84" t="s">
        <v>1219</v>
      </c>
      <c r="J306" s="215"/>
      <c r="L306" s="85"/>
      <c r="M306" s="216">
        <v>0</v>
      </c>
      <c r="N306" s="244"/>
      <c r="O306" s="85"/>
      <c r="P306" s="86"/>
      <c r="Q306" s="85"/>
      <c r="R306" s="85"/>
      <c r="S306" s="85"/>
      <c r="T306" s="87" t="s">
        <v>14</v>
      </c>
      <c r="U306" s="85"/>
      <c r="V306" s="85"/>
      <c r="W306" s="88"/>
    </row>
    <row r="307" spans="6:25" s="81" customFormat="1" ht="11.25" outlineLevel="5" x14ac:dyDescent="0.2">
      <c r="F307" s="82"/>
      <c r="G307" s="83"/>
      <c r="H307" s="21" t="str">
        <f t="shared" si="7"/>
        <v/>
      </c>
      <c r="I307" s="84" t="s">
        <v>1344</v>
      </c>
      <c r="J307" s="215"/>
      <c r="L307" s="85"/>
      <c r="M307" s="216">
        <v>3.6708000000000003</v>
      </c>
      <c r="N307" s="244"/>
      <c r="O307" s="85"/>
      <c r="P307" s="86"/>
      <c r="Q307" s="85"/>
      <c r="R307" s="85"/>
      <c r="S307" s="85"/>
      <c r="T307" s="87" t="s">
        <v>14</v>
      </c>
      <c r="U307" s="85"/>
      <c r="V307" s="85"/>
      <c r="W307" s="88"/>
    </row>
    <row r="308" spans="6:25" s="205" customFormat="1" ht="12" outlineLevel="4" x14ac:dyDescent="0.2">
      <c r="F308" s="72">
        <v>34</v>
      </c>
      <c r="G308" s="73" t="s">
        <v>34</v>
      </c>
      <c r="H308" s="74" t="s">
        <v>828</v>
      </c>
      <c r="I308" s="75" t="s">
        <v>2358</v>
      </c>
      <c r="J308" s="73" t="s">
        <v>39</v>
      </c>
      <c r="K308" s="76">
        <v>10.216000000000001</v>
      </c>
      <c r="L308" s="77">
        <v>0</v>
      </c>
      <c r="M308" s="206">
        <v>10.216000000000001</v>
      </c>
      <c r="N308" s="232"/>
      <c r="O308" s="77">
        <f>M308*N308</f>
        <v>0</v>
      </c>
      <c r="P308" s="79"/>
      <c r="Q308" s="80">
        <f>M308*P308</f>
        <v>0</v>
      </c>
      <c r="R308" s="79">
        <v>2.2000000000000002</v>
      </c>
      <c r="S308" s="80">
        <f>M308*R308</f>
        <v>22.475200000000005</v>
      </c>
      <c r="T308" s="78">
        <v>15</v>
      </c>
      <c r="U308" s="78">
        <f>O308*(T308/100)</f>
        <v>0</v>
      </c>
      <c r="V308" s="78">
        <f>O308+U308</f>
        <v>0</v>
      </c>
      <c r="W308" s="75"/>
      <c r="X308" s="96" t="s">
        <v>1162</v>
      </c>
      <c r="Y308" s="96">
        <v>1</v>
      </c>
    </row>
    <row r="309" spans="6:25" s="71" customFormat="1" ht="33.75" outlineLevel="4" x14ac:dyDescent="0.2">
      <c r="F309" s="207"/>
      <c r="G309" s="208"/>
      <c r="H309" s="19" t="s">
        <v>1053</v>
      </c>
      <c r="I309" s="228" t="s">
        <v>2882</v>
      </c>
      <c r="J309" s="221"/>
      <c r="K309" s="221"/>
      <c r="L309" s="221"/>
      <c r="M309" s="221"/>
      <c r="N309" s="245"/>
      <c r="O309" s="231"/>
      <c r="P309" s="209"/>
      <c r="Q309" s="210"/>
      <c r="R309" s="209"/>
      <c r="S309" s="210"/>
      <c r="T309" s="211"/>
      <c r="U309" s="211"/>
      <c r="V309" s="211"/>
      <c r="W309" s="212"/>
      <c r="X309" s="212"/>
      <c r="Y309" s="212"/>
    </row>
    <row r="310" spans="6:25" s="71" customFormat="1" ht="6" customHeight="1" outlineLevel="4" x14ac:dyDescent="0.2">
      <c r="F310" s="207"/>
      <c r="G310" s="208"/>
      <c r="H310" s="20"/>
      <c r="I310" s="212"/>
      <c r="J310" s="208"/>
      <c r="K310" s="213"/>
      <c r="L310" s="214"/>
      <c r="M310" s="213"/>
      <c r="N310" s="241"/>
      <c r="O310" s="214"/>
      <c r="P310" s="209"/>
      <c r="Q310" s="210"/>
      <c r="R310" s="209"/>
      <c r="S310" s="210"/>
      <c r="T310" s="211"/>
      <c r="U310" s="211"/>
      <c r="V310" s="211"/>
      <c r="W310" s="212"/>
      <c r="X310" s="212"/>
      <c r="Y310" s="212"/>
    </row>
    <row r="311" spans="6:25" s="81" customFormat="1" ht="11.25" outlineLevel="5" x14ac:dyDescent="0.2">
      <c r="F311" s="82"/>
      <c r="G311" s="83"/>
      <c r="H311" s="21" t="str">
        <f t="shared" ref="H311:H321" si="8">IF(AND(H310&lt;&gt;"Výkaz výměr:",I310=""),"Výkaz výměr:","")</f>
        <v>Výkaz výměr:</v>
      </c>
      <c r="I311" s="84" t="s">
        <v>2231</v>
      </c>
      <c r="J311" s="215"/>
      <c r="L311" s="85"/>
      <c r="M311" s="216">
        <v>0</v>
      </c>
      <c r="N311" s="244"/>
      <c r="O311" s="85"/>
      <c r="P311" s="86"/>
      <c r="Q311" s="85"/>
      <c r="R311" s="85"/>
      <c r="S311" s="85"/>
      <c r="T311" s="87" t="s">
        <v>14</v>
      </c>
      <c r="U311" s="85"/>
      <c r="V311" s="85"/>
      <c r="W311" s="88"/>
    </row>
    <row r="312" spans="6:25" s="81" customFormat="1" ht="11.25" outlineLevel="5" x14ac:dyDescent="0.2">
      <c r="F312" s="82"/>
      <c r="G312" s="83"/>
      <c r="H312" s="21" t="str">
        <f t="shared" si="8"/>
        <v/>
      </c>
      <c r="I312" s="84" t="s">
        <v>2428</v>
      </c>
      <c r="J312" s="215"/>
      <c r="L312" s="85"/>
      <c r="M312" s="216">
        <v>0</v>
      </c>
      <c r="N312" s="244"/>
      <c r="O312" s="85"/>
      <c r="P312" s="86"/>
      <c r="Q312" s="85"/>
      <c r="R312" s="85"/>
      <c r="S312" s="85"/>
      <c r="T312" s="87" t="s">
        <v>14</v>
      </c>
      <c r="U312" s="85"/>
      <c r="V312" s="85"/>
      <c r="W312" s="88"/>
    </row>
    <row r="313" spans="6:25" s="81" customFormat="1" ht="11.25" outlineLevel="5" x14ac:dyDescent="0.2">
      <c r="F313" s="82"/>
      <c r="G313" s="83"/>
      <c r="H313" s="21" t="str">
        <f t="shared" si="8"/>
        <v/>
      </c>
      <c r="I313" s="84" t="s">
        <v>1100</v>
      </c>
      <c r="J313" s="215"/>
      <c r="L313" s="85"/>
      <c r="M313" s="216">
        <v>0</v>
      </c>
      <c r="N313" s="244"/>
      <c r="O313" s="85"/>
      <c r="P313" s="86"/>
      <c r="Q313" s="85"/>
      <c r="R313" s="85"/>
      <c r="S313" s="85"/>
      <c r="T313" s="87" t="s">
        <v>14</v>
      </c>
      <c r="U313" s="85"/>
      <c r="V313" s="85"/>
      <c r="W313" s="88"/>
    </row>
    <row r="314" spans="6:25" s="81" customFormat="1" ht="11.25" outlineLevel="5" x14ac:dyDescent="0.2">
      <c r="F314" s="82"/>
      <c r="G314" s="83"/>
      <c r="H314" s="21" t="str">
        <f t="shared" si="8"/>
        <v/>
      </c>
      <c r="I314" s="84" t="s">
        <v>1564</v>
      </c>
      <c r="J314" s="215"/>
      <c r="L314" s="85"/>
      <c r="M314" s="216">
        <v>1.6800000000000004</v>
      </c>
      <c r="N314" s="244"/>
      <c r="O314" s="85"/>
      <c r="P314" s="86"/>
      <c r="Q314" s="85"/>
      <c r="R314" s="85"/>
      <c r="S314" s="85"/>
      <c r="T314" s="87" t="s">
        <v>14</v>
      </c>
      <c r="U314" s="85"/>
      <c r="V314" s="85"/>
      <c r="W314" s="88"/>
    </row>
    <row r="315" spans="6:25" s="81" customFormat="1" ht="11.25" outlineLevel="5" x14ac:dyDescent="0.2">
      <c r="F315" s="82"/>
      <c r="G315" s="83"/>
      <c r="H315" s="21" t="str">
        <f t="shared" si="8"/>
        <v/>
      </c>
      <c r="I315" s="84" t="s">
        <v>1566</v>
      </c>
      <c r="J315" s="215"/>
      <c r="L315" s="85"/>
      <c r="M315" s="216">
        <v>2.1760000000000002</v>
      </c>
      <c r="N315" s="244"/>
      <c r="O315" s="85"/>
      <c r="P315" s="86"/>
      <c r="Q315" s="85"/>
      <c r="R315" s="85"/>
      <c r="S315" s="85"/>
      <c r="T315" s="87" t="s">
        <v>14</v>
      </c>
      <c r="U315" s="85"/>
      <c r="V315" s="85"/>
      <c r="W315" s="88"/>
    </row>
    <row r="316" spans="6:25" s="81" customFormat="1" ht="11.25" outlineLevel="5" x14ac:dyDescent="0.2">
      <c r="F316" s="82"/>
      <c r="G316" s="83"/>
      <c r="H316" s="21" t="str">
        <f t="shared" si="8"/>
        <v/>
      </c>
      <c r="I316" s="84" t="s">
        <v>1101</v>
      </c>
      <c r="J316" s="215"/>
      <c r="L316" s="85"/>
      <c r="M316" s="216">
        <v>0</v>
      </c>
      <c r="N316" s="244"/>
      <c r="O316" s="85"/>
      <c r="P316" s="86"/>
      <c r="Q316" s="85"/>
      <c r="R316" s="85"/>
      <c r="S316" s="85"/>
      <c r="T316" s="87" t="s">
        <v>14</v>
      </c>
      <c r="U316" s="85"/>
      <c r="V316" s="85"/>
      <c r="W316" s="88"/>
    </row>
    <row r="317" spans="6:25" s="81" customFormat="1" ht="11.25" outlineLevel="5" x14ac:dyDescent="0.2">
      <c r="F317" s="82"/>
      <c r="G317" s="83"/>
      <c r="H317" s="21" t="str">
        <f t="shared" si="8"/>
        <v/>
      </c>
      <c r="I317" s="84" t="s">
        <v>1615</v>
      </c>
      <c r="J317" s="215"/>
      <c r="L317" s="85"/>
      <c r="M317" s="216">
        <v>3.8400000000000007</v>
      </c>
      <c r="N317" s="244"/>
      <c r="O317" s="85"/>
      <c r="P317" s="86"/>
      <c r="Q317" s="85"/>
      <c r="R317" s="85"/>
      <c r="S317" s="85"/>
      <c r="T317" s="87" t="s">
        <v>14</v>
      </c>
      <c r="U317" s="85"/>
      <c r="V317" s="85"/>
      <c r="W317" s="88"/>
    </row>
    <row r="318" spans="6:25" s="81" customFormat="1" ht="11.25" outlineLevel="5" x14ac:dyDescent="0.2">
      <c r="F318" s="82"/>
      <c r="G318" s="83"/>
      <c r="H318" s="21" t="str">
        <f t="shared" si="8"/>
        <v/>
      </c>
      <c r="I318" s="84" t="s">
        <v>1102</v>
      </c>
      <c r="J318" s="215"/>
      <c r="L318" s="85"/>
      <c r="M318" s="216">
        <v>0</v>
      </c>
      <c r="N318" s="244"/>
      <c r="O318" s="85"/>
      <c r="P318" s="86"/>
      <c r="Q318" s="85"/>
      <c r="R318" s="85"/>
      <c r="S318" s="85"/>
      <c r="T318" s="87" t="s">
        <v>14</v>
      </c>
      <c r="U318" s="85"/>
      <c r="V318" s="85"/>
      <c r="W318" s="88"/>
    </row>
    <row r="319" spans="6:25" s="81" customFormat="1" ht="11.25" outlineLevel="5" x14ac:dyDescent="0.2">
      <c r="F319" s="82"/>
      <c r="G319" s="83"/>
      <c r="H319" s="21" t="str">
        <f t="shared" si="8"/>
        <v/>
      </c>
      <c r="I319" s="84" t="s">
        <v>1565</v>
      </c>
      <c r="J319" s="215"/>
      <c r="L319" s="85"/>
      <c r="M319" s="216">
        <v>0.27200000000000002</v>
      </c>
      <c r="N319" s="244"/>
      <c r="O319" s="85"/>
      <c r="P319" s="86"/>
      <c r="Q319" s="85"/>
      <c r="R319" s="85"/>
      <c r="S319" s="85"/>
      <c r="T319" s="87" t="s">
        <v>14</v>
      </c>
      <c r="U319" s="85"/>
      <c r="V319" s="85"/>
      <c r="W319" s="88"/>
    </row>
    <row r="320" spans="6:25" s="81" customFormat="1" ht="11.25" outlineLevel="5" x14ac:dyDescent="0.2">
      <c r="F320" s="82"/>
      <c r="G320" s="83"/>
      <c r="H320" s="21" t="str">
        <f t="shared" si="8"/>
        <v/>
      </c>
      <c r="I320" s="84" t="s">
        <v>1614</v>
      </c>
      <c r="J320" s="215"/>
      <c r="L320" s="85"/>
      <c r="M320" s="216">
        <v>0.58400000000000007</v>
      </c>
      <c r="N320" s="244"/>
      <c r="O320" s="85"/>
      <c r="P320" s="86"/>
      <c r="Q320" s="85"/>
      <c r="R320" s="85"/>
      <c r="S320" s="85"/>
      <c r="T320" s="87" t="s">
        <v>14</v>
      </c>
      <c r="U320" s="85"/>
      <c r="V320" s="85"/>
      <c r="W320" s="88"/>
    </row>
    <row r="321" spans="6:25" s="81" customFormat="1" ht="11.25" outlineLevel="5" x14ac:dyDescent="0.2">
      <c r="F321" s="82"/>
      <c r="G321" s="83"/>
      <c r="H321" s="21" t="str">
        <f t="shared" si="8"/>
        <v/>
      </c>
      <c r="I321" s="84" t="s">
        <v>1567</v>
      </c>
      <c r="J321" s="215"/>
      <c r="L321" s="85"/>
      <c r="M321" s="216">
        <v>1.6640000000000004</v>
      </c>
      <c r="N321" s="244"/>
      <c r="O321" s="85"/>
      <c r="P321" s="86"/>
      <c r="Q321" s="85"/>
      <c r="R321" s="85"/>
      <c r="S321" s="85"/>
      <c r="T321" s="87" t="s">
        <v>14</v>
      </c>
      <c r="U321" s="85"/>
      <c r="V321" s="85"/>
      <c r="W321" s="88"/>
    </row>
    <row r="322" spans="6:25" s="205" customFormat="1" ht="12" outlineLevel="4" x14ac:dyDescent="0.2">
      <c r="F322" s="72">
        <v>35</v>
      </c>
      <c r="G322" s="73" t="s">
        <v>34</v>
      </c>
      <c r="H322" s="74" t="s">
        <v>829</v>
      </c>
      <c r="I322" s="75" t="s">
        <v>2027</v>
      </c>
      <c r="J322" s="73" t="s">
        <v>39</v>
      </c>
      <c r="K322" s="76">
        <v>0.375</v>
      </c>
      <c r="L322" s="77">
        <v>0</v>
      </c>
      <c r="M322" s="206">
        <v>0.375</v>
      </c>
      <c r="N322" s="232"/>
      <c r="O322" s="77">
        <f>M322*N322</f>
        <v>0</v>
      </c>
      <c r="P322" s="79"/>
      <c r="Q322" s="80">
        <f>M322*P322</f>
        <v>0</v>
      </c>
      <c r="R322" s="79">
        <v>2.4</v>
      </c>
      <c r="S322" s="80">
        <f>M322*R322</f>
        <v>0.89999999999999991</v>
      </c>
      <c r="T322" s="78">
        <v>15</v>
      </c>
      <c r="U322" s="78">
        <f>O322*(T322/100)</f>
        <v>0</v>
      </c>
      <c r="V322" s="78">
        <f>O322+U322</f>
        <v>0</v>
      </c>
      <c r="W322" s="75"/>
      <c r="X322" s="96" t="s">
        <v>1162</v>
      </c>
      <c r="Y322" s="96">
        <v>1</v>
      </c>
    </row>
    <row r="323" spans="6:25" s="71" customFormat="1" ht="33.75" outlineLevel="4" x14ac:dyDescent="0.2">
      <c r="F323" s="207"/>
      <c r="G323" s="208"/>
      <c r="H323" s="19" t="s">
        <v>1053</v>
      </c>
      <c r="I323" s="228" t="s">
        <v>2883</v>
      </c>
      <c r="J323" s="221"/>
      <c r="K323" s="221"/>
      <c r="L323" s="221"/>
      <c r="M323" s="221"/>
      <c r="N323" s="245"/>
      <c r="O323" s="231"/>
      <c r="P323" s="209"/>
      <c r="Q323" s="210"/>
      <c r="R323" s="209"/>
      <c r="S323" s="210"/>
      <c r="T323" s="211"/>
      <c r="U323" s="211"/>
      <c r="V323" s="211"/>
      <c r="W323" s="212"/>
      <c r="X323" s="212"/>
      <c r="Y323" s="212"/>
    </row>
    <row r="324" spans="6:25" s="71" customFormat="1" ht="6" customHeight="1" outlineLevel="4" x14ac:dyDescent="0.2">
      <c r="F324" s="207"/>
      <c r="G324" s="208"/>
      <c r="H324" s="20"/>
      <c r="I324" s="212"/>
      <c r="J324" s="208"/>
      <c r="K324" s="213"/>
      <c r="L324" s="214"/>
      <c r="M324" s="213"/>
      <c r="N324" s="241"/>
      <c r="O324" s="214"/>
      <c r="P324" s="209"/>
      <c r="Q324" s="210"/>
      <c r="R324" s="209"/>
      <c r="S324" s="210"/>
      <c r="T324" s="211"/>
      <c r="U324" s="211"/>
      <c r="V324" s="211"/>
      <c r="W324" s="212"/>
      <c r="X324" s="212"/>
      <c r="Y324" s="212"/>
    </row>
    <row r="325" spans="6:25" s="81" customFormat="1" ht="11.25" outlineLevel="5" x14ac:dyDescent="0.2">
      <c r="F325" s="82"/>
      <c r="G325" s="83"/>
      <c r="H325" s="21" t="str">
        <f>IF(AND(H324&lt;&gt;"Výkaz výměr:",I324=""),"Výkaz výměr:","")</f>
        <v>Výkaz výměr:</v>
      </c>
      <c r="I325" s="84" t="s">
        <v>2539</v>
      </c>
      <c r="J325" s="215"/>
      <c r="L325" s="85"/>
      <c r="M325" s="216">
        <v>0</v>
      </c>
      <c r="N325" s="244"/>
      <c r="O325" s="85"/>
      <c r="P325" s="86"/>
      <c r="Q325" s="85"/>
      <c r="R325" s="85"/>
      <c r="S325" s="85"/>
      <c r="T325" s="87" t="s">
        <v>14</v>
      </c>
      <c r="U325" s="85"/>
      <c r="V325" s="85"/>
      <c r="W325" s="88"/>
    </row>
    <row r="326" spans="6:25" s="81" customFormat="1" ht="11.25" outlineLevel="5" x14ac:dyDescent="0.2">
      <c r="F326" s="82"/>
      <c r="G326" s="83"/>
      <c r="H326" s="21" t="str">
        <f>IF(AND(H325&lt;&gt;"Výkaz výměr:",I325=""),"Výkaz výměr:","")</f>
        <v/>
      </c>
      <c r="I326" s="84" t="s">
        <v>1367</v>
      </c>
      <c r="J326" s="215"/>
      <c r="L326" s="85"/>
      <c r="M326" s="216">
        <v>0.375</v>
      </c>
      <c r="N326" s="244"/>
      <c r="O326" s="85"/>
      <c r="P326" s="86"/>
      <c r="Q326" s="85"/>
      <c r="R326" s="85"/>
      <c r="S326" s="85"/>
      <c r="T326" s="87" t="s">
        <v>14</v>
      </c>
      <c r="U326" s="85"/>
      <c r="V326" s="85"/>
      <c r="W326" s="88"/>
    </row>
    <row r="327" spans="6:25" s="205" customFormat="1" ht="12" outlineLevel="4" x14ac:dyDescent="0.2">
      <c r="F327" s="72">
        <v>36</v>
      </c>
      <c r="G327" s="73" t="s">
        <v>34</v>
      </c>
      <c r="H327" s="74" t="s">
        <v>830</v>
      </c>
      <c r="I327" s="75" t="s">
        <v>2653</v>
      </c>
      <c r="J327" s="73" t="s">
        <v>38</v>
      </c>
      <c r="K327" s="76">
        <v>211.32000000000002</v>
      </c>
      <c r="L327" s="77">
        <v>0</v>
      </c>
      <c r="M327" s="206">
        <v>211.32000000000002</v>
      </c>
      <c r="N327" s="232"/>
      <c r="O327" s="77">
        <f>M327*N327</f>
        <v>0</v>
      </c>
      <c r="P327" s="79"/>
      <c r="Q327" s="80">
        <f>M327*P327</f>
        <v>0</v>
      </c>
      <c r="R327" s="79">
        <v>5.5E-2</v>
      </c>
      <c r="S327" s="80">
        <f>M327*R327</f>
        <v>11.622600000000002</v>
      </c>
      <c r="T327" s="78">
        <v>15</v>
      </c>
      <c r="U327" s="78">
        <f>O327*(T327/100)</f>
        <v>0</v>
      </c>
      <c r="V327" s="78">
        <f>O327+U327</f>
        <v>0</v>
      </c>
      <c r="W327" s="75"/>
      <c r="X327" s="96" t="s">
        <v>1162</v>
      </c>
      <c r="Y327" s="96">
        <v>1</v>
      </c>
    </row>
    <row r="328" spans="6:25" s="71" customFormat="1" ht="33.75" outlineLevel="4" x14ac:dyDescent="0.2">
      <c r="F328" s="207"/>
      <c r="G328" s="208"/>
      <c r="H328" s="19" t="s">
        <v>1053</v>
      </c>
      <c r="I328" s="228" t="s">
        <v>3151</v>
      </c>
      <c r="J328" s="221"/>
      <c r="K328" s="221"/>
      <c r="L328" s="221"/>
      <c r="M328" s="221"/>
      <c r="N328" s="245"/>
      <c r="O328" s="231"/>
      <c r="P328" s="209"/>
      <c r="Q328" s="210"/>
      <c r="R328" s="209"/>
      <c r="S328" s="210"/>
      <c r="T328" s="211"/>
      <c r="U328" s="211"/>
      <c r="V328" s="211"/>
      <c r="W328" s="212"/>
      <c r="X328" s="212"/>
      <c r="Y328" s="212"/>
    </row>
    <row r="329" spans="6:25" s="71" customFormat="1" ht="6" customHeight="1" outlineLevel="4" x14ac:dyDescent="0.2">
      <c r="F329" s="207"/>
      <c r="G329" s="208"/>
      <c r="H329" s="20"/>
      <c r="I329" s="212"/>
      <c r="J329" s="208"/>
      <c r="K329" s="213"/>
      <c r="L329" s="214"/>
      <c r="M329" s="213"/>
      <c r="N329" s="241"/>
      <c r="O329" s="214"/>
      <c r="P329" s="209"/>
      <c r="Q329" s="210"/>
      <c r="R329" s="209"/>
      <c r="S329" s="210"/>
      <c r="T329" s="211"/>
      <c r="U329" s="211"/>
      <c r="V329" s="211"/>
      <c r="W329" s="212"/>
      <c r="X329" s="212"/>
      <c r="Y329" s="212"/>
    </row>
    <row r="330" spans="6:25" s="81" customFormat="1" ht="11.25" outlineLevel="5" x14ac:dyDescent="0.2">
      <c r="F330" s="82"/>
      <c r="G330" s="83"/>
      <c r="H330" s="21" t="str">
        <f t="shared" ref="H330:H341" si="9">IF(AND(H329&lt;&gt;"Výkaz výměr:",I329=""),"Výkaz výměr:","")</f>
        <v>Výkaz výměr:</v>
      </c>
      <c r="I330" s="84" t="s">
        <v>1775</v>
      </c>
      <c r="J330" s="215"/>
      <c r="L330" s="85"/>
      <c r="M330" s="216">
        <v>0</v>
      </c>
      <c r="N330" s="244"/>
      <c r="O330" s="85"/>
      <c r="P330" s="86"/>
      <c r="Q330" s="85"/>
      <c r="R330" s="85"/>
      <c r="S330" s="85"/>
      <c r="T330" s="87" t="s">
        <v>14</v>
      </c>
      <c r="U330" s="85"/>
      <c r="V330" s="85"/>
      <c r="W330" s="88"/>
    </row>
    <row r="331" spans="6:25" s="81" customFormat="1" ht="11.25" outlineLevel="5" x14ac:dyDescent="0.2">
      <c r="F331" s="82"/>
      <c r="G331" s="83"/>
      <c r="H331" s="21" t="str">
        <f t="shared" si="9"/>
        <v/>
      </c>
      <c r="I331" s="84" t="s">
        <v>1997</v>
      </c>
      <c r="J331" s="215"/>
      <c r="L331" s="85"/>
      <c r="M331" s="216">
        <v>0</v>
      </c>
      <c r="N331" s="244"/>
      <c r="O331" s="85"/>
      <c r="P331" s="86"/>
      <c r="Q331" s="85"/>
      <c r="R331" s="85"/>
      <c r="S331" s="85"/>
      <c r="T331" s="87" t="s">
        <v>14</v>
      </c>
      <c r="U331" s="85"/>
      <c r="V331" s="85"/>
      <c r="W331" s="88"/>
    </row>
    <row r="332" spans="6:25" s="81" customFormat="1" ht="11.25" outlineLevel="5" x14ac:dyDescent="0.2">
      <c r="F332" s="82"/>
      <c r="G332" s="83"/>
      <c r="H332" s="21" t="str">
        <f t="shared" si="9"/>
        <v/>
      </c>
      <c r="I332" s="84" t="s">
        <v>1335</v>
      </c>
      <c r="J332" s="215"/>
      <c r="L332" s="85"/>
      <c r="M332" s="216">
        <v>101.25</v>
      </c>
      <c r="N332" s="244"/>
      <c r="O332" s="85"/>
      <c r="P332" s="86"/>
      <c r="Q332" s="85"/>
      <c r="R332" s="85"/>
      <c r="S332" s="85"/>
      <c r="T332" s="87" t="s">
        <v>14</v>
      </c>
      <c r="U332" s="85"/>
      <c r="V332" s="85"/>
      <c r="W332" s="88"/>
    </row>
    <row r="333" spans="6:25" s="81" customFormat="1" ht="11.25" outlineLevel="5" x14ac:dyDescent="0.2">
      <c r="F333" s="82"/>
      <c r="G333" s="83"/>
      <c r="H333" s="21" t="str">
        <f t="shared" si="9"/>
        <v/>
      </c>
      <c r="I333" s="84" t="s">
        <v>2037</v>
      </c>
      <c r="J333" s="215"/>
      <c r="L333" s="85"/>
      <c r="M333" s="216">
        <v>0</v>
      </c>
      <c r="N333" s="244"/>
      <c r="O333" s="85"/>
      <c r="P333" s="86"/>
      <c r="Q333" s="85"/>
      <c r="R333" s="85"/>
      <c r="S333" s="85"/>
      <c r="T333" s="87" t="s">
        <v>14</v>
      </c>
      <c r="U333" s="85"/>
      <c r="V333" s="85"/>
      <c r="W333" s="88"/>
    </row>
    <row r="334" spans="6:25" s="81" customFormat="1" ht="11.25" outlineLevel="5" x14ac:dyDescent="0.2">
      <c r="F334" s="82"/>
      <c r="G334" s="83"/>
      <c r="H334" s="21" t="str">
        <f t="shared" si="9"/>
        <v/>
      </c>
      <c r="I334" s="84" t="s">
        <v>1391</v>
      </c>
      <c r="J334" s="215"/>
      <c r="L334" s="85"/>
      <c r="M334" s="216">
        <v>87.974999999999994</v>
      </c>
      <c r="N334" s="244"/>
      <c r="O334" s="85"/>
      <c r="P334" s="86"/>
      <c r="Q334" s="85"/>
      <c r="R334" s="85"/>
      <c r="S334" s="85"/>
      <c r="T334" s="87" t="s">
        <v>14</v>
      </c>
      <c r="U334" s="85"/>
      <c r="V334" s="85"/>
      <c r="W334" s="88"/>
    </row>
    <row r="335" spans="6:25" s="81" customFormat="1" ht="11.25" outlineLevel="5" x14ac:dyDescent="0.2">
      <c r="F335" s="82"/>
      <c r="G335" s="83"/>
      <c r="H335" s="21" t="str">
        <f t="shared" si="9"/>
        <v/>
      </c>
      <c r="I335" s="84" t="s">
        <v>434</v>
      </c>
      <c r="J335" s="215"/>
      <c r="L335" s="85"/>
      <c r="M335" s="216">
        <v>0</v>
      </c>
      <c r="N335" s="244"/>
      <c r="O335" s="85"/>
      <c r="P335" s="86"/>
      <c r="Q335" s="85"/>
      <c r="R335" s="85"/>
      <c r="S335" s="85"/>
      <c r="T335" s="87" t="s">
        <v>14</v>
      </c>
      <c r="U335" s="85"/>
      <c r="V335" s="85"/>
      <c r="W335" s="88"/>
    </row>
    <row r="336" spans="6:25" s="81" customFormat="1" ht="11.25" outlineLevel="5" x14ac:dyDescent="0.2">
      <c r="F336" s="82"/>
      <c r="G336" s="83"/>
      <c r="H336" s="21" t="str">
        <f t="shared" si="9"/>
        <v/>
      </c>
      <c r="I336" s="84" t="s">
        <v>2037</v>
      </c>
      <c r="J336" s="215"/>
      <c r="L336" s="85"/>
      <c r="M336" s="216">
        <v>0</v>
      </c>
      <c r="N336" s="244"/>
      <c r="O336" s="85"/>
      <c r="P336" s="86"/>
      <c r="Q336" s="85"/>
      <c r="R336" s="85"/>
      <c r="S336" s="85"/>
      <c r="T336" s="87" t="s">
        <v>14</v>
      </c>
      <c r="U336" s="85"/>
      <c r="V336" s="85"/>
      <c r="W336" s="88"/>
    </row>
    <row r="337" spans="6:25" s="81" customFormat="1" ht="11.25" outlineLevel="5" x14ac:dyDescent="0.2">
      <c r="F337" s="82"/>
      <c r="G337" s="83"/>
      <c r="H337" s="21" t="str">
        <f t="shared" si="9"/>
        <v/>
      </c>
      <c r="I337" s="84" t="s">
        <v>1098</v>
      </c>
      <c r="J337" s="215"/>
      <c r="L337" s="85"/>
      <c r="M337" s="216">
        <v>0</v>
      </c>
      <c r="N337" s="244"/>
      <c r="O337" s="85"/>
      <c r="P337" s="86"/>
      <c r="Q337" s="85"/>
      <c r="R337" s="85"/>
      <c r="S337" s="85"/>
      <c r="T337" s="87" t="s">
        <v>14</v>
      </c>
      <c r="U337" s="85"/>
      <c r="V337" s="85"/>
      <c r="W337" s="88"/>
    </row>
    <row r="338" spans="6:25" s="81" customFormat="1" ht="11.25" outlineLevel="5" x14ac:dyDescent="0.2">
      <c r="F338" s="82"/>
      <c r="G338" s="83"/>
      <c r="H338" s="21" t="str">
        <f t="shared" si="9"/>
        <v/>
      </c>
      <c r="I338" s="84" t="s">
        <v>1457</v>
      </c>
      <c r="J338" s="215"/>
      <c r="L338" s="85"/>
      <c r="M338" s="216">
        <v>0.49499999999999994</v>
      </c>
      <c r="N338" s="244"/>
      <c r="O338" s="85"/>
      <c r="P338" s="86"/>
      <c r="Q338" s="85"/>
      <c r="R338" s="85"/>
      <c r="S338" s="85"/>
      <c r="T338" s="87" t="s">
        <v>14</v>
      </c>
      <c r="U338" s="85"/>
      <c r="V338" s="85"/>
      <c r="W338" s="88"/>
    </row>
    <row r="339" spans="6:25" s="81" customFormat="1" ht="11.25" outlineLevel="5" x14ac:dyDescent="0.2">
      <c r="F339" s="82"/>
      <c r="G339" s="83"/>
      <c r="H339" s="21" t="str">
        <f t="shared" si="9"/>
        <v/>
      </c>
      <c r="I339" s="84" t="s">
        <v>2061</v>
      </c>
      <c r="J339" s="215"/>
      <c r="L339" s="85"/>
      <c r="M339" s="216">
        <v>0</v>
      </c>
      <c r="N339" s="244"/>
      <c r="O339" s="85"/>
      <c r="P339" s="86"/>
      <c r="Q339" s="85"/>
      <c r="R339" s="85"/>
      <c r="S339" s="85"/>
      <c r="T339" s="87" t="s">
        <v>14</v>
      </c>
      <c r="U339" s="85"/>
      <c r="V339" s="85"/>
      <c r="W339" s="88"/>
    </row>
    <row r="340" spans="6:25" s="81" customFormat="1" ht="11.25" outlineLevel="5" x14ac:dyDescent="0.2">
      <c r="F340" s="82"/>
      <c r="G340" s="83"/>
      <c r="H340" s="21" t="str">
        <f t="shared" si="9"/>
        <v/>
      </c>
      <c r="I340" s="84" t="s">
        <v>1102</v>
      </c>
      <c r="J340" s="215"/>
      <c r="L340" s="85"/>
      <c r="M340" s="216">
        <v>0</v>
      </c>
      <c r="N340" s="244"/>
      <c r="O340" s="85"/>
      <c r="P340" s="86"/>
      <c r="Q340" s="85"/>
      <c r="R340" s="85"/>
      <c r="S340" s="85"/>
      <c r="T340" s="87" t="s">
        <v>14</v>
      </c>
      <c r="U340" s="85"/>
      <c r="V340" s="85"/>
      <c r="W340" s="88"/>
    </row>
    <row r="341" spans="6:25" s="81" customFormat="1" ht="11.25" outlineLevel="5" x14ac:dyDescent="0.2">
      <c r="F341" s="82"/>
      <c r="G341" s="83"/>
      <c r="H341" s="21" t="str">
        <f t="shared" si="9"/>
        <v/>
      </c>
      <c r="I341" s="84" t="s">
        <v>1144</v>
      </c>
      <c r="J341" s="215"/>
      <c r="L341" s="85"/>
      <c r="M341" s="216">
        <v>21.6</v>
      </c>
      <c r="N341" s="244"/>
      <c r="O341" s="85"/>
      <c r="P341" s="86"/>
      <c r="Q341" s="85"/>
      <c r="R341" s="85"/>
      <c r="S341" s="85"/>
      <c r="T341" s="87" t="s">
        <v>14</v>
      </c>
      <c r="U341" s="85"/>
      <c r="V341" s="85"/>
      <c r="W341" s="88"/>
    </row>
    <row r="342" spans="6:25" s="205" customFormat="1" ht="12" outlineLevel="4" x14ac:dyDescent="0.2">
      <c r="F342" s="72">
        <v>37</v>
      </c>
      <c r="G342" s="73" t="s">
        <v>34</v>
      </c>
      <c r="H342" s="74" t="s">
        <v>831</v>
      </c>
      <c r="I342" s="75" t="s">
        <v>2668</v>
      </c>
      <c r="J342" s="73" t="s">
        <v>39</v>
      </c>
      <c r="K342" s="76">
        <v>0.28000000000000003</v>
      </c>
      <c r="L342" s="77">
        <v>0</v>
      </c>
      <c r="M342" s="206">
        <v>0.28000000000000003</v>
      </c>
      <c r="N342" s="232"/>
      <c r="O342" s="77">
        <f>M342*N342</f>
        <v>0</v>
      </c>
      <c r="P342" s="79"/>
      <c r="Q342" s="80">
        <f>M342*P342</f>
        <v>0</v>
      </c>
      <c r="R342" s="79">
        <v>2.1</v>
      </c>
      <c r="S342" s="80">
        <f>M342*R342</f>
        <v>0.58800000000000008</v>
      </c>
      <c r="T342" s="78">
        <v>15</v>
      </c>
      <c r="U342" s="78">
        <f>O342*(T342/100)</f>
        <v>0</v>
      </c>
      <c r="V342" s="78">
        <f>O342+U342</f>
        <v>0</v>
      </c>
      <c r="W342" s="75"/>
      <c r="X342" s="96" t="s">
        <v>1162</v>
      </c>
      <c r="Y342" s="96">
        <v>1</v>
      </c>
    </row>
    <row r="343" spans="6:25" s="71" customFormat="1" ht="33.75" outlineLevel="4" x14ac:dyDescent="0.2">
      <c r="F343" s="207"/>
      <c r="G343" s="208"/>
      <c r="H343" s="19" t="s">
        <v>1053</v>
      </c>
      <c r="I343" s="228" t="s">
        <v>3420</v>
      </c>
      <c r="J343" s="221"/>
      <c r="K343" s="221"/>
      <c r="L343" s="221"/>
      <c r="M343" s="221"/>
      <c r="N343" s="245"/>
      <c r="O343" s="231"/>
      <c r="P343" s="209"/>
      <c r="Q343" s="210"/>
      <c r="R343" s="209"/>
      <c r="S343" s="210"/>
      <c r="T343" s="211"/>
      <c r="U343" s="211"/>
      <c r="V343" s="211"/>
      <c r="W343" s="212"/>
      <c r="X343" s="212"/>
      <c r="Y343" s="212"/>
    </row>
    <row r="344" spans="6:25" s="71" customFormat="1" ht="6" customHeight="1" outlineLevel="4" x14ac:dyDescent="0.2">
      <c r="F344" s="207"/>
      <c r="G344" s="208"/>
      <c r="H344" s="20"/>
      <c r="I344" s="212"/>
      <c r="J344" s="208"/>
      <c r="K344" s="213"/>
      <c r="L344" s="214"/>
      <c r="M344" s="213"/>
      <c r="N344" s="241"/>
      <c r="O344" s="214"/>
      <c r="P344" s="209"/>
      <c r="Q344" s="210"/>
      <c r="R344" s="209"/>
      <c r="S344" s="210"/>
      <c r="T344" s="211"/>
      <c r="U344" s="211"/>
      <c r="V344" s="211"/>
      <c r="W344" s="212"/>
      <c r="X344" s="212"/>
      <c r="Y344" s="212"/>
    </row>
    <row r="345" spans="6:25" s="81" customFormat="1" ht="11.25" outlineLevel="5" x14ac:dyDescent="0.2">
      <c r="F345" s="82"/>
      <c r="G345" s="83"/>
      <c r="H345" s="21" t="str">
        <f>IF(AND(H344&lt;&gt;"Výkaz výměr:",I344=""),"Výkaz výměr:","")</f>
        <v>Výkaz výměr:</v>
      </c>
      <c r="I345" s="84" t="s">
        <v>1099</v>
      </c>
      <c r="J345" s="215"/>
      <c r="L345" s="85"/>
      <c r="M345" s="216">
        <v>0</v>
      </c>
      <c r="N345" s="244"/>
      <c r="O345" s="85"/>
      <c r="P345" s="86"/>
      <c r="Q345" s="85"/>
      <c r="R345" s="85"/>
      <c r="S345" s="85"/>
      <c r="T345" s="87" t="s">
        <v>14</v>
      </c>
      <c r="U345" s="85"/>
      <c r="V345" s="85"/>
      <c r="W345" s="88"/>
    </row>
    <row r="346" spans="6:25" s="81" customFormat="1" ht="11.25" outlineLevel="5" x14ac:dyDescent="0.2">
      <c r="F346" s="82"/>
      <c r="G346" s="83"/>
      <c r="H346" s="21" t="str">
        <f>IF(AND(H345&lt;&gt;"Výkaz výměr:",I345=""),"Výkaz výměr:","")</f>
        <v/>
      </c>
      <c r="I346" s="84" t="s">
        <v>2239</v>
      </c>
      <c r="J346" s="215"/>
      <c r="L346" s="85"/>
      <c r="M346" s="216">
        <v>0</v>
      </c>
      <c r="N346" s="244"/>
      <c r="O346" s="85"/>
      <c r="P346" s="86"/>
      <c r="Q346" s="85"/>
      <c r="R346" s="85"/>
      <c r="S346" s="85"/>
      <c r="T346" s="87" t="s">
        <v>14</v>
      </c>
      <c r="U346" s="85"/>
      <c r="V346" s="85"/>
      <c r="W346" s="88"/>
    </row>
    <row r="347" spans="6:25" s="81" customFormat="1" ht="11.25" outlineLevel="5" x14ac:dyDescent="0.2">
      <c r="F347" s="82"/>
      <c r="G347" s="83"/>
      <c r="H347" s="21" t="str">
        <f>IF(AND(H346&lt;&gt;"Výkaz výměr:",I346=""),"Výkaz výměr:","")</f>
        <v/>
      </c>
      <c r="I347" s="84" t="s">
        <v>1217</v>
      </c>
      <c r="J347" s="215"/>
      <c r="L347" s="85"/>
      <c r="M347" s="216">
        <v>0.28000000000000003</v>
      </c>
      <c r="N347" s="244"/>
      <c r="O347" s="85"/>
      <c r="P347" s="86"/>
      <c r="Q347" s="85"/>
      <c r="R347" s="85"/>
      <c r="S347" s="85"/>
      <c r="T347" s="87" t="s">
        <v>14</v>
      </c>
      <c r="U347" s="85"/>
      <c r="V347" s="85"/>
      <c r="W347" s="88"/>
    </row>
    <row r="348" spans="6:25" s="205" customFormat="1" ht="12" outlineLevel="4" x14ac:dyDescent="0.2">
      <c r="F348" s="72">
        <v>38</v>
      </c>
      <c r="G348" s="73" t="s">
        <v>34</v>
      </c>
      <c r="H348" s="74" t="s">
        <v>832</v>
      </c>
      <c r="I348" s="75" t="s">
        <v>2719</v>
      </c>
      <c r="J348" s="73" t="s">
        <v>39</v>
      </c>
      <c r="K348" s="76">
        <v>3.5855999999999995</v>
      </c>
      <c r="L348" s="77">
        <v>0</v>
      </c>
      <c r="M348" s="206">
        <v>3.5855999999999995</v>
      </c>
      <c r="N348" s="232"/>
      <c r="O348" s="77">
        <f>M348*N348</f>
        <v>0</v>
      </c>
      <c r="P348" s="79"/>
      <c r="Q348" s="80">
        <f>M348*P348</f>
        <v>0</v>
      </c>
      <c r="R348" s="79">
        <v>1.6</v>
      </c>
      <c r="S348" s="80">
        <f>M348*R348</f>
        <v>5.7369599999999998</v>
      </c>
      <c r="T348" s="78">
        <v>15</v>
      </c>
      <c r="U348" s="78">
        <f>O348*(T348/100)</f>
        <v>0</v>
      </c>
      <c r="V348" s="78">
        <f>O348+U348</f>
        <v>0</v>
      </c>
      <c r="W348" s="75"/>
      <c r="X348" s="96" t="s">
        <v>1162</v>
      </c>
      <c r="Y348" s="96">
        <v>1</v>
      </c>
    </row>
    <row r="349" spans="6:25" s="71" customFormat="1" ht="33.75" outlineLevel="4" x14ac:dyDescent="0.2">
      <c r="F349" s="207"/>
      <c r="G349" s="208"/>
      <c r="H349" s="19" t="s">
        <v>1053</v>
      </c>
      <c r="I349" s="228" t="s">
        <v>3434</v>
      </c>
      <c r="J349" s="221"/>
      <c r="K349" s="221"/>
      <c r="L349" s="221"/>
      <c r="M349" s="221"/>
      <c r="N349" s="245"/>
      <c r="O349" s="231"/>
      <c r="P349" s="209"/>
      <c r="Q349" s="210"/>
      <c r="R349" s="209"/>
      <c r="S349" s="210"/>
      <c r="T349" s="211"/>
      <c r="U349" s="211"/>
      <c r="V349" s="211"/>
      <c r="W349" s="212"/>
      <c r="X349" s="212"/>
      <c r="Y349" s="212"/>
    </row>
    <row r="350" spans="6:25" s="71" customFormat="1" ht="6" customHeight="1" outlineLevel="4" x14ac:dyDescent="0.2">
      <c r="F350" s="207"/>
      <c r="G350" s="208"/>
      <c r="H350" s="20"/>
      <c r="I350" s="212"/>
      <c r="J350" s="208"/>
      <c r="K350" s="213"/>
      <c r="L350" s="214"/>
      <c r="M350" s="213"/>
      <c r="N350" s="241"/>
      <c r="O350" s="214"/>
      <c r="P350" s="209"/>
      <c r="Q350" s="210"/>
      <c r="R350" s="209"/>
      <c r="S350" s="210"/>
      <c r="T350" s="211"/>
      <c r="U350" s="211"/>
      <c r="V350" s="211"/>
      <c r="W350" s="212"/>
      <c r="X350" s="212"/>
      <c r="Y350" s="212"/>
    </row>
    <row r="351" spans="6:25" s="81" customFormat="1" ht="11.25" outlineLevel="5" x14ac:dyDescent="0.2">
      <c r="F351" s="82"/>
      <c r="G351" s="83"/>
      <c r="H351" s="21" t="str">
        <f>IF(AND(H350&lt;&gt;"Výkaz výměr:",I350=""),"Výkaz výměr:","")</f>
        <v>Výkaz výměr:</v>
      </c>
      <c r="I351" s="84" t="s">
        <v>1701</v>
      </c>
      <c r="J351" s="215"/>
      <c r="L351" s="85"/>
      <c r="M351" s="216">
        <v>0</v>
      </c>
      <c r="N351" s="244"/>
      <c r="O351" s="85"/>
      <c r="P351" s="86"/>
      <c r="Q351" s="85"/>
      <c r="R351" s="85"/>
      <c r="S351" s="85"/>
      <c r="T351" s="87" t="s">
        <v>14</v>
      </c>
      <c r="U351" s="85"/>
      <c r="V351" s="85"/>
      <c r="W351" s="88"/>
    </row>
    <row r="352" spans="6:25" s="81" customFormat="1" ht="11.25" outlineLevel="5" x14ac:dyDescent="0.2">
      <c r="F352" s="82"/>
      <c r="G352" s="83"/>
      <c r="H352" s="21" t="str">
        <f>IF(AND(H351&lt;&gt;"Výkaz výměr:",I351=""),"Výkaz výměr:","")</f>
        <v/>
      </c>
      <c r="I352" s="84" t="s">
        <v>1368</v>
      </c>
      <c r="J352" s="215"/>
      <c r="L352" s="85"/>
      <c r="M352" s="216">
        <v>3.5855999999999995</v>
      </c>
      <c r="N352" s="244"/>
      <c r="O352" s="85"/>
      <c r="P352" s="86"/>
      <c r="Q352" s="85"/>
      <c r="R352" s="85"/>
      <c r="S352" s="85"/>
      <c r="T352" s="87" t="s">
        <v>14</v>
      </c>
      <c r="U352" s="85"/>
      <c r="V352" s="85"/>
      <c r="W352" s="88"/>
    </row>
    <row r="353" spans="6:25" s="205" customFormat="1" ht="24" outlineLevel="4" x14ac:dyDescent="0.2">
      <c r="F353" s="72">
        <v>39</v>
      </c>
      <c r="G353" s="73" t="s">
        <v>34</v>
      </c>
      <c r="H353" s="74" t="s">
        <v>834</v>
      </c>
      <c r="I353" s="75" t="s">
        <v>3296</v>
      </c>
      <c r="J353" s="73" t="s">
        <v>39</v>
      </c>
      <c r="K353" s="76">
        <v>0.72</v>
      </c>
      <c r="L353" s="77">
        <v>0</v>
      </c>
      <c r="M353" s="206">
        <v>0.72</v>
      </c>
      <c r="N353" s="232"/>
      <c r="O353" s="77">
        <f>M353*N353</f>
        <v>0</v>
      </c>
      <c r="P353" s="79"/>
      <c r="Q353" s="80">
        <f>M353*P353</f>
        <v>0</v>
      </c>
      <c r="R353" s="79">
        <v>2.2000000000000002</v>
      </c>
      <c r="S353" s="80">
        <f>M353*R353</f>
        <v>1.5840000000000001</v>
      </c>
      <c r="T353" s="78">
        <v>15</v>
      </c>
      <c r="U353" s="78">
        <f>O353*(T353/100)</f>
        <v>0</v>
      </c>
      <c r="V353" s="78">
        <f>O353+U353</f>
        <v>0</v>
      </c>
      <c r="W353" s="75"/>
      <c r="X353" s="96" t="s">
        <v>1162</v>
      </c>
      <c r="Y353" s="96">
        <v>1</v>
      </c>
    </row>
    <row r="354" spans="6:25" s="71" customFormat="1" ht="45" outlineLevel="4" x14ac:dyDescent="0.2">
      <c r="F354" s="207"/>
      <c r="G354" s="208"/>
      <c r="H354" s="19" t="s">
        <v>1053</v>
      </c>
      <c r="I354" s="228" t="s">
        <v>3211</v>
      </c>
      <c r="J354" s="221"/>
      <c r="K354" s="221"/>
      <c r="L354" s="221"/>
      <c r="M354" s="221"/>
      <c r="N354" s="245"/>
      <c r="O354" s="231"/>
      <c r="P354" s="209"/>
      <c r="Q354" s="210"/>
      <c r="R354" s="209"/>
      <c r="S354" s="210"/>
      <c r="T354" s="211"/>
      <c r="U354" s="211"/>
      <c r="V354" s="211"/>
      <c r="W354" s="212"/>
      <c r="X354" s="212"/>
      <c r="Y354" s="212"/>
    </row>
    <row r="355" spans="6:25" s="71" customFormat="1" ht="6" customHeight="1" outlineLevel="4" x14ac:dyDescent="0.2">
      <c r="F355" s="207"/>
      <c r="G355" s="208"/>
      <c r="H355" s="20"/>
      <c r="I355" s="212"/>
      <c r="J355" s="208"/>
      <c r="K355" s="213"/>
      <c r="L355" s="214"/>
      <c r="M355" s="213"/>
      <c r="N355" s="241"/>
      <c r="O355" s="214"/>
      <c r="P355" s="209"/>
      <c r="Q355" s="210"/>
      <c r="R355" s="209"/>
      <c r="S355" s="210"/>
      <c r="T355" s="211"/>
      <c r="U355" s="211"/>
      <c r="V355" s="211"/>
      <c r="W355" s="212"/>
      <c r="X355" s="212"/>
      <c r="Y355" s="212"/>
    </row>
    <row r="356" spans="6:25" s="81" customFormat="1" ht="11.25" outlineLevel="5" x14ac:dyDescent="0.2">
      <c r="F356" s="82"/>
      <c r="G356" s="83"/>
      <c r="H356" s="21" t="str">
        <f>IF(AND(H355&lt;&gt;"Výkaz výměr:",I355=""),"Výkaz výměr:","")</f>
        <v>Výkaz výměr:</v>
      </c>
      <c r="I356" s="84" t="s">
        <v>1701</v>
      </c>
      <c r="J356" s="215"/>
      <c r="L356" s="85"/>
      <c r="M356" s="216">
        <v>0</v>
      </c>
      <c r="N356" s="244"/>
      <c r="O356" s="85"/>
      <c r="P356" s="86"/>
      <c r="Q356" s="85"/>
      <c r="R356" s="85"/>
      <c r="S356" s="85"/>
      <c r="T356" s="87" t="s">
        <v>14</v>
      </c>
      <c r="U356" s="85"/>
      <c r="V356" s="85"/>
      <c r="W356" s="88"/>
    </row>
    <row r="357" spans="6:25" s="81" customFormat="1" ht="11.25" outlineLevel="5" x14ac:dyDescent="0.2">
      <c r="F357" s="82"/>
      <c r="G357" s="83"/>
      <c r="H357" s="21" t="str">
        <f>IF(AND(H356&lt;&gt;"Výkaz výměr:",I356=""),"Výkaz výměr:","")</f>
        <v/>
      </c>
      <c r="I357" s="84" t="s">
        <v>1345</v>
      </c>
      <c r="J357" s="215"/>
      <c r="L357" s="85"/>
      <c r="M357" s="216">
        <v>0.72</v>
      </c>
      <c r="N357" s="244"/>
      <c r="O357" s="85"/>
      <c r="P357" s="86"/>
      <c r="Q357" s="85"/>
      <c r="R357" s="85"/>
      <c r="S357" s="85"/>
      <c r="T357" s="87" t="s">
        <v>14</v>
      </c>
      <c r="U357" s="85"/>
      <c r="V357" s="85"/>
      <c r="W357" s="88"/>
    </row>
    <row r="358" spans="6:25" s="205" customFormat="1" ht="24" outlineLevel="4" x14ac:dyDescent="0.2">
      <c r="F358" s="72">
        <v>40</v>
      </c>
      <c r="G358" s="73" t="s">
        <v>34</v>
      </c>
      <c r="H358" s="74" t="s">
        <v>835</v>
      </c>
      <c r="I358" s="75" t="s">
        <v>3183</v>
      </c>
      <c r="J358" s="73" t="s">
        <v>39</v>
      </c>
      <c r="K358" s="76">
        <v>0.72</v>
      </c>
      <c r="L358" s="77">
        <v>0</v>
      </c>
      <c r="M358" s="206">
        <v>0.72</v>
      </c>
      <c r="N358" s="232"/>
      <c r="O358" s="77">
        <f>M358*N358</f>
        <v>0</v>
      </c>
      <c r="P358" s="79"/>
      <c r="Q358" s="80">
        <f>M358*P358</f>
        <v>0</v>
      </c>
      <c r="R358" s="79">
        <v>4.3999999999999997E-2</v>
      </c>
      <c r="S358" s="80">
        <f>M358*R358</f>
        <v>3.168E-2</v>
      </c>
      <c r="T358" s="78">
        <v>15</v>
      </c>
      <c r="U358" s="78">
        <f>O358*(T358/100)</f>
        <v>0</v>
      </c>
      <c r="V358" s="78">
        <f>O358+U358</f>
        <v>0</v>
      </c>
      <c r="W358" s="75"/>
      <c r="X358" s="96" t="s">
        <v>1162</v>
      </c>
      <c r="Y358" s="96">
        <v>1</v>
      </c>
    </row>
    <row r="359" spans="6:25" s="71" customFormat="1" ht="56.25" outlineLevel="4" x14ac:dyDescent="0.2">
      <c r="F359" s="207"/>
      <c r="G359" s="208"/>
      <c r="H359" s="19" t="s">
        <v>1053</v>
      </c>
      <c r="I359" s="228" t="s">
        <v>3380</v>
      </c>
      <c r="J359" s="221"/>
      <c r="K359" s="221"/>
      <c r="L359" s="221"/>
      <c r="M359" s="221"/>
      <c r="N359" s="245"/>
      <c r="O359" s="231"/>
      <c r="P359" s="209"/>
      <c r="Q359" s="210"/>
      <c r="R359" s="209"/>
      <c r="S359" s="210"/>
      <c r="T359" s="211"/>
      <c r="U359" s="211"/>
      <c r="V359" s="211"/>
      <c r="W359" s="212"/>
      <c r="X359" s="212"/>
      <c r="Y359" s="212"/>
    </row>
    <row r="360" spans="6:25" s="71" customFormat="1" ht="6" customHeight="1" outlineLevel="4" x14ac:dyDescent="0.2">
      <c r="F360" s="207"/>
      <c r="G360" s="208"/>
      <c r="H360" s="20"/>
      <c r="I360" s="212"/>
      <c r="J360" s="208"/>
      <c r="K360" s="213"/>
      <c r="L360" s="214"/>
      <c r="M360" s="213"/>
      <c r="N360" s="241"/>
      <c r="O360" s="214"/>
      <c r="P360" s="209"/>
      <c r="Q360" s="210"/>
      <c r="R360" s="209"/>
      <c r="S360" s="210"/>
      <c r="T360" s="211"/>
      <c r="U360" s="211"/>
      <c r="V360" s="211"/>
      <c r="W360" s="212"/>
      <c r="X360" s="212"/>
      <c r="Y360" s="212"/>
    </row>
    <row r="361" spans="6:25" s="81" customFormat="1" ht="22.5" outlineLevel="5" x14ac:dyDescent="0.2">
      <c r="F361" s="82"/>
      <c r="G361" s="83"/>
      <c r="H361" s="21" t="str">
        <f>IF(AND(H360&lt;&gt;"Výkaz výměr:",I360=""),"Výkaz výměr:","")</f>
        <v>Výkaz výměr:</v>
      </c>
      <c r="I361" s="84" t="s">
        <v>3382</v>
      </c>
      <c r="J361" s="215"/>
      <c r="L361" s="85"/>
      <c r="M361" s="216">
        <v>0</v>
      </c>
      <c r="N361" s="244"/>
      <c r="O361" s="85"/>
      <c r="P361" s="86"/>
      <c r="Q361" s="85"/>
      <c r="R361" s="85"/>
      <c r="S361" s="85"/>
      <c r="T361" s="87" t="s">
        <v>14</v>
      </c>
      <c r="U361" s="85"/>
      <c r="V361" s="85"/>
      <c r="W361" s="88"/>
    </row>
    <row r="362" spans="6:25" s="81" customFormat="1" ht="11.25" outlineLevel="5" x14ac:dyDescent="0.2">
      <c r="F362" s="82"/>
      <c r="G362" s="83"/>
      <c r="H362" s="21" t="str">
        <f>IF(AND(H361&lt;&gt;"Výkaz výměr:",I361=""),"Výkaz výměr:","")</f>
        <v/>
      </c>
      <c r="I362" s="84" t="s">
        <v>118</v>
      </c>
      <c r="J362" s="215"/>
      <c r="L362" s="85"/>
      <c r="M362" s="216">
        <v>0.72</v>
      </c>
      <c r="N362" s="244"/>
      <c r="O362" s="85"/>
      <c r="P362" s="86"/>
      <c r="Q362" s="85"/>
      <c r="R362" s="85"/>
      <c r="S362" s="85"/>
      <c r="T362" s="87" t="s">
        <v>14</v>
      </c>
      <c r="U362" s="85"/>
      <c r="V362" s="85"/>
      <c r="W362" s="88"/>
    </row>
    <row r="363" spans="6:25" s="205" customFormat="1" ht="12" outlineLevel="4" x14ac:dyDescent="0.2">
      <c r="F363" s="72">
        <v>41</v>
      </c>
      <c r="G363" s="73" t="s">
        <v>34</v>
      </c>
      <c r="H363" s="74" t="s">
        <v>837</v>
      </c>
      <c r="I363" s="75" t="s">
        <v>2913</v>
      </c>
      <c r="J363" s="73" t="s">
        <v>38</v>
      </c>
      <c r="K363" s="76">
        <v>3.6</v>
      </c>
      <c r="L363" s="77">
        <v>0</v>
      </c>
      <c r="M363" s="206">
        <v>3.6</v>
      </c>
      <c r="N363" s="232"/>
      <c r="O363" s="77">
        <f>M363*N363</f>
        <v>0</v>
      </c>
      <c r="P363" s="79"/>
      <c r="Q363" s="80">
        <f>M363*P363</f>
        <v>0</v>
      </c>
      <c r="R363" s="79">
        <v>3.7999999999999999E-2</v>
      </c>
      <c r="S363" s="80">
        <f>M363*R363</f>
        <v>0.1368</v>
      </c>
      <c r="T363" s="78">
        <v>15</v>
      </c>
      <c r="U363" s="78">
        <f>O363*(T363/100)</f>
        <v>0</v>
      </c>
      <c r="V363" s="78">
        <f>O363+U363</f>
        <v>0</v>
      </c>
      <c r="W363" s="75"/>
      <c r="X363" s="96" t="s">
        <v>1162</v>
      </c>
      <c r="Y363" s="96">
        <v>1</v>
      </c>
    </row>
    <row r="364" spans="6:25" s="71" customFormat="1" ht="56.25" outlineLevel="4" x14ac:dyDescent="0.2">
      <c r="F364" s="207"/>
      <c r="G364" s="208"/>
      <c r="H364" s="19" t="s">
        <v>1053</v>
      </c>
      <c r="I364" s="228" t="s">
        <v>3504</v>
      </c>
      <c r="J364" s="221"/>
      <c r="K364" s="221"/>
      <c r="L364" s="221"/>
      <c r="M364" s="221"/>
      <c r="N364" s="245"/>
      <c r="O364" s="231"/>
      <c r="P364" s="209"/>
      <c r="Q364" s="210"/>
      <c r="R364" s="209"/>
      <c r="S364" s="210"/>
      <c r="T364" s="211"/>
      <c r="U364" s="211"/>
      <c r="V364" s="211"/>
      <c r="W364" s="212"/>
      <c r="X364" s="212"/>
      <c r="Y364" s="212"/>
    </row>
    <row r="365" spans="6:25" s="71" customFormat="1" ht="6" customHeight="1" outlineLevel="4" x14ac:dyDescent="0.2">
      <c r="F365" s="207"/>
      <c r="G365" s="208"/>
      <c r="H365" s="20"/>
      <c r="I365" s="212"/>
      <c r="J365" s="208"/>
      <c r="K365" s="213"/>
      <c r="L365" s="214"/>
      <c r="M365" s="213"/>
      <c r="N365" s="241"/>
      <c r="O365" s="214"/>
      <c r="P365" s="209"/>
      <c r="Q365" s="210"/>
      <c r="R365" s="209"/>
      <c r="S365" s="210"/>
      <c r="T365" s="211"/>
      <c r="U365" s="211"/>
      <c r="V365" s="211"/>
      <c r="W365" s="212"/>
      <c r="X365" s="212"/>
      <c r="Y365" s="212"/>
    </row>
    <row r="366" spans="6:25" s="81" customFormat="1" ht="11.25" outlineLevel="5" x14ac:dyDescent="0.2">
      <c r="F366" s="82"/>
      <c r="G366" s="83"/>
      <c r="H366" s="21" t="str">
        <f>IF(AND(H365&lt;&gt;"Výkaz výměr:",I365=""),"Výkaz výměr:","")</f>
        <v>Výkaz výměr:</v>
      </c>
      <c r="I366" s="84" t="s">
        <v>2061</v>
      </c>
      <c r="J366" s="215"/>
      <c r="L366" s="85"/>
      <c r="M366" s="216">
        <v>0</v>
      </c>
      <c r="N366" s="244"/>
      <c r="O366" s="85"/>
      <c r="P366" s="86"/>
      <c r="Q366" s="85"/>
      <c r="R366" s="85"/>
      <c r="S366" s="85"/>
      <c r="T366" s="87" t="s">
        <v>14</v>
      </c>
      <c r="U366" s="85"/>
      <c r="V366" s="85"/>
      <c r="W366" s="88"/>
    </row>
    <row r="367" spans="6:25" s="81" customFormat="1" ht="11.25" outlineLevel="5" x14ac:dyDescent="0.2">
      <c r="F367" s="82"/>
      <c r="G367" s="83"/>
      <c r="H367" s="21" t="str">
        <f>IF(AND(H366&lt;&gt;"Výkaz výměr:",I366=""),"Výkaz výměr:","")</f>
        <v/>
      </c>
      <c r="I367" s="84" t="s">
        <v>1101</v>
      </c>
      <c r="J367" s="215"/>
      <c r="L367" s="85"/>
      <c r="M367" s="216">
        <v>0</v>
      </c>
      <c r="N367" s="244"/>
      <c r="O367" s="85"/>
      <c r="P367" s="86"/>
      <c r="Q367" s="85"/>
      <c r="R367" s="85"/>
      <c r="S367" s="85"/>
      <c r="T367" s="87" t="s">
        <v>14</v>
      </c>
      <c r="U367" s="85"/>
      <c r="V367" s="85"/>
      <c r="W367" s="88"/>
    </row>
    <row r="368" spans="6:25" s="81" customFormat="1" ht="11.25" outlineLevel="5" x14ac:dyDescent="0.2">
      <c r="F368" s="82"/>
      <c r="G368" s="83"/>
      <c r="H368" s="21" t="str">
        <f>IF(AND(H367&lt;&gt;"Výkaz výměr:",I367=""),"Výkaz výměr:","")</f>
        <v/>
      </c>
      <c r="I368" s="84" t="s">
        <v>1111</v>
      </c>
      <c r="J368" s="215"/>
      <c r="L368" s="85"/>
      <c r="M368" s="216">
        <v>3.6</v>
      </c>
      <c r="N368" s="244"/>
      <c r="O368" s="85"/>
      <c r="P368" s="86"/>
      <c r="Q368" s="85"/>
      <c r="R368" s="85"/>
      <c r="S368" s="85"/>
      <c r="T368" s="87" t="s">
        <v>14</v>
      </c>
      <c r="U368" s="85"/>
      <c r="V368" s="85"/>
      <c r="W368" s="88"/>
    </row>
    <row r="369" spans="6:25" s="205" customFormat="1" ht="12" outlineLevel="4" x14ac:dyDescent="0.2">
      <c r="F369" s="72">
        <v>42</v>
      </c>
      <c r="G369" s="73" t="s">
        <v>34</v>
      </c>
      <c r="H369" s="74" t="s">
        <v>838</v>
      </c>
      <c r="I369" s="75" t="s">
        <v>2914</v>
      </c>
      <c r="J369" s="73" t="s">
        <v>38</v>
      </c>
      <c r="K369" s="76">
        <v>264.53700000000003</v>
      </c>
      <c r="L369" s="77">
        <v>0</v>
      </c>
      <c r="M369" s="206">
        <v>264.53700000000003</v>
      </c>
      <c r="N369" s="232"/>
      <c r="O369" s="77">
        <f>M369*N369</f>
        <v>0</v>
      </c>
      <c r="P369" s="79"/>
      <c r="Q369" s="80">
        <f>M369*P369</f>
        <v>0</v>
      </c>
      <c r="R369" s="79">
        <v>3.4000000000000002E-2</v>
      </c>
      <c r="S369" s="80">
        <f>M369*R369</f>
        <v>8.9942580000000021</v>
      </c>
      <c r="T369" s="78">
        <v>15</v>
      </c>
      <c r="U369" s="78">
        <f>O369*(T369/100)</f>
        <v>0</v>
      </c>
      <c r="V369" s="78">
        <f>O369+U369</f>
        <v>0</v>
      </c>
      <c r="W369" s="75"/>
      <c r="X369" s="96" t="s">
        <v>1162</v>
      </c>
      <c r="Y369" s="96">
        <v>1</v>
      </c>
    </row>
    <row r="370" spans="6:25" s="71" customFormat="1" ht="56.25" outlineLevel="4" x14ac:dyDescent="0.2">
      <c r="F370" s="207"/>
      <c r="G370" s="208"/>
      <c r="H370" s="19" t="s">
        <v>1053</v>
      </c>
      <c r="I370" s="228" t="s">
        <v>3505</v>
      </c>
      <c r="J370" s="221"/>
      <c r="K370" s="221"/>
      <c r="L370" s="221"/>
      <c r="M370" s="221"/>
      <c r="N370" s="245"/>
      <c r="O370" s="231"/>
      <c r="P370" s="209"/>
      <c r="Q370" s="210"/>
      <c r="R370" s="209"/>
      <c r="S370" s="210"/>
      <c r="T370" s="211"/>
      <c r="U370" s="211"/>
      <c r="V370" s="211"/>
      <c r="W370" s="212"/>
      <c r="X370" s="212"/>
      <c r="Y370" s="212"/>
    </row>
    <row r="371" spans="6:25" s="71" customFormat="1" ht="6" customHeight="1" outlineLevel="4" x14ac:dyDescent="0.2">
      <c r="F371" s="207"/>
      <c r="G371" s="208"/>
      <c r="H371" s="20"/>
      <c r="I371" s="212"/>
      <c r="J371" s="208"/>
      <c r="K371" s="213"/>
      <c r="L371" s="214"/>
      <c r="M371" s="213"/>
      <c r="N371" s="241"/>
      <c r="O371" s="214"/>
      <c r="P371" s="209"/>
      <c r="Q371" s="210"/>
      <c r="R371" s="209"/>
      <c r="S371" s="210"/>
      <c r="T371" s="211"/>
      <c r="U371" s="211"/>
      <c r="V371" s="211"/>
      <c r="W371" s="212"/>
      <c r="X371" s="212"/>
      <c r="Y371" s="212"/>
    </row>
    <row r="372" spans="6:25" s="81" customFormat="1" ht="11.25" outlineLevel="5" x14ac:dyDescent="0.2">
      <c r="F372" s="82"/>
      <c r="G372" s="83"/>
      <c r="H372" s="21" t="str">
        <f t="shared" ref="H372:H381" si="10">IF(AND(H371&lt;&gt;"Výkaz výměr:",I371=""),"Výkaz výměr:","")</f>
        <v>Výkaz výměr:</v>
      </c>
      <c r="I372" s="84" t="s">
        <v>1971</v>
      </c>
      <c r="J372" s="215"/>
      <c r="L372" s="85"/>
      <c r="M372" s="216">
        <v>0</v>
      </c>
      <c r="N372" s="244"/>
      <c r="O372" s="85"/>
      <c r="P372" s="86"/>
      <c r="Q372" s="85"/>
      <c r="R372" s="85"/>
      <c r="S372" s="85"/>
      <c r="T372" s="87" t="s">
        <v>14</v>
      </c>
      <c r="U372" s="85"/>
      <c r="V372" s="85"/>
      <c r="W372" s="88"/>
    </row>
    <row r="373" spans="6:25" s="81" customFormat="1" ht="11.25" outlineLevel="5" x14ac:dyDescent="0.2">
      <c r="F373" s="82"/>
      <c r="G373" s="83"/>
      <c r="H373" s="21" t="str">
        <f t="shared" si="10"/>
        <v/>
      </c>
      <c r="I373" s="84" t="s">
        <v>1100</v>
      </c>
      <c r="J373" s="215"/>
      <c r="L373" s="85"/>
      <c r="M373" s="216">
        <v>0</v>
      </c>
      <c r="N373" s="244"/>
      <c r="O373" s="85"/>
      <c r="P373" s="86"/>
      <c r="Q373" s="85"/>
      <c r="R373" s="85"/>
      <c r="S373" s="85"/>
      <c r="T373" s="87" t="s">
        <v>14</v>
      </c>
      <c r="U373" s="85"/>
      <c r="V373" s="85"/>
      <c r="W373" s="88"/>
    </row>
    <row r="374" spans="6:25" s="81" customFormat="1" ht="11.25" outlineLevel="5" x14ac:dyDescent="0.2">
      <c r="F374" s="82"/>
      <c r="G374" s="83"/>
      <c r="H374" s="21" t="str">
        <f t="shared" si="10"/>
        <v/>
      </c>
      <c r="I374" s="84" t="s">
        <v>1393</v>
      </c>
      <c r="J374" s="215"/>
      <c r="L374" s="85"/>
      <c r="M374" s="216">
        <v>34.884</v>
      </c>
      <c r="N374" s="244"/>
      <c r="O374" s="85"/>
      <c r="P374" s="86"/>
      <c r="Q374" s="85"/>
      <c r="R374" s="85"/>
      <c r="S374" s="85"/>
      <c r="T374" s="87" t="s">
        <v>14</v>
      </c>
      <c r="U374" s="85"/>
      <c r="V374" s="85"/>
      <c r="W374" s="88"/>
    </row>
    <row r="375" spans="6:25" s="81" customFormat="1" ht="11.25" outlineLevel="5" x14ac:dyDescent="0.2">
      <c r="F375" s="82"/>
      <c r="G375" s="83"/>
      <c r="H375" s="21" t="str">
        <f t="shared" si="10"/>
        <v/>
      </c>
      <c r="I375" s="84" t="s">
        <v>1101</v>
      </c>
      <c r="J375" s="215"/>
      <c r="L375" s="85"/>
      <c r="M375" s="216">
        <v>0</v>
      </c>
      <c r="N375" s="244"/>
      <c r="O375" s="85"/>
      <c r="P375" s="86"/>
      <c r="Q375" s="85"/>
      <c r="R375" s="85"/>
      <c r="S375" s="85"/>
      <c r="T375" s="87" t="s">
        <v>14</v>
      </c>
      <c r="U375" s="85"/>
      <c r="V375" s="85"/>
      <c r="W375" s="88"/>
    </row>
    <row r="376" spans="6:25" s="81" customFormat="1" ht="11.25" outlineLevel="5" x14ac:dyDescent="0.2">
      <c r="F376" s="82"/>
      <c r="G376" s="83"/>
      <c r="H376" s="21" t="str">
        <f t="shared" si="10"/>
        <v/>
      </c>
      <c r="I376" s="84" t="s">
        <v>1394</v>
      </c>
      <c r="J376" s="215"/>
      <c r="L376" s="85"/>
      <c r="M376" s="216">
        <v>63.954000000000001</v>
      </c>
      <c r="N376" s="244"/>
      <c r="O376" s="85"/>
      <c r="P376" s="86"/>
      <c r="Q376" s="85"/>
      <c r="R376" s="85"/>
      <c r="S376" s="85"/>
      <c r="T376" s="87" t="s">
        <v>14</v>
      </c>
      <c r="U376" s="85"/>
      <c r="V376" s="85"/>
      <c r="W376" s="88"/>
    </row>
    <row r="377" spans="6:25" s="81" customFormat="1" ht="11.25" outlineLevel="5" x14ac:dyDescent="0.2">
      <c r="F377" s="82"/>
      <c r="G377" s="83"/>
      <c r="H377" s="21" t="str">
        <f t="shared" si="10"/>
        <v/>
      </c>
      <c r="I377" s="84" t="s">
        <v>2061</v>
      </c>
      <c r="J377" s="215"/>
      <c r="L377" s="85"/>
      <c r="M377" s="216">
        <v>0</v>
      </c>
      <c r="N377" s="244"/>
      <c r="O377" s="85"/>
      <c r="P377" s="86"/>
      <c r="Q377" s="85"/>
      <c r="R377" s="85"/>
      <c r="S377" s="85"/>
      <c r="T377" s="87" t="s">
        <v>14</v>
      </c>
      <c r="U377" s="85"/>
      <c r="V377" s="85"/>
      <c r="W377" s="88"/>
    </row>
    <row r="378" spans="6:25" s="81" customFormat="1" ht="11.25" outlineLevel="5" x14ac:dyDescent="0.2">
      <c r="F378" s="82"/>
      <c r="G378" s="83"/>
      <c r="H378" s="21" t="str">
        <f t="shared" si="10"/>
        <v/>
      </c>
      <c r="I378" s="84" t="s">
        <v>1100</v>
      </c>
      <c r="J378" s="215"/>
      <c r="L378" s="85"/>
      <c r="M378" s="216">
        <v>0</v>
      </c>
      <c r="N378" s="244"/>
      <c r="O378" s="85"/>
      <c r="P378" s="86"/>
      <c r="Q378" s="85"/>
      <c r="R378" s="85"/>
      <c r="S378" s="85"/>
      <c r="T378" s="87" t="s">
        <v>14</v>
      </c>
      <c r="U378" s="85"/>
      <c r="V378" s="85"/>
      <c r="W378" s="88"/>
    </row>
    <row r="379" spans="6:25" s="81" customFormat="1" ht="11.25" outlineLevel="5" x14ac:dyDescent="0.2">
      <c r="F379" s="82"/>
      <c r="G379" s="83"/>
      <c r="H379" s="21" t="str">
        <f t="shared" si="10"/>
        <v/>
      </c>
      <c r="I379" s="84" t="s">
        <v>1415</v>
      </c>
      <c r="J379" s="215"/>
      <c r="L379" s="85"/>
      <c r="M379" s="216">
        <v>63.954000000000001</v>
      </c>
      <c r="N379" s="244"/>
      <c r="O379" s="85"/>
      <c r="P379" s="86"/>
      <c r="Q379" s="85"/>
      <c r="R379" s="85"/>
      <c r="S379" s="85"/>
      <c r="T379" s="87" t="s">
        <v>14</v>
      </c>
      <c r="U379" s="85"/>
      <c r="V379" s="85"/>
      <c r="W379" s="88"/>
    </row>
    <row r="380" spans="6:25" s="81" customFormat="1" ht="11.25" outlineLevel="5" x14ac:dyDescent="0.2">
      <c r="F380" s="82"/>
      <c r="G380" s="83"/>
      <c r="H380" s="21" t="str">
        <f t="shared" si="10"/>
        <v/>
      </c>
      <c r="I380" s="84" t="s">
        <v>1101</v>
      </c>
      <c r="J380" s="215"/>
      <c r="L380" s="85"/>
      <c r="M380" s="216">
        <v>0</v>
      </c>
      <c r="N380" s="244"/>
      <c r="O380" s="85"/>
      <c r="P380" s="86"/>
      <c r="Q380" s="85"/>
      <c r="R380" s="85"/>
      <c r="S380" s="85"/>
      <c r="T380" s="87" t="s">
        <v>14</v>
      </c>
      <c r="U380" s="85"/>
      <c r="V380" s="85"/>
      <c r="W380" s="88"/>
    </row>
    <row r="381" spans="6:25" s="81" customFormat="1" ht="11.25" outlineLevel="5" x14ac:dyDescent="0.2">
      <c r="F381" s="82"/>
      <c r="G381" s="83"/>
      <c r="H381" s="21" t="str">
        <f t="shared" si="10"/>
        <v/>
      </c>
      <c r="I381" s="84" t="s">
        <v>1416</v>
      </c>
      <c r="J381" s="215"/>
      <c r="L381" s="85"/>
      <c r="M381" s="216">
        <v>101.745</v>
      </c>
      <c r="N381" s="244"/>
      <c r="O381" s="85"/>
      <c r="P381" s="86"/>
      <c r="Q381" s="85"/>
      <c r="R381" s="85"/>
      <c r="S381" s="85"/>
      <c r="T381" s="87" t="s">
        <v>14</v>
      </c>
      <c r="U381" s="85"/>
      <c r="V381" s="85"/>
      <c r="W381" s="88"/>
    </row>
    <row r="382" spans="6:25" s="205" customFormat="1" ht="12" outlineLevel="4" x14ac:dyDescent="0.2">
      <c r="F382" s="72">
        <v>43</v>
      </c>
      <c r="G382" s="73" t="s">
        <v>34</v>
      </c>
      <c r="H382" s="74" t="s">
        <v>839</v>
      </c>
      <c r="I382" s="75" t="s">
        <v>2942</v>
      </c>
      <c r="J382" s="73" t="s">
        <v>38</v>
      </c>
      <c r="K382" s="76">
        <v>1614.6</v>
      </c>
      <c r="L382" s="77">
        <v>0</v>
      </c>
      <c r="M382" s="206">
        <v>1614.6</v>
      </c>
      <c r="N382" s="232"/>
      <c r="O382" s="77">
        <f>M382*N382</f>
        <v>0</v>
      </c>
      <c r="P382" s="79"/>
      <c r="Q382" s="80">
        <f>M382*P382</f>
        <v>0</v>
      </c>
      <c r="R382" s="79">
        <v>3.2000000000000001E-2</v>
      </c>
      <c r="S382" s="80">
        <f>M382*R382</f>
        <v>51.667200000000001</v>
      </c>
      <c r="T382" s="78">
        <v>15</v>
      </c>
      <c r="U382" s="78">
        <f>O382*(T382/100)</f>
        <v>0</v>
      </c>
      <c r="V382" s="78">
        <f>O382+U382</f>
        <v>0</v>
      </c>
      <c r="W382" s="75"/>
      <c r="X382" s="96" t="s">
        <v>1162</v>
      </c>
      <c r="Y382" s="96">
        <v>1</v>
      </c>
    </row>
    <row r="383" spans="6:25" s="71" customFormat="1" ht="56.25" outlineLevel="4" x14ac:dyDescent="0.2">
      <c r="F383" s="207"/>
      <c r="G383" s="208"/>
      <c r="H383" s="19" t="s">
        <v>1053</v>
      </c>
      <c r="I383" s="228" t="s">
        <v>3513</v>
      </c>
      <c r="J383" s="221"/>
      <c r="K383" s="221"/>
      <c r="L383" s="221"/>
      <c r="M383" s="221"/>
      <c r="N383" s="245"/>
      <c r="O383" s="231"/>
      <c r="P383" s="209"/>
      <c r="Q383" s="210"/>
      <c r="R383" s="209"/>
      <c r="S383" s="210"/>
      <c r="T383" s="211"/>
      <c r="U383" s="211"/>
      <c r="V383" s="211"/>
      <c r="W383" s="212"/>
      <c r="X383" s="212"/>
      <c r="Y383" s="212"/>
    </row>
    <row r="384" spans="6:25" s="71" customFormat="1" ht="6" customHeight="1" outlineLevel="4" x14ac:dyDescent="0.2">
      <c r="F384" s="207"/>
      <c r="G384" s="208"/>
      <c r="H384" s="20"/>
      <c r="I384" s="212"/>
      <c r="J384" s="208"/>
      <c r="K384" s="213"/>
      <c r="L384" s="214"/>
      <c r="M384" s="213"/>
      <c r="N384" s="241"/>
      <c r="O384" s="214"/>
      <c r="P384" s="209"/>
      <c r="Q384" s="210"/>
      <c r="R384" s="209"/>
      <c r="S384" s="210"/>
      <c r="T384" s="211"/>
      <c r="U384" s="211"/>
      <c r="V384" s="211"/>
      <c r="W384" s="212"/>
      <c r="X384" s="212"/>
      <c r="Y384" s="212"/>
    </row>
    <row r="385" spans="6:25" s="81" customFormat="1" ht="11.25" outlineLevel="5" x14ac:dyDescent="0.2">
      <c r="F385" s="82"/>
      <c r="G385" s="83"/>
      <c r="H385" s="21" t="str">
        <f t="shared" ref="H385:H394" si="11">IF(AND(H384&lt;&gt;"Výkaz výměr:",I384=""),"Výkaz výměr:","")</f>
        <v>Výkaz výměr:</v>
      </c>
      <c r="I385" s="84" t="s">
        <v>1971</v>
      </c>
      <c r="J385" s="215"/>
      <c r="L385" s="85"/>
      <c r="M385" s="216">
        <v>0</v>
      </c>
      <c r="N385" s="244"/>
      <c r="O385" s="85"/>
      <c r="P385" s="86"/>
      <c r="Q385" s="85"/>
      <c r="R385" s="85"/>
      <c r="S385" s="85"/>
      <c r="T385" s="87" t="s">
        <v>14</v>
      </c>
      <c r="U385" s="85"/>
      <c r="V385" s="85"/>
      <c r="W385" s="88"/>
    </row>
    <row r="386" spans="6:25" s="81" customFormat="1" ht="11.25" outlineLevel="5" x14ac:dyDescent="0.2">
      <c r="F386" s="82"/>
      <c r="G386" s="83"/>
      <c r="H386" s="21" t="str">
        <f t="shared" si="11"/>
        <v/>
      </c>
      <c r="I386" s="84" t="s">
        <v>1100</v>
      </c>
      <c r="J386" s="215"/>
      <c r="L386" s="85"/>
      <c r="M386" s="216">
        <v>0</v>
      </c>
      <c r="N386" s="244"/>
      <c r="O386" s="85"/>
      <c r="P386" s="86"/>
      <c r="Q386" s="85"/>
      <c r="R386" s="85"/>
      <c r="S386" s="85"/>
      <c r="T386" s="87" t="s">
        <v>14</v>
      </c>
      <c r="U386" s="85"/>
      <c r="V386" s="85"/>
      <c r="W386" s="88"/>
    </row>
    <row r="387" spans="6:25" s="81" customFormat="1" ht="11.25" outlineLevel="5" x14ac:dyDescent="0.2">
      <c r="F387" s="82"/>
      <c r="G387" s="83"/>
      <c r="H387" s="21" t="str">
        <f t="shared" si="11"/>
        <v/>
      </c>
      <c r="I387" s="84" t="s">
        <v>1145</v>
      </c>
      <c r="J387" s="215"/>
      <c r="L387" s="85"/>
      <c r="M387" s="216">
        <v>318.60000000000002</v>
      </c>
      <c r="N387" s="244"/>
      <c r="O387" s="85"/>
      <c r="P387" s="86"/>
      <c r="Q387" s="85"/>
      <c r="R387" s="85"/>
      <c r="S387" s="85"/>
      <c r="T387" s="87" t="s">
        <v>14</v>
      </c>
      <c r="U387" s="85"/>
      <c r="V387" s="85"/>
      <c r="W387" s="88"/>
    </row>
    <row r="388" spans="6:25" s="81" customFormat="1" ht="11.25" outlineLevel="5" x14ac:dyDescent="0.2">
      <c r="F388" s="82"/>
      <c r="G388" s="83"/>
      <c r="H388" s="21" t="str">
        <f t="shared" si="11"/>
        <v/>
      </c>
      <c r="I388" s="84" t="s">
        <v>1101</v>
      </c>
      <c r="J388" s="215"/>
      <c r="L388" s="85"/>
      <c r="M388" s="216">
        <v>0</v>
      </c>
      <c r="N388" s="244"/>
      <c r="O388" s="85"/>
      <c r="P388" s="86"/>
      <c r="Q388" s="85"/>
      <c r="R388" s="85"/>
      <c r="S388" s="85"/>
      <c r="T388" s="87" t="s">
        <v>14</v>
      </c>
      <c r="U388" s="85"/>
      <c r="V388" s="85"/>
      <c r="W388" s="88"/>
    </row>
    <row r="389" spans="6:25" s="81" customFormat="1" ht="11.25" outlineLevel="5" x14ac:dyDescent="0.2">
      <c r="F389" s="82"/>
      <c r="G389" s="83"/>
      <c r="H389" s="21" t="str">
        <f t="shared" si="11"/>
        <v/>
      </c>
      <c r="I389" s="84" t="s">
        <v>1147</v>
      </c>
      <c r="J389" s="215"/>
      <c r="L389" s="85"/>
      <c r="M389" s="216">
        <v>486.00000000000006</v>
      </c>
      <c r="N389" s="244"/>
      <c r="O389" s="85"/>
      <c r="P389" s="86"/>
      <c r="Q389" s="85"/>
      <c r="R389" s="85"/>
      <c r="S389" s="85"/>
      <c r="T389" s="87" t="s">
        <v>14</v>
      </c>
      <c r="U389" s="85"/>
      <c r="V389" s="85"/>
      <c r="W389" s="88"/>
    </row>
    <row r="390" spans="6:25" s="81" customFormat="1" ht="11.25" outlineLevel="5" x14ac:dyDescent="0.2">
      <c r="F390" s="82"/>
      <c r="G390" s="83"/>
      <c r="H390" s="21" t="str">
        <f t="shared" si="11"/>
        <v/>
      </c>
      <c r="I390" s="84" t="s">
        <v>2061</v>
      </c>
      <c r="J390" s="215"/>
      <c r="L390" s="85"/>
      <c r="M390" s="216">
        <v>0</v>
      </c>
      <c r="N390" s="244"/>
      <c r="O390" s="85"/>
      <c r="P390" s="86"/>
      <c r="Q390" s="85"/>
      <c r="R390" s="85"/>
      <c r="S390" s="85"/>
      <c r="T390" s="87" t="s">
        <v>14</v>
      </c>
      <c r="U390" s="85"/>
      <c r="V390" s="85"/>
      <c r="W390" s="88"/>
    </row>
    <row r="391" spans="6:25" s="81" customFormat="1" ht="11.25" outlineLevel="5" x14ac:dyDescent="0.2">
      <c r="F391" s="82"/>
      <c r="G391" s="83"/>
      <c r="H391" s="21" t="str">
        <f t="shared" si="11"/>
        <v/>
      </c>
      <c r="I391" s="84" t="s">
        <v>1100</v>
      </c>
      <c r="J391" s="215"/>
      <c r="L391" s="85"/>
      <c r="M391" s="216">
        <v>0</v>
      </c>
      <c r="N391" s="244"/>
      <c r="O391" s="85"/>
      <c r="P391" s="86"/>
      <c r="Q391" s="85"/>
      <c r="R391" s="85"/>
      <c r="S391" s="85"/>
      <c r="T391" s="87" t="s">
        <v>14</v>
      </c>
      <c r="U391" s="85"/>
      <c r="V391" s="85"/>
      <c r="W391" s="88"/>
    </row>
    <row r="392" spans="6:25" s="81" customFormat="1" ht="11.25" outlineLevel="5" x14ac:dyDescent="0.2">
      <c r="F392" s="82"/>
      <c r="G392" s="83"/>
      <c r="H392" s="21" t="str">
        <f t="shared" si="11"/>
        <v/>
      </c>
      <c r="I392" s="84" t="s">
        <v>1146</v>
      </c>
      <c r="J392" s="215"/>
      <c r="L392" s="85"/>
      <c r="M392" s="216">
        <v>324</v>
      </c>
      <c r="N392" s="244"/>
      <c r="O392" s="85"/>
      <c r="P392" s="86"/>
      <c r="Q392" s="85"/>
      <c r="R392" s="85"/>
      <c r="S392" s="85"/>
      <c r="T392" s="87" t="s">
        <v>14</v>
      </c>
      <c r="U392" s="85"/>
      <c r="V392" s="85"/>
      <c r="W392" s="88"/>
    </row>
    <row r="393" spans="6:25" s="81" customFormat="1" ht="11.25" outlineLevel="5" x14ac:dyDescent="0.2">
      <c r="F393" s="82"/>
      <c r="G393" s="83"/>
      <c r="H393" s="21" t="str">
        <f t="shared" si="11"/>
        <v/>
      </c>
      <c r="I393" s="84" t="s">
        <v>1101</v>
      </c>
      <c r="J393" s="215"/>
      <c r="L393" s="85"/>
      <c r="M393" s="216">
        <v>0</v>
      </c>
      <c r="N393" s="244"/>
      <c r="O393" s="85"/>
      <c r="P393" s="86"/>
      <c r="Q393" s="85"/>
      <c r="R393" s="85"/>
      <c r="S393" s="85"/>
      <c r="T393" s="87" t="s">
        <v>14</v>
      </c>
      <c r="U393" s="85"/>
      <c r="V393" s="85"/>
      <c r="W393" s="88"/>
    </row>
    <row r="394" spans="6:25" s="81" customFormat="1" ht="11.25" outlineLevel="5" x14ac:dyDescent="0.2">
      <c r="F394" s="82"/>
      <c r="G394" s="83"/>
      <c r="H394" s="21" t="str">
        <f t="shared" si="11"/>
        <v/>
      </c>
      <c r="I394" s="84" t="s">
        <v>1147</v>
      </c>
      <c r="J394" s="215"/>
      <c r="L394" s="85"/>
      <c r="M394" s="216">
        <v>486.00000000000006</v>
      </c>
      <c r="N394" s="244"/>
      <c r="O394" s="85"/>
      <c r="P394" s="86"/>
      <c r="Q394" s="85"/>
      <c r="R394" s="85"/>
      <c r="S394" s="85"/>
      <c r="T394" s="87" t="s">
        <v>14</v>
      </c>
      <c r="U394" s="85"/>
      <c r="V394" s="85"/>
      <c r="W394" s="88"/>
    </row>
    <row r="395" spans="6:25" s="205" customFormat="1" ht="12" outlineLevel="4" x14ac:dyDescent="0.2">
      <c r="F395" s="72">
        <v>44</v>
      </c>
      <c r="G395" s="73" t="s">
        <v>34</v>
      </c>
      <c r="H395" s="74" t="s">
        <v>840</v>
      </c>
      <c r="I395" s="75" t="s">
        <v>2900</v>
      </c>
      <c r="J395" s="73" t="s">
        <v>38</v>
      </c>
      <c r="K395" s="76">
        <v>4.8</v>
      </c>
      <c r="L395" s="77">
        <v>0</v>
      </c>
      <c r="M395" s="206">
        <v>4.8</v>
      </c>
      <c r="N395" s="232"/>
      <c r="O395" s="77">
        <f>M395*N395</f>
        <v>0</v>
      </c>
      <c r="P395" s="79"/>
      <c r="Q395" s="80">
        <f>M395*P395</f>
        <v>0</v>
      </c>
      <c r="R395" s="79">
        <v>6.0999999999999999E-2</v>
      </c>
      <c r="S395" s="80">
        <f>M395*R395</f>
        <v>0.2928</v>
      </c>
      <c r="T395" s="78">
        <v>15</v>
      </c>
      <c r="U395" s="78">
        <f>O395*(T395/100)</f>
        <v>0</v>
      </c>
      <c r="V395" s="78">
        <f>O395+U395</f>
        <v>0</v>
      </c>
      <c r="W395" s="75"/>
      <c r="X395" s="96" t="s">
        <v>1162</v>
      </c>
      <c r="Y395" s="96">
        <v>1</v>
      </c>
    </row>
    <row r="396" spans="6:25" s="71" customFormat="1" ht="56.25" outlineLevel="4" x14ac:dyDescent="0.2">
      <c r="F396" s="207"/>
      <c r="G396" s="208"/>
      <c r="H396" s="19" t="s">
        <v>1053</v>
      </c>
      <c r="I396" s="228" t="s">
        <v>3516</v>
      </c>
      <c r="J396" s="221"/>
      <c r="K396" s="221"/>
      <c r="L396" s="221"/>
      <c r="M396" s="221"/>
      <c r="N396" s="245"/>
      <c r="O396" s="231"/>
      <c r="P396" s="209"/>
      <c r="Q396" s="210"/>
      <c r="R396" s="209"/>
      <c r="S396" s="210"/>
      <c r="T396" s="211"/>
      <c r="U396" s="211"/>
      <c r="V396" s="211"/>
      <c r="W396" s="212"/>
      <c r="X396" s="212"/>
      <c r="Y396" s="212"/>
    </row>
    <row r="397" spans="6:25" s="71" customFormat="1" ht="6" customHeight="1" outlineLevel="4" x14ac:dyDescent="0.2">
      <c r="F397" s="207"/>
      <c r="G397" s="208"/>
      <c r="H397" s="20"/>
      <c r="I397" s="212"/>
      <c r="J397" s="208"/>
      <c r="K397" s="213"/>
      <c r="L397" s="214"/>
      <c r="M397" s="213"/>
      <c r="N397" s="241"/>
      <c r="O397" s="214"/>
      <c r="P397" s="209"/>
      <c r="Q397" s="210"/>
      <c r="R397" s="209"/>
      <c r="S397" s="210"/>
      <c r="T397" s="211"/>
      <c r="U397" s="211"/>
      <c r="V397" s="211"/>
      <c r="W397" s="212"/>
      <c r="X397" s="212"/>
      <c r="Y397" s="212"/>
    </row>
    <row r="398" spans="6:25" s="81" customFormat="1" ht="11.25" outlineLevel="5" x14ac:dyDescent="0.2">
      <c r="F398" s="82"/>
      <c r="G398" s="83"/>
      <c r="H398" s="21" t="str">
        <f t="shared" ref="H398:H403" si="12">IF(AND(H397&lt;&gt;"Výkaz výměr:",I397=""),"Výkaz výměr:","")</f>
        <v>Výkaz výměr:</v>
      </c>
      <c r="I398" s="84" t="s">
        <v>2037</v>
      </c>
      <c r="J398" s="215"/>
      <c r="L398" s="85"/>
      <c r="M398" s="216">
        <v>0</v>
      </c>
      <c r="N398" s="244"/>
      <c r="O398" s="85"/>
      <c r="P398" s="86"/>
      <c r="Q398" s="85"/>
      <c r="R398" s="85"/>
      <c r="S398" s="85"/>
      <c r="T398" s="87" t="s">
        <v>14</v>
      </c>
      <c r="U398" s="85"/>
      <c r="V398" s="85"/>
      <c r="W398" s="88"/>
    </row>
    <row r="399" spans="6:25" s="81" customFormat="1" ht="11.25" outlineLevel="5" x14ac:dyDescent="0.2">
      <c r="F399" s="82"/>
      <c r="G399" s="83"/>
      <c r="H399" s="21" t="str">
        <f t="shared" si="12"/>
        <v/>
      </c>
      <c r="I399" s="84" t="s">
        <v>1102</v>
      </c>
      <c r="J399" s="215"/>
      <c r="L399" s="85"/>
      <c r="M399" s="216">
        <v>0</v>
      </c>
      <c r="N399" s="244"/>
      <c r="O399" s="85"/>
      <c r="P399" s="86"/>
      <c r="Q399" s="85"/>
      <c r="R399" s="85"/>
      <c r="S399" s="85"/>
      <c r="T399" s="87" t="s">
        <v>14</v>
      </c>
      <c r="U399" s="85"/>
      <c r="V399" s="85"/>
      <c r="W399" s="88"/>
    </row>
    <row r="400" spans="6:25" s="81" customFormat="1" ht="11.25" outlineLevel="5" x14ac:dyDescent="0.2">
      <c r="F400" s="82"/>
      <c r="G400" s="83"/>
      <c r="H400" s="21" t="str">
        <f t="shared" si="12"/>
        <v/>
      </c>
      <c r="I400" s="84" t="s">
        <v>1109</v>
      </c>
      <c r="J400" s="215"/>
      <c r="L400" s="85"/>
      <c r="M400" s="216">
        <v>2.4</v>
      </c>
      <c r="N400" s="244"/>
      <c r="O400" s="85"/>
      <c r="P400" s="86"/>
      <c r="Q400" s="85"/>
      <c r="R400" s="85"/>
      <c r="S400" s="85"/>
      <c r="T400" s="87" t="s">
        <v>14</v>
      </c>
      <c r="U400" s="85"/>
      <c r="V400" s="85"/>
      <c r="W400" s="88"/>
    </row>
    <row r="401" spans="6:25" s="81" customFormat="1" ht="11.25" outlineLevel="5" x14ac:dyDescent="0.2">
      <c r="F401" s="82"/>
      <c r="G401" s="83"/>
      <c r="H401" s="21" t="str">
        <f t="shared" si="12"/>
        <v/>
      </c>
      <c r="I401" s="84" t="s">
        <v>1997</v>
      </c>
      <c r="J401" s="215"/>
      <c r="L401" s="85"/>
      <c r="M401" s="216">
        <v>0</v>
      </c>
      <c r="N401" s="244"/>
      <c r="O401" s="85"/>
      <c r="P401" s="86"/>
      <c r="Q401" s="85"/>
      <c r="R401" s="85"/>
      <c r="S401" s="85"/>
      <c r="T401" s="87" t="s">
        <v>14</v>
      </c>
      <c r="U401" s="85"/>
      <c r="V401" s="85"/>
      <c r="W401" s="88"/>
    </row>
    <row r="402" spans="6:25" s="81" customFormat="1" ht="11.25" outlineLevel="5" x14ac:dyDescent="0.2">
      <c r="F402" s="82"/>
      <c r="G402" s="83"/>
      <c r="H402" s="21" t="str">
        <f t="shared" si="12"/>
        <v/>
      </c>
      <c r="I402" s="84" t="s">
        <v>1102</v>
      </c>
      <c r="J402" s="215"/>
      <c r="L402" s="85"/>
      <c r="M402" s="216">
        <v>0</v>
      </c>
      <c r="N402" s="244"/>
      <c r="O402" s="85"/>
      <c r="P402" s="86"/>
      <c r="Q402" s="85"/>
      <c r="R402" s="85"/>
      <c r="S402" s="85"/>
      <c r="T402" s="87" t="s">
        <v>14</v>
      </c>
      <c r="U402" s="85"/>
      <c r="V402" s="85"/>
      <c r="W402" s="88"/>
    </row>
    <row r="403" spans="6:25" s="81" customFormat="1" ht="11.25" outlineLevel="5" x14ac:dyDescent="0.2">
      <c r="F403" s="82"/>
      <c r="G403" s="83"/>
      <c r="H403" s="21" t="str">
        <f t="shared" si="12"/>
        <v/>
      </c>
      <c r="I403" s="84" t="s">
        <v>1109</v>
      </c>
      <c r="J403" s="215"/>
      <c r="L403" s="85"/>
      <c r="M403" s="216">
        <v>2.4</v>
      </c>
      <c r="N403" s="244"/>
      <c r="O403" s="85"/>
      <c r="P403" s="86"/>
      <c r="Q403" s="85"/>
      <c r="R403" s="85"/>
      <c r="S403" s="85"/>
      <c r="T403" s="87" t="s">
        <v>14</v>
      </c>
      <c r="U403" s="85"/>
      <c r="V403" s="85"/>
      <c r="W403" s="88"/>
    </row>
    <row r="404" spans="6:25" s="205" customFormat="1" ht="12" outlineLevel="4" x14ac:dyDescent="0.2">
      <c r="F404" s="72">
        <v>45</v>
      </c>
      <c r="G404" s="73" t="s">
        <v>34</v>
      </c>
      <c r="H404" s="74" t="s">
        <v>841</v>
      </c>
      <c r="I404" s="75" t="s">
        <v>2901</v>
      </c>
      <c r="J404" s="73" t="s">
        <v>38</v>
      </c>
      <c r="K404" s="76">
        <v>5.76</v>
      </c>
      <c r="L404" s="77">
        <v>0</v>
      </c>
      <c r="M404" s="206">
        <v>5.76</v>
      </c>
      <c r="N404" s="232"/>
      <c r="O404" s="77">
        <f>M404*N404</f>
        <v>0</v>
      </c>
      <c r="P404" s="79"/>
      <c r="Q404" s="80">
        <f>M404*P404</f>
        <v>0</v>
      </c>
      <c r="R404" s="79">
        <v>5.2999999999999999E-2</v>
      </c>
      <c r="S404" s="80">
        <f>M404*R404</f>
        <v>0.30528</v>
      </c>
      <c r="T404" s="78">
        <v>15</v>
      </c>
      <c r="U404" s="78">
        <f>O404*(T404/100)</f>
        <v>0</v>
      </c>
      <c r="V404" s="78">
        <f>O404+U404</f>
        <v>0</v>
      </c>
      <c r="W404" s="75"/>
      <c r="X404" s="96" t="s">
        <v>1162</v>
      </c>
      <c r="Y404" s="96">
        <v>1</v>
      </c>
    </row>
    <row r="405" spans="6:25" s="71" customFormat="1" ht="56.25" outlineLevel="4" x14ac:dyDescent="0.2">
      <c r="F405" s="207"/>
      <c r="G405" s="208"/>
      <c r="H405" s="19" t="s">
        <v>1053</v>
      </c>
      <c r="I405" s="228" t="s">
        <v>3517</v>
      </c>
      <c r="J405" s="221"/>
      <c r="K405" s="221"/>
      <c r="L405" s="221"/>
      <c r="M405" s="221"/>
      <c r="N405" s="245"/>
      <c r="O405" s="231"/>
      <c r="P405" s="209"/>
      <c r="Q405" s="210"/>
      <c r="R405" s="209"/>
      <c r="S405" s="210"/>
      <c r="T405" s="211"/>
      <c r="U405" s="211"/>
      <c r="V405" s="211"/>
      <c r="W405" s="212"/>
      <c r="X405" s="212"/>
      <c r="Y405" s="212"/>
    </row>
    <row r="406" spans="6:25" s="71" customFormat="1" ht="6" customHeight="1" outlineLevel="4" x14ac:dyDescent="0.2">
      <c r="F406" s="207"/>
      <c r="G406" s="208"/>
      <c r="H406" s="20"/>
      <c r="I406" s="212"/>
      <c r="J406" s="208"/>
      <c r="K406" s="213"/>
      <c r="L406" s="214"/>
      <c r="M406" s="213"/>
      <c r="N406" s="241"/>
      <c r="O406" s="214"/>
      <c r="P406" s="209"/>
      <c r="Q406" s="210"/>
      <c r="R406" s="209"/>
      <c r="S406" s="210"/>
      <c r="T406" s="211"/>
      <c r="U406" s="211"/>
      <c r="V406" s="211"/>
      <c r="W406" s="212"/>
      <c r="X406" s="212"/>
      <c r="Y406" s="212"/>
    </row>
    <row r="407" spans="6:25" s="81" customFormat="1" ht="11.25" outlineLevel="5" x14ac:dyDescent="0.2">
      <c r="F407" s="82"/>
      <c r="G407" s="83"/>
      <c r="H407" s="21" t="str">
        <f>IF(AND(H406&lt;&gt;"Výkaz výměr:",I406=""),"Výkaz výměr:","")</f>
        <v>Výkaz výměr:</v>
      </c>
      <c r="I407" s="84" t="s">
        <v>1971</v>
      </c>
      <c r="J407" s="215"/>
      <c r="L407" s="85"/>
      <c r="M407" s="216">
        <v>0</v>
      </c>
      <c r="N407" s="244"/>
      <c r="O407" s="85"/>
      <c r="P407" s="86"/>
      <c r="Q407" s="85"/>
      <c r="R407" s="85"/>
      <c r="S407" s="85"/>
      <c r="T407" s="87" t="s">
        <v>14</v>
      </c>
      <c r="U407" s="85"/>
      <c r="V407" s="85"/>
      <c r="W407" s="88"/>
    </row>
    <row r="408" spans="6:25" s="81" customFormat="1" ht="11.25" outlineLevel="5" x14ac:dyDescent="0.2">
      <c r="F408" s="82"/>
      <c r="G408" s="83"/>
      <c r="H408" s="21" t="str">
        <f>IF(AND(H407&lt;&gt;"Výkaz výměr:",I407=""),"Výkaz výměr:","")</f>
        <v/>
      </c>
      <c r="I408" s="84" t="s">
        <v>1102</v>
      </c>
      <c r="J408" s="215"/>
      <c r="L408" s="85"/>
      <c r="M408" s="216">
        <v>0</v>
      </c>
      <c r="N408" s="244"/>
      <c r="O408" s="85"/>
      <c r="P408" s="86"/>
      <c r="Q408" s="85"/>
      <c r="R408" s="85"/>
      <c r="S408" s="85"/>
      <c r="T408" s="87" t="s">
        <v>14</v>
      </c>
      <c r="U408" s="85"/>
      <c r="V408" s="85"/>
      <c r="W408" s="88"/>
    </row>
    <row r="409" spans="6:25" s="81" customFormat="1" ht="11.25" outlineLevel="5" x14ac:dyDescent="0.2">
      <c r="F409" s="82"/>
      <c r="G409" s="83"/>
      <c r="H409" s="21" t="str">
        <f>IF(AND(H408&lt;&gt;"Výkaz výměr:",I408=""),"Výkaz výměr:","")</f>
        <v/>
      </c>
      <c r="I409" s="84" t="s">
        <v>1113</v>
      </c>
      <c r="J409" s="215"/>
      <c r="L409" s="85"/>
      <c r="M409" s="216">
        <v>5.76</v>
      </c>
      <c r="N409" s="244"/>
      <c r="O409" s="85"/>
      <c r="P409" s="86"/>
      <c r="Q409" s="85"/>
      <c r="R409" s="85"/>
      <c r="S409" s="85"/>
      <c r="T409" s="87" t="s">
        <v>14</v>
      </c>
      <c r="U409" s="85"/>
      <c r="V409" s="85"/>
      <c r="W409" s="88"/>
    </row>
    <row r="410" spans="6:25" s="205" customFormat="1" ht="12" outlineLevel="4" x14ac:dyDescent="0.2">
      <c r="F410" s="72">
        <v>46</v>
      </c>
      <c r="G410" s="73" t="s">
        <v>34</v>
      </c>
      <c r="H410" s="74" t="s">
        <v>842</v>
      </c>
      <c r="I410" s="75" t="s">
        <v>2927</v>
      </c>
      <c r="J410" s="73" t="s">
        <v>38</v>
      </c>
      <c r="K410" s="76">
        <v>189.13499999999999</v>
      </c>
      <c r="L410" s="77">
        <v>0</v>
      </c>
      <c r="M410" s="206">
        <v>189.13499999999999</v>
      </c>
      <c r="N410" s="232"/>
      <c r="O410" s="77">
        <f>M410*N410</f>
        <v>0</v>
      </c>
      <c r="P410" s="79"/>
      <c r="Q410" s="80">
        <f>M410*P410</f>
        <v>0</v>
      </c>
      <c r="R410" s="79">
        <v>0.05</v>
      </c>
      <c r="S410" s="80">
        <f>M410*R410</f>
        <v>9.4567499999999995</v>
      </c>
      <c r="T410" s="78">
        <v>15</v>
      </c>
      <c r="U410" s="78">
        <f>O410*(T410/100)</f>
        <v>0</v>
      </c>
      <c r="V410" s="78">
        <f>O410+U410</f>
        <v>0</v>
      </c>
      <c r="W410" s="75"/>
      <c r="X410" s="96" t="s">
        <v>1162</v>
      </c>
      <c r="Y410" s="96">
        <v>1</v>
      </c>
    </row>
    <row r="411" spans="6:25" s="71" customFormat="1" ht="56.25" outlineLevel="4" x14ac:dyDescent="0.2">
      <c r="F411" s="207"/>
      <c r="G411" s="208"/>
      <c r="H411" s="19" t="s">
        <v>1053</v>
      </c>
      <c r="I411" s="228" t="s">
        <v>3520</v>
      </c>
      <c r="J411" s="221"/>
      <c r="K411" s="221"/>
      <c r="L411" s="221"/>
      <c r="M411" s="221"/>
      <c r="N411" s="245"/>
      <c r="O411" s="231"/>
      <c r="P411" s="209"/>
      <c r="Q411" s="210"/>
      <c r="R411" s="209"/>
      <c r="S411" s="210"/>
      <c r="T411" s="211"/>
      <c r="U411" s="211"/>
      <c r="V411" s="211"/>
      <c r="W411" s="212"/>
      <c r="X411" s="212"/>
      <c r="Y411" s="212"/>
    </row>
    <row r="412" spans="6:25" s="71" customFormat="1" ht="6" customHeight="1" outlineLevel="4" x14ac:dyDescent="0.2">
      <c r="F412" s="207"/>
      <c r="G412" s="208"/>
      <c r="H412" s="20"/>
      <c r="I412" s="212"/>
      <c r="J412" s="208"/>
      <c r="K412" s="213"/>
      <c r="L412" s="214"/>
      <c r="M412" s="213"/>
      <c r="N412" s="241"/>
      <c r="O412" s="214"/>
      <c r="P412" s="209"/>
      <c r="Q412" s="210"/>
      <c r="R412" s="209"/>
      <c r="S412" s="210"/>
      <c r="T412" s="211"/>
      <c r="U412" s="211"/>
      <c r="V412" s="211"/>
      <c r="W412" s="212"/>
      <c r="X412" s="212"/>
      <c r="Y412" s="212"/>
    </row>
    <row r="413" spans="6:25" s="81" customFormat="1" ht="11.25" outlineLevel="5" x14ac:dyDescent="0.2">
      <c r="F413" s="82"/>
      <c r="G413" s="83"/>
      <c r="H413" s="21" t="str">
        <f t="shared" ref="H413:H422" si="13">IF(AND(H412&lt;&gt;"Výkaz výměr:",I412=""),"Výkaz výměr:","")</f>
        <v>Výkaz výměr:</v>
      </c>
      <c r="I413" s="84" t="s">
        <v>1971</v>
      </c>
      <c r="J413" s="215"/>
      <c r="L413" s="85"/>
      <c r="M413" s="216">
        <v>0</v>
      </c>
      <c r="N413" s="244"/>
      <c r="O413" s="85"/>
      <c r="P413" s="86"/>
      <c r="Q413" s="85"/>
      <c r="R413" s="85"/>
      <c r="S413" s="85"/>
      <c r="T413" s="87" t="s">
        <v>14</v>
      </c>
      <c r="U413" s="85"/>
      <c r="V413" s="85"/>
      <c r="W413" s="88"/>
    </row>
    <row r="414" spans="6:25" s="81" customFormat="1" ht="11.25" outlineLevel="5" x14ac:dyDescent="0.2">
      <c r="F414" s="82"/>
      <c r="G414" s="83"/>
      <c r="H414" s="21" t="str">
        <f t="shared" si="13"/>
        <v/>
      </c>
      <c r="I414" s="84" t="s">
        <v>1102</v>
      </c>
      <c r="J414" s="215"/>
      <c r="L414" s="85"/>
      <c r="M414" s="216">
        <v>0</v>
      </c>
      <c r="N414" s="244"/>
      <c r="O414" s="85"/>
      <c r="P414" s="86"/>
      <c r="Q414" s="85"/>
      <c r="R414" s="85"/>
      <c r="S414" s="85"/>
      <c r="T414" s="87" t="s">
        <v>14</v>
      </c>
      <c r="U414" s="85"/>
      <c r="V414" s="85"/>
      <c r="W414" s="88"/>
    </row>
    <row r="415" spans="6:25" s="81" customFormat="1" ht="11.25" outlineLevel="5" x14ac:dyDescent="0.2">
      <c r="F415" s="82"/>
      <c r="G415" s="83"/>
      <c r="H415" s="21" t="str">
        <f t="shared" si="13"/>
        <v/>
      </c>
      <c r="I415" s="84" t="s">
        <v>1119</v>
      </c>
      <c r="J415" s="215"/>
      <c r="L415" s="85"/>
      <c r="M415" s="216">
        <v>12.96</v>
      </c>
      <c r="N415" s="244"/>
      <c r="O415" s="85"/>
      <c r="P415" s="86"/>
      <c r="Q415" s="85"/>
      <c r="R415" s="85"/>
      <c r="S415" s="85"/>
      <c r="T415" s="87" t="s">
        <v>14</v>
      </c>
      <c r="U415" s="85"/>
      <c r="V415" s="85"/>
      <c r="W415" s="88"/>
    </row>
    <row r="416" spans="6:25" s="81" customFormat="1" ht="11.25" outlineLevel="5" x14ac:dyDescent="0.2">
      <c r="F416" s="82"/>
      <c r="G416" s="83"/>
      <c r="H416" s="21" t="str">
        <f t="shared" si="13"/>
        <v/>
      </c>
      <c r="I416" s="84" t="s">
        <v>2061</v>
      </c>
      <c r="J416" s="215"/>
      <c r="L416" s="85"/>
      <c r="M416" s="216">
        <v>0</v>
      </c>
      <c r="N416" s="244"/>
      <c r="O416" s="85"/>
      <c r="P416" s="86"/>
      <c r="Q416" s="85"/>
      <c r="R416" s="85"/>
      <c r="S416" s="85"/>
      <c r="T416" s="87" t="s">
        <v>14</v>
      </c>
      <c r="U416" s="85"/>
      <c r="V416" s="85"/>
      <c r="W416" s="88"/>
    </row>
    <row r="417" spans="6:25" s="81" customFormat="1" ht="11.25" outlineLevel="5" x14ac:dyDescent="0.2">
      <c r="F417" s="82"/>
      <c r="G417" s="83"/>
      <c r="H417" s="21" t="str">
        <f t="shared" si="13"/>
        <v/>
      </c>
      <c r="I417" s="84" t="s">
        <v>1102</v>
      </c>
      <c r="J417" s="215"/>
      <c r="L417" s="85"/>
      <c r="M417" s="216">
        <v>0</v>
      </c>
      <c r="N417" s="244"/>
      <c r="O417" s="85"/>
      <c r="P417" s="86"/>
      <c r="Q417" s="85"/>
      <c r="R417" s="85"/>
      <c r="S417" s="85"/>
      <c r="T417" s="87" t="s">
        <v>14</v>
      </c>
      <c r="U417" s="85"/>
      <c r="V417" s="85"/>
      <c r="W417" s="88"/>
    </row>
    <row r="418" spans="6:25" s="81" customFormat="1" ht="11.25" outlineLevel="5" x14ac:dyDescent="0.2">
      <c r="F418" s="82"/>
      <c r="G418" s="83"/>
      <c r="H418" s="21" t="str">
        <f t="shared" si="13"/>
        <v/>
      </c>
      <c r="I418" s="84" t="s">
        <v>1180</v>
      </c>
      <c r="J418" s="215"/>
      <c r="L418" s="85"/>
      <c r="M418" s="216">
        <v>146.39999999999998</v>
      </c>
      <c r="N418" s="244"/>
      <c r="O418" s="85"/>
      <c r="P418" s="86"/>
      <c r="Q418" s="85"/>
      <c r="R418" s="85"/>
      <c r="S418" s="85"/>
      <c r="T418" s="87" t="s">
        <v>14</v>
      </c>
      <c r="U418" s="85"/>
      <c r="V418" s="85"/>
      <c r="W418" s="88"/>
    </row>
    <row r="419" spans="6:25" s="81" customFormat="1" ht="11.25" outlineLevel="5" x14ac:dyDescent="0.2">
      <c r="F419" s="82"/>
      <c r="G419" s="83"/>
      <c r="H419" s="21" t="str">
        <f t="shared" si="13"/>
        <v/>
      </c>
      <c r="I419" s="84" t="s">
        <v>1117</v>
      </c>
      <c r="J419" s="215"/>
      <c r="L419" s="85"/>
      <c r="M419" s="216">
        <v>22.08</v>
      </c>
      <c r="N419" s="244"/>
      <c r="O419" s="85"/>
      <c r="P419" s="86"/>
      <c r="Q419" s="85"/>
      <c r="R419" s="85"/>
      <c r="S419" s="85"/>
      <c r="T419" s="87" t="s">
        <v>14</v>
      </c>
      <c r="U419" s="85"/>
      <c r="V419" s="85"/>
      <c r="W419" s="88"/>
    </row>
    <row r="420" spans="6:25" s="81" customFormat="1" ht="11.25" outlineLevel="5" x14ac:dyDescent="0.2">
      <c r="F420" s="82"/>
      <c r="G420" s="83"/>
      <c r="H420" s="21" t="str">
        <f t="shared" si="13"/>
        <v/>
      </c>
      <c r="I420" s="84" t="s">
        <v>1997</v>
      </c>
      <c r="J420" s="215"/>
      <c r="L420" s="85"/>
      <c r="M420" s="216">
        <v>0</v>
      </c>
      <c r="N420" s="244"/>
      <c r="O420" s="85"/>
      <c r="P420" s="86"/>
      <c r="Q420" s="85"/>
      <c r="R420" s="85"/>
      <c r="S420" s="85"/>
      <c r="T420" s="87" t="s">
        <v>14</v>
      </c>
      <c r="U420" s="85"/>
      <c r="V420" s="85"/>
      <c r="W420" s="88"/>
    </row>
    <row r="421" spans="6:25" s="81" customFormat="1" ht="11.25" outlineLevel="5" x14ac:dyDescent="0.2">
      <c r="F421" s="82"/>
      <c r="G421" s="83"/>
      <c r="H421" s="21" t="str">
        <f t="shared" si="13"/>
        <v/>
      </c>
      <c r="I421" s="84" t="s">
        <v>1102</v>
      </c>
      <c r="J421" s="215"/>
      <c r="L421" s="85"/>
      <c r="M421" s="216">
        <v>0</v>
      </c>
      <c r="N421" s="244"/>
      <c r="O421" s="85"/>
      <c r="P421" s="86"/>
      <c r="Q421" s="85"/>
      <c r="R421" s="85"/>
      <c r="S421" s="85"/>
      <c r="T421" s="87" t="s">
        <v>14</v>
      </c>
      <c r="U421" s="85"/>
      <c r="V421" s="85"/>
      <c r="W421" s="88"/>
    </row>
    <row r="422" spans="6:25" s="81" customFormat="1" ht="11.25" outlineLevel="5" x14ac:dyDescent="0.2">
      <c r="F422" s="82"/>
      <c r="G422" s="83"/>
      <c r="H422" s="21" t="str">
        <f t="shared" si="13"/>
        <v/>
      </c>
      <c r="I422" s="84" t="s">
        <v>1018</v>
      </c>
      <c r="J422" s="215"/>
      <c r="L422" s="85"/>
      <c r="M422" s="216">
        <v>7.6949999999999994</v>
      </c>
      <c r="N422" s="244"/>
      <c r="O422" s="85"/>
      <c r="P422" s="86"/>
      <c r="Q422" s="85"/>
      <c r="R422" s="85"/>
      <c r="S422" s="85"/>
      <c r="T422" s="87" t="s">
        <v>14</v>
      </c>
      <c r="U422" s="85"/>
      <c r="V422" s="85"/>
      <c r="W422" s="88"/>
    </row>
    <row r="423" spans="6:25" s="205" customFormat="1" ht="12" outlineLevel="4" x14ac:dyDescent="0.2">
      <c r="F423" s="72">
        <v>47</v>
      </c>
      <c r="G423" s="73" t="s">
        <v>34</v>
      </c>
      <c r="H423" s="74" t="s">
        <v>843</v>
      </c>
      <c r="I423" s="75" t="s">
        <v>2603</v>
      </c>
      <c r="J423" s="73" t="s">
        <v>38</v>
      </c>
      <c r="K423" s="76">
        <v>1.8</v>
      </c>
      <c r="L423" s="77">
        <v>0</v>
      </c>
      <c r="M423" s="206">
        <v>1.8</v>
      </c>
      <c r="N423" s="232"/>
      <c r="O423" s="77">
        <f>M423*N423</f>
        <v>0</v>
      </c>
      <c r="P423" s="79"/>
      <c r="Q423" s="80">
        <f>M423*P423</f>
        <v>0</v>
      </c>
      <c r="R423" s="79">
        <v>7.5999999999999998E-2</v>
      </c>
      <c r="S423" s="80">
        <f>M423*R423</f>
        <v>0.1368</v>
      </c>
      <c r="T423" s="78">
        <v>15</v>
      </c>
      <c r="U423" s="78">
        <f>O423*(T423/100)</f>
        <v>0</v>
      </c>
      <c r="V423" s="78">
        <f>O423+U423</f>
        <v>0</v>
      </c>
      <c r="W423" s="75"/>
      <c r="X423" s="96" t="s">
        <v>1162</v>
      </c>
      <c r="Y423" s="96">
        <v>1</v>
      </c>
    </row>
    <row r="424" spans="6:25" s="71" customFormat="1" ht="45" outlineLevel="4" x14ac:dyDescent="0.2">
      <c r="F424" s="207"/>
      <c r="G424" s="208"/>
      <c r="H424" s="19" t="s">
        <v>1053</v>
      </c>
      <c r="I424" s="228" t="s">
        <v>3444</v>
      </c>
      <c r="J424" s="221"/>
      <c r="K424" s="221"/>
      <c r="L424" s="221"/>
      <c r="M424" s="221"/>
      <c r="N424" s="245"/>
      <c r="O424" s="231"/>
      <c r="P424" s="209"/>
      <c r="Q424" s="210"/>
      <c r="R424" s="209"/>
      <c r="S424" s="210"/>
      <c r="T424" s="211"/>
      <c r="U424" s="211"/>
      <c r="V424" s="211"/>
      <c r="W424" s="212"/>
      <c r="X424" s="212"/>
      <c r="Y424" s="212"/>
    </row>
    <row r="425" spans="6:25" s="71" customFormat="1" ht="6" customHeight="1" outlineLevel="4" x14ac:dyDescent="0.2">
      <c r="F425" s="207"/>
      <c r="G425" s="208"/>
      <c r="H425" s="20"/>
      <c r="I425" s="212"/>
      <c r="J425" s="208"/>
      <c r="K425" s="213"/>
      <c r="L425" s="214"/>
      <c r="M425" s="213"/>
      <c r="N425" s="241"/>
      <c r="O425" s="214"/>
      <c r="P425" s="209"/>
      <c r="Q425" s="210"/>
      <c r="R425" s="209"/>
      <c r="S425" s="210"/>
      <c r="T425" s="211"/>
      <c r="U425" s="211"/>
      <c r="V425" s="211"/>
      <c r="W425" s="212"/>
      <c r="X425" s="212"/>
      <c r="Y425" s="212"/>
    </row>
    <row r="426" spans="6:25" s="81" customFormat="1" ht="11.25" outlineLevel="5" x14ac:dyDescent="0.2">
      <c r="F426" s="82"/>
      <c r="G426" s="83"/>
      <c r="H426" s="21" t="str">
        <f>IF(AND(H425&lt;&gt;"Výkaz výměr:",I425=""),"Výkaz výměr:","")</f>
        <v>Výkaz výměr:</v>
      </c>
      <c r="I426" s="84" t="s">
        <v>2330</v>
      </c>
      <c r="J426" s="215"/>
      <c r="L426" s="85"/>
      <c r="M426" s="216">
        <v>0</v>
      </c>
      <c r="N426" s="244"/>
      <c r="O426" s="85"/>
      <c r="P426" s="86"/>
      <c r="Q426" s="85"/>
      <c r="R426" s="85"/>
      <c r="S426" s="85"/>
      <c r="T426" s="87" t="s">
        <v>14</v>
      </c>
      <c r="U426" s="85"/>
      <c r="V426" s="85"/>
      <c r="W426" s="88"/>
    </row>
    <row r="427" spans="6:25" s="81" customFormat="1" ht="11.25" outlineLevel="5" x14ac:dyDescent="0.2">
      <c r="F427" s="82"/>
      <c r="G427" s="83"/>
      <c r="H427" s="21" t="str">
        <f>IF(AND(H426&lt;&gt;"Výkaz výměr:",I426=""),"Výkaz výměr:","")</f>
        <v/>
      </c>
      <c r="I427" s="84" t="s">
        <v>438</v>
      </c>
      <c r="J427" s="215"/>
      <c r="L427" s="85"/>
      <c r="M427" s="216">
        <v>1.8</v>
      </c>
      <c r="N427" s="244"/>
      <c r="O427" s="85"/>
      <c r="P427" s="86"/>
      <c r="Q427" s="85"/>
      <c r="R427" s="85"/>
      <c r="S427" s="85"/>
      <c r="T427" s="87" t="s">
        <v>14</v>
      </c>
      <c r="U427" s="85"/>
      <c r="V427" s="85"/>
      <c r="W427" s="88"/>
    </row>
    <row r="428" spans="6:25" s="205" customFormat="1" ht="12" outlineLevel="4" x14ac:dyDescent="0.2">
      <c r="F428" s="72">
        <v>48</v>
      </c>
      <c r="G428" s="73" t="s">
        <v>34</v>
      </c>
      <c r="H428" s="74" t="s">
        <v>844</v>
      </c>
      <c r="I428" s="75" t="s">
        <v>2636</v>
      </c>
      <c r="J428" s="73" t="s">
        <v>38</v>
      </c>
      <c r="K428" s="76">
        <v>3.9200000000000004</v>
      </c>
      <c r="L428" s="77">
        <v>0</v>
      </c>
      <c r="M428" s="206">
        <v>3.9200000000000004</v>
      </c>
      <c r="N428" s="232"/>
      <c r="O428" s="77">
        <f>M428*N428</f>
        <v>0</v>
      </c>
      <c r="P428" s="79"/>
      <c r="Q428" s="80">
        <f>M428*P428</f>
        <v>0</v>
      </c>
      <c r="R428" s="79">
        <v>6.3E-2</v>
      </c>
      <c r="S428" s="80">
        <f>M428*R428</f>
        <v>0.24696000000000001</v>
      </c>
      <c r="T428" s="78">
        <v>15</v>
      </c>
      <c r="U428" s="78">
        <f>O428*(T428/100)</f>
        <v>0</v>
      </c>
      <c r="V428" s="78">
        <f>O428+U428</f>
        <v>0</v>
      </c>
      <c r="W428" s="75"/>
      <c r="X428" s="96" t="s">
        <v>1162</v>
      </c>
      <c r="Y428" s="96">
        <v>1</v>
      </c>
    </row>
    <row r="429" spans="6:25" s="71" customFormat="1" ht="45" outlineLevel="4" x14ac:dyDescent="0.2">
      <c r="F429" s="207"/>
      <c r="G429" s="208"/>
      <c r="H429" s="19" t="s">
        <v>1053</v>
      </c>
      <c r="I429" s="228" t="s">
        <v>3447</v>
      </c>
      <c r="J429" s="221"/>
      <c r="K429" s="221"/>
      <c r="L429" s="221"/>
      <c r="M429" s="221"/>
      <c r="N429" s="245"/>
      <c r="O429" s="231"/>
      <c r="P429" s="209"/>
      <c r="Q429" s="210"/>
      <c r="R429" s="209"/>
      <c r="S429" s="210"/>
      <c r="T429" s="211"/>
      <c r="U429" s="211"/>
      <c r="V429" s="211"/>
      <c r="W429" s="212"/>
      <c r="X429" s="212"/>
      <c r="Y429" s="212"/>
    </row>
    <row r="430" spans="6:25" s="71" customFormat="1" ht="6" customHeight="1" outlineLevel="4" x14ac:dyDescent="0.2">
      <c r="F430" s="207"/>
      <c r="G430" s="208"/>
      <c r="H430" s="20"/>
      <c r="I430" s="212"/>
      <c r="J430" s="208"/>
      <c r="K430" s="213"/>
      <c r="L430" s="214"/>
      <c r="M430" s="213"/>
      <c r="N430" s="241"/>
      <c r="O430" s="214"/>
      <c r="P430" s="209"/>
      <c r="Q430" s="210"/>
      <c r="R430" s="209"/>
      <c r="S430" s="210"/>
      <c r="T430" s="211"/>
      <c r="U430" s="211"/>
      <c r="V430" s="211"/>
      <c r="W430" s="212"/>
      <c r="X430" s="212"/>
      <c r="Y430" s="212"/>
    </row>
    <row r="431" spans="6:25" s="81" customFormat="1" ht="11.25" outlineLevel="5" x14ac:dyDescent="0.2">
      <c r="F431" s="82"/>
      <c r="G431" s="83"/>
      <c r="H431" s="21" t="str">
        <f>IF(AND(H430&lt;&gt;"Výkaz výměr:",I430=""),"Výkaz výměr:","")</f>
        <v>Výkaz výměr:</v>
      </c>
      <c r="I431" s="84" t="s">
        <v>1997</v>
      </c>
      <c r="J431" s="215"/>
      <c r="L431" s="85"/>
      <c r="M431" s="216">
        <v>0</v>
      </c>
      <c r="N431" s="244"/>
      <c r="O431" s="85"/>
      <c r="P431" s="86"/>
      <c r="Q431" s="85"/>
      <c r="R431" s="85"/>
      <c r="S431" s="85"/>
      <c r="T431" s="87" t="s">
        <v>14</v>
      </c>
      <c r="U431" s="85"/>
      <c r="V431" s="85"/>
      <c r="W431" s="88"/>
    </row>
    <row r="432" spans="6:25" s="81" customFormat="1" ht="11.25" outlineLevel="5" x14ac:dyDescent="0.2">
      <c r="F432" s="82"/>
      <c r="G432" s="83"/>
      <c r="H432" s="21" t="str">
        <f>IF(AND(H431&lt;&gt;"Výkaz výměr:",I431=""),"Výkaz výměr:","")</f>
        <v/>
      </c>
      <c r="I432" s="84" t="s">
        <v>1101</v>
      </c>
      <c r="J432" s="215"/>
      <c r="L432" s="85"/>
      <c r="M432" s="216">
        <v>0</v>
      </c>
      <c r="N432" s="244"/>
      <c r="O432" s="85"/>
      <c r="P432" s="86"/>
      <c r="Q432" s="85"/>
      <c r="R432" s="85"/>
      <c r="S432" s="85"/>
      <c r="T432" s="87" t="s">
        <v>14</v>
      </c>
      <c r="U432" s="85"/>
      <c r="V432" s="85"/>
      <c r="W432" s="88"/>
    </row>
    <row r="433" spans="6:25" s="81" customFormat="1" ht="11.25" outlineLevel="5" x14ac:dyDescent="0.2">
      <c r="F433" s="82"/>
      <c r="G433" s="83"/>
      <c r="H433" s="21" t="str">
        <f>IF(AND(H432&lt;&gt;"Výkaz výměr:",I432=""),"Výkaz výměr:","")</f>
        <v/>
      </c>
      <c r="I433" s="84" t="s">
        <v>948</v>
      </c>
      <c r="J433" s="215"/>
      <c r="L433" s="85"/>
      <c r="M433" s="216">
        <v>3.9200000000000004</v>
      </c>
      <c r="N433" s="244"/>
      <c r="O433" s="85"/>
      <c r="P433" s="86"/>
      <c r="Q433" s="85"/>
      <c r="R433" s="85"/>
      <c r="S433" s="85"/>
      <c r="T433" s="87" t="s">
        <v>14</v>
      </c>
      <c r="U433" s="85"/>
      <c r="V433" s="85"/>
      <c r="W433" s="88"/>
    </row>
    <row r="434" spans="6:25" s="205" customFormat="1" ht="12" outlineLevel="4" x14ac:dyDescent="0.2">
      <c r="F434" s="72">
        <v>49</v>
      </c>
      <c r="G434" s="73" t="s">
        <v>34</v>
      </c>
      <c r="H434" s="74" t="s">
        <v>845</v>
      </c>
      <c r="I434" s="75" t="s">
        <v>2508</v>
      </c>
      <c r="J434" s="73" t="s">
        <v>38</v>
      </c>
      <c r="K434" s="76">
        <v>246.46475000000001</v>
      </c>
      <c r="L434" s="77">
        <v>0</v>
      </c>
      <c r="M434" s="206">
        <v>246.46475000000001</v>
      </c>
      <c r="N434" s="232"/>
      <c r="O434" s="77">
        <f>M434*N434</f>
        <v>0</v>
      </c>
      <c r="P434" s="79"/>
      <c r="Q434" s="80">
        <f>M434*P434</f>
        <v>0</v>
      </c>
      <c r="R434" s="79">
        <v>2.5000000000000001E-2</v>
      </c>
      <c r="S434" s="80">
        <f>M434*R434</f>
        <v>6.1616187500000006</v>
      </c>
      <c r="T434" s="78">
        <v>15</v>
      </c>
      <c r="U434" s="78">
        <f>O434*(T434/100)</f>
        <v>0</v>
      </c>
      <c r="V434" s="78">
        <f>O434+U434</f>
        <v>0</v>
      </c>
      <c r="W434" s="75"/>
      <c r="X434" s="96" t="s">
        <v>1162</v>
      </c>
      <c r="Y434" s="96">
        <v>1</v>
      </c>
    </row>
    <row r="435" spans="6:25" s="71" customFormat="1" ht="56.25" outlineLevel="4" x14ac:dyDescent="0.2">
      <c r="F435" s="207"/>
      <c r="G435" s="208"/>
      <c r="H435" s="19" t="s">
        <v>1053</v>
      </c>
      <c r="I435" s="228" t="s">
        <v>3521</v>
      </c>
      <c r="J435" s="221"/>
      <c r="K435" s="221"/>
      <c r="L435" s="221"/>
      <c r="M435" s="221"/>
      <c r="N435" s="245"/>
      <c r="O435" s="231"/>
      <c r="P435" s="209"/>
      <c r="Q435" s="210"/>
      <c r="R435" s="209"/>
      <c r="S435" s="210"/>
      <c r="T435" s="211"/>
      <c r="U435" s="211"/>
      <c r="V435" s="211"/>
      <c r="W435" s="212"/>
      <c r="X435" s="212"/>
      <c r="Y435" s="212"/>
    </row>
    <row r="436" spans="6:25" s="71" customFormat="1" ht="6" customHeight="1" outlineLevel="4" x14ac:dyDescent="0.2">
      <c r="F436" s="207"/>
      <c r="G436" s="208"/>
      <c r="H436" s="20"/>
      <c r="I436" s="212"/>
      <c r="J436" s="208"/>
      <c r="K436" s="213"/>
      <c r="L436" s="214"/>
      <c r="M436" s="213"/>
      <c r="N436" s="241"/>
      <c r="O436" s="214"/>
      <c r="P436" s="209"/>
      <c r="Q436" s="210"/>
      <c r="R436" s="209"/>
      <c r="S436" s="210"/>
      <c r="T436" s="211"/>
      <c r="U436" s="211"/>
      <c r="V436" s="211"/>
      <c r="W436" s="212"/>
      <c r="X436" s="212"/>
      <c r="Y436" s="212"/>
    </row>
    <row r="437" spans="6:25" s="81" customFormat="1" ht="11.25" outlineLevel="5" x14ac:dyDescent="0.2">
      <c r="F437" s="82"/>
      <c r="G437" s="83"/>
      <c r="H437" s="21" t="str">
        <f t="shared" ref="H437:H444" si="14">IF(AND(H436&lt;&gt;"Výkaz výměr:",I436=""),"Výkaz výměr:","")</f>
        <v>Výkaz výměr:</v>
      </c>
      <c r="I437" s="84" t="s">
        <v>1971</v>
      </c>
      <c r="J437" s="215"/>
      <c r="L437" s="85"/>
      <c r="M437" s="216">
        <v>0</v>
      </c>
      <c r="N437" s="244"/>
      <c r="O437" s="85"/>
      <c r="P437" s="86"/>
      <c r="Q437" s="85"/>
      <c r="R437" s="85"/>
      <c r="S437" s="85"/>
      <c r="T437" s="87" t="s">
        <v>14</v>
      </c>
      <c r="U437" s="85"/>
      <c r="V437" s="85"/>
      <c r="W437" s="88"/>
    </row>
    <row r="438" spans="6:25" s="81" customFormat="1" ht="11.25" outlineLevel="5" x14ac:dyDescent="0.2">
      <c r="F438" s="82"/>
      <c r="G438" s="83"/>
      <c r="H438" s="21" t="str">
        <f t="shared" si="14"/>
        <v/>
      </c>
      <c r="I438" s="84" t="s">
        <v>1102</v>
      </c>
      <c r="J438" s="215"/>
      <c r="L438" s="85"/>
      <c r="M438" s="216">
        <v>0</v>
      </c>
      <c r="N438" s="244"/>
      <c r="O438" s="85"/>
      <c r="P438" s="86"/>
      <c r="Q438" s="85"/>
      <c r="R438" s="85"/>
      <c r="S438" s="85"/>
      <c r="T438" s="87" t="s">
        <v>14</v>
      </c>
      <c r="U438" s="85"/>
      <c r="V438" s="85"/>
      <c r="W438" s="88"/>
    </row>
    <row r="439" spans="6:25" s="81" customFormat="1" ht="11.25" outlineLevel="5" x14ac:dyDescent="0.2">
      <c r="F439" s="82"/>
      <c r="G439" s="83"/>
      <c r="H439" s="21" t="str">
        <f t="shared" si="14"/>
        <v/>
      </c>
      <c r="I439" s="84" t="s">
        <v>1115</v>
      </c>
      <c r="J439" s="215"/>
      <c r="L439" s="85"/>
      <c r="M439" s="216">
        <v>122.4</v>
      </c>
      <c r="N439" s="244"/>
      <c r="O439" s="85"/>
      <c r="P439" s="86"/>
      <c r="Q439" s="85"/>
      <c r="R439" s="85"/>
      <c r="S439" s="85"/>
      <c r="T439" s="87" t="s">
        <v>14</v>
      </c>
      <c r="U439" s="85"/>
      <c r="V439" s="85"/>
      <c r="W439" s="88"/>
    </row>
    <row r="440" spans="6:25" s="81" customFormat="1" ht="11.25" outlineLevel="5" x14ac:dyDescent="0.2">
      <c r="F440" s="82"/>
      <c r="G440" s="83"/>
      <c r="H440" s="21" t="str">
        <f t="shared" si="14"/>
        <v/>
      </c>
      <c r="I440" s="84" t="s">
        <v>1118</v>
      </c>
      <c r="J440" s="215"/>
      <c r="L440" s="85"/>
      <c r="M440" s="216">
        <v>44.52</v>
      </c>
      <c r="N440" s="244"/>
      <c r="O440" s="85"/>
      <c r="P440" s="86"/>
      <c r="Q440" s="85"/>
      <c r="R440" s="85"/>
      <c r="S440" s="85"/>
      <c r="T440" s="87" t="s">
        <v>14</v>
      </c>
      <c r="U440" s="85"/>
      <c r="V440" s="85"/>
      <c r="W440" s="88"/>
    </row>
    <row r="441" spans="6:25" s="81" customFormat="1" ht="11.25" outlineLevel="5" x14ac:dyDescent="0.2">
      <c r="F441" s="82"/>
      <c r="G441" s="83"/>
      <c r="H441" s="21" t="str">
        <f t="shared" si="14"/>
        <v/>
      </c>
      <c r="I441" s="84" t="s">
        <v>1112</v>
      </c>
      <c r="J441" s="215"/>
      <c r="L441" s="85"/>
      <c r="M441" s="216">
        <v>68.33475</v>
      </c>
      <c r="N441" s="244"/>
      <c r="O441" s="85"/>
      <c r="P441" s="86"/>
      <c r="Q441" s="85"/>
      <c r="R441" s="85"/>
      <c r="S441" s="85"/>
      <c r="T441" s="87" t="s">
        <v>14</v>
      </c>
      <c r="U441" s="85"/>
      <c r="V441" s="85"/>
      <c r="W441" s="88"/>
    </row>
    <row r="442" spans="6:25" s="81" customFormat="1" ht="11.25" outlineLevel="5" x14ac:dyDescent="0.2">
      <c r="F442" s="82"/>
      <c r="G442" s="83"/>
      <c r="H442" s="21" t="str">
        <f t="shared" si="14"/>
        <v/>
      </c>
      <c r="I442" s="84" t="s">
        <v>2037</v>
      </c>
      <c r="J442" s="215"/>
      <c r="L442" s="85"/>
      <c r="M442" s="216">
        <v>0</v>
      </c>
      <c r="N442" s="244"/>
      <c r="O442" s="85"/>
      <c r="P442" s="86"/>
      <c r="Q442" s="85"/>
      <c r="R442" s="85"/>
      <c r="S442" s="85"/>
      <c r="T442" s="87" t="s">
        <v>14</v>
      </c>
      <c r="U442" s="85"/>
      <c r="V442" s="85"/>
      <c r="W442" s="88"/>
    </row>
    <row r="443" spans="6:25" s="81" customFormat="1" ht="11.25" outlineLevel="5" x14ac:dyDescent="0.2">
      <c r="F443" s="82"/>
      <c r="G443" s="83"/>
      <c r="H443" s="21" t="str">
        <f t="shared" si="14"/>
        <v/>
      </c>
      <c r="I443" s="84" t="s">
        <v>1102</v>
      </c>
      <c r="J443" s="215"/>
      <c r="L443" s="85"/>
      <c r="M443" s="216">
        <v>0</v>
      </c>
      <c r="N443" s="244"/>
      <c r="O443" s="85"/>
      <c r="P443" s="86"/>
      <c r="Q443" s="85"/>
      <c r="R443" s="85"/>
      <c r="S443" s="85"/>
      <c r="T443" s="87" t="s">
        <v>14</v>
      </c>
      <c r="U443" s="85"/>
      <c r="V443" s="85"/>
      <c r="W443" s="88"/>
    </row>
    <row r="444" spans="6:25" s="81" customFormat="1" ht="11.25" outlineLevel="5" x14ac:dyDescent="0.2">
      <c r="F444" s="82"/>
      <c r="G444" s="83"/>
      <c r="H444" s="21" t="str">
        <f t="shared" si="14"/>
        <v/>
      </c>
      <c r="I444" s="84" t="s">
        <v>957</v>
      </c>
      <c r="J444" s="215"/>
      <c r="L444" s="85"/>
      <c r="M444" s="216">
        <v>11.21</v>
      </c>
      <c r="N444" s="244"/>
      <c r="O444" s="85"/>
      <c r="P444" s="86"/>
      <c r="Q444" s="85"/>
      <c r="R444" s="85"/>
      <c r="S444" s="85"/>
      <c r="T444" s="87" t="s">
        <v>14</v>
      </c>
      <c r="U444" s="85"/>
      <c r="V444" s="85"/>
      <c r="W444" s="88"/>
    </row>
    <row r="445" spans="6:25" s="6" customFormat="1" ht="12.75" customHeight="1" outlineLevel="4" x14ac:dyDescent="0.2">
      <c r="F445" s="7"/>
      <c r="G445" s="8"/>
      <c r="H445" s="8"/>
      <c r="I445" s="217"/>
      <c r="J445" s="218"/>
      <c r="K445" s="219"/>
      <c r="L445" s="220"/>
      <c r="M445" s="219"/>
      <c r="N445" s="242"/>
      <c r="O445" s="11"/>
      <c r="P445" s="12"/>
      <c r="Q445" s="11"/>
      <c r="R445" s="11"/>
      <c r="S445" s="11"/>
      <c r="T445" s="5" t="s">
        <v>14</v>
      </c>
      <c r="U445" s="11"/>
      <c r="V445" s="11"/>
      <c r="W445" s="11"/>
    </row>
    <row r="446" spans="6:25" s="60" customFormat="1" ht="16.5" customHeight="1" outlineLevel="3" x14ac:dyDescent="0.2">
      <c r="F446" s="61"/>
      <c r="G446" s="62"/>
      <c r="H446" s="63"/>
      <c r="I446" s="227" t="s">
        <v>3677</v>
      </c>
      <c r="J446" s="62"/>
      <c r="K446" s="64"/>
      <c r="L446" s="65"/>
      <c r="M446" s="64"/>
      <c r="N446" s="239"/>
      <c r="O446" s="65">
        <f>SUBTOTAL(9,O447:O473)</f>
        <v>0</v>
      </c>
      <c r="P446" s="67"/>
      <c r="Q446" s="68">
        <f>SUBTOTAL(9,Q447:Q473)</f>
        <v>2.1216E-3</v>
      </c>
      <c r="R446" s="65"/>
      <c r="S446" s="68">
        <f>SUBTOTAL(9,S447:S473)</f>
        <v>9.6000000000000002E-2</v>
      </c>
      <c r="T446" s="69" t="s">
        <v>14</v>
      </c>
      <c r="U446" s="66">
        <f>SUBTOTAL(9,U447:U473)</f>
        <v>0</v>
      </c>
      <c r="V446" s="66">
        <f>SUBTOTAL(9,V447:V473)</f>
        <v>0</v>
      </c>
      <c r="W446" s="70"/>
      <c r="Y446" s="66">
        <f>SUBTOTAL(9,Y447:Y473)</f>
        <v>3</v>
      </c>
    </row>
    <row r="447" spans="6:25" s="205" customFormat="1" ht="24" outlineLevel="4" x14ac:dyDescent="0.2">
      <c r="F447" s="72">
        <v>50</v>
      </c>
      <c r="G447" s="73" t="s">
        <v>34</v>
      </c>
      <c r="H447" s="74" t="s">
        <v>848</v>
      </c>
      <c r="I447" s="75" t="s">
        <v>3186</v>
      </c>
      <c r="J447" s="73" t="s">
        <v>15</v>
      </c>
      <c r="K447" s="76">
        <v>9.6</v>
      </c>
      <c r="L447" s="77">
        <v>0</v>
      </c>
      <c r="M447" s="206">
        <v>9.6</v>
      </c>
      <c r="N447" s="232"/>
      <c r="O447" s="77">
        <f>M447*N447</f>
        <v>0</v>
      </c>
      <c r="P447" s="79"/>
      <c r="Q447" s="80">
        <f>M447*P447</f>
        <v>0</v>
      </c>
      <c r="R447" s="79">
        <v>0.01</v>
      </c>
      <c r="S447" s="80">
        <f>M447*R447</f>
        <v>9.6000000000000002E-2</v>
      </c>
      <c r="T447" s="78">
        <v>15</v>
      </c>
      <c r="U447" s="78">
        <f>O447*(T447/100)</f>
        <v>0</v>
      </c>
      <c r="V447" s="78">
        <f>O447+U447</f>
        <v>0</v>
      </c>
      <c r="W447" s="75"/>
      <c r="X447" s="96" t="s">
        <v>1162</v>
      </c>
      <c r="Y447" s="96">
        <v>1</v>
      </c>
    </row>
    <row r="448" spans="6:25" s="71" customFormat="1" ht="45" outlineLevel="4" x14ac:dyDescent="0.2">
      <c r="F448" s="207"/>
      <c r="G448" s="208"/>
      <c r="H448" s="19" t="s">
        <v>1053</v>
      </c>
      <c r="I448" s="228" t="s">
        <v>3472</v>
      </c>
      <c r="J448" s="221"/>
      <c r="K448" s="221"/>
      <c r="L448" s="221"/>
      <c r="M448" s="221"/>
      <c r="N448" s="245"/>
      <c r="O448" s="231"/>
      <c r="P448" s="209"/>
      <c r="Q448" s="210"/>
      <c r="R448" s="209"/>
      <c r="S448" s="210"/>
      <c r="T448" s="211"/>
      <c r="U448" s="211"/>
      <c r="V448" s="211"/>
      <c r="W448" s="212"/>
      <c r="X448" s="212"/>
      <c r="Y448" s="212"/>
    </row>
    <row r="449" spans="6:25" s="71" customFormat="1" ht="6" customHeight="1" outlineLevel="4" x14ac:dyDescent="0.2">
      <c r="F449" s="207"/>
      <c r="G449" s="208"/>
      <c r="H449" s="20"/>
      <c r="I449" s="212"/>
      <c r="J449" s="208"/>
      <c r="K449" s="213"/>
      <c r="L449" s="214"/>
      <c r="M449" s="213"/>
      <c r="N449" s="241"/>
      <c r="O449" s="214"/>
      <c r="P449" s="209"/>
      <c r="Q449" s="210"/>
      <c r="R449" s="209"/>
      <c r="S449" s="210"/>
      <c r="T449" s="211"/>
      <c r="U449" s="211"/>
      <c r="V449" s="211"/>
      <c r="W449" s="212"/>
      <c r="X449" s="212"/>
      <c r="Y449" s="212"/>
    </row>
    <row r="450" spans="6:25" s="81" customFormat="1" ht="11.25" outlineLevel="5" x14ac:dyDescent="0.2">
      <c r="F450" s="82"/>
      <c r="G450" s="83"/>
      <c r="H450" s="21" t="str">
        <f>IF(AND(H449&lt;&gt;"Výkaz výměr:",I449=""),"Výkaz výměr:","")</f>
        <v>Výkaz výměr:</v>
      </c>
      <c r="I450" s="84" t="s">
        <v>1864</v>
      </c>
      <c r="J450" s="215"/>
      <c r="L450" s="85"/>
      <c r="M450" s="216">
        <v>0</v>
      </c>
      <c r="N450" s="244"/>
      <c r="O450" s="85"/>
      <c r="P450" s="86"/>
      <c r="Q450" s="85"/>
      <c r="R450" s="85"/>
      <c r="S450" s="85"/>
      <c r="T450" s="87" t="s">
        <v>14</v>
      </c>
      <c r="U450" s="85"/>
      <c r="V450" s="85"/>
      <c r="W450" s="88"/>
    </row>
    <row r="451" spans="6:25" s="81" customFormat="1" ht="11.25" outlineLevel="5" x14ac:dyDescent="0.2">
      <c r="F451" s="82"/>
      <c r="G451" s="83"/>
      <c r="H451" s="21" t="str">
        <f>IF(AND(H450&lt;&gt;"Výkaz výměr:",I450=""),"Výkaz výměr:","")</f>
        <v/>
      </c>
      <c r="I451" s="84" t="s">
        <v>329</v>
      </c>
      <c r="J451" s="215"/>
      <c r="L451" s="85"/>
      <c r="M451" s="216">
        <v>0</v>
      </c>
      <c r="N451" s="244"/>
      <c r="O451" s="85"/>
      <c r="P451" s="86"/>
      <c r="Q451" s="85"/>
      <c r="R451" s="85"/>
      <c r="S451" s="85"/>
      <c r="T451" s="87" t="s">
        <v>14</v>
      </c>
      <c r="U451" s="85"/>
      <c r="V451" s="85"/>
      <c r="W451" s="88"/>
    </row>
    <row r="452" spans="6:25" s="81" customFormat="1" ht="11.25" outlineLevel="5" x14ac:dyDescent="0.2">
      <c r="F452" s="82"/>
      <c r="G452" s="83"/>
      <c r="H452" s="21" t="str">
        <f>IF(AND(H451&lt;&gt;"Výkaz výměr:",I451=""),"Výkaz výměr:","")</f>
        <v/>
      </c>
      <c r="I452" s="84" t="s">
        <v>1019</v>
      </c>
      <c r="J452" s="215"/>
      <c r="L452" s="85"/>
      <c r="M452" s="216">
        <v>9.6</v>
      </c>
      <c r="N452" s="244"/>
      <c r="O452" s="85"/>
      <c r="P452" s="86"/>
      <c r="Q452" s="85"/>
      <c r="R452" s="85"/>
      <c r="S452" s="85"/>
      <c r="T452" s="87" t="s">
        <v>14</v>
      </c>
      <c r="U452" s="85"/>
      <c r="V452" s="85"/>
      <c r="W452" s="88"/>
    </row>
    <row r="453" spans="6:25" s="205" customFormat="1" ht="12" outlineLevel="4" x14ac:dyDescent="0.2">
      <c r="F453" s="72">
        <v>51</v>
      </c>
      <c r="G453" s="73" t="s">
        <v>34</v>
      </c>
      <c r="H453" s="74" t="s">
        <v>851</v>
      </c>
      <c r="I453" s="75" t="s">
        <v>2929</v>
      </c>
      <c r="J453" s="73" t="s">
        <v>15</v>
      </c>
      <c r="K453" s="76">
        <v>13.26</v>
      </c>
      <c r="L453" s="77">
        <v>0</v>
      </c>
      <c r="M453" s="206">
        <v>13.26</v>
      </c>
      <c r="N453" s="232"/>
      <c r="O453" s="77">
        <f>M453*N453</f>
        <v>0</v>
      </c>
      <c r="P453" s="79">
        <v>1.6000000000000001E-4</v>
      </c>
      <c r="Q453" s="80">
        <f>M453*P453</f>
        <v>2.1216E-3</v>
      </c>
      <c r="R453" s="79"/>
      <c r="S453" s="80">
        <f>M453*R453</f>
        <v>0</v>
      </c>
      <c r="T453" s="78">
        <v>15</v>
      </c>
      <c r="U453" s="78">
        <f>O453*(T453/100)</f>
        <v>0</v>
      </c>
      <c r="V453" s="78">
        <f>O453+U453</f>
        <v>0</v>
      </c>
      <c r="W453" s="75"/>
      <c r="X453" s="96" t="s">
        <v>1162</v>
      </c>
      <c r="Y453" s="96">
        <v>1</v>
      </c>
    </row>
    <row r="454" spans="6:25" s="71" customFormat="1" ht="45" outlineLevel="4" x14ac:dyDescent="0.2">
      <c r="F454" s="207"/>
      <c r="G454" s="208"/>
      <c r="H454" s="19" t="s">
        <v>1053</v>
      </c>
      <c r="I454" s="228" t="s">
        <v>3423</v>
      </c>
      <c r="J454" s="221"/>
      <c r="K454" s="221"/>
      <c r="L454" s="221"/>
      <c r="M454" s="221"/>
      <c r="N454" s="245"/>
      <c r="O454" s="231"/>
      <c r="P454" s="209"/>
      <c r="Q454" s="210"/>
      <c r="R454" s="209"/>
      <c r="S454" s="210"/>
      <c r="T454" s="211"/>
      <c r="U454" s="211"/>
      <c r="V454" s="211"/>
      <c r="W454" s="212"/>
      <c r="X454" s="212"/>
      <c r="Y454" s="212"/>
    </row>
    <row r="455" spans="6:25" s="71" customFormat="1" ht="6" customHeight="1" outlineLevel="4" x14ac:dyDescent="0.2">
      <c r="F455" s="207"/>
      <c r="G455" s="208"/>
      <c r="H455" s="20"/>
      <c r="I455" s="212"/>
      <c r="J455" s="208"/>
      <c r="K455" s="213"/>
      <c r="L455" s="214"/>
      <c r="M455" s="213"/>
      <c r="N455" s="241"/>
      <c r="O455" s="214"/>
      <c r="P455" s="209"/>
      <c r="Q455" s="210"/>
      <c r="R455" s="209"/>
      <c r="S455" s="210"/>
      <c r="T455" s="211"/>
      <c r="U455" s="211"/>
      <c r="V455" s="211"/>
      <c r="W455" s="212"/>
      <c r="X455" s="212"/>
      <c r="Y455" s="212"/>
    </row>
    <row r="456" spans="6:25" s="81" customFormat="1" ht="11.25" outlineLevel="5" x14ac:dyDescent="0.2">
      <c r="F456" s="82"/>
      <c r="G456" s="83"/>
      <c r="H456" s="21" t="str">
        <f t="shared" ref="H456:H462" si="15">IF(AND(H455&lt;&gt;"Výkaz výměr:",I455=""),"Výkaz výměr:","")</f>
        <v>Výkaz výměr:</v>
      </c>
      <c r="I456" s="84" t="s">
        <v>2231</v>
      </c>
      <c r="J456" s="215"/>
      <c r="L456" s="85"/>
      <c r="M456" s="216">
        <v>0</v>
      </c>
      <c r="N456" s="244"/>
      <c r="O456" s="85"/>
      <c r="P456" s="86"/>
      <c r="Q456" s="85"/>
      <c r="R456" s="85"/>
      <c r="S456" s="85"/>
      <c r="T456" s="87" t="s">
        <v>14</v>
      </c>
      <c r="U456" s="85"/>
      <c r="V456" s="85"/>
      <c r="W456" s="88"/>
    </row>
    <row r="457" spans="6:25" s="81" customFormat="1" ht="11.25" outlineLevel="5" x14ac:dyDescent="0.2">
      <c r="F457" s="82"/>
      <c r="G457" s="83"/>
      <c r="H457" s="21" t="str">
        <f t="shared" si="15"/>
        <v/>
      </c>
      <c r="I457" s="84" t="s">
        <v>2428</v>
      </c>
      <c r="J457" s="215"/>
      <c r="L457" s="85"/>
      <c r="M457" s="216">
        <v>0</v>
      </c>
      <c r="N457" s="244"/>
      <c r="O457" s="85"/>
      <c r="P457" s="86"/>
      <c r="Q457" s="85"/>
      <c r="R457" s="85"/>
      <c r="S457" s="85"/>
      <c r="T457" s="87" t="s">
        <v>14</v>
      </c>
      <c r="U457" s="85"/>
      <c r="V457" s="85"/>
      <c r="W457" s="88"/>
    </row>
    <row r="458" spans="6:25" s="81" customFormat="1" ht="11.25" outlineLevel="5" x14ac:dyDescent="0.2">
      <c r="F458" s="82"/>
      <c r="G458" s="83"/>
      <c r="H458" s="21" t="str">
        <f t="shared" si="15"/>
        <v/>
      </c>
      <c r="I458" s="84" t="s">
        <v>1100</v>
      </c>
      <c r="J458" s="215"/>
      <c r="L458" s="85"/>
      <c r="M458" s="216">
        <v>0</v>
      </c>
      <c r="N458" s="244"/>
      <c r="O458" s="85"/>
      <c r="P458" s="86"/>
      <c r="Q458" s="85"/>
      <c r="R458" s="85"/>
      <c r="S458" s="85"/>
      <c r="T458" s="87" t="s">
        <v>14</v>
      </c>
      <c r="U458" s="85"/>
      <c r="V458" s="85"/>
      <c r="W458" s="88"/>
    </row>
    <row r="459" spans="6:25" s="81" customFormat="1" ht="11.25" outlineLevel="5" x14ac:dyDescent="0.2">
      <c r="F459" s="82"/>
      <c r="G459" s="83"/>
      <c r="H459" s="21" t="str">
        <f t="shared" si="15"/>
        <v/>
      </c>
      <c r="I459" s="84" t="s">
        <v>2773</v>
      </c>
      <c r="J459" s="215"/>
      <c r="L459" s="85"/>
      <c r="M459" s="216">
        <v>0</v>
      </c>
      <c r="N459" s="244"/>
      <c r="O459" s="85"/>
      <c r="P459" s="86"/>
      <c r="Q459" s="85"/>
      <c r="R459" s="85"/>
      <c r="S459" s="85"/>
      <c r="T459" s="87" t="s">
        <v>14</v>
      </c>
      <c r="U459" s="85"/>
      <c r="V459" s="85"/>
      <c r="W459" s="88"/>
    </row>
    <row r="460" spans="6:25" s="81" customFormat="1" ht="11.25" outlineLevel="5" x14ac:dyDescent="0.2">
      <c r="F460" s="82"/>
      <c r="G460" s="83"/>
      <c r="H460" s="21" t="str">
        <f t="shared" si="15"/>
        <v/>
      </c>
      <c r="I460" s="84" t="s">
        <v>947</v>
      </c>
      <c r="J460" s="215"/>
      <c r="L460" s="85"/>
      <c r="M460" s="216">
        <v>2.95</v>
      </c>
      <c r="N460" s="244"/>
      <c r="O460" s="85"/>
      <c r="P460" s="86"/>
      <c r="Q460" s="85"/>
      <c r="R460" s="85"/>
      <c r="S460" s="85"/>
      <c r="T460" s="87" t="s">
        <v>14</v>
      </c>
      <c r="U460" s="85"/>
      <c r="V460" s="85"/>
      <c r="W460" s="88"/>
    </row>
    <row r="461" spans="6:25" s="81" customFormat="1" ht="11.25" outlineLevel="5" x14ac:dyDescent="0.2">
      <c r="F461" s="82"/>
      <c r="G461" s="83"/>
      <c r="H461" s="21" t="str">
        <f t="shared" si="15"/>
        <v/>
      </c>
      <c r="I461" s="84" t="s">
        <v>483</v>
      </c>
      <c r="J461" s="215"/>
      <c r="L461" s="85"/>
      <c r="M461" s="216">
        <v>2.5999999999999996</v>
      </c>
      <c r="N461" s="244"/>
      <c r="O461" s="85"/>
      <c r="P461" s="86"/>
      <c r="Q461" s="85"/>
      <c r="R461" s="85"/>
      <c r="S461" s="85"/>
      <c r="T461" s="87" t="s">
        <v>14</v>
      </c>
      <c r="U461" s="85"/>
      <c r="V461" s="85"/>
      <c r="W461" s="88"/>
    </row>
    <row r="462" spans="6:25" s="81" customFormat="1" ht="11.25" outlineLevel="5" x14ac:dyDescent="0.2">
      <c r="F462" s="82"/>
      <c r="G462" s="83"/>
      <c r="H462" s="21" t="str">
        <f t="shared" si="15"/>
        <v/>
      </c>
      <c r="I462" s="84" t="s">
        <v>1211</v>
      </c>
      <c r="J462" s="215"/>
      <c r="L462" s="85"/>
      <c r="M462" s="216">
        <v>7.71</v>
      </c>
      <c r="N462" s="244"/>
      <c r="O462" s="85"/>
      <c r="P462" s="86"/>
      <c r="Q462" s="85"/>
      <c r="R462" s="85"/>
      <c r="S462" s="85"/>
      <c r="T462" s="87" t="s">
        <v>14</v>
      </c>
      <c r="U462" s="85"/>
      <c r="V462" s="85"/>
      <c r="W462" s="88"/>
    </row>
    <row r="463" spans="6:25" s="205" customFormat="1" ht="12" outlineLevel="4" x14ac:dyDescent="0.2">
      <c r="F463" s="72">
        <v>52</v>
      </c>
      <c r="G463" s="73" t="s">
        <v>34</v>
      </c>
      <c r="H463" s="74" t="s">
        <v>852</v>
      </c>
      <c r="I463" s="75" t="s">
        <v>2758</v>
      </c>
      <c r="J463" s="73" t="s">
        <v>15</v>
      </c>
      <c r="K463" s="76">
        <v>13.26</v>
      </c>
      <c r="L463" s="77">
        <v>0</v>
      </c>
      <c r="M463" s="206">
        <v>13.26</v>
      </c>
      <c r="N463" s="232"/>
      <c r="O463" s="77">
        <f>M463*N463</f>
        <v>0</v>
      </c>
      <c r="P463" s="79"/>
      <c r="Q463" s="80">
        <f>M463*P463</f>
        <v>0</v>
      </c>
      <c r="R463" s="79"/>
      <c r="S463" s="80">
        <f>M463*R463</f>
        <v>0</v>
      </c>
      <c r="T463" s="78">
        <v>15</v>
      </c>
      <c r="U463" s="78">
        <f>O463*(T463/100)</f>
        <v>0</v>
      </c>
      <c r="V463" s="78">
        <f>O463+U463</f>
        <v>0</v>
      </c>
      <c r="W463" s="75"/>
      <c r="X463" s="96" t="s">
        <v>1162</v>
      </c>
      <c r="Y463" s="96">
        <v>1</v>
      </c>
    </row>
    <row r="464" spans="6:25" s="71" customFormat="1" ht="45" outlineLevel="4" x14ac:dyDescent="0.2">
      <c r="F464" s="207"/>
      <c r="G464" s="208"/>
      <c r="H464" s="19" t="s">
        <v>1053</v>
      </c>
      <c r="I464" s="228" t="s">
        <v>3481</v>
      </c>
      <c r="J464" s="221"/>
      <c r="K464" s="221"/>
      <c r="L464" s="221"/>
      <c r="M464" s="221"/>
      <c r="N464" s="245"/>
      <c r="O464" s="231"/>
      <c r="P464" s="209"/>
      <c r="Q464" s="210"/>
      <c r="R464" s="209"/>
      <c r="S464" s="210"/>
      <c r="T464" s="211"/>
      <c r="U464" s="211"/>
      <c r="V464" s="211"/>
      <c r="W464" s="212"/>
      <c r="X464" s="212"/>
      <c r="Y464" s="212"/>
    </row>
    <row r="465" spans="6:25" s="71" customFormat="1" ht="6" customHeight="1" outlineLevel="4" x14ac:dyDescent="0.2">
      <c r="F465" s="207"/>
      <c r="G465" s="208"/>
      <c r="H465" s="20"/>
      <c r="I465" s="212"/>
      <c r="J465" s="208"/>
      <c r="K465" s="213"/>
      <c r="L465" s="214"/>
      <c r="M465" s="213"/>
      <c r="N465" s="241"/>
      <c r="O465" s="214"/>
      <c r="P465" s="209"/>
      <c r="Q465" s="210"/>
      <c r="R465" s="209"/>
      <c r="S465" s="210"/>
      <c r="T465" s="211"/>
      <c r="U465" s="211"/>
      <c r="V465" s="211"/>
      <c r="W465" s="212"/>
      <c r="X465" s="212"/>
      <c r="Y465" s="212"/>
    </row>
    <row r="466" spans="6:25" s="81" customFormat="1" ht="11.25" outlineLevel="5" x14ac:dyDescent="0.2">
      <c r="F466" s="82"/>
      <c r="G466" s="83"/>
      <c r="H466" s="21" t="str">
        <f t="shared" ref="H466:H472" si="16">IF(AND(H465&lt;&gt;"Výkaz výměr:",I465=""),"Výkaz výměr:","")</f>
        <v>Výkaz výměr:</v>
      </c>
      <c r="I466" s="84" t="s">
        <v>2231</v>
      </c>
      <c r="J466" s="215"/>
      <c r="L466" s="85"/>
      <c r="M466" s="216">
        <v>0</v>
      </c>
      <c r="N466" s="244"/>
      <c r="O466" s="85"/>
      <c r="P466" s="86"/>
      <c r="Q466" s="85"/>
      <c r="R466" s="85"/>
      <c r="S466" s="85"/>
      <c r="T466" s="87" t="s">
        <v>14</v>
      </c>
      <c r="U466" s="85"/>
      <c r="V466" s="85"/>
      <c r="W466" s="88"/>
    </row>
    <row r="467" spans="6:25" s="81" customFormat="1" ht="11.25" outlineLevel="5" x14ac:dyDescent="0.2">
      <c r="F467" s="82"/>
      <c r="G467" s="83"/>
      <c r="H467" s="21" t="str">
        <f t="shared" si="16"/>
        <v/>
      </c>
      <c r="I467" s="84" t="s">
        <v>2428</v>
      </c>
      <c r="J467" s="215"/>
      <c r="L467" s="85"/>
      <c r="M467" s="216">
        <v>0</v>
      </c>
      <c r="N467" s="244"/>
      <c r="O467" s="85"/>
      <c r="P467" s="86"/>
      <c r="Q467" s="85"/>
      <c r="R467" s="85"/>
      <c r="S467" s="85"/>
      <c r="T467" s="87" t="s">
        <v>14</v>
      </c>
      <c r="U467" s="85"/>
      <c r="V467" s="85"/>
      <c r="W467" s="88"/>
    </row>
    <row r="468" spans="6:25" s="81" customFormat="1" ht="11.25" outlineLevel="5" x14ac:dyDescent="0.2">
      <c r="F468" s="82"/>
      <c r="G468" s="83"/>
      <c r="H468" s="21" t="str">
        <f t="shared" si="16"/>
        <v/>
      </c>
      <c r="I468" s="84" t="s">
        <v>1100</v>
      </c>
      <c r="J468" s="215"/>
      <c r="L468" s="85"/>
      <c r="M468" s="216">
        <v>0</v>
      </c>
      <c r="N468" s="244"/>
      <c r="O468" s="85"/>
      <c r="P468" s="86"/>
      <c r="Q468" s="85"/>
      <c r="R468" s="85"/>
      <c r="S468" s="85"/>
      <c r="T468" s="87" t="s">
        <v>14</v>
      </c>
      <c r="U468" s="85"/>
      <c r="V468" s="85"/>
      <c r="W468" s="88"/>
    </row>
    <row r="469" spans="6:25" s="81" customFormat="1" ht="11.25" outlineLevel="5" x14ac:dyDescent="0.2">
      <c r="F469" s="82"/>
      <c r="G469" s="83"/>
      <c r="H469" s="21" t="str">
        <f t="shared" si="16"/>
        <v/>
      </c>
      <c r="I469" s="84" t="s">
        <v>2773</v>
      </c>
      <c r="J469" s="215"/>
      <c r="L469" s="85"/>
      <c r="M469" s="216">
        <v>0</v>
      </c>
      <c r="N469" s="244"/>
      <c r="O469" s="85"/>
      <c r="P469" s="86"/>
      <c r="Q469" s="85"/>
      <c r="R469" s="85"/>
      <c r="S469" s="85"/>
      <c r="T469" s="87" t="s">
        <v>14</v>
      </c>
      <c r="U469" s="85"/>
      <c r="V469" s="85"/>
      <c r="W469" s="88"/>
    </row>
    <row r="470" spans="6:25" s="81" customFormat="1" ht="11.25" outlineLevel="5" x14ac:dyDescent="0.2">
      <c r="F470" s="82"/>
      <c r="G470" s="83"/>
      <c r="H470" s="21" t="str">
        <f t="shared" si="16"/>
        <v/>
      </c>
      <c r="I470" s="84" t="s">
        <v>947</v>
      </c>
      <c r="J470" s="215"/>
      <c r="L470" s="85"/>
      <c r="M470" s="216">
        <v>2.95</v>
      </c>
      <c r="N470" s="244"/>
      <c r="O470" s="85"/>
      <c r="P470" s="86"/>
      <c r="Q470" s="85"/>
      <c r="R470" s="85"/>
      <c r="S470" s="85"/>
      <c r="T470" s="87" t="s">
        <v>14</v>
      </c>
      <c r="U470" s="85"/>
      <c r="V470" s="85"/>
      <c r="W470" s="88"/>
    </row>
    <row r="471" spans="6:25" s="81" customFormat="1" ht="11.25" outlineLevel="5" x14ac:dyDescent="0.2">
      <c r="F471" s="82"/>
      <c r="G471" s="83"/>
      <c r="H471" s="21" t="str">
        <f t="shared" si="16"/>
        <v/>
      </c>
      <c r="I471" s="84" t="s">
        <v>483</v>
      </c>
      <c r="J471" s="215"/>
      <c r="L471" s="85"/>
      <c r="M471" s="216">
        <v>2.5999999999999996</v>
      </c>
      <c r="N471" s="244"/>
      <c r="O471" s="85"/>
      <c r="P471" s="86"/>
      <c r="Q471" s="85"/>
      <c r="R471" s="85"/>
      <c r="S471" s="85"/>
      <c r="T471" s="87" t="s">
        <v>14</v>
      </c>
      <c r="U471" s="85"/>
      <c r="V471" s="85"/>
      <c r="W471" s="88"/>
    </row>
    <row r="472" spans="6:25" s="81" customFormat="1" ht="11.25" outlineLevel="5" x14ac:dyDescent="0.2">
      <c r="F472" s="82"/>
      <c r="G472" s="83"/>
      <c r="H472" s="21" t="str">
        <f t="shared" si="16"/>
        <v/>
      </c>
      <c r="I472" s="84" t="s">
        <v>1211</v>
      </c>
      <c r="J472" s="215"/>
      <c r="L472" s="85"/>
      <c r="M472" s="216">
        <v>7.71</v>
      </c>
      <c r="N472" s="244"/>
      <c r="O472" s="85"/>
      <c r="P472" s="86"/>
      <c r="Q472" s="85"/>
      <c r="R472" s="85"/>
      <c r="S472" s="85"/>
      <c r="T472" s="87" t="s">
        <v>14</v>
      </c>
      <c r="U472" s="85"/>
      <c r="V472" s="85"/>
      <c r="W472" s="88"/>
    </row>
    <row r="473" spans="6:25" s="6" customFormat="1" ht="12.75" customHeight="1" outlineLevel="4" x14ac:dyDescent="0.2">
      <c r="F473" s="7"/>
      <c r="G473" s="8"/>
      <c r="H473" s="8"/>
      <c r="I473" s="217"/>
      <c r="J473" s="218"/>
      <c r="K473" s="219"/>
      <c r="L473" s="220"/>
      <c r="M473" s="219"/>
      <c r="N473" s="242"/>
      <c r="O473" s="11"/>
      <c r="P473" s="12"/>
      <c r="Q473" s="11"/>
      <c r="R473" s="11"/>
      <c r="S473" s="11"/>
      <c r="T473" s="5" t="s">
        <v>14</v>
      </c>
      <c r="U473" s="11"/>
      <c r="V473" s="11"/>
      <c r="W473" s="11"/>
    </row>
    <row r="474" spans="6:25" s="60" customFormat="1" ht="16.5" customHeight="1" outlineLevel="3" x14ac:dyDescent="0.2">
      <c r="F474" s="61"/>
      <c r="G474" s="62"/>
      <c r="H474" s="63"/>
      <c r="I474" s="227" t="s">
        <v>3678</v>
      </c>
      <c r="J474" s="62"/>
      <c r="K474" s="64"/>
      <c r="L474" s="65"/>
      <c r="M474" s="64"/>
      <c r="N474" s="239"/>
      <c r="O474" s="65">
        <f>SUBTOTAL(9,O475:O481)</f>
        <v>0</v>
      </c>
      <c r="P474" s="67"/>
      <c r="Q474" s="68">
        <f>SUBTOTAL(9,Q475:Q481)</f>
        <v>2.2657499999999999E-4</v>
      </c>
      <c r="R474" s="65"/>
      <c r="S474" s="68">
        <f>SUBTOTAL(9,S475:S481)</f>
        <v>5.4604574999999995</v>
      </c>
      <c r="T474" s="69" t="s">
        <v>14</v>
      </c>
      <c r="U474" s="66">
        <f>SUBTOTAL(9,U475:U481)</f>
        <v>0</v>
      </c>
      <c r="V474" s="66">
        <f>SUBTOTAL(9,V475:V481)</f>
        <v>0</v>
      </c>
      <c r="W474" s="70"/>
      <c r="Y474" s="66">
        <f>SUBTOTAL(9,Y475:Y481)</f>
        <v>1</v>
      </c>
    </row>
    <row r="475" spans="6:25" s="205" customFormat="1" ht="24" outlineLevel="4" x14ac:dyDescent="0.2">
      <c r="F475" s="72">
        <v>53</v>
      </c>
      <c r="G475" s="73" t="s">
        <v>34</v>
      </c>
      <c r="H475" s="74" t="s">
        <v>855</v>
      </c>
      <c r="I475" s="75" t="s">
        <v>2961</v>
      </c>
      <c r="J475" s="73" t="s">
        <v>39</v>
      </c>
      <c r="K475" s="76">
        <v>2.2657499999999997</v>
      </c>
      <c r="L475" s="77">
        <v>0</v>
      </c>
      <c r="M475" s="206">
        <v>2.2657499999999997</v>
      </c>
      <c r="N475" s="232"/>
      <c r="O475" s="77">
        <f>M475*N475</f>
        <v>0</v>
      </c>
      <c r="P475" s="79">
        <v>1E-4</v>
      </c>
      <c r="Q475" s="80">
        <f>M475*P475</f>
        <v>2.2657499999999999E-4</v>
      </c>
      <c r="R475" s="79">
        <v>2.41</v>
      </c>
      <c r="S475" s="80">
        <f>M475*R475</f>
        <v>5.4604574999999995</v>
      </c>
      <c r="T475" s="78">
        <v>15</v>
      </c>
      <c r="U475" s="78">
        <f>O475*(T475/100)</f>
        <v>0</v>
      </c>
      <c r="V475" s="78">
        <f>O475+U475</f>
        <v>0</v>
      </c>
      <c r="W475" s="75"/>
      <c r="X475" s="96" t="s">
        <v>1162</v>
      </c>
      <c r="Y475" s="96">
        <v>1</v>
      </c>
    </row>
    <row r="476" spans="6:25" s="71" customFormat="1" ht="45" outlineLevel="4" x14ac:dyDescent="0.2">
      <c r="F476" s="207"/>
      <c r="G476" s="208"/>
      <c r="H476" s="19" t="s">
        <v>1053</v>
      </c>
      <c r="I476" s="228" t="s">
        <v>3177</v>
      </c>
      <c r="J476" s="221"/>
      <c r="K476" s="221"/>
      <c r="L476" s="221"/>
      <c r="M476" s="221"/>
      <c r="N476" s="245"/>
      <c r="O476" s="231"/>
      <c r="P476" s="209"/>
      <c r="Q476" s="210"/>
      <c r="R476" s="209"/>
      <c r="S476" s="210"/>
      <c r="T476" s="211"/>
      <c r="U476" s="211"/>
      <c r="V476" s="211"/>
      <c r="W476" s="212"/>
      <c r="X476" s="212"/>
      <c r="Y476" s="212"/>
    </row>
    <row r="477" spans="6:25" s="71" customFormat="1" ht="6" customHeight="1" outlineLevel="4" x14ac:dyDescent="0.2">
      <c r="F477" s="207"/>
      <c r="G477" s="208"/>
      <c r="H477" s="20"/>
      <c r="I477" s="212"/>
      <c r="J477" s="208"/>
      <c r="K477" s="213"/>
      <c r="L477" s="214"/>
      <c r="M477" s="213"/>
      <c r="N477" s="241"/>
      <c r="O477" s="214"/>
      <c r="P477" s="209"/>
      <c r="Q477" s="210"/>
      <c r="R477" s="209"/>
      <c r="S477" s="210"/>
      <c r="T477" s="211"/>
      <c r="U477" s="211"/>
      <c r="V477" s="211"/>
      <c r="W477" s="212"/>
      <c r="X477" s="212"/>
      <c r="Y477" s="212"/>
    </row>
    <row r="478" spans="6:25" s="81" customFormat="1" ht="11.25" outlineLevel="5" x14ac:dyDescent="0.2">
      <c r="F478" s="82"/>
      <c r="G478" s="83"/>
      <c r="H478" s="21" t="str">
        <f>IF(AND(H477&lt;&gt;"Výkaz výměr:",I477=""),"Výkaz výměr:","")</f>
        <v>Výkaz výměr:</v>
      </c>
      <c r="I478" s="84" t="s">
        <v>2471</v>
      </c>
      <c r="J478" s="215"/>
      <c r="L478" s="85"/>
      <c r="M478" s="216">
        <v>0</v>
      </c>
      <c r="N478" s="244"/>
      <c r="O478" s="85"/>
      <c r="P478" s="86"/>
      <c r="Q478" s="85"/>
      <c r="R478" s="85"/>
      <c r="S478" s="85"/>
      <c r="T478" s="87" t="s">
        <v>14</v>
      </c>
      <c r="U478" s="85"/>
      <c r="V478" s="85"/>
      <c r="W478" s="88"/>
    </row>
    <row r="479" spans="6:25" s="81" customFormat="1" ht="11.25" outlineLevel="5" x14ac:dyDescent="0.2">
      <c r="F479" s="82"/>
      <c r="G479" s="83"/>
      <c r="H479" s="21" t="str">
        <f>IF(AND(H478&lt;&gt;"Výkaz výměr:",I478=""),"Výkaz výměr:","")</f>
        <v/>
      </c>
      <c r="I479" s="84" t="s">
        <v>1007</v>
      </c>
      <c r="J479" s="215"/>
      <c r="L479" s="85"/>
      <c r="M479" s="216">
        <v>0</v>
      </c>
      <c r="N479" s="244"/>
      <c r="O479" s="85"/>
      <c r="P479" s="86"/>
      <c r="Q479" s="85"/>
      <c r="R479" s="85"/>
      <c r="S479" s="85"/>
      <c r="T479" s="87" t="s">
        <v>14</v>
      </c>
      <c r="U479" s="85"/>
      <c r="V479" s="85"/>
      <c r="W479" s="88"/>
    </row>
    <row r="480" spans="6:25" s="81" customFormat="1" ht="11.25" outlineLevel="5" x14ac:dyDescent="0.2">
      <c r="F480" s="82"/>
      <c r="G480" s="83"/>
      <c r="H480" s="21" t="str">
        <f>IF(AND(H479&lt;&gt;"Výkaz výměr:",I479=""),"Výkaz výměr:","")</f>
        <v/>
      </c>
      <c r="I480" s="84" t="s">
        <v>2314</v>
      </c>
      <c r="J480" s="215"/>
      <c r="L480" s="85"/>
      <c r="M480" s="216">
        <v>2.2657499999999997</v>
      </c>
      <c r="N480" s="244"/>
      <c r="O480" s="85"/>
      <c r="P480" s="86"/>
      <c r="Q480" s="85"/>
      <c r="R480" s="85"/>
      <c r="S480" s="85"/>
      <c r="T480" s="87" t="s">
        <v>14</v>
      </c>
      <c r="U480" s="85"/>
      <c r="V480" s="85"/>
      <c r="W480" s="88"/>
    </row>
    <row r="481" spans="6:25" s="6" customFormat="1" ht="12.75" customHeight="1" outlineLevel="4" x14ac:dyDescent="0.2">
      <c r="F481" s="7"/>
      <c r="G481" s="8"/>
      <c r="H481" s="8"/>
      <c r="I481" s="217"/>
      <c r="J481" s="218"/>
      <c r="K481" s="219"/>
      <c r="L481" s="220"/>
      <c r="M481" s="219"/>
      <c r="N481" s="242"/>
      <c r="O481" s="11"/>
      <c r="P481" s="12"/>
      <c r="Q481" s="11"/>
      <c r="R481" s="11"/>
      <c r="S481" s="11"/>
      <c r="T481" s="5" t="s">
        <v>14</v>
      </c>
      <c r="U481" s="11"/>
      <c r="V481" s="11"/>
      <c r="W481" s="11"/>
    </row>
    <row r="482" spans="6:25" s="60" customFormat="1" ht="16.5" customHeight="1" outlineLevel="3" x14ac:dyDescent="0.2">
      <c r="F482" s="61"/>
      <c r="G482" s="62"/>
      <c r="H482" s="63"/>
      <c r="I482" s="227" t="s">
        <v>3670</v>
      </c>
      <c r="J482" s="62"/>
      <c r="K482" s="64"/>
      <c r="L482" s="65"/>
      <c r="M482" s="64"/>
      <c r="N482" s="239"/>
      <c r="O482" s="65">
        <f>SUBTOTAL(9,O483:O495)</f>
        <v>0</v>
      </c>
      <c r="P482" s="67"/>
      <c r="Q482" s="68">
        <f>SUBTOTAL(9,Q483:Q495)</f>
        <v>0</v>
      </c>
      <c r="R482" s="65"/>
      <c r="S482" s="68">
        <f>SUBTOTAL(9,S483:S495)</f>
        <v>0</v>
      </c>
      <c r="T482" s="69" t="s">
        <v>14</v>
      </c>
      <c r="U482" s="66">
        <f>SUBTOTAL(9,U483:U495)</f>
        <v>0</v>
      </c>
      <c r="V482" s="66">
        <f>SUBTOTAL(9,V483:V495)</f>
        <v>0</v>
      </c>
      <c r="W482" s="70"/>
      <c r="Y482" s="66">
        <f>SUBTOTAL(9,Y483:Y495)</f>
        <v>4</v>
      </c>
    </row>
    <row r="483" spans="6:25" s="205" customFormat="1" ht="24" outlineLevel="4" x14ac:dyDescent="0.2">
      <c r="F483" s="72">
        <v>54</v>
      </c>
      <c r="G483" s="73" t="s">
        <v>34</v>
      </c>
      <c r="H483" s="74" t="s">
        <v>859</v>
      </c>
      <c r="I483" s="75" t="s">
        <v>3228</v>
      </c>
      <c r="J483" s="73" t="s">
        <v>16</v>
      </c>
      <c r="K483" s="76">
        <v>340.63610015500012</v>
      </c>
      <c r="L483" s="77">
        <v>0</v>
      </c>
      <c r="M483" s="206">
        <v>340.63610015500012</v>
      </c>
      <c r="N483" s="232"/>
      <c r="O483" s="77">
        <f>M483*N483</f>
        <v>0</v>
      </c>
      <c r="P483" s="79"/>
      <c r="Q483" s="80">
        <f>M483*P483</f>
        <v>0</v>
      </c>
      <c r="R483" s="79"/>
      <c r="S483" s="80">
        <f>M483*R483</f>
        <v>0</v>
      </c>
      <c r="T483" s="78">
        <v>15</v>
      </c>
      <c r="U483" s="78">
        <f>O483*(T483/100)</f>
        <v>0</v>
      </c>
      <c r="V483" s="78">
        <f>O483+U483</f>
        <v>0</v>
      </c>
      <c r="W483" s="75" t="s">
        <v>1942</v>
      </c>
      <c r="X483" s="96" t="s">
        <v>1162</v>
      </c>
      <c r="Y483" s="96">
        <v>1</v>
      </c>
    </row>
    <row r="484" spans="6:25" s="71" customFormat="1" ht="56.25" outlineLevel="4" x14ac:dyDescent="0.2">
      <c r="F484" s="207"/>
      <c r="G484" s="208"/>
      <c r="H484" s="19" t="s">
        <v>1053</v>
      </c>
      <c r="I484" s="228" t="s">
        <v>3523</v>
      </c>
      <c r="J484" s="221"/>
      <c r="K484" s="221"/>
      <c r="L484" s="221"/>
      <c r="M484" s="221"/>
      <c r="N484" s="245"/>
      <c r="O484" s="231"/>
      <c r="P484" s="209"/>
      <c r="Q484" s="210"/>
      <c r="R484" s="209"/>
      <c r="S484" s="210"/>
      <c r="T484" s="211"/>
      <c r="U484" s="211"/>
      <c r="V484" s="211"/>
      <c r="W484" s="212"/>
      <c r="X484" s="212"/>
      <c r="Y484" s="212"/>
    </row>
    <row r="485" spans="6:25" s="71" customFormat="1" ht="6" customHeight="1" outlineLevel="4" x14ac:dyDescent="0.2">
      <c r="F485" s="207"/>
      <c r="G485" s="208"/>
      <c r="H485" s="20"/>
      <c r="I485" s="212"/>
      <c r="J485" s="208"/>
      <c r="K485" s="213"/>
      <c r="L485" s="214"/>
      <c r="M485" s="213"/>
      <c r="N485" s="241"/>
      <c r="O485" s="214"/>
      <c r="P485" s="209"/>
      <c r="Q485" s="210"/>
      <c r="R485" s="209"/>
      <c r="S485" s="210"/>
      <c r="T485" s="211"/>
      <c r="U485" s="211"/>
      <c r="V485" s="211"/>
      <c r="W485" s="212"/>
      <c r="X485" s="212"/>
      <c r="Y485" s="212"/>
    </row>
    <row r="486" spans="6:25" s="205" customFormat="1" ht="24" outlineLevel="4" x14ac:dyDescent="0.2">
      <c r="F486" s="72">
        <v>55</v>
      </c>
      <c r="G486" s="73" t="s">
        <v>12</v>
      </c>
      <c r="H486" s="74" t="s">
        <v>316</v>
      </c>
      <c r="I486" s="75" t="s">
        <v>3421</v>
      </c>
      <c r="J486" s="73" t="s">
        <v>16</v>
      </c>
      <c r="K486" s="76">
        <v>340.63610015500012</v>
      </c>
      <c r="L486" s="77">
        <v>0</v>
      </c>
      <c r="M486" s="206">
        <v>340.63610015500012</v>
      </c>
      <c r="N486" s="232"/>
      <c r="O486" s="77">
        <f>M486*N486</f>
        <v>0</v>
      </c>
      <c r="P486" s="79"/>
      <c r="Q486" s="80">
        <f>M486*P486</f>
        <v>0</v>
      </c>
      <c r="R486" s="79"/>
      <c r="S486" s="80">
        <f>M486*R486</f>
        <v>0</v>
      </c>
      <c r="T486" s="78">
        <v>15</v>
      </c>
      <c r="U486" s="78">
        <f>O486*(T486/100)</f>
        <v>0</v>
      </c>
      <c r="V486" s="78">
        <f>O486+U486</f>
        <v>0</v>
      </c>
      <c r="W486" s="75" t="s">
        <v>1942</v>
      </c>
      <c r="X486" s="96" t="s">
        <v>1162</v>
      </c>
      <c r="Y486" s="96">
        <v>1</v>
      </c>
    </row>
    <row r="487" spans="6:25" s="71" customFormat="1" ht="12" outlineLevel="4" x14ac:dyDescent="0.2">
      <c r="F487" s="207"/>
      <c r="G487" s="208"/>
      <c r="H487" s="19" t="s">
        <v>1053</v>
      </c>
      <c r="I487" s="228"/>
      <c r="J487" s="221"/>
      <c r="K487" s="221"/>
      <c r="L487" s="221"/>
      <c r="M487" s="221"/>
      <c r="N487" s="245"/>
      <c r="O487" s="231"/>
      <c r="P487" s="209"/>
      <c r="Q487" s="210"/>
      <c r="R487" s="209"/>
      <c r="S487" s="210"/>
      <c r="T487" s="211"/>
      <c r="U487" s="211"/>
      <c r="V487" s="211"/>
      <c r="W487" s="212"/>
      <c r="X487" s="212"/>
      <c r="Y487" s="212"/>
    </row>
    <row r="488" spans="6:25" s="71" customFormat="1" ht="6" customHeight="1" outlineLevel="4" x14ac:dyDescent="0.2">
      <c r="F488" s="207"/>
      <c r="G488" s="208"/>
      <c r="H488" s="20"/>
      <c r="I488" s="212"/>
      <c r="J488" s="208"/>
      <c r="K488" s="213"/>
      <c r="L488" s="214"/>
      <c r="M488" s="213"/>
      <c r="N488" s="241"/>
      <c r="O488" s="214"/>
      <c r="P488" s="209"/>
      <c r="Q488" s="210"/>
      <c r="R488" s="209"/>
      <c r="S488" s="210"/>
      <c r="T488" s="211"/>
      <c r="U488" s="211"/>
      <c r="V488" s="211"/>
      <c r="W488" s="212"/>
      <c r="X488" s="212"/>
      <c r="Y488" s="212"/>
    </row>
    <row r="489" spans="6:25" s="205" customFormat="1" ht="12" outlineLevel="4" x14ac:dyDescent="0.2">
      <c r="F489" s="72">
        <v>56</v>
      </c>
      <c r="G489" s="73" t="s">
        <v>34</v>
      </c>
      <c r="H489" s="74" t="s">
        <v>863</v>
      </c>
      <c r="I489" s="75" t="s">
        <v>2742</v>
      </c>
      <c r="J489" s="73" t="s">
        <v>16</v>
      </c>
      <c r="K489" s="76">
        <v>54.446135824999999</v>
      </c>
      <c r="L489" s="77">
        <v>0</v>
      </c>
      <c r="M489" s="206">
        <v>54.446135824999999</v>
      </c>
      <c r="N489" s="232"/>
      <c r="O489" s="77">
        <f>M489*N489</f>
        <v>0</v>
      </c>
      <c r="P489" s="79"/>
      <c r="Q489" s="80">
        <f>M489*P489</f>
        <v>0</v>
      </c>
      <c r="R489" s="79"/>
      <c r="S489" s="80">
        <f>M489*R489</f>
        <v>0</v>
      </c>
      <c r="T489" s="78">
        <v>15</v>
      </c>
      <c r="U489" s="78">
        <f>O489*(T489/100)</f>
        <v>0</v>
      </c>
      <c r="V489" s="78">
        <f>O489+U489</f>
        <v>0</v>
      </c>
      <c r="W489" s="75" t="s">
        <v>1942</v>
      </c>
      <c r="X489" s="96" t="s">
        <v>1162</v>
      </c>
      <c r="Y489" s="96">
        <v>1</v>
      </c>
    </row>
    <row r="490" spans="6:25" s="71" customFormat="1" ht="56.25" outlineLevel="4" x14ac:dyDescent="0.2">
      <c r="F490" s="207"/>
      <c r="G490" s="208"/>
      <c r="H490" s="19" t="s">
        <v>1053</v>
      </c>
      <c r="I490" s="228" t="s">
        <v>3634</v>
      </c>
      <c r="J490" s="221"/>
      <c r="K490" s="221"/>
      <c r="L490" s="221"/>
      <c r="M490" s="221"/>
      <c r="N490" s="245"/>
      <c r="O490" s="231"/>
      <c r="P490" s="209"/>
      <c r="Q490" s="210"/>
      <c r="R490" s="209"/>
      <c r="S490" s="210"/>
      <c r="T490" s="211"/>
      <c r="U490" s="211"/>
      <c r="V490" s="211"/>
      <c r="W490" s="212"/>
      <c r="X490" s="212"/>
      <c r="Y490" s="212"/>
    </row>
    <row r="491" spans="6:25" s="71" customFormat="1" ht="6" customHeight="1" outlineLevel="4" x14ac:dyDescent="0.2">
      <c r="F491" s="207"/>
      <c r="G491" s="208"/>
      <c r="H491" s="20"/>
      <c r="I491" s="212"/>
      <c r="J491" s="208"/>
      <c r="K491" s="213"/>
      <c r="L491" s="214"/>
      <c r="M491" s="213"/>
      <c r="N491" s="241"/>
      <c r="O491" s="214"/>
      <c r="P491" s="209"/>
      <c r="Q491" s="210"/>
      <c r="R491" s="209"/>
      <c r="S491" s="210"/>
      <c r="T491" s="211"/>
      <c r="U491" s="211"/>
      <c r="V491" s="211"/>
      <c r="W491" s="212"/>
      <c r="X491" s="212"/>
      <c r="Y491" s="212"/>
    </row>
    <row r="492" spans="6:25" s="205" customFormat="1" ht="24" outlineLevel="4" x14ac:dyDescent="0.2">
      <c r="F492" s="72">
        <v>57</v>
      </c>
      <c r="G492" s="73" t="s">
        <v>34</v>
      </c>
      <c r="H492" s="74" t="s">
        <v>865</v>
      </c>
      <c r="I492" s="75" t="s">
        <v>3045</v>
      </c>
      <c r="J492" s="73" t="s">
        <v>16</v>
      </c>
      <c r="K492" s="76">
        <v>54.446135824999999</v>
      </c>
      <c r="L492" s="77">
        <v>0</v>
      </c>
      <c r="M492" s="206">
        <v>54.446135824999999</v>
      </c>
      <c r="N492" s="232"/>
      <c r="O492" s="77">
        <f>M492*N492</f>
        <v>0</v>
      </c>
      <c r="P492" s="79"/>
      <c r="Q492" s="80">
        <f>M492*P492</f>
        <v>0</v>
      </c>
      <c r="R492" s="79"/>
      <c r="S492" s="80">
        <f>M492*R492</f>
        <v>0</v>
      </c>
      <c r="T492" s="78">
        <v>15</v>
      </c>
      <c r="U492" s="78">
        <f>O492*(T492/100)</f>
        <v>0</v>
      </c>
      <c r="V492" s="78">
        <f>O492+U492</f>
        <v>0</v>
      </c>
      <c r="W492" s="75" t="s">
        <v>1942</v>
      </c>
      <c r="X492" s="96" t="s">
        <v>1162</v>
      </c>
      <c r="Y492" s="96">
        <v>1</v>
      </c>
    </row>
    <row r="493" spans="6:25" s="71" customFormat="1" ht="56.25" outlineLevel="4" x14ac:dyDescent="0.2">
      <c r="F493" s="207"/>
      <c r="G493" s="208"/>
      <c r="H493" s="19" t="s">
        <v>1053</v>
      </c>
      <c r="I493" s="228" t="s">
        <v>3647</v>
      </c>
      <c r="J493" s="221"/>
      <c r="K493" s="221"/>
      <c r="L493" s="221"/>
      <c r="M493" s="221"/>
      <c r="N493" s="245"/>
      <c r="O493" s="231"/>
      <c r="P493" s="209"/>
      <c r="Q493" s="210"/>
      <c r="R493" s="209"/>
      <c r="S493" s="210"/>
      <c r="T493" s="211"/>
      <c r="U493" s="211"/>
      <c r="V493" s="211"/>
      <c r="W493" s="212"/>
      <c r="X493" s="212"/>
      <c r="Y493" s="212"/>
    </row>
    <row r="494" spans="6:25" s="71" customFormat="1" ht="6" customHeight="1" outlineLevel="4" x14ac:dyDescent="0.2">
      <c r="F494" s="207"/>
      <c r="G494" s="208"/>
      <c r="H494" s="20"/>
      <c r="I494" s="212"/>
      <c r="J494" s="208"/>
      <c r="K494" s="213"/>
      <c r="L494" s="214"/>
      <c r="M494" s="213"/>
      <c r="N494" s="241"/>
      <c r="O494" s="214"/>
      <c r="P494" s="209"/>
      <c r="Q494" s="210"/>
      <c r="R494" s="209"/>
      <c r="S494" s="210"/>
      <c r="T494" s="211"/>
      <c r="U494" s="211"/>
      <c r="V494" s="211"/>
      <c r="W494" s="212"/>
      <c r="X494" s="212"/>
      <c r="Y494" s="212"/>
    </row>
    <row r="495" spans="6:25" s="6" customFormat="1" ht="12.75" customHeight="1" outlineLevel="4" x14ac:dyDescent="0.2">
      <c r="F495" s="7"/>
      <c r="G495" s="8"/>
      <c r="H495" s="8"/>
      <c r="I495" s="217"/>
      <c r="J495" s="218"/>
      <c r="K495" s="219"/>
      <c r="L495" s="220"/>
      <c r="M495" s="219"/>
      <c r="N495" s="242"/>
      <c r="O495" s="11"/>
      <c r="P495" s="12"/>
      <c r="Q495" s="11"/>
      <c r="R495" s="11"/>
      <c r="S495" s="11"/>
      <c r="T495" s="5" t="s">
        <v>14</v>
      </c>
      <c r="U495" s="11"/>
      <c r="V495" s="11"/>
      <c r="W495" s="11"/>
    </row>
    <row r="496" spans="6:25" s="60" customFormat="1" ht="16.5" customHeight="1" outlineLevel="3" x14ac:dyDescent="0.2">
      <c r="F496" s="61"/>
      <c r="G496" s="62"/>
      <c r="H496" s="63"/>
      <c r="I496" s="227" t="s">
        <v>3679</v>
      </c>
      <c r="J496" s="62"/>
      <c r="K496" s="64"/>
      <c r="L496" s="65"/>
      <c r="M496" s="64"/>
      <c r="N496" s="239"/>
      <c r="O496" s="65">
        <f>SUBTOTAL(9,O497:O541)</f>
        <v>0</v>
      </c>
      <c r="P496" s="67"/>
      <c r="Q496" s="68">
        <f>SUBTOTAL(9,Q497:Q541)</f>
        <v>0</v>
      </c>
      <c r="R496" s="65"/>
      <c r="S496" s="68">
        <f>SUBTOTAL(9,S497:S541)</f>
        <v>3.0276670750000001</v>
      </c>
      <c r="T496" s="69" t="s">
        <v>14</v>
      </c>
      <c r="U496" s="66">
        <f>SUBTOTAL(9,U497:U541)</f>
        <v>0</v>
      </c>
      <c r="V496" s="66">
        <f>SUBTOTAL(9,V497:V541)</f>
        <v>0</v>
      </c>
      <c r="W496" s="70"/>
      <c r="Y496" s="66">
        <f>SUBTOTAL(9,Y497:Y541)</f>
        <v>2</v>
      </c>
    </row>
    <row r="497" spans="6:25" s="205" customFormat="1" ht="12" outlineLevel="4" x14ac:dyDescent="0.2">
      <c r="F497" s="72">
        <v>58</v>
      </c>
      <c r="G497" s="73" t="s">
        <v>34</v>
      </c>
      <c r="H497" s="74" t="s">
        <v>621</v>
      </c>
      <c r="I497" s="75" t="s">
        <v>2659</v>
      </c>
      <c r="J497" s="73" t="s">
        <v>38</v>
      </c>
      <c r="K497" s="76">
        <v>232.42449999999997</v>
      </c>
      <c r="L497" s="77">
        <v>0</v>
      </c>
      <c r="M497" s="206">
        <v>232.42449999999997</v>
      </c>
      <c r="N497" s="232"/>
      <c r="O497" s="77">
        <f>M497*N497</f>
        <v>0</v>
      </c>
      <c r="P497" s="79"/>
      <c r="Q497" s="80">
        <f>M497*P497</f>
        <v>0</v>
      </c>
      <c r="R497" s="79">
        <v>4.0000000000000001E-3</v>
      </c>
      <c r="S497" s="80">
        <f>M497*R497</f>
        <v>0.92969799999999991</v>
      </c>
      <c r="T497" s="78">
        <v>15</v>
      </c>
      <c r="U497" s="78">
        <f>O497*(T497/100)</f>
        <v>0</v>
      </c>
      <c r="V497" s="78">
        <f>O497+U497</f>
        <v>0</v>
      </c>
      <c r="W497" s="75"/>
      <c r="X497" s="96" t="s">
        <v>1162</v>
      </c>
      <c r="Y497" s="96">
        <v>1</v>
      </c>
    </row>
    <row r="498" spans="6:25" s="71" customFormat="1" ht="22.5" outlineLevel="4" x14ac:dyDescent="0.2">
      <c r="F498" s="207"/>
      <c r="G498" s="208"/>
      <c r="H498" s="19" t="s">
        <v>1053</v>
      </c>
      <c r="I498" s="228" t="s">
        <v>2869</v>
      </c>
      <c r="J498" s="221"/>
      <c r="K498" s="221"/>
      <c r="L498" s="221"/>
      <c r="M498" s="221"/>
      <c r="N498" s="245"/>
      <c r="O498" s="231"/>
      <c r="P498" s="209"/>
      <c r="Q498" s="210"/>
      <c r="R498" s="209"/>
      <c r="S498" s="210"/>
      <c r="T498" s="211"/>
      <c r="U498" s="211"/>
      <c r="V498" s="211"/>
      <c r="W498" s="212"/>
      <c r="X498" s="212"/>
      <c r="Y498" s="212"/>
    </row>
    <row r="499" spans="6:25" s="71" customFormat="1" ht="6" customHeight="1" outlineLevel="4" x14ac:dyDescent="0.2">
      <c r="F499" s="207"/>
      <c r="G499" s="208"/>
      <c r="H499" s="20"/>
      <c r="I499" s="212"/>
      <c r="J499" s="208"/>
      <c r="K499" s="213"/>
      <c r="L499" s="214"/>
      <c r="M499" s="213"/>
      <c r="N499" s="241"/>
      <c r="O499" s="214"/>
      <c r="P499" s="209"/>
      <c r="Q499" s="210"/>
      <c r="R499" s="209"/>
      <c r="S499" s="210"/>
      <c r="T499" s="211"/>
      <c r="U499" s="211"/>
      <c r="V499" s="211"/>
      <c r="W499" s="212"/>
      <c r="X499" s="212"/>
      <c r="Y499" s="212"/>
    </row>
    <row r="500" spans="6:25" s="81" customFormat="1" ht="11.25" outlineLevel="5" x14ac:dyDescent="0.2">
      <c r="F500" s="82"/>
      <c r="G500" s="83"/>
      <c r="H500" s="21" t="str">
        <f t="shared" ref="H500:H508" si="17">IF(AND(H499&lt;&gt;"Výkaz výměr:",I499=""),"Výkaz výměr:","")</f>
        <v>Výkaz výměr:</v>
      </c>
      <c r="I500" s="84" t="s">
        <v>2231</v>
      </c>
      <c r="J500" s="215"/>
      <c r="L500" s="85"/>
      <c r="M500" s="216">
        <v>0</v>
      </c>
      <c r="N500" s="244"/>
      <c r="O500" s="85"/>
      <c r="P500" s="86"/>
      <c r="Q500" s="85"/>
      <c r="R500" s="85"/>
      <c r="S500" s="85"/>
      <c r="T500" s="87" t="s">
        <v>14</v>
      </c>
      <c r="U500" s="85"/>
      <c r="V500" s="85"/>
      <c r="W500" s="88"/>
    </row>
    <row r="501" spans="6:25" s="81" customFormat="1" ht="11.25" outlineLevel="5" x14ac:dyDescent="0.2">
      <c r="F501" s="82"/>
      <c r="G501" s="83"/>
      <c r="H501" s="21" t="str">
        <f t="shared" si="17"/>
        <v/>
      </c>
      <c r="I501" s="84" t="s">
        <v>2355</v>
      </c>
      <c r="J501" s="215"/>
      <c r="L501" s="85"/>
      <c r="M501" s="216">
        <v>0</v>
      </c>
      <c r="N501" s="244"/>
      <c r="O501" s="85"/>
      <c r="P501" s="86"/>
      <c r="Q501" s="85"/>
      <c r="R501" s="85"/>
      <c r="S501" s="85"/>
      <c r="T501" s="87" t="s">
        <v>14</v>
      </c>
      <c r="U501" s="85"/>
      <c r="V501" s="85"/>
      <c r="W501" s="88"/>
    </row>
    <row r="502" spans="6:25" s="81" customFormat="1" ht="11.25" outlineLevel="5" x14ac:dyDescent="0.2">
      <c r="F502" s="82"/>
      <c r="G502" s="83"/>
      <c r="H502" s="21" t="str">
        <f t="shared" si="17"/>
        <v/>
      </c>
      <c r="I502" s="84" t="s">
        <v>1100</v>
      </c>
      <c r="J502" s="215"/>
      <c r="L502" s="85"/>
      <c r="M502" s="216">
        <v>0</v>
      </c>
      <c r="N502" s="244"/>
      <c r="O502" s="85"/>
      <c r="P502" s="86"/>
      <c r="Q502" s="85"/>
      <c r="R502" s="85"/>
      <c r="S502" s="85"/>
      <c r="T502" s="87" t="s">
        <v>14</v>
      </c>
      <c r="U502" s="85"/>
      <c r="V502" s="85"/>
      <c r="W502" s="88"/>
    </row>
    <row r="503" spans="6:25" s="81" customFormat="1" ht="11.25" outlineLevel="5" x14ac:dyDescent="0.2">
      <c r="F503" s="82"/>
      <c r="G503" s="83"/>
      <c r="H503" s="21" t="str">
        <f t="shared" si="17"/>
        <v/>
      </c>
      <c r="I503" s="84" t="s">
        <v>1875</v>
      </c>
      <c r="J503" s="215"/>
      <c r="L503" s="85"/>
      <c r="M503" s="216">
        <v>88.9</v>
      </c>
      <c r="N503" s="244"/>
      <c r="O503" s="85"/>
      <c r="P503" s="86"/>
      <c r="Q503" s="85"/>
      <c r="R503" s="85"/>
      <c r="S503" s="85"/>
      <c r="T503" s="87" t="s">
        <v>14</v>
      </c>
      <c r="U503" s="85"/>
      <c r="V503" s="85"/>
      <c r="W503" s="88"/>
    </row>
    <row r="504" spans="6:25" s="81" customFormat="1" ht="11.25" outlineLevel="5" x14ac:dyDescent="0.2">
      <c r="F504" s="82"/>
      <c r="G504" s="83"/>
      <c r="H504" s="21" t="str">
        <f t="shared" si="17"/>
        <v/>
      </c>
      <c r="I504" s="84" t="s">
        <v>1101</v>
      </c>
      <c r="J504" s="215"/>
      <c r="L504" s="85"/>
      <c r="M504" s="216">
        <v>0</v>
      </c>
      <c r="N504" s="244"/>
      <c r="O504" s="85"/>
      <c r="P504" s="86"/>
      <c r="Q504" s="85"/>
      <c r="R504" s="85"/>
      <c r="S504" s="85"/>
      <c r="T504" s="87" t="s">
        <v>14</v>
      </c>
      <c r="U504" s="85"/>
      <c r="V504" s="85"/>
      <c r="W504" s="88"/>
    </row>
    <row r="505" spans="6:25" s="81" customFormat="1" ht="11.25" outlineLevel="5" x14ac:dyDescent="0.2">
      <c r="F505" s="82"/>
      <c r="G505" s="83"/>
      <c r="H505" s="21" t="str">
        <f t="shared" si="17"/>
        <v/>
      </c>
      <c r="I505" s="84" t="s">
        <v>1954</v>
      </c>
      <c r="J505" s="215"/>
      <c r="L505" s="85"/>
      <c r="M505" s="216">
        <v>89.004999999999995</v>
      </c>
      <c r="N505" s="244"/>
      <c r="O505" s="85"/>
      <c r="P505" s="86"/>
      <c r="Q505" s="85"/>
      <c r="R505" s="85"/>
      <c r="S505" s="85"/>
      <c r="T505" s="87" t="s">
        <v>14</v>
      </c>
      <c r="U505" s="85"/>
      <c r="V505" s="85"/>
      <c r="W505" s="88"/>
    </row>
    <row r="506" spans="6:25" s="81" customFormat="1" ht="11.25" outlineLevel="5" x14ac:dyDescent="0.2">
      <c r="F506" s="82"/>
      <c r="G506" s="83"/>
      <c r="H506" s="21" t="str">
        <f t="shared" si="17"/>
        <v/>
      </c>
      <c r="I506" s="84" t="s">
        <v>1102</v>
      </c>
      <c r="J506" s="215"/>
      <c r="L506" s="85"/>
      <c r="M506" s="216">
        <v>0</v>
      </c>
      <c r="N506" s="244"/>
      <c r="O506" s="85"/>
      <c r="P506" s="86"/>
      <c r="Q506" s="85"/>
      <c r="R506" s="85"/>
      <c r="S506" s="85"/>
      <c r="T506" s="87" t="s">
        <v>14</v>
      </c>
      <c r="U506" s="85"/>
      <c r="V506" s="85"/>
      <c r="W506" s="88"/>
    </row>
    <row r="507" spans="6:25" s="81" customFormat="1" ht="11.25" outlineLevel="5" x14ac:dyDescent="0.2">
      <c r="F507" s="82"/>
      <c r="G507" s="83"/>
      <c r="H507" s="21" t="str">
        <f t="shared" si="17"/>
        <v/>
      </c>
      <c r="I507" s="84" t="s">
        <v>2425</v>
      </c>
      <c r="J507" s="215"/>
      <c r="L507" s="85"/>
      <c r="M507" s="216">
        <v>54.519499999999994</v>
      </c>
      <c r="N507" s="244"/>
      <c r="O507" s="85"/>
      <c r="P507" s="86"/>
      <c r="Q507" s="85"/>
      <c r="R507" s="85"/>
      <c r="S507" s="85"/>
      <c r="T507" s="87" t="s">
        <v>14</v>
      </c>
      <c r="U507" s="85"/>
      <c r="V507" s="85"/>
      <c r="W507" s="88"/>
    </row>
    <row r="508" spans="6:25" s="81" customFormat="1" ht="11.25" outlineLevel="5" x14ac:dyDescent="0.2">
      <c r="F508" s="82"/>
      <c r="G508" s="83"/>
      <c r="H508" s="21" t="str">
        <f t="shared" si="17"/>
        <v/>
      </c>
      <c r="I508" s="84" t="s">
        <v>11</v>
      </c>
      <c r="J508" s="215"/>
      <c r="L508" s="85"/>
      <c r="M508" s="216">
        <v>232.42449999999997</v>
      </c>
      <c r="N508" s="244"/>
      <c r="O508" s="85"/>
      <c r="P508" s="86"/>
      <c r="Q508" s="85"/>
      <c r="R508" s="85"/>
      <c r="S508" s="85"/>
      <c r="T508" s="87" t="s">
        <v>14</v>
      </c>
      <c r="U508" s="85"/>
      <c r="V508" s="85"/>
      <c r="W508" s="88"/>
    </row>
    <row r="509" spans="6:25" s="205" customFormat="1" ht="12" outlineLevel="4" x14ac:dyDescent="0.2">
      <c r="F509" s="72">
        <v>59</v>
      </c>
      <c r="G509" s="73" t="s">
        <v>34</v>
      </c>
      <c r="H509" s="74" t="s">
        <v>622</v>
      </c>
      <c r="I509" s="75" t="s">
        <v>2602</v>
      </c>
      <c r="J509" s="73" t="s">
        <v>38</v>
      </c>
      <c r="K509" s="76">
        <v>466.21535</v>
      </c>
      <c r="L509" s="77">
        <v>0</v>
      </c>
      <c r="M509" s="206">
        <v>466.21535</v>
      </c>
      <c r="N509" s="232"/>
      <c r="O509" s="77">
        <f>M509*N509</f>
        <v>0</v>
      </c>
      <c r="P509" s="79"/>
      <c r="Q509" s="80">
        <f>M509*P509</f>
        <v>0</v>
      </c>
      <c r="R509" s="79">
        <v>4.4999999999999997E-3</v>
      </c>
      <c r="S509" s="80">
        <f>M509*R509</f>
        <v>2.097969075</v>
      </c>
      <c r="T509" s="78">
        <v>15</v>
      </c>
      <c r="U509" s="78">
        <f>O509*(T509/100)</f>
        <v>0</v>
      </c>
      <c r="V509" s="78">
        <f>O509+U509</f>
        <v>0</v>
      </c>
      <c r="W509" s="75"/>
      <c r="X509" s="96" t="s">
        <v>1162</v>
      </c>
      <c r="Y509" s="96">
        <v>1</v>
      </c>
    </row>
    <row r="510" spans="6:25" s="71" customFormat="1" ht="22.5" outlineLevel="4" x14ac:dyDescent="0.2">
      <c r="F510" s="207"/>
      <c r="G510" s="208"/>
      <c r="H510" s="19" t="s">
        <v>1053</v>
      </c>
      <c r="I510" s="228" t="s">
        <v>2833</v>
      </c>
      <c r="J510" s="221"/>
      <c r="K510" s="221"/>
      <c r="L510" s="221"/>
      <c r="M510" s="221"/>
      <c r="N510" s="245"/>
      <c r="O510" s="231"/>
      <c r="P510" s="209"/>
      <c r="Q510" s="210"/>
      <c r="R510" s="209"/>
      <c r="S510" s="210"/>
      <c r="T510" s="211"/>
      <c r="U510" s="211"/>
      <c r="V510" s="211"/>
      <c r="W510" s="212"/>
      <c r="X510" s="212"/>
      <c r="Y510" s="212"/>
    </row>
    <row r="511" spans="6:25" s="71" customFormat="1" ht="6" customHeight="1" outlineLevel="4" x14ac:dyDescent="0.2">
      <c r="F511" s="207"/>
      <c r="G511" s="208"/>
      <c r="H511" s="20"/>
      <c r="I511" s="212"/>
      <c r="J511" s="208"/>
      <c r="K511" s="213"/>
      <c r="L511" s="214"/>
      <c r="M511" s="213"/>
      <c r="N511" s="241"/>
      <c r="O511" s="214"/>
      <c r="P511" s="209"/>
      <c r="Q511" s="210"/>
      <c r="R511" s="209"/>
      <c r="S511" s="210"/>
      <c r="T511" s="211"/>
      <c r="U511" s="211"/>
      <c r="V511" s="211"/>
      <c r="W511" s="212"/>
      <c r="X511" s="212"/>
      <c r="Y511" s="212"/>
    </row>
    <row r="512" spans="6:25" s="81" customFormat="1" ht="11.25" outlineLevel="5" x14ac:dyDescent="0.2">
      <c r="F512" s="82"/>
      <c r="G512" s="83"/>
      <c r="H512" s="21" t="str">
        <f t="shared" ref="H512:H540" si="18">IF(AND(H511&lt;&gt;"Výkaz výměr:",I511=""),"Výkaz výměr:","")</f>
        <v>Výkaz výměr:</v>
      </c>
      <c r="I512" s="84" t="s">
        <v>2231</v>
      </c>
      <c r="J512" s="215"/>
      <c r="L512" s="85"/>
      <c r="M512" s="216">
        <v>0</v>
      </c>
      <c r="N512" s="244"/>
      <c r="O512" s="85"/>
      <c r="P512" s="86"/>
      <c r="Q512" s="85"/>
      <c r="R512" s="85"/>
      <c r="S512" s="85"/>
      <c r="T512" s="87" t="s">
        <v>14</v>
      </c>
      <c r="U512" s="85"/>
      <c r="V512" s="85"/>
      <c r="W512" s="88"/>
    </row>
    <row r="513" spans="6:23" s="81" customFormat="1" ht="11.25" outlineLevel="5" x14ac:dyDescent="0.2">
      <c r="F513" s="82"/>
      <c r="G513" s="83"/>
      <c r="H513" s="21" t="str">
        <f t="shared" si="18"/>
        <v/>
      </c>
      <c r="I513" s="84" t="s">
        <v>2355</v>
      </c>
      <c r="J513" s="215"/>
      <c r="L513" s="85"/>
      <c r="M513" s="216">
        <v>0</v>
      </c>
      <c r="N513" s="244"/>
      <c r="O513" s="85"/>
      <c r="P513" s="86"/>
      <c r="Q513" s="85"/>
      <c r="R513" s="85"/>
      <c r="S513" s="85"/>
      <c r="T513" s="87" t="s">
        <v>14</v>
      </c>
      <c r="U513" s="85"/>
      <c r="V513" s="85"/>
      <c r="W513" s="88"/>
    </row>
    <row r="514" spans="6:23" s="81" customFormat="1" ht="11.25" outlineLevel="5" x14ac:dyDescent="0.2">
      <c r="F514" s="82"/>
      <c r="G514" s="83"/>
      <c r="H514" s="21" t="str">
        <f t="shared" si="18"/>
        <v/>
      </c>
      <c r="I514" s="84" t="s">
        <v>1100</v>
      </c>
      <c r="J514" s="215"/>
      <c r="L514" s="85"/>
      <c r="M514" s="216">
        <v>0</v>
      </c>
      <c r="N514" s="244"/>
      <c r="O514" s="85"/>
      <c r="P514" s="86"/>
      <c r="Q514" s="85"/>
      <c r="R514" s="85"/>
      <c r="S514" s="85"/>
      <c r="T514" s="87" t="s">
        <v>14</v>
      </c>
      <c r="U514" s="85"/>
      <c r="V514" s="85"/>
      <c r="W514" s="88"/>
    </row>
    <row r="515" spans="6:23" s="81" customFormat="1" ht="11.25" outlineLevel="5" x14ac:dyDescent="0.2">
      <c r="F515" s="82"/>
      <c r="G515" s="83"/>
      <c r="H515" s="21" t="str">
        <f t="shared" si="18"/>
        <v/>
      </c>
      <c r="I515" s="84" t="s">
        <v>2187</v>
      </c>
      <c r="J515" s="215"/>
      <c r="L515" s="85"/>
      <c r="M515" s="216">
        <v>74.954999999999998</v>
      </c>
      <c r="N515" s="244"/>
      <c r="O515" s="85"/>
      <c r="P515" s="86"/>
      <c r="Q515" s="85"/>
      <c r="R515" s="85"/>
      <c r="S515" s="85"/>
      <c r="T515" s="87" t="s">
        <v>14</v>
      </c>
      <c r="U515" s="85"/>
      <c r="V515" s="85"/>
      <c r="W515" s="88"/>
    </row>
    <row r="516" spans="6:23" s="81" customFormat="1" ht="11.25" outlineLevel="5" x14ac:dyDescent="0.2">
      <c r="F516" s="82"/>
      <c r="G516" s="83"/>
      <c r="H516" s="21" t="str">
        <f t="shared" si="18"/>
        <v/>
      </c>
      <c r="I516" s="84" t="s">
        <v>1949</v>
      </c>
      <c r="J516" s="215"/>
      <c r="L516" s="85"/>
      <c r="M516" s="216">
        <v>20.019999999999996</v>
      </c>
      <c r="N516" s="244"/>
      <c r="O516" s="85"/>
      <c r="P516" s="86"/>
      <c r="Q516" s="85"/>
      <c r="R516" s="85"/>
      <c r="S516" s="85"/>
      <c r="T516" s="87" t="s">
        <v>14</v>
      </c>
      <c r="U516" s="85"/>
      <c r="V516" s="85"/>
      <c r="W516" s="88"/>
    </row>
    <row r="517" spans="6:23" s="81" customFormat="1" ht="11.25" outlineLevel="5" x14ac:dyDescent="0.2">
      <c r="F517" s="82"/>
      <c r="G517" s="83"/>
      <c r="H517" s="21" t="str">
        <f t="shared" si="18"/>
        <v/>
      </c>
      <c r="I517" s="84" t="s">
        <v>1372</v>
      </c>
      <c r="J517" s="215"/>
      <c r="L517" s="85"/>
      <c r="M517" s="216">
        <v>9.4812499999999993</v>
      </c>
      <c r="N517" s="244"/>
      <c r="O517" s="85"/>
      <c r="P517" s="86"/>
      <c r="Q517" s="85"/>
      <c r="R517" s="85"/>
      <c r="S517" s="85"/>
      <c r="T517" s="87" t="s">
        <v>14</v>
      </c>
      <c r="U517" s="85"/>
      <c r="V517" s="85"/>
      <c r="W517" s="88"/>
    </row>
    <row r="518" spans="6:23" s="81" customFormat="1" ht="11.25" outlineLevel="5" x14ac:dyDescent="0.2">
      <c r="F518" s="82"/>
      <c r="G518" s="83"/>
      <c r="H518" s="21" t="str">
        <f t="shared" si="18"/>
        <v/>
      </c>
      <c r="I518" s="84" t="s">
        <v>1303</v>
      </c>
      <c r="J518" s="215"/>
      <c r="L518" s="85"/>
      <c r="M518" s="216">
        <v>3.2039999999999997</v>
      </c>
      <c r="N518" s="244"/>
      <c r="O518" s="85"/>
      <c r="P518" s="86"/>
      <c r="Q518" s="85"/>
      <c r="R518" s="85"/>
      <c r="S518" s="85"/>
      <c r="T518" s="87" t="s">
        <v>14</v>
      </c>
      <c r="U518" s="85"/>
      <c r="V518" s="85"/>
      <c r="W518" s="88"/>
    </row>
    <row r="519" spans="6:23" s="81" customFormat="1" ht="11.25" outlineLevel="5" x14ac:dyDescent="0.2">
      <c r="F519" s="82"/>
      <c r="G519" s="83"/>
      <c r="H519" s="21" t="str">
        <f t="shared" si="18"/>
        <v/>
      </c>
      <c r="I519" s="84" t="s">
        <v>1821</v>
      </c>
      <c r="J519" s="215"/>
      <c r="L519" s="85"/>
      <c r="M519" s="216">
        <v>75.916999999999987</v>
      </c>
      <c r="N519" s="244"/>
      <c r="O519" s="85"/>
      <c r="P519" s="86"/>
      <c r="Q519" s="85"/>
      <c r="R519" s="85"/>
      <c r="S519" s="85"/>
      <c r="T519" s="87" t="s">
        <v>14</v>
      </c>
      <c r="U519" s="85"/>
      <c r="V519" s="85"/>
      <c r="W519" s="88"/>
    </row>
    <row r="520" spans="6:23" s="81" customFormat="1" ht="11.25" outlineLevel="5" x14ac:dyDescent="0.2">
      <c r="F520" s="82"/>
      <c r="G520" s="83"/>
      <c r="H520" s="21" t="str">
        <f t="shared" si="18"/>
        <v/>
      </c>
      <c r="I520" s="84" t="s">
        <v>1302</v>
      </c>
      <c r="J520" s="215"/>
      <c r="L520" s="85"/>
      <c r="M520" s="216">
        <v>2.7899999999999996</v>
      </c>
      <c r="N520" s="244"/>
      <c r="O520" s="85"/>
      <c r="P520" s="86"/>
      <c r="Q520" s="85"/>
      <c r="R520" s="85"/>
      <c r="S520" s="85"/>
      <c r="T520" s="87" t="s">
        <v>14</v>
      </c>
      <c r="U520" s="85"/>
      <c r="V520" s="85"/>
      <c r="W520" s="88"/>
    </row>
    <row r="521" spans="6:23" s="81" customFormat="1" ht="11.25" outlineLevel="5" x14ac:dyDescent="0.2">
      <c r="F521" s="82"/>
      <c r="G521" s="83"/>
      <c r="H521" s="21" t="str">
        <f t="shared" si="18"/>
        <v/>
      </c>
      <c r="I521" s="84" t="s">
        <v>1317</v>
      </c>
      <c r="J521" s="215"/>
      <c r="L521" s="85"/>
      <c r="M521" s="216">
        <v>9.2999999999999989</v>
      </c>
      <c r="N521" s="244"/>
      <c r="O521" s="85"/>
      <c r="P521" s="86"/>
      <c r="Q521" s="85"/>
      <c r="R521" s="85"/>
      <c r="S521" s="85"/>
      <c r="T521" s="87" t="s">
        <v>14</v>
      </c>
      <c r="U521" s="85"/>
      <c r="V521" s="85"/>
      <c r="W521" s="88"/>
    </row>
    <row r="522" spans="6:23" s="81" customFormat="1" ht="11.25" outlineLevel="5" x14ac:dyDescent="0.2">
      <c r="F522" s="82"/>
      <c r="G522" s="83"/>
      <c r="H522" s="21" t="str">
        <f t="shared" si="18"/>
        <v/>
      </c>
      <c r="I522" s="84" t="s">
        <v>1347</v>
      </c>
      <c r="J522" s="215"/>
      <c r="L522" s="85"/>
      <c r="M522" s="216">
        <v>7.1630000000000003</v>
      </c>
      <c r="N522" s="244"/>
      <c r="O522" s="85"/>
      <c r="P522" s="86"/>
      <c r="Q522" s="85"/>
      <c r="R522" s="85"/>
      <c r="S522" s="85"/>
      <c r="T522" s="87" t="s">
        <v>14</v>
      </c>
      <c r="U522" s="85"/>
      <c r="V522" s="85"/>
      <c r="W522" s="88"/>
    </row>
    <row r="523" spans="6:23" s="81" customFormat="1" ht="11.25" outlineLevel="5" x14ac:dyDescent="0.2">
      <c r="F523" s="82"/>
      <c r="G523" s="83"/>
      <c r="H523" s="21" t="str">
        <f t="shared" si="18"/>
        <v/>
      </c>
      <c r="I523" s="84" t="s">
        <v>1101</v>
      </c>
      <c r="J523" s="215"/>
      <c r="L523" s="85"/>
      <c r="M523" s="216">
        <v>0</v>
      </c>
      <c r="N523" s="244"/>
      <c r="O523" s="85"/>
      <c r="P523" s="86"/>
      <c r="Q523" s="85"/>
      <c r="R523" s="85"/>
      <c r="S523" s="85"/>
      <c r="T523" s="87" t="s">
        <v>14</v>
      </c>
      <c r="U523" s="85"/>
      <c r="V523" s="85"/>
      <c r="W523" s="88"/>
    </row>
    <row r="524" spans="6:23" s="81" customFormat="1" ht="11.25" outlineLevel="5" x14ac:dyDescent="0.2">
      <c r="F524" s="82"/>
      <c r="G524" s="83"/>
      <c r="H524" s="21" t="str">
        <f t="shared" si="18"/>
        <v/>
      </c>
      <c r="I524" s="84" t="s">
        <v>1281</v>
      </c>
      <c r="J524" s="215"/>
      <c r="L524" s="85"/>
      <c r="M524" s="216">
        <v>9.9600000000000009</v>
      </c>
      <c r="N524" s="244"/>
      <c r="O524" s="85"/>
      <c r="P524" s="86"/>
      <c r="Q524" s="85"/>
      <c r="R524" s="85"/>
      <c r="S524" s="85"/>
      <c r="T524" s="87" t="s">
        <v>14</v>
      </c>
      <c r="U524" s="85"/>
      <c r="V524" s="85"/>
      <c r="W524" s="88"/>
    </row>
    <row r="525" spans="6:23" s="81" customFormat="1" ht="11.25" outlineLevel="5" x14ac:dyDescent="0.2">
      <c r="F525" s="82"/>
      <c r="G525" s="83"/>
      <c r="H525" s="21" t="str">
        <f t="shared" si="18"/>
        <v/>
      </c>
      <c r="I525" s="84" t="s">
        <v>1316</v>
      </c>
      <c r="J525" s="215"/>
      <c r="L525" s="85"/>
      <c r="M525" s="216">
        <v>10.71</v>
      </c>
      <c r="N525" s="244"/>
      <c r="O525" s="85"/>
      <c r="P525" s="86"/>
      <c r="Q525" s="85"/>
      <c r="R525" s="85"/>
      <c r="S525" s="85"/>
      <c r="T525" s="87" t="s">
        <v>14</v>
      </c>
      <c r="U525" s="85"/>
      <c r="V525" s="85"/>
      <c r="W525" s="88"/>
    </row>
    <row r="526" spans="6:23" s="81" customFormat="1" ht="11.25" outlineLevel="5" x14ac:dyDescent="0.2">
      <c r="F526" s="82"/>
      <c r="G526" s="83"/>
      <c r="H526" s="21" t="str">
        <f t="shared" si="18"/>
        <v/>
      </c>
      <c r="I526" s="84" t="s">
        <v>1276</v>
      </c>
      <c r="J526" s="215"/>
      <c r="L526" s="85"/>
      <c r="M526" s="216">
        <v>3.2039999999999997</v>
      </c>
      <c r="N526" s="244"/>
      <c r="O526" s="85"/>
      <c r="P526" s="86"/>
      <c r="Q526" s="85"/>
      <c r="R526" s="85"/>
      <c r="S526" s="85"/>
      <c r="T526" s="87" t="s">
        <v>14</v>
      </c>
      <c r="U526" s="85"/>
      <c r="V526" s="85"/>
      <c r="W526" s="88"/>
    </row>
    <row r="527" spans="6:23" s="81" customFormat="1" ht="11.25" outlineLevel="5" x14ac:dyDescent="0.2">
      <c r="F527" s="82"/>
      <c r="G527" s="83"/>
      <c r="H527" s="21" t="str">
        <f t="shared" si="18"/>
        <v/>
      </c>
      <c r="I527" s="84" t="s">
        <v>1730</v>
      </c>
      <c r="J527" s="215"/>
      <c r="L527" s="85"/>
      <c r="M527" s="216">
        <v>76.112799999999993</v>
      </c>
      <c r="N527" s="244"/>
      <c r="O527" s="85"/>
      <c r="P527" s="86"/>
      <c r="Q527" s="85"/>
      <c r="R527" s="85"/>
      <c r="S527" s="85"/>
      <c r="T527" s="87" t="s">
        <v>14</v>
      </c>
      <c r="U527" s="85"/>
      <c r="V527" s="85"/>
      <c r="W527" s="88"/>
    </row>
    <row r="528" spans="6:23" s="81" customFormat="1" ht="11.25" outlineLevel="5" x14ac:dyDescent="0.2">
      <c r="F528" s="82"/>
      <c r="G528" s="83"/>
      <c r="H528" s="21" t="str">
        <f t="shared" si="18"/>
        <v/>
      </c>
      <c r="I528" s="84" t="s">
        <v>1278</v>
      </c>
      <c r="J528" s="215"/>
      <c r="L528" s="85"/>
      <c r="M528" s="216">
        <v>2.8619999999999997</v>
      </c>
      <c r="N528" s="244"/>
      <c r="O528" s="85"/>
      <c r="P528" s="86"/>
      <c r="Q528" s="85"/>
      <c r="R528" s="85"/>
      <c r="S528" s="85"/>
      <c r="T528" s="87" t="s">
        <v>14</v>
      </c>
      <c r="U528" s="85"/>
      <c r="V528" s="85"/>
      <c r="W528" s="88"/>
    </row>
    <row r="529" spans="6:25" s="81" customFormat="1" ht="11.25" outlineLevel="5" x14ac:dyDescent="0.2">
      <c r="F529" s="82"/>
      <c r="G529" s="83"/>
      <c r="H529" s="21" t="str">
        <f t="shared" si="18"/>
        <v/>
      </c>
      <c r="I529" s="84" t="s">
        <v>1318</v>
      </c>
      <c r="J529" s="215"/>
      <c r="L529" s="85"/>
      <c r="M529" s="216">
        <v>9.5399999999999991</v>
      </c>
      <c r="N529" s="244"/>
      <c r="O529" s="85"/>
      <c r="P529" s="86"/>
      <c r="Q529" s="85"/>
      <c r="R529" s="85"/>
      <c r="S529" s="85"/>
      <c r="T529" s="87" t="s">
        <v>14</v>
      </c>
      <c r="U529" s="85"/>
      <c r="V529" s="85"/>
      <c r="W529" s="88"/>
    </row>
    <row r="530" spans="6:25" s="81" customFormat="1" ht="11.25" outlineLevel="5" x14ac:dyDescent="0.2">
      <c r="F530" s="82"/>
      <c r="G530" s="83"/>
      <c r="H530" s="21" t="str">
        <f t="shared" si="18"/>
        <v/>
      </c>
      <c r="I530" s="84" t="s">
        <v>1341</v>
      </c>
      <c r="J530" s="215"/>
      <c r="L530" s="85"/>
      <c r="M530" s="216">
        <v>16.752000000000002</v>
      </c>
      <c r="N530" s="244"/>
      <c r="O530" s="85"/>
      <c r="P530" s="86"/>
      <c r="Q530" s="85"/>
      <c r="R530" s="85"/>
      <c r="S530" s="85"/>
      <c r="T530" s="87" t="s">
        <v>14</v>
      </c>
      <c r="U530" s="85"/>
      <c r="V530" s="85"/>
      <c r="W530" s="88"/>
    </row>
    <row r="531" spans="6:25" s="81" customFormat="1" ht="11.25" outlineLevel="5" x14ac:dyDescent="0.2">
      <c r="F531" s="82"/>
      <c r="G531" s="83"/>
      <c r="H531" s="21" t="str">
        <f t="shared" si="18"/>
        <v/>
      </c>
      <c r="I531" s="84" t="s">
        <v>1283</v>
      </c>
      <c r="J531" s="215"/>
      <c r="L531" s="85"/>
      <c r="M531" s="216">
        <v>9.6000000000000014</v>
      </c>
      <c r="N531" s="244"/>
      <c r="O531" s="85"/>
      <c r="P531" s="86"/>
      <c r="Q531" s="85"/>
      <c r="R531" s="85"/>
      <c r="S531" s="85"/>
      <c r="T531" s="87" t="s">
        <v>14</v>
      </c>
      <c r="U531" s="85"/>
      <c r="V531" s="85"/>
      <c r="W531" s="88"/>
    </row>
    <row r="532" spans="6:25" s="81" customFormat="1" ht="11.25" outlineLevel="5" x14ac:dyDescent="0.2">
      <c r="F532" s="82"/>
      <c r="G532" s="83"/>
      <c r="H532" s="21" t="str">
        <f t="shared" si="18"/>
        <v/>
      </c>
      <c r="I532" s="84" t="s">
        <v>1277</v>
      </c>
      <c r="J532" s="215"/>
      <c r="L532" s="85"/>
      <c r="M532" s="216">
        <v>2.8800000000000003</v>
      </c>
      <c r="N532" s="244"/>
      <c r="O532" s="85"/>
      <c r="P532" s="86"/>
      <c r="Q532" s="85"/>
      <c r="R532" s="85"/>
      <c r="S532" s="85"/>
      <c r="T532" s="87" t="s">
        <v>14</v>
      </c>
      <c r="U532" s="85"/>
      <c r="V532" s="85"/>
      <c r="W532" s="88"/>
    </row>
    <row r="533" spans="6:25" s="81" customFormat="1" ht="11.25" outlineLevel="5" x14ac:dyDescent="0.2">
      <c r="F533" s="82"/>
      <c r="G533" s="83"/>
      <c r="H533" s="21" t="str">
        <f t="shared" si="18"/>
        <v/>
      </c>
      <c r="I533" s="84" t="s">
        <v>2260</v>
      </c>
      <c r="J533" s="215"/>
      <c r="L533" s="85"/>
      <c r="M533" s="216">
        <v>76.724999999999994</v>
      </c>
      <c r="N533" s="244"/>
      <c r="O533" s="85"/>
      <c r="P533" s="86"/>
      <c r="Q533" s="85"/>
      <c r="R533" s="85"/>
      <c r="S533" s="85"/>
      <c r="T533" s="87" t="s">
        <v>14</v>
      </c>
      <c r="U533" s="85"/>
      <c r="V533" s="85"/>
      <c r="W533" s="88"/>
    </row>
    <row r="534" spans="6:25" s="81" customFormat="1" ht="11.25" outlineLevel="5" x14ac:dyDescent="0.2">
      <c r="F534" s="82"/>
      <c r="G534" s="83"/>
      <c r="H534" s="21" t="str">
        <f t="shared" si="18"/>
        <v/>
      </c>
      <c r="I534" s="84" t="s">
        <v>1102</v>
      </c>
      <c r="J534" s="215"/>
      <c r="L534" s="85"/>
      <c r="M534" s="216">
        <v>0</v>
      </c>
      <c r="N534" s="244"/>
      <c r="O534" s="85"/>
      <c r="P534" s="86"/>
      <c r="Q534" s="85"/>
      <c r="R534" s="85"/>
      <c r="S534" s="85"/>
      <c r="T534" s="87" t="s">
        <v>14</v>
      </c>
      <c r="U534" s="85"/>
      <c r="V534" s="85"/>
      <c r="W534" s="88"/>
    </row>
    <row r="535" spans="6:25" s="81" customFormat="1" ht="11.25" outlineLevel="5" x14ac:dyDescent="0.2">
      <c r="F535" s="82"/>
      <c r="G535" s="83"/>
      <c r="H535" s="21" t="str">
        <f t="shared" si="18"/>
        <v/>
      </c>
      <c r="I535" s="84" t="s">
        <v>1315</v>
      </c>
      <c r="J535" s="215"/>
      <c r="L535" s="85"/>
      <c r="M535" s="216">
        <v>8.3249999999999993</v>
      </c>
      <c r="N535" s="244"/>
      <c r="O535" s="85"/>
      <c r="P535" s="86"/>
      <c r="Q535" s="85"/>
      <c r="R535" s="85"/>
      <c r="S535" s="85"/>
      <c r="T535" s="87" t="s">
        <v>14</v>
      </c>
      <c r="U535" s="85"/>
      <c r="V535" s="85"/>
      <c r="W535" s="88"/>
    </row>
    <row r="536" spans="6:25" s="81" customFormat="1" ht="11.25" outlineLevel="5" x14ac:dyDescent="0.2">
      <c r="F536" s="82"/>
      <c r="G536" s="83"/>
      <c r="H536" s="21" t="str">
        <f t="shared" si="18"/>
        <v/>
      </c>
      <c r="I536" s="84" t="s">
        <v>1781</v>
      </c>
      <c r="J536" s="215"/>
      <c r="L536" s="85"/>
      <c r="M536" s="216">
        <v>17.423999999999996</v>
      </c>
      <c r="N536" s="244"/>
      <c r="O536" s="85"/>
      <c r="P536" s="86"/>
      <c r="Q536" s="85"/>
      <c r="R536" s="85"/>
      <c r="S536" s="85"/>
      <c r="T536" s="87" t="s">
        <v>14</v>
      </c>
      <c r="U536" s="85"/>
      <c r="V536" s="85"/>
      <c r="W536" s="88"/>
    </row>
    <row r="537" spans="6:25" s="81" customFormat="1" ht="11.25" outlineLevel="5" x14ac:dyDescent="0.2">
      <c r="F537" s="82"/>
      <c r="G537" s="83"/>
      <c r="H537" s="21" t="str">
        <f t="shared" si="18"/>
        <v/>
      </c>
      <c r="I537" s="84" t="s">
        <v>1314</v>
      </c>
      <c r="J537" s="215"/>
      <c r="L537" s="85"/>
      <c r="M537" s="216">
        <v>9.735000000000003</v>
      </c>
      <c r="N537" s="244"/>
      <c r="O537" s="85"/>
      <c r="P537" s="86"/>
      <c r="Q537" s="85"/>
      <c r="R537" s="85"/>
      <c r="S537" s="85"/>
      <c r="T537" s="87" t="s">
        <v>14</v>
      </c>
      <c r="U537" s="85"/>
      <c r="V537" s="85"/>
      <c r="W537" s="88"/>
    </row>
    <row r="538" spans="6:25" s="81" customFormat="1" ht="11.25" outlineLevel="5" x14ac:dyDescent="0.2">
      <c r="F538" s="82"/>
      <c r="G538" s="83"/>
      <c r="H538" s="21" t="str">
        <f t="shared" si="18"/>
        <v/>
      </c>
      <c r="I538" s="84" t="s">
        <v>1604</v>
      </c>
      <c r="J538" s="215"/>
      <c r="L538" s="85"/>
      <c r="M538" s="216">
        <v>8.0277999999999992</v>
      </c>
      <c r="N538" s="244"/>
      <c r="O538" s="85"/>
      <c r="P538" s="86"/>
      <c r="Q538" s="85"/>
      <c r="R538" s="85"/>
      <c r="S538" s="85"/>
      <c r="T538" s="87" t="s">
        <v>14</v>
      </c>
      <c r="U538" s="85"/>
      <c r="V538" s="85"/>
      <c r="W538" s="88"/>
    </row>
    <row r="539" spans="6:25" s="81" customFormat="1" ht="11.25" outlineLevel="5" x14ac:dyDescent="0.2">
      <c r="F539" s="82"/>
      <c r="G539" s="83"/>
      <c r="H539" s="21" t="str">
        <f t="shared" si="18"/>
        <v/>
      </c>
      <c r="I539" s="84" t="s">
        <v>1913</v>
      </c>
      <c r="J539" s="215"/>
      <c r="L539" s="85"/>
      <c r="M539" s="216">
        <v>1.5275000000000007</v>
      </c>
      <c r="N539" s="244"/>
      <c r="O539" s="85"/>
      <c r="P539" s="86"/>
      <c r="Q539" s="85"/>
      <c r="R539" s="85"/>
      <c r="S539" s="85"/>
      <c r="T539" s="87" t="s">
        <v>14</v>
      </c>
      <c r="U539" s="85"/>
      <c r="V539" s="85"/>
      <c r="W539" s="88"/>
    </row>
    <row r="540" spans="6:25" s="81" customFormat="1" ht="11.25" outlineLevel="5" x14ac:dyDescent="0.2">
      <c r="F540" s="82"/>
      <c r="G540" s="83"/>
      <c r="H540" s="21" t="str">
        <f t="shared" si="18"/>
        <v/>
      </c>
      <c r="I540" s="84" t="s">
        <v>11</v>
      </c>
      <c r="J540" s="215"/>
      <c r="L540" s="85"/>
      <c r="M540" s="216">
        <v>466.21535</v>
      </c>
      <c r="N540" s="244"/>
      <c r="O540" s="85"/>
      <c r="P540" s="86"/>
      <c r="Q540" s="85"/>
      <c r="R540" s="85"/>
      <c r="S540" s="85"/>
      <c r="T540" s="87" t="s">
        <v>14</v>
      </c>
      <c r="U540" s="85"/>
      <c r="V540" s="85"/>
      <c r="W540" s="88"/>
    </row>
    <row r="541" spans="6:25" s="6" customFormat="1" ht="12.75" customHeight="1" outlineLevel="4" x14ac:dyDescent="0.2">
      <c r="F541" s="7"/>
      <c r="G541" s="8"/>
      <c r="H541" s="8"/>
      <c r="I541" s="217"/>
      <c r="J541" s="218"/>
      <c r="K541" s="219"/>
      <c r="L541" s="220"/>
      <c r="M541" s="219"/>
      <c r="N541" s="242"/>
      <c r="O541" s="11"/>
      <c r="P541" s="12"/>
      <c r="Q541" s="11"/>
      <c r="R541" s="11"/>
      <c r="S541" s="11"/>
      <c r="T541" s="5" t="s">
        <v>14</v>
      </c>
      <c r="U541" s="11"/>
      <c r="V541" s="11"/>
      <c r="W541" s="11"/>
    </row>
    <row r="542" spans="6:25" s="60" customFormat="1" ht="16.5" customHeight="1" outlineLevel="3" x14ac:dyDescent="0.2">
      <c r="F542" s="61"/>
      <c r="G542" s="62"/>
      <c r="H542" s="63"/>
      <c r="I542" s="227" t="s">
        <v>3680</v>
      </c>
      <c r="J542" s="62"/>
      <c r="K542" s="64"/>
      <c r="L542" s="65"/>
      <c r="M542" s="64"/>
      <c r="N542" s="239"/>
      <c r="O542" s="65">
        <f>SUBTOTAL(9,O543:O552)</f>
        <v>0</v>
      </c>
      <c r="P542" s="67"/>
      <c r="Q542" s="68">
        <f>SUBTOTAL(9,Q543:Q552)</f>
        <v>0</v>
      </c>
      <c r="R542" s="65"/>
      <c r="S542" s="68">
        <f>SUBTOTAL(9,S543:S552)</f>
        <v>1.9493940000000001</v>
      </c>
      <c r="T542" s="69" t="s">
        <v>14</v>
      </c>
      <c r="U542" s="66">
        <f>SUBTOTAL(9,U543:U552)</f>
        <v>0</v>
      </c>
      <c r="V542" s="66">
        <f>SUBTOTAL(9,V543:V552)</f>
        <v>0</v>
      </c>
      <c r="W542" s="70"/>
      <c r="Y542" s="66">
        <f>SUBTOTAL(9,Y543:Y552)</f>
        <v>1</v>
      </c>
    </row>
    <row r="543" spans="6:25" s="205" customFormat="1" ht="12" outlineLevel="4" x14ac:dyDescent="0.2">
      <c r="F543" s="72">
        <v>60</v>
      </c>
      <c r="G543" s="73" t="s">
        <v>34</v>
      </c>
      <c r="H543" s="74" t="s">
        <v>647</v>
      </c>
      <c r="I543" s="75" t="s">
        <v>2910</v>
      </c>
      <c r="J543" s="73" t="s">
        <v>38</v>
      </c>
      <c r="K543" s="76">
        <v>324.899</v>
      </c>
      <c r="L543" s="77">
        <v>0</v>
      </c>
      <c r="M543" s="206">
        <v>324.899</v>
      </c>
      <c r="N543" s="232"/>
      <c r="O543" s="77">
        <f>M543*N543</f>
        <v>0</v>
      </c>
      <c r="P543" s="79"/>
      <c r="Q543" s="80">
        <f>M543*P543</f>
        <v>0</v>
      </c>
      <c r="R543" s="79">
        <v>6.0000000000000001E-3</v>
      </c>
      <c r="S543" s="80">
        <f>M543*R543</f>
        <v>1.9493940000000001</v>
      </c>
      <c r="T543" s="78">
        <v>15</v>
      </c>
      <c r="U543" s="78">
        <f>O543*(T543/100)</f>
        <v>0</v>
      </c>
      <c r="V543" s="78">
        <f>O543+U543</f>
        <v>0</v>
      </c>
      <c r="W543" s="75"/>
      <c r="X543" s="96" t="s">
        <v>1162</v>
      </c>
      <c r="Y543" s="96">
        <v>1</v>
      </c>
    </row>
    <row r="544" spans="6:25" s="71" customFormat="1" ht="78.75" outlineLevel="4" x14ac:dyDescent="0.2">
      <c r="F544" s="207"/>
      <c r="G544" s="208"/>
      <c r="H544" s="19" t="s">
        <v>1053</v>
      </c>
      <c r="I544" s="228" t="s">
        <v>3614</v>
      </c>
      <c r="J544" s="221"/>
      <c r="K544" s="221"/>
      <c r="L544" s="221"/>
      <c r="M544" s="221"/>
      <c r="N544" s="245"/>
      <c r="O544" s="231"/>
      <c r="P544" s="209"/>
      <c r="Q544" s="210"/>
      <c r="R544" s="209"/>
      <c r="S544" s="210"/>
      <c r="T544" s="211"/>
      <c r="U544" s="211"/>
      <c r="V544" s="211"/>
      <c r="W544" s="212"/>
      <c r="X544" s="212"/>
      <c r="Y544" s="212"/>
    </row>
    <row r="545" spans="6:25" s="71" customFormat="1" ht="6" customHeight="1" outlineLevel="4" x14ac:dyDescent="0.2">
      <c r="F545" s="207"/>
      <c r="G545" s="208"/>
      <c r="H545" s="20"/>
      <c r="I545" s="212"/>
      <c r="J545" s="208"/>
      <c r="K545" s="213"/>
      <c r="L545" s="214"/>
      <c r="M545" s="213"/>
      <c r="N545" s="241"/>
      <c r="O545" s="214"/>
      <c r="P545" s="209"/>
      <c r="Q545" s="210"/>
      <c r="R545" s="209"/>
      <c r="S545" s="210"/>
      <c r="T545" s="211"/>
      <c r="U545" s="211"/>
      <c r="V545" s="211"/>
      <c r="W545" s="212"/>
      <c r="X545" s="212"/>
      <c r="Y545" s="212"/>
    </row>
    <row r="546" spans="6:25" s="81" customFormat="1" ht="11.25" outlineLevel="5" x14ac:dyDescent="0.2">
      <c r="F546" s="82"/>
      <c r="G546" s="83"/>
      <c r="H546" s="21" t="str">
        <f t="shared" ref="H546:H551" si="19">IF(AND(H545&lt;&gt;"Výkaz výměr:",I545=""),"Výkaz výměr:","")</f>
        <v>Výkaz výměr:</v>
      </c>
      <c r="I546" s="84" t="s">
        <v>2538</v>
      </c>
      <c r="J546" s="215"/>
      <c r="L546" s="85"/>
      <c r="M546" s="216">
        <v>0</v>
      </c>
      <c r="N546" s="244"/>
      <c r="O546" s="85"/>
      <c r="P546" s="86"/>
      <c r="Q546" s="85"/>
      <c r="R546" s="85"/>
      <c r="S546" s="85"/>
      <c r="T546" s="87" t="s">
        <v>14</v>
      </c>
      <c r="U546" s="85"/>
      <c r="V546" s="85"/>
      <c r="W546" s="88"/>
    </row>
    <row r="547" spans="6:25" s="81" customFormat="1" ht="11.25" outlineLevel="5" x14ac:dyDescent="0.2">
      <c r="F547" s="82"/>
      <c r="G547" s="83"/>
      <c r="H547" s="21" t="str">
        <f t="shared" si="19"/>
        <v/>
      </c>
      <c r="I547" s="84" t="s">
        <v>2183</v>
      </c>
      <c r="J547" s="215"/>
      <c r="L547" s="85"/>
      <c r="M547" s="216">
        <v>0</v>
      </c>
      <c r="N547" s="244"/>
      <c r="O547" s="85"/>
      <c r="P547" s="86"/>
      <c r="Q547" s="85"/>
      <c r="R547" s="85"/>
      <c r="S547" s="85"/>
      <c r="T547" s="87" t="s">
        <v>14</v>
      </c>
      <c r="U547" s="85"/>
      <c r="V547" s="85"/>
      <c r="W547" s="88"/>
    </row>
    <row r="548" spans="6:25" s="81" customFormat="1" ht="11.25" outlineLevel="5" x14ac:dyDescent="0.2">
      <c r="F548" s="82"/>
      <c r="G548" s="83"/>
      <c r="H548" s="21" t="str">
        <f t="shared" si="19"/>
        <v/>
      </c>
      <c r="I548" s="84" t="s">
        <v>1101</v>
      </c>
      <c r="J548" s="215"/>
      <c r="L548" s="85"/>
      <c r="M548" s="216">
        <v>0</v>
      </c>
      <c r="N548" s="244"/>
      <c r="O548" s="85"/>
      <c r="P548" s="86"/>
      <c r="Q548" s="85"/>
      <c r="R548" s="85"/>
      <c r="S548" s="85"/>
      <c r="T548" s="87" t="s">
        <v>14</v>
      </c>
      <c r="U548" s="85"/>
      <c r="V548" s="85"/>
      <c r="W548" s="88"/>
    </row>
    <row r="549" spans="6:25" s="81" customFormat="1" ht="11.25" outlineLevel="5" x14ac:dyDescent="0.2">
      <c r="F549" s="82"/>
      <c r="G549" s="83"/>
      <c r="H549" s="21" t="str">
        <f t="shared" si="19"/>
        <v/>
      </c>
      <c r="I549" s="84" t="s">
        <v>1992</v>
      </c>
      <c r="J549" s="215"/>
      <c r="L549" s="85"/>
      <c r="M549" s="216">
        <v>439.93900000000002</v>
      </c>
      <c r="N549" s="244"/>
      <c r="O549" s="85"/>
      <c r="P549" s="86"/>
      <c r="Q549" s="85"/>
      <c r="R549" s="85"/>
      <c r="S549" s="85"/>
      <c r="T549" s="87" t="s">
        <v>14</v>
      </c>
      <c r="U549" s="85"/>
      <c r="V549" s="85"/>
      <c r="W549" s="88"/>
    </row>
    <row r="550" spans="6:25" s="81" customFormat="1" ht="11.25" outlineLevel="5" x14ac:dyDescent="0.2">
      <c r="F550" s="82"/>
      <c r="G550" s="83"/>
      <c r="H550" s="21" t="str">
        <f t="shared" si="19"/>
        <v/>
      </c>
      <c r="I550" s="84" t="s">
        <v>2345</v>
      </c>
      <c r="J550" s="215"/>
      <c r="L550" s="85"/>
      <c r="M550" s="216">
        <v>-115.04</v>
      </c>
      <c r="N550" s="244"/>
      <c r="O550" s="85"/>
      <c r="P550" s="86"/>
      <c r="Q550" s="85"/>
      <c r="R550" s="85"/>
      <c r="S550" s="85"/>
      <c r="T550" s="87" t="s">
        <v>14</v>
      </c>
      <c r="U550" s="85"/>
      <c r="V550" s="85"/>
      <c r="W550" s="88"/>
    </row>
    <row r="551" spans="6:25" s="81" customFormat="1" ht="11.25" outlineLevel="5" x14ac:dyDescent="0.2">
      <c r="F551" s="82"/>
      <c r="G551" s="83"/>
      <c r="H551" s="21" t="str">
        <f t="shared" si="19"/>
        <v/>
      </c>
      <c r="I551" s="84" t="s">
        <v>11</v>
      </c>
      <c r="J551" s="215"/>
      <c r="L551" s="85"/>
      <c r="M551" s="216">
        <v>324.899</v>
      </c>
      <c r="N551" s="244"/>
      <c r="O551" s="85"/>
      <c r="P551" s="86"/>
      <c r="Q551" s="85"/>
      <c r="R551" s="85"/>
      <c r="S551" s="85"/>
      <c r="T551" s="87" t="s">
        <v>14</v>
      </c>
      <c r="U551" s="85"/>
      <c r="V551" s="85"/>
      <c r="W551" s="88"/>
    </row>
    <row r="552" spans="6:25" s="6" customFormat="1" ht="12.75" customHeight="1" outlineLevel="4" x14ac:dyDescent="0.2">
      <c r="F552" s="7"/>
      <c r="G552" s="8"/>
      <c r="H552" s="8"/>
      <c r="I552" s="217"/>
      <c r="J552" s="218"/>
      <c r="K552" s="219"/>
      <c r="L552" s="220"/>
      <c r="M552" s="219"/>
      <c r="N552" s="242"/>
      <c r="O552" s="11"/>
      <c r="P552" s="12"/>
      <c r="Q552" s="11"/>
      <c r="R552" s="11"/>
      <c r="S552" s="11"/>
      <c r="T552" s="5" t="s">
        <v>14</v>
      </c>
      <c r="U552" s="11"/>
      <c r="V552" s="11"/>
      <c r="W552" s="11"/>
    </row>
    <row r="553" spans="6:25" s="60" customFormat="1" ht="16.5" customHeight="1" outlineLevel="3" x14ac:dyDescent="0.2">
      <c r="F553" s="61"/>
      <c r="G553" s="62"/>
      <c r="H553" s="63"/>
      <c r="I553" s="227" t="s">
        <v>3681</v>
      </c>
      <c r="J553" s="62"/>
      <c r="K553" s="64"/>
      <c r="L553" s="65"/>
      <c r="M553" s="64"/>
      <c r="N553" s="239"/>
      <c r="O553" s="65">
        <f>SUBTOTAL(9,O554:O595)</f>
        <v>0</v>
      </c>
      <c r="P553" s="67"/>
      <c r="Q553" s="68">
        <f>SUBTOTAL(9,Q554:Q595)</f>
        <v>0</v>
      </c>
      <c r="R553" s="65"/>
      <c r="S553" s="68">
        <f>SUBTOTAL(9,S554:S595)</f>
        <v>2.7723217499999993</v>
      </c>
      <c r="T553" s="69" t="s">
        <v>14</v>
      </c>
      <c r="U553" s="66">
        <f>SUBTOTAL(9,U554:U595)</f>
        <v>0</v>
      </c>
      <c r="V553" s="66">
        <f>SUBTOTAL(9,V554:V595)</f>
        <v>0</v>
      </c>
      <c r="W553" s="70"/>
      <c r="Y553" s="66">
        <f>SUBTOTAL(9,Y554:Y595)</f>
        <v>2</v>
      </c>
    </row>
    <row r="554" spans="6:25" s="205" customFormat="1" ht="12" outlineLevel="4" x14ac:dyDescent="0.2">
      <c r="F554" s="72">
        <v>61</v>
      </c>
      <c r="G554" s="73" t="s">
        <v>34</v>
      </c>
      <c r="H554" s="74" t="s">
        <v>732</v>
      </c>
      <c r="I554" s="75" t="s">
        <v>2459</v>
      </c>
      <c r="J554" s="73" t="s">
        <v>15</v>
      </c>
      <c r="K554" s="76">
        <v>1650.3249999999996</v>
      </c>
      <c r="L554" s="77">
        <v>0</v>
      </c>
      <c r="M554" s="206">
        <v>1650.3249999999996</v>
      </c>
      <c r="N554" s="232"/>
      <c r="O554" s="77">
        <f>M554*N554</f>
        <v>0</v>
      </c>
      <c r="P554" s="79"/>
      <c r="Q554" s="80">
        <f>M554*P554</f>
        <v>0</v>
      </c>
      <c r="R554" s="79">
        <v>1.67E-3</v>
      </c>
      <c r="S554" s="80">
        <f>M554*R554</f>
        <v>2.7560427499999993</v>
      </c>
      <c r="T554" s="78">
        <v>15</v>
      </c>
      <c r="U554" s="78">
        <f>O554*(T554/100)</f>
        <v>0</v>
      </c>
      <c r="V554" s="78">
        <f>O554+U554</f>
        <v>0</v>
      </c>
      <c r="W554" s="75"/>
      <c r="X554" s="96" t="s">
        <v>1162</v>
      </c>
      <c r="Y554" s="96">
        <v>1</v>
      </c>
    </row>
    <row r="555" spans="6:25" s="71" customFormat="1" ht="33.75" outlineLevel="4" x14ac:dyDescent="0.2">
      <c r="F555" s="207"/>
      <c r="G555" s="208"/>
      <c r="H555" s="19" t="s">
        <v>1053</v>
      </c>
      <c r="I555" s="228" t="s">
        <v>2933</v>
      </c>
      <c r="J555" s="221"/>
      <c r="K555" s="221"/>
      <c r="L555" s="221"/>
      <c r="M555" s="221"/>
      <c r="N555" s="245"/>
      <c r="O555" s="231"/>
      <c r="P555" s="209"/>
      <c r="Q555" s="210"/>
      <c r="R555" s="209"/>
      <c r="S555" s="210"/>
      <c r="T555" s="211"/>
      <c r="U555" s="211"/>
      <c r="V555" s="211"/>
      <c r="W555" s="212"/>
      <c r="X555" s="212"/>
      <c r="Y555" s="212"/>
    </row>
    <row r="556" spans="6:25" s="71" customFormat="1" ht="6" customHeight="1" outlineLevel="4" x14ac:dyDescent="0.2">
      <c r="F556" s="207"/>
      <c r="G556" s="208"/>
      <c r="H556" s="20"/>
      <c r="I556" s="212"/>
      <c r="J556" s="208"/>
      <c r="K556" s="213"/>
      <c r="L556" s="214"/>
      <c r="M556" s="213"/>
      <c r="N556" s="241"/>
      <c r="O556" s="214"/>
      <c r="P556" s="209"/>
      <c r="Q556" s="210"/>
      <c r="R556" s="209"/>
      <c r="S556" s="210"/>
      <c r="T556" s="211"/>
      <c r="U556" s="211"/>
      <c r="V556" s="211"/>
      <c r="W556" s="212"/>
      <c r="X556" s="212"/>
      <c r="Y556" s="212"/>
    </row>
    <row r="557" spans="6:25" s="81" customFormat="1" ht="11.25" outlineLevel="5" x14ac:dyDescent="0.2">
      <c r="F557" s="82"/>
      <c r="G557" s="83"/>
      <c r="H557" s="21" t="str">
        <f t="shared" ref="H557:H587" si="20">IF(AND(H556&lt;&gt;"Výkaz výměr:",I556=""),"Výkaz výměr:","")</f>
        <v>Výkaz výměr:</v>
      </c>
      <c r="I557" s="84" t="s">
        <v>1129</v>
      </c>
      <c r="J557" s="215"/>
      <c r="L557" s="85"/>
      <c r="M557" s="216">
        <v>0</v>
      </c>
      <c r="N557" s="244"/>
      <c r="O557" s="85"/>
      <c r="P557" s="86"/>
      <c r="Q557" s="85"/>
      <c r="R557" s="85"/>
      <c r="S557" s="85"/>
      <c r="T557" s="87" t="s">
        <v>14</v>
      </c>
      <c r="U557" s="85"/>
      <c r="V557" s="85"/>
      <c r="W557" s="88"/>
    </row>
    <row r="558" spans="6:25" s="81" customFormat="1" ht="11.25" outlineLevel="5" x14ac:dyDescent="0.2">
      <c r="F558" s="82"/>
      <c r="G558" s="83"/>
      <c r="H558" s="21" t="str">
        <f t="shared" si="20"/>
        <v/>
      </c>
      <c r="I558" s="84" t="s">
        <v>1637</v>
      </c>
      <c r="J558" s="215"/>
      <c r="L558" s="85"/>
      <c r="M558" s="216">
        <v>357</v>
      </c>
      <c r="N558" s="244"/>
      <c r="O558" s="85"/>
      <c r="P558" s="86"/>
      <c r="Q558" s="85"/>
      <c r="R558" s="85"/>
      <c r="S558" s="85"/>
      <c r="T558" s="87" t="s">
        <v>14</v>
      </c>
      <c r="U558" s="85"/>
      <c r="V558" s="85"/>
      <c r="W558" s="88"/>
    </row>
    <row r="559" spans="6:25" s="81" customFormat="1" ht="11.25" outlineLevel="5" x14ac:dyDescent="0.2">
      <c r="F559" s="82"/>
      <c r="G559" s="83"/>
      <c r="H559" s="21" t="str">
        <f t="shared" si="20"/>
        <v/>
      </c>
      <c r="I559" s="84" t="s">
        <v>1608</v>
      </c>
      <c r="J559" s="215"/>
      <c r="L559" s="85"/>
      <c r="M559" s="216">
        <v>243</v>
      </c>
      <c r="N559" s="244"/>
      <c r="O559" s="85"/>
      <c r="P559" s="86"/>
      <c r="Q559" s="85"/>
      <c r="R559" s="85"/>
      <c r="S559" s="85"/>
      <c r="T559" s="87" t="s">
        <v>14</v>
      </c>
      <c r="U559" s="85"/>
      <c r="V559" s="85"/>
      <c r="W559" s="88"/>
    </row>
    <row r="560" spans="6:25" s="81" customFormat="1" ht="11.25" outlineLevel="5" x14ac:dyDescent="0.2">
      <c r="F560" s="82"/>
      <c r="G560" s="83"/>
      <c r="H560" s="21" t="str">
        <f t="shared" si="20"/>
        <v/>
      </c>
      <c r="I560" s="84" t="s">
        <v>1611</v>
      </c>
      <c r="J560" s="215"/>
      <c r="L560" s="85"/>
      <c r="M560" s="216">
        <v>61.2</v>
      </c>
      <c r="N560" s="244"/>
      <c r="O560" s="85"/>
      <c r="P560" s="86"/>
      <c r="Q560" s="85"/>
      <c r="R560" s="85"/>
      <c r="S560" s="85"/>
      <c r="T560" s="87" t="s">
        <v>14</v>
      </c>
      <c r="U560" s="85"/>
      <c r="V560" s="85"/>
      <c r="W560" s="88"/>
    </row>
    <row r="561" spans="6:23" s="81" customFormat="1" ht="11.25" outlineLevel="5" x14ac:dyDescent="0.2">
      <c r="F561" s="82"/>
      <c r="G561" s="83"/>
      <c r="H561" s="21" t="str">
        <f t="shared" si="20"/>
        <v/>
      </c>
      <c r="I561" s="84" t="s">
        <v>1606</v>
      </c>
      <c r="J561" s="215"/>
      <c r="L561" s="85"/>
      <c r="M561" s="216">
        <v>54</v>
      </c>
      <c r="N561" s="244"/>
      <c r="O561" s="85"/>
      <c r="P561" s="86"/>
      <c r="Q561" s="85"/>
      <c r="R561" s="85"/>
      <c r="S561" s="85"/>
      <c r="T561" s="87" t="s">
        <v>14</v>
      </c>
      <c r="U561" s="85"/>
      <c r="V561" s="85"/>
      <c r="W561" s="88"/>
    </row>
    <row r="562" spans="6:23" s="81" customFormat="1" ht="11.25" outlineLevel="5" x14ac:dyDescent="0.2">
      <c r="F562" s="82"/>
      <c r="G562" s="83"/>
      <c r="H562" s="21" t="str">
        <f t="shared" si="20"/>
        <v/>
      </c>
      <c r="I562" s="84" t="s">
        <v>1468</v>
      </c>
      <c r="J562" s="215"/>
      <c r="L562" s="85"/>
      <c r="M562" s="216">
        <v>0.9</v>
      </c>
      <c r="N562" s="244"/>
      <c r="O562" s="85"/>
      <c r="P562" s="86"/>
      <c r="Q562" s="85"/>
      <c r="R562" s="85"/>
      <c r="S562" s="85"/>
      <c r="T562" s="87" t="s">
        <v>14</v>
      </c>
      <c r="U562" s="85"/>
      <c r="V562" s="85"/>
      <c r="W562" s="88"/>
    </row>
    <row r="563" spans="6:23" s="81" customFormat="1" ht="11.25" outlineLevel="5" x14ac:dyDescent="0.2">
      <c r="F563" s="82"/>
      <c r="G563" s="83"/>
      <c r="H563" s="21" t="str">
        <f t="shared" si="20"/>
        <v/>
      </c>
      <c r="I563" s="84" t="s">
        <v>1634</v>
      </c>
      <c r="J563" s="215"/>
      <c r="L563" s="85"/>
      <c r="M563" s="216">
        <v>2.25</v>
      </c>
      <c r="N563" s="244"/>
      <c r="O563" s="85"/>
      <c r="P563" s="86"/>
      <c r="Q563" s="85"/>
      <c r="R563" s="85"/>
      <c r="S563" s="85"/>
      <c r="T563" s="87" t="s">
        <v>14</v>
      </c>
      <c r="U563" s="85"/>
      <c r="V563" s="85"/>
      <c r="W563" s="88"/>
    </row>
    <row r="564" spans="6:23" s="81" customFormat="1" ht="11.25" outlineLevel="5" x14ac:dyDescent="0.2">
      <c r="F564" s="82"/>
      <c r="G564" s="83"/>
      <c r="H564" s="21" t="str">
        <f t="shared" si="20"/>
        <v/>
      </c>
      <c r="I564" s="84" t="s">
        <v>1635</v>
      </c>
      <c r="J564" s="215"/>
      <c r="L564" s="85"/>
      <c r="M564" s="216">
        <v>2.25</v>
      </c>
      <c r="N564" s="244"/>
      <c r="O564" s="85"/>
      <c r="P564" s="86"/>
      <c r="Q564" s="85"/>
      <c r="R564" s="85"/>
      <c r="S564" s="85"/>
      <c r="T564" s="87" t="s">
        <v>14</v>
      </c>
      <c r="U564" s="85"/>
      <c r="V564" s="85"/>
      <c r="W564" s="88"/>
    </row>
    <row r="565" spans="6:23" s="81" customFormat="1" ht="11.25" outlineLevel="5" x14ac:dyDescent="0.2">
      <c r="F565" s="82"/>
      <c r="G565" s="83"/>
      <c r="H565" s="21" t="str">
        <f t="shared" si="20"/>
        <v/>
      </c>
      <c r="I565" s="84" t="s">
        <v>1130</v>
      </c>
      <c r="J565" s="215"/>
      <c r="L565" s="85"/>
      <c r="M565" s="216">
        <v>0</v>
      </c>
      <c r="N565" s="244"/>
      <c r="O565" s="85"/>
      <c r="P565" s="86"/>
      <c r="Q565" s="85"/>
      <c r="R565" s="85"/>
      <c r="S565" s="85"/>
      <c r="T565" s="87" t="s">
        <v>14</v>
      </c>
      <c r="U565" s="85"/>
      <c r="V565" s="85"/>
      <c r="W565" s="88"/>
    </row>
    <row r="566" spans="6:23" s="81" customFormat="1" ht="11.25" outlineLevel="5" x14ac:dyDescent="0.2">
      <c r="F566" s="82"/>
      <c r="G566" s="83"/>
      <c r="H566" s="21" t="str">
        <f t="shared" si="20"/>
        <v/>
      </c>
      <c r="I566" s="84" t="s">
        <v>1638</v>
      </c>
      <c r="J566" s="215"/>
      <c r="L566" s="85"/>
      <c r="M566" s="216">
        <v>480</v>
      </c>
      <c r="N566" s="244"/>
      <c r="O566" s="85"/>
      <c r="P566" s="86"/>
      <c r="Q566" s="85"/>
      <c r="R566" s="85"/>
      <c r="S566" s="85"/>
      <c r="T566" s="87" t="s">
        <v>14</v>
      </c>
      <c r="U566" s="85"/>
      <c r="V566" s="85"/>
      <c r="W566" s="88"/>
    </row>
    <row r="567" spans="6:23" s="81" customFormat="1" ht="11.25" outlineLevel="5" x14ac:dyDescent="0.2">
      <c r="F567" s="82"/>
      <c r="G567" s="83"/>
      <c r="H567" s="21" t="str">
        <f t="shared" si="20"/>
        <v/>
      </c>
      <c r="I567" s="84" t="s">
        <v>1607</v>
      </c>
      <c r="J567" s="215"/>
      <c r="L567" s="85"/>
      <c r="M567" s="216">
        <v>120</v>
      </c>
      <c r="N567" s="244"/>
      <c r="O567" s="85"/>
      <c r="P567" s="86"/>
      <c r="Q567" s="85"/>
      <c r="R567" s="85"/>
      <c r="S567" s="85"/>
      <c r="T567" s="87" t="s">
        <v>14</v>
      </c>
      <c r="U567" s="85"/>
      <c r="V567" s="85"/>
      <c r="W567" s="88"/>
    </row>
    <row r="568" spans="6:23" s="81" customFormat="1" ht="11.25" outlineLevel="5" x14ac:dyDescent="0.2">
      <c r="F568" s="82"/>
      <c r="G568" s="83"/>
      <c r="H568" s="21" t="str">
        <f t="shared" si="20"/>
        <v/>
      </c>
      <c r="I568" s="84" t="s">
        <v>1612</v>
      </c>
      <c r="J568" s="215"/>
      <c r="L568" s="85"/>
      <c r="M568" s="216">
        <v>93.6</v>
      </c>
      <c r="N568" s="244"/>
      <c r="O568" s="85"/>
      <c r="P568" s="86"/>
      <c r="Q568" s="85"/>
      <c r="R568" s="85"/>
      <c r="S568" s="85"/>
      <c r="T568" s="87" t="s">
        <v>14</v>
      </c>
      <c r="U568" s="85"/>
      <c r="V568" s="85"/>
      <c r="W568" s="88"/>
    </row>
    <row r="569" spans="6:23" s="81" customFormat="1" ht="11.25" outlineLevel="5" x14ac:dyDescent="0.2">
      <c r="F569" s="82"/>
      <c r="G569" s="83"/>
      <c r="H569" s="21" t="str">
        <f t="shared" si="20"/>
        <v/>
      </c>
      <c r="I569" s="84" t="s">
        <v>1605</v>
      </c>
      <c r="J569" s="215"/>
      <c r="L569" s="85"/>
      <c r="M569" s="216">
        <v>21.6</v>
      </c>
      <c r="N569" s="244"/>
      <c r="O569" s="85"/>
      <c r="P569" s="86"/>
      <c r="Q569" s="85"/>
      <c r="R569" s="85"/>
      <c r="S569" s="85"/>
      <c r="T569" s="87" t="s">
        <v>14</v>
      </c>
      <c r="U569" s="85"/>
      <c r="V569" s="85"/>
      <c r="W569" s="88"/>
    </row>
    <row r="570" spans="6:23" s="81" customFormat="1" ht="11.25" outlineLevel="5" x14ac:dyDescent="0.2">
      <c r="F570" s="82"/>
      <c r="G570" s="83"/>
      <c r="H570" s="21" t="str">
        <f t="shared" si="20"/>
        <v/>
      </c>
      <c r="I570" s="84" t="s">
        <v>1613</v>
      </c>
      <c r="J570" s="215"/>
      <c r="L570" s="85"/>
      <c r="M570" s="216">
        <v>60</v>
      </c>
      <c r="N570" s="244"/>
      <c r="O570" s="85"/>
      <c r="P570" s="86"/>
      <c r="Q570" s="85"/>
      <c r="R570" s="85"/>
      <c r="S570" s="85"/>
      <c r="T570" s="87" t="s">
        <v>14</v>
      </c>
      <c r="U570" s="85"/>
      <c r="V570" s="85"/>
      <c r="W570" s="88"/>
    </row>
    <row r="571" spans="6:23" s="81" customFormat="1" ht="11.25" outlineLevel="5" x14ac:dyDescent="0.2">
      <c r="F571" s="82"/>
      <c r="G571" s="83"/>
      <c r="H571" s="21" t="str">
        <f t="shared" si="20"/>
        <v/>
      </c>
      <c r="I571" s="84" t="s">
        <v>1556</v>
      </c>
      <c r="J571" s="215"/>
      <c r="L571" s="85"/>
      <c r="M571" s="216">
        <v>7.2</v>
      </c>
      <c r="N571" s="244"/>
      <c r="O571" s="85"/>
      <c r="P571" s="86"/>
      <c r="Q571" s="85"/>
      <c r="R571" s="85"/>
      <c r="S571" s="85"/>
      <c r="T571" s="87" t="s">
        <v>14</v>
      </c>
      <c r="U571" s="85"/>
      <c r="V571" s="85"/>
      <c r="W571" s="88"/>
    </row>
    <row r="572" spans="6:23" s="81" customFormat="1" ht="11.25" outlineLevel="5" x14ac:dyDescent="0.2">
      <c r="F572" s="82"/>
      <c r="G572" s="83"/>
      <c r="H572" s="21" t="str">
        <f t="shared" si="20"/>
        <v/>
      </c>
      <c r="I572" s="84" t="s">
        <v>1555</v>
      </c>
      <c r="J572" s="215"/>
      <c r="L572" s="85"/>
      <c r="M572" s="216">
        <v>3.6</v>
      </c>
      <c r="N572" s="244"/>
      <c r="O572" s="85"/>
      <c r="P572" s="86"/>
      <c r="Q572" s="85"/>
      <c r="R572" s="85"/>
      <c r="S572" s="85"/>
      <c r="T572" s="87" t="s">
        <v>14</v>
      </c>
      <c r="U572" s="85"/>
      <c r="V572" s="85"/>
      <c r="W572" s="88"/>
    </row>
    <row r="573" spans="6:23" s="81" customFormat="1" ht="11.25" outlineLevel="5" x14ac:dyDescent="0.2">
      <c r="F573" s="82"/>
      <c r="G573" s="83"/>
      <c r="H573" s="21" t="str">
        <f t="shared" si="20"/>
        <v/>
      </c>
      <c r="I573" s="84" t="s">
        <v>1468</v>
      </c>
      <c r="J573" s="215"/>
      <c r="L573" s="85"/>
      <c r="M573" s="216">
        <v>0.9</v>
      </c>
      <c r="N573" s="244"/>
      <c r="O573" s="85"/>
      <c r="P573" s="86"/>
      <c r="Q573" s="85"/>
      <c r="R573" s="85"/>
      <c r="S573" s="85"/>
      <c r="T573" s="87" t="s">
        <v>14</v>
      </c>
      <c r="U573" s="85"/>
      <c r="V573" s="85"/>
      <c r="W573" s="88"/>
    </row>
    <row r="574" spans="6:23" s="81" customFormat="1" ht="11.25" outlineLevel="5" x14ac:dyDescent="0.2">
      <c r="F574" s="82"/>
      <c r="G574" s="83"/>
      <c r="H574" s="21" t="str">
        <f t="shared" si="20"/>
        <v/>
      </c>
      <c r="I574" s="84" t="s">
        <v>1636</v>
      </c>
      <c r="J574" s="215"/>
      <c r="L574" s="85"/>
      <c r="M574" s="216">
        <v>2.25</v>
      </c>
      <c r="N574" s="244"/>
      <c r="O574" s="85"/>
      <c r="P574" s="86"/>
      <c r="Q574" s="85"/>
      <c r="R574" s="85"/>
      <c r="S574" s="85"/>
      <c r="T574" s="87" t="s">
        <v>14</v>
      </c>
      <c r="U574" s="85"/>
      <c r="V574" s="85"/>
      <c r="W574" s="88"/>
    </row>
    <row r="575" spans="6:23" s="81" customFormat="1" ht="11.25" outlineLevel="5" x14ac:dyDescent="0.2">
      <c r="F575" s="82"/>
      <c r="G575" s="83"/>
      <c r="H575" s="21" t="str">
        <f t="shared" si="20"/>
        <v/>
      </c>
      <c r="I575" s="84" t="s">
        <v>1633</v>
      </c>
      <c r="J575" s="215"/>
      <c r="L575" s="85"/>
      <c r="M575" s="216">
        <v>2.25</v>
      </c>
      <c r="N575" s="244"/>
      <c r="O575" s="85"/>
      <c r="P575" s="86"/>
      <c r="Q575" s="85"/>
      <c r="R575" s="85"/>
      <c r="S575" s="85"/>
      <c r="T575" s="87" t="s">
        <v>14</v>
      </c>
      <c r="U575" s="85"/>
      <c r="V575" s="85"/>
      <c r="W575" s="88"/>
    </row>
    <row r="576" spans="6:23" s="81" customFormat="1" ht="11.25" outlineLevel="5" x14ac:dyDescent="0.2">
      <c r="F576" s="82"/>
      <c r="G576" s="83"/>
      <c r="H576" s="21" t="str">
        <f t="shared" si="20"/>
        <v/>
      </c>
      <c r="I576" s="84" t="s">
        <v>1131</v>
      </c>
      <c r="J576" s="215"/>
      <c r="L576" s="85"/>
      <c r="M576" s="216">
        <v>0</v>
      </c>
      <c r="N576" s="244"/>
      <c r="O576" s="85"/>
      <c r="P576" s="86"/>
      <c r="Q576" s="85"/>
      <c r="R576" s="85"/>
      <c r="S576" s="85"/>
      <c r="T576" s="87" t="s">
        <v>14</v>
      </c>
      <c r="U576" s="85"/>
      <c r="V576" s="85"/>
      <c r="W576" s="88"/>
    </row>
    <row r="577" spans="6:25" s="81" customFormat="1" ht="11.25" outlineLevel="5" x14ac:dyDescent="0.2">
      <c r="F577" s="82"/>
      <c r="G577" s="83"/>
      <c r="H577" s="21" t="str">
        <f t="shared" si="20"/>
        <v/>
      </c>
      <c r="I577" s="84" t="s">
        <v>1610</v>
      </c>
      <c r="J577" s="215"/>
      <c r="L577" s="85"/>
      <c r="M577" s="216">
        <v>18</v>
      </c>
      <c r="N577" s="244"/>
      <c r="O577" s="85"/>
      <c r="P577" s="86"/>
      <c r="Q577" s="85"/>
      <c r="R577" s="85"/>
      <c r="S577" s="85"/>
      <c r="T577" s="87" t="s">
        <v>14</v>
      </c>
      <c r="U577" s="85"/>
      <c r="V577" s="85"/>
      <c r="W577" s="88"/>
    </row>
    <row r="578" spans="6:25" s="81" customFormat="1" ht="11.25" outlineLevel="5" x14ac:dyDescent="0.2">
      <c r="F578" s="82"/>
      <c r="G578" s="83"/>
      <c r="H578" s="21" t="str">
        <f t="shared" si="20"/>
        <v/>
      </c>
      <c r="I578" s="84" t="s">
        <v>1557</v>
      </c>
      <c r="J578" s="215"/>
      <c r="L578" s="85"/>
      <c r="M578" s="216">
        <v>4.8</v>
      </c>
      <c r="N578" s="244"/>
      <c r="O578" s="85"/>
      <c r="P578" s="86"/>
      <c r="Q578" s="85"/>
      <c r="R578" s="85"/>
      <c r="S578" s="85"/>
      <c r="T578" s="87" t="s">
        <v>14</v>
      </c>
      <c r="U578" s="85"/>
      <c r="V578" s="85"/>
      <c r="W578" s="88"/>
    </row>
    <row r="579" spans="6:25" s="81" customFormat="1" ht="11.25" outlineLevel="5" x14ac:dyDescent="0.2">
      <c r="F579" s="82"/>
      <c r="G579" s="83"/>
      <c r="H579" s="21" t="str">
        <f t="shared" si="20"/>
        <v/>
      </c>
      <c r="I579" s="84" t="s">
        <v>1609</v>
      </c>
      <c r="J579" s="215"/>
      <c r="L579" s="85"/>
      <c r="M579" s="216">
        <v>1.35</v>
      </c>
      <c r="N579" s="244"/>
      <c r="O579" s="85"/>
      <c r="P579" s="86"/>
      <c r="Q579" s="85"/>
      <c r="R579" s="85"/>
      <c r="S579" s="85"/>
      <c r="T579" s="87" t="s">
        <v>14</v>
      </c>
      <c r="U579" s="85"/>
      <c r="V579" s="85"/>
      <c r="W579" s="88"/>
    </row>
    <row r="580" spans="6:25" s="81" customFormat="1" ht="11.25" outlineLevel="5" x14ac:dyDescent="0.2">
      <c r="F580" s="82"/>
      <c r="G580" s="83"/>
      <c r="H580" s="21" t="str">
        <f t="shared" si="20"/>
        <v/>
      </c>
      <c r="I580" s="84" t="s">
        <v>1553</v>
      </c>
      <c r="J580" s="215"/>
      <c r="L580" s="85"/>
      <c r="M580" s="216">
        <v>4.8</v>
      </c>
      <c r="N580" s="244"/>
      <c r="O580" s="85"/>
      <c r="P580" s="86"/>
      <c r="Q580" s="85"/>
      <c r="R580" s="85"/>
      <c r="S580" s="85"/>
      <c r="T580" s="87" t="s">
        <v>14</v>
      </c>
      <c r="U580" s="85"/>
      <c r="V580" s="85"/>
      <c r="W580" s="88"/>
    </row>
    <row r="581" spans="6:25" s="81" customFormat="1" ht="11.25" outlineLevel="5" x14ac:dyDescent="0.2">
      <c r="F581" s="82"/>
      <c r="G581" s="83"/>
      <c r="H581" s="21" t="str">
        <f t="shared" si="20"/>
        <v/>
      </c>
      <c r="I581" s="84" t="s">
        <v>1554</v>
      </c>
      <c r="J581" s="215"/>
      <c r="L581" s="85"/>
      <c r="M581" s="216">
        <v>4.8</v>
      </c>
      <c r="N581" s="244"/>
      <c r="O581" s="85"/>
      <c r="P581" s="86"/>
      <c r="Q581" s="85"/>
      <c r="R581" s="85"/>
      <c r="S581" s="85"/>
      <c r="T581" s="87" t="s">
        <v>14</v>
      </c>
      <c r="U581" s="85"/>
      <c r="V581" s="85"/>
      <c r="W581" s="88"/>
    </row>
    <row r="582" spans="6:25" s="81" customFormat="1" ht="11.25" outlineLevel="5" x14ac:dyDescent="0.2">
      <c r="F582" s="82"/>
      <c r="G582" s="83"/>
      <c r="H582" s="21" t="str">
        <f t="shared" si="20"/>
        <v/>
      </c>
      <c r="I582" s="84" t="s">
        <v>1561</v>
      </c>
      <c r="J582" s="215"/>
      <c r="L582" s="85"/>
      <c r="M582" s="216">
        <v>28.799999999999997</v>
      </c>
      <c r="N582" s="244"/>
      <c r="O582" s="85"/>
      <c r="P582" s="86"/>
      <c r="Q582" s="85"/>
      <c r="R582" s="85"/>
      <c r="S582" s="85"/>
      <c r="T582" s="87" t="s">
        <v>14</v>
      </c>
      <c r="U582" s="85"/>
      <c r="V582" s="85"/>
      <c r="W582" s="88"/>
    </row>
    <row r="583" spans="6:25" s="81" customFormat="1" ht="11.25" outlineLevel="5" x14ac:dyDescent="0.2">
      <c r="F583" s="82"/>
      <c r="G583" s="83"/>
      <c r="H583" s="21" t="str">
        <f t="shared" si="20"/>
        <v/>
      </c>
      <c r="I583" s="84" t="s">
        <v>1559</v>
      </c>
      <c r="J583" s="215"/>
      <c r="L583" s="85"/>
      <c r="M583" s="216">
        <v>9.6</v>
      </c>
      <c r="N583" s="244"/>
      <c r="O583" s="85"/>
      <c r="P583" s="86"/>
      <c r="Q583" s="85"/>
      <c r="R583" s="85"/>
      <c r="S583" s="85"/>
      <c r="T583" s="87" t="s">
        <v>14</v>
      </c>
      <c r="U583" s="85"/>
      <c r="V583" s="85"/>
      <c r="W583" s="88"/>
    </row>
    <row r="584" spans="6:25" s="81" customFormat="1" ht="11.25" outlineLevel="5" x14ac:dyDescent="0.2">
      <c r="F584" s="82"/>
      <c r="G584" s="83"/>
      <c r="H584" s="21" t="str">
        <f t="shared" si="20"/>
        <v/>
      </c>
      <c r="I584" s="84" t="s">
        <v>1560</v>
      </c>
      <c r="J584" s="215"/>
      <c r="L584" s="85"/>
      <c r="M584" s="216">
        <v>19.2</v>
      </c>
      <c r="N584" s="244"/>
      <c r="O584" s="85"/>
      <c r="P584" s="86"/>
      <c r="Q584" s="85"/>
      <c r="R584" s="85"/>
      <c r="S584" s="85"/>
      <c r="T584" s="87" t="s">
        <v>14</v>
      </c>
      <c r="U584" s="85"/>
      <c r="V584" s="85"/>
      <c r="W584" s="88"/>
    </row>
    <row r="585" spans="6:25" s="81" customFormat="1" ht="11.25" outlineLevel="5" x14ac:dyDescent="0.2">
      <c r="F585" s="82"/>
      <c r="G585" s="83"/>
      <c r="H585" s="21" t="str">
        <f t="shared" si="20"/>
        <v/>
      </c>
      <c r="I585" s="84" t="s">
        <v>1562</v>
      </c>
      <c r="J585" s="215"/>
      <c r="L585" s="85"/>
      <c r="M585" s="216">
        <v>10.8</v>
      </c>
      <c r="N585" s="244"/>
      <c r="O585" s="85"/>
      <c r="P585" s="86"/>
      <c r="Q585" s="85"/>
      <c r="R585" s="85"/>
      <c r="S585" s="85"/>
      <c r="T585" s="87" t="s">
        <v>14</v>
      </c>
      <c r="U585" s="85"/>
      <c r="V585" s="85"/>
      <c r="W585" s="88"/>
    </row>
    <row r="586" spans="6:25" s="81" customFormat="1" ht="11.25" outlineLevel="5" x14ac:dyDescent="0.2">
      <c r="F586" s="82"/>
      <c r="G586" s="83"/>
      <c r="H586" s="21" t="str">
        <f t="shared" si="20"/>
        <v/>
      </c>
      <c r="I586" s="84" t="s">
        <v>1558</v>
      </c>
      <c r="J586" s="215"/>
      <c r="L586" s="85"/>
      <c r="M586" s="216">
        <v>14.399999999999999</v>
      </c>
      <c r="N586" s="244"/>
      <c r="O586" s="85"/>
      <c r="P586" s="86"/>
      <c r="Q586" s="85"/>
      <c r="R586" s="85"/>
      <c r="S586" s="85"/>
      <c r="T586" s="87" t="s">
        <v>14</v>
      </c>
      <c r="U586" s="85"/>
      <c r="V586" s="85"/>
      <c r="W586" s="88"/>
    </row>
    <row r="587" spans="6:25" s="81" customFormat="1" ht="11.25" outlineLevel="5" x14ac:dyDescent="0.2">
      <c r="F587" s="82"/>
      <c r="G587" s="83"/>
      <c r="H587" s="21" t="str">
        <f t="shared" si="20"/>
        <v/>
      </c>
      <c r="I587" s="84" t="s">
        <v>1688</v>
      </c>
      <c r="J587" s="215"/>
      <c r="L587" s="85"/>
      <c r="M587" s="216">
        <v>21.774999999999999</v>
      </c>
      <c r="N587" s="244"/>
      <c r="O587" s="85"/>
      <c r="P587" s="86"/>
      <c r="Q587" s="85"/>
      <c r="R587" s="85"/>
      <c r="S587" s="85"/>
      <c r="T587" s="87" t="s">
        <v>14</v>
      </c>
      <c r="U587" s="85"/>
      <c r="V587" s="85"/>
      <c r="W587" s="88"/>
    </row>
    <row r="588" spans="6:25" s="205" customFormat="1" ht="12" outlineLevel="4" x14ac:dyDescent="0.2">
      <c r="F588" s="72">
        <v>62</v>
      </c>
      <c r="G588" s="73" t="s">
        <v>34</v>
      </c>
      <c r="H588" s="74" t="s">
        <v>733</v>
      </c>
      <c r="I588" s="75" t="s">
        <v>2680</v>
      </c>
      <c r="J588" s="73" t="s">
        <v>15</v>
      </c>
      <c r="K588" s="76">
        <v>7.3</v>
      </c>
      <c r="L588" s="77">
        <v>0</v>
      </c>
      <c r="M588" s="206">
        <v>7.3</v>
      </c>
      <c r="N588" s="232"/>
      <c r="O588" s="77">
        <f>M588*N588</f>
        <v>0</v>
      </c>
      <c r="P588" s="79"/>
      <c r="Q588" s="80">
        <f>M588*P588</f>
        <v>0</v>
      </c>
      <c r="R588" s="79">
        <v>2.2300000000000002E-3</v>
      </c>
      <c r="S588" s="80">
        <f>M588*R588</f>
        <v>1.6279000000000002E-2</v>
      </c>
      <c r="T588" s="78">
        <v>15</v>
      </c>
      <c r="U588" s="78">
        <f>O588*(T588/100)</f>
        <v>0</v>
      </c>
      <c r="V588" s="78">
        <f>O588+U588</f>
        <v>0</v>
      </c>
      <c r="W588" s="75"/>
      <c r="X588" s="96" t="s">
        <v>1162</v>
      </c>
      <c r="Y588" s="96">
        <v>1</v>
      </c>
    </row>
    <row r="589" spans="6:25" s="71" customFormat="1" ht="33.75" outlineLevel="4" x14ac:dyDescent="0.2">
      <c r="F589" s="207"/>
      <c r="G589" s="208"/>
      <c r="H589" s="19" t="s">
        <v>1053</v>
      </c>
      <c r="I589" s="228" t="s">
        <v>2861</v>
      </c>
      <c r="J589" s="221"/>
      <c r="K589" s="221"/>
      <c r="L589" s="221"/>
      <c r="M589" s="221"/>
      <c r="N589" s="245"/>
      <c r="O589" s="231"/>
      <c r="P589" s="209"/>
      <c r="Q589" s="210"/>
      <c r="R589" s="209"/>
      <c r="S589" s="210"/>
      <c r="T589" s="211"/>
      <c r="U589" s="211"/>
      <c r="V589" s="211"/>
      <c r="W589" s="212"/>
      <c r="X589" s="212"/>
      <c r="Y589" s="212"/>
    </row>
    <row r="590" spans="6:25" s="71" customFormat="1" ht="6" customHeight="1" outlineLevel="4" x14ac:dyDescent="0.2">
      <c r="F590" s="207"/>
      <c r="G590" s="208"/>
      <c r="H590" s="20"/>
      <c r="I590" s="212"/>
      <c r="J590" s="208"/>
      <c r="K590" s="213"/>
      <c r="L590" s="214"/>
      <c r="M590" s="213"/>
      <c r="N590" s="241"/>
      <c r="O590" s="214"/>
      <c r="P590" s="209"/>
      <c r="Q590" s="210"/>
      <c r="R590" s="209"/>
      <c r="S590" s="210"/>
      <c r="T590" s="211"/>
      <c r="U590" s="211"/>
      <c r="V590" s="211"/>
      <c r="W590" s="212"/>
      <c r="X590" s="212"/>
      <c r="Y590" s="212"/>
    </row>
    <row r="591" spans="6:25" s="81" customFormat="1" ht="11.25" outlineLevel="5" x14ac:dyDescent="0.2">
      <c r="F591" s="82"/>
      <c r="G591" s="83"/>
      <c r="H591" s="21" t="str">
        <f>IF(AND(H590&lt;&gt;"Výkaz výměr:",I590=""),"Výkaz výměr:","")</f>
        <v>Výkaz výměr:</v>
      </c>
      <c r="I591" s="84" t="s">
        <v>2031</v>
      </c>
      <c r="J591" s="215"/>
      <c r="L591" s="85"/>
      <c r="M591" s="216">
        <v>0</v>
      </c>
      <c r="N591" s="244"/>
      <c r="O591" s="85"/>
      <c r="P591" s="86"/>
      <c r="Q591" s="85"/>
      <c r="R591" s="85"/>
      <c r="S591" s="85"/>
      <c r="T591" s="87" t="s">
        <v>14</v>
      </c>
      <c r="U591" s="85"/>
      <c r="V591" s="85"/>
      <c r="W591" s="88"/>
    </row>
    <row r="592" spans="6:25" s="81" customFormat="1" ht="11.25" outlineLevel="5" x14ac:dyDescent="0.2">
      <c r="F592" s="82"/>
      <c r="G592" s="83"/>
      <c r="H592" s="21" t="str">
        <f>IF(AND(H591&lt;&gt;"Výkaz výměr:",I591=""),"Výkaz výměr:","")</f>
        <v/>
      </c>
      <c r="I592" s="84" t="s">
        <v>349</v>
      </c>
      <c r="J592" s="215"/>
      <c r="L592" s="85"/>
      <c r="M592" s="216">
        <v>4.5</v>
      </c>
      <c r="N592" s="244"/>
      <c r="O592" s="85"/>
      <c r="P592" s="86"/>
      <c r="Q592" s="85"/>
      <c r="R592" s="85"/>
      <c r="S592" s="85"/>
      <c r="T592" s="87" t="s">
        <v>14</v>
      </c>
      <c r="U592" s="85"/>
      <c r="V592" s="85"/>
      <c r="W592" s="88"/>
    </row>
    <row r="593" spans="6:25" s="81" customFormat="1" ht="11.25" outlineLevel="5" x14ac:dyDescent="0.2">
      <c r="F593" s="82"/>
      <c r="G593" s="83"/>
      <c r="H593" s="21" t="str">
        <f>IF(AND(H592&lt;&gt;"Výkaz výměr:",I592=""),"Výkaz výměr:","")</f>
        <v/>
      </c>
      <c r="I593" s="84" t="s">
        <v>2108</v>
      </c>
      <c r="J593" s="215"/>
      <c r="L593" s="85"/>
      <c r="M593" s="216">
        <v>0</v>
      </c>
      <c r="N593" s="244"/>
      <c r="O593" s="85"/>
      <c r="P593" s="86"/>
      <c r="Q593" s="85"/>
      <c r="R593" s="85"/>
      <c r="S593" s="85"/>
      <c r="T593" s="87" t="s">
        <v>14</v>
      </c>
      <c r="U593" s="85"/>
      <c r="V593" s="85"/>
      <c r="W593" s="88"/>
    </row>
    <row r="594" spans="6:25" s="81" customFormat="1" ht="11.25" outlineLevel="5" x14ac:dyDescent="0.2">
      <c r="F594" s="82"/>
      <c r="G594" s="83"/>
      <c r="H594" s="21" t="str">
        <f>IF(AND(H593&lt;&gt;"Výkaz výměr:",I593=""),"Výkaz výměr:","")</f>
        <v/>
      </c>
      <c r="I594" s="84" t="s">
        <v>58</v>
      </c>
      <c r="J594" s="215"/>
      <c r="L594" s="85"/>
      <c r="M594" s="216">
        <v>2.8</v>
      </c>
      <c r="N594" s="244"/>
      <c r="O594" s="85"/>
      <c r="P594" s="86"/>
      <c r="Q594" s="85"/>
      <c r="R594" s="85"/>
      <c r="S594" s="85"/>
      <c r="T594" s="87" t="s">
        <v>14</v>
      </c>
      <c r="U594" s="85"/>
      <c r="V594" s="85"/>
      <c r="W594" s="88"/>
    </row>
    <row r="595" spans="6:25" s="6" customFormat="1" ht="12.75" customHeight="1" outlineLevel="4" x14ac:dyDescent="0.2">
      <c r="F595" s="7"/>
      <c r="G595" s="8"/>
      <c r="H595" s="8"/>
      <c r="I595" s="217"/>
      <c r="J595" s="218"/>
      <c r="K595" s="219"/>
      <c r="L595" s="220"/>
      <c r="M595" s="219"/>
      <c r="N595" s="242"/>
      <c r="O595" s="11"/>
      <c r="P595" s="12"/>
      <c r="Q595" s="11"/>
      <c r="R595" s="11"/>
      <c r="S595" s="11"/>
      <c r="T595" s="5" t="s">
        <v>14</v>
      </c>
      <c r="U595" s="11"/>
      <c r="V595" s="11"/>
      <c r="W595" s="11"/>
    </row>
    <row r="596" spans="6:25" s="60" customFormat="1" ht="16.5" customHeight="1" outlineLevel="3" x14ac:dyDescent="0.2">
      <c r="F596" s="61"/>
      <c r="G596" s="62"/>
      <c r="H596" s="63"/>
      <c r="I596" s="227" t="s">
        <v>3682</v>
      </c>
      <c r="J596" s="62"/>
      <c r="K596" s="64"/>
      <c r="L596" s="65"/>
      <c r="M596" s="64"/>
      <c r="N596" s="239"/>
      <c r="O596" s="65">
        <f>SUBTOTAL(9,O597:O621)</f>
        <v>0</v>
      </c>
      <c r="P596" s="67"/>
      <c r="Q596" s="68">
        <f>SUBTOTAL(9,Q597:Q621)</f>
        <v>0</v>
      </c>
      <c r="R596" s="65"/>
      <c r="S596" s="68">
        <f>SUBTOTAL(9,S597:S621)</f>
        <v>7.17225</v>
      </c>
      <c r="T596" s="69" t="s">
        <v>14</v>
      </c>
      <c r="U596" s="66">
        <f>SUBTOTAL(9,U597:U621)</f>
        <v>0</v>
      </c>
      <c r="V596" s="66">
        <f>SUBTOTAL(9,V597:V621)</f>
        <v>0</v>
      </c>
      <c r="W596" s="70"/>
      <c r="Y596" s="66">
        <f>SUBTOTAL(9,Y597:Y621)</f>
        <v>1</v>
      </c>
    </row>
    <row r="597" spans="6:25" s="205" customFormat="1" ht="24" outlineLevel="4" x14ac:dyDescent="0.2">
      <c r="F597" s="72">
        <v>63</v>
      </c>
      <c r="G597" s="73" t="s">
        <v>34</v>
      </c>
      <c r="H597" s="74" t="s">
        <v>762</v>
      </c>
      <c r="I597" s="75" t="s">
        <v>3153</v>
      </c>
      <c r="J597" s="73" t="s">
        <v>116</v>
      </c>
      <c r="K597" s="76">
        <v>1195.375</v>
      </c>
      <c r="L597" s="77">
        <v>0</v>
      </c>
      <c r="M597" s="206">
        <v>1195.375</v>
      </c>
      <c r="N597" s="232"/>
      <c r="O597" s="77">
        <f>M597*N597</f>
        <v>0</v>
      </c>
      <c r="P597" s="79"/>
      <c r="Q597" s="80">
        <f>M597*P597</f>
        <v>0</v>
      </c>
      <c r="R597" s="79">
        <v>6.0000000000000001E-3</v>
      </c>
      <c r="S597" s="80">
        <f>M597*R597</f>
        <v>7.17225</v>
      </c>
      <c r="T597" s="78">
        <v>15</v>
      </c>
      <c r="U597" s="78">
        <f>O597*(T597/100)</f>
        <v>0</v>
      </c>
      <c r="V597" s="78">
        <f>O597+U597</f>
        <v>0</v>
      </c>
      <c r="W597" s="75"/>
      <c r="X597" s="96" t="s">
        <v>1162</v>
      </c>
      <c r="Y597" s="96">
        <v>1</v>
      </c>
    </row>
    <row r="598" spans="6:25" s="71" customFormat="1" ht="22.5" outlineLevel="4" x14ac:dyDescent="0.2">
      <c r="F598" s="207"/>
      <c r="G598" s="208"/>
      <c r="H598" s="19" t="s">
        <v>1053</v>
      </c>
      <c r="I598" s="228" t="s">
        <v>3152</v>
      </c>
      <c r="J598" s="221"/>
      <c r="K598" s="221"/>
      <c r="L598" s="221"/>
      <c r="M598" s="221"/>
      <c r="N598" s="245"/>
      <c r="O598" s="231"/>
      <c r="P598" s="209"/>
      <c r="Q598" s="210"/>
      <c r="R598" s="209"/>
      <c r="S598" s="210"/>
      <c r="T598" s="211"/>
      <c r="U598" s="211"/>
      <c r="V598" s="211"/>
      <c r="W598" s="212"/>
      <c r="X598" s="212"/>
      <c r="Y598" s="212"/>
    </row>
    <row r="599" spans="6:25" s="71" customFormat="1" ht="6" customHeight="1" outlineLevel="4" x14ac:dyDescent="0.2">
      <c r="F599" s="207"/>
      <c r="G599" s="208"/>
      <c r="H599" s="20"/>
      <c r="I599" s="212"/>
      <c r="J599" s="208"/>
      <c r="K599" s="213"/>
      <c r="L599" s="214"/>
      <c r="M599" s="213"/>
      <c r="N599" s="241"/>
      <c r="O599" s="214"/>
      <c r="P599" s="209"/>
      <c r="Q599" s="210"/>
      <c r="R599" s="209"/>
      <c r="S599" s="210"/>
      <c r="T599" s="211"/>
      <c r="U599" s="211"/>
      <c r="V599" s="211"/>
      <c r="W599" s="212"/>
      <c r="X599" s="212"/>
      <c r="Y599" s="212"/>
    </row>
    <row r="600" spans="6:25" s="81" customFormat="1" ht="11.25" outlineLevel="5" x14ac:dyDescent="0.2">
      <c r="F600" s="82"/>
      <c r="G600" s="83"/>
      <c r="H600" s="21" t="str">
        <f t="shared" ref="H600:H620" si="21">IF(AND(H599&lt;&gt;"Výkaz výměr:",I599=""),"Výkaz výměr:","")</f>
        <v>Výkaz výměr:</v>
      </c>
      <c r="I600" s="84" t="s">
        <v>1129</v>
      </c>
      <c r="J600" s="215"/>
      <c r="L600" s="85"/>
      <c r="M600" s="216">
        <v>0</v>
      </c>
      <c r="N600" s="244"/>
      <c r="O600" s="85"/>
      <c r="P600" s="86"/>
      <c r="Q600" s="85"/>
      <c r="R600" s="85"/>
      <c r="S600" s="85"/>
      <c r="T600" s="87" t="s">
        <v>14</v>
      </c>
      <c r="U600" s="85"/>
      <c r="V600" s="85"/>
      <c r="W600" s="88"/>
    </row>
    <row r="601" spans="6:25" s="81" customFormat="1" ht="11.25" outlineLevel="5" x14ac:dyDescent="0.2">
      <c r="F601" s="82"/>
      <c r="G601" s="83"/>
      <c r="H601" s="21" t="str">
        <f t="shared" si="21"/>
        <v/>
      </c>
      <c r="I601" s="84" t="s">
        <v>1637</v>
      </c>
      <c r="J601" s="215"/>
      <c r="L601" s="85"/>
      <c r="M601" s="216">
        <v>357</v>
      </c>
      <c r="N601" s="244"/>
      <c r="O601" s="85"/>
      <c r="P601" s="86"/>
      <c r="Q601" s="85"/>
      <c r="R601" s="85"/>
      <c r="S601" s="85"/>
      <c r="T601" s="87" t="s">
        <v>14</v>
      </c>
      <c r="U601" s="85"/>
      <c r="V601" s="85"/>
      <c r="W601" s="88"/>
    </row>
    <row r="602" spans="6:25" s="81" customFormat="1" ht="11.25" outlineLevel="5" x14ac:dyDescent="0.2">
      <c r="F602" s="82"/>
      <c r="G602" s="83"/>
      <c r="H602" s="21" t="str">
        <f t="shared" si="21"/>
        <v/>
      </c>
      <c r="I602" s="84" t="s">
        <v>1611</v>
      </c>
      <c r="J602" s="215"/>
      <c r="L602" s="85"/>
      <c r="M602" s="216">
        <v>61.2</v>
      </c>
      <c r="N602" s="244"/>
      <c r="O602" s="85"/>
      <c r="P602" s="86"/>
      <c r="Q602" s="85"/>
      <c r="R602" s="85"/>
      <c r="S602" s="85"/>
      <c r="T602" s="87" t="s">
        <v>14</v>
      </c>
      <c r="U602" s="85"/>
      <c r="V602" s="85"/>
      <c r="W602" s="88"/>
    </row>
    <row r="603" spans="6:25" s="81" customFormat="1" ht="11.25" outlineLevel="5" x14ac:dyDescent="0.2">
      <c r="F603" s="82"/>
      <c r="G603" s="83"/>
      <c r="H603" s="21" t="str">
        <f t="shared" si="21"/>
        <v/>
      </c>
      <c r="I603" s="84" t="s">
        <v>1634</v>
      </c>
      <c r="J603" s="215"/>
      <c r="L603" s="85"/>
      <c r="M603" s="216">
        <v>2.25</v>
      </c>
      <c r="N603" s="244"/>
      <c r="O603" s="85"/>
      <c r="P603" s="86"/>
      <c r="Q603" s="85"/>
      <c r="R603" s="85"/>
      <c r="S603" s="85"/>
      <c r="T603" s="87" t="s">
        <v>14</v>
      </c>
      <c r="U603" s="85"/>
      <c r="V603" s="85"/>
      <c r="W603" s="88"/>
    </row>
    <row r="604" spans="6:25" s="81" customFormat="1" ht="11.25" outlineLevel="5" x14ac:dyDescent="0.2">
      <c r="F604" s="82"/>
      <c r="G604" s="83"/>
      <c r="H604" s="21" t="str">
        <f t="shared" si="21"/>
        <v/>
      </c>
      <c r="I604" s="84" t="s">
        <v>1635</v>
      </c>
      <c r="J604" s="215"/>
      <c r="L604" s="85"/>
      <c r="M604" s="216">
        <v>2.25</v>
      </c>
      <c r="N604" s="244"/>
      <c r="O604" s="85"/>
      <c r="P604" s="86"/>
      <c r="Q604" s="85"/>
      <c r="R604" s="85"/>
      <c r="S604" s="85"/>
      <c r="T604" s="87" t="s">
        <v>14</v>
      </c>
      <c r="U604" s="85"/>
      <c r="V604" s="85"/>
      <c r="W604" s="88"/>
    </row>
    <row r="605" spans="6:25" s="81" customFormat="1" ht="11.25" outlineLevel="5" x14ac:dyDescent="0.2">
      <c r="F605" s="82"/>
      <c r="G605" s="83"/>
      <c r="H605" s="21" t="str">
        <f t="shared" si="21"/>
        <v/>
      </c>
      <c r="I605" s="84" t="s">
        <v>1130</v>
      </c>
      <c r="J605" s="215"/>
      <c r="L605" s="85"/>
      <c r="M605" s="216">
        <v>0</v>
      </c>
      <c r="N605" s="244"/>
      <c r="O605" s="85"/>
      <c r="P605" s="86"/>
      <c r="Q605" s="85"/>
      <c r="R605" s="85"/>
      <c r="S605" s="85"/>
      <c r="T605" s="87" t="s">
        <v>14</v>
      </c>
      <c r="U605" s="85"/>
      <c r="V605" s="85"/>
      <c r="W605" s="88"/>
    </row>
    <row r="606" spans="6:25" s="81" customFormat="1" ht="11.25" outlineLevel="5" x14ac:dyDescent="0.2">
      <c r="F606" s="82"/>
      <c r="G606" s="83"/>
      <c r="H606" s="21" t="str">
        <f t="shared" si="21"/>
        <v/>
      </c>
      <c r="I606" s="84" t="s">
        <v>1638</v>
      </c>
      <c r="J606" s="215"/>
      <c r="L606" s="85"/>
      <c r="M606" s="216">
        <v>480</v>
      </c>
      <c r="N606" s="244"/>
      <c r="O606" s="85"/>
      <c r="P606" s="86"/>
      <c r="Q606" s="85"/>
      <c r="R606" s="85"/>
      <c r="S606" s="85"/>
      <c r="T606" s="87" t="s">
        <v>14</v>
      </c>
      <c r="U606" s="85"/>
      <c r="V606" s="85"/>
      <c r="W606" s="88"/>
    </row>
    <row r="607" spans="6:25" s="81" customFormat="1" ht="11.25" outlineLevel="5" x14ac:dyDescent="0.2">
      <c r="F607" s="82"/>
      <c r="G607" s="83"/>
      <c r="H607" s="21" t="str">
        <f t="shared" si="21"/>
        <v/>
      </c>
      <c r="I607" s="84" t="s">
        <v>1612</v>
      </c>
      <c r="J607" s="215"/>
      <c r="L607" s="85"/>
      <c r="M607" s="216">
        <v>93.6</v>
      </c>
      <c r="N607" s="244"/>
      <c r="O607" s="85"/>
      <c r="P607" s="86"/>
      <c r="Q607" s="85"/>
      <c r="R607" s="85"/>
      <c r="S607" s="85"/>
      <c r="T607" s="87" t="s">
        <v>14</v>
      </c>
      <c r="U607" s="85"/>
      <c r="V607" s="85"/>
      <c r="W607" s="88"/>
    </row>
    <row r="608" spans="6:25" s="81" customFormat="1" ht="11.25" outlineLevel="5" x14ac:dyDescent="0.2">
      <c r="F608" s="82"/>
      <c r="G608" s="83"/>
      <c r="H608" s="21" t="str">
        <f t="shared" si="21"/>
        <v/>
      </c>
      <c r="I608" s="84" t="s">
        <v>1613</v>
      </c>
      <c r="J608" s="215"/>
      <c r="L608" s="85"/>
      <c r="M608" s="216">
        <v>60</v>
      </c>
      <c r="N608" s="244"/>
      <c r="O608" s="85"/>
      <c r="P608" s="86"/>
      <c r="Q608" s="85"/>
      <c r="R608" s="85"/>
      <c r="S608" s="85"/>
      <c r="T608" s="87" t="s">
        <v>14</v>
      </c>
      <c r="U608" s="85"/>
      <c r="V608" s="85"/>
      <c r="W608" s="88"/>
    </row>
    <row r="609" spans="6:25" s="81" customFormat="1" ht="11.25" outlineLevel="5" x14ac:dyDescent="0.2">
      <c r="F609" s="82"/>
      <c r="G609" s="83"/>
      <c r="H609" s="21" t="str">
        <f t="shared" si="21"/>
        <v/>
      </c>
      <c r="I609" s="84" t="s">
        <v>1556</v>
      </c>
      <c r="J609" s="215"/>
      <c r="L609" s="85"/>
      <c r="M609" s="216">
        <v>7.2</v>
      </c>
      <c r="N609" s="244"/>
      <c r="O609" s="85"/>
      <c r="P609" s="86"/>
      <c r="Q609" s="85"/>
      <c r="R609" s="85"/>
      <c r="S609" s="85"/>
      <c r="T609" s="87" t="s">
        <v>14</v>
      </c>
      <c r="U609" s="85"/>
      <c r="V609" s="85"/>
      <c r="W609" s="88"/>
    </row>
    <row r="610" spans="6:25" s="81" customFormat="1" ht="11.25" outlineLevel="5" x14ac:dyDescent="0.2">
      <c r="F610" s="82"/>
      <c r="G610" s="83"/>
      <c r="H610" s="21" t="str">
        <f t="shared" si="21"/>
        <v/>
      </c>
      <c r="I610" s="84" t="s">
        <v>1555</v>
      </c>
      <c r="J610" s="215"/>
      <c r="L610" s="85"/>
      <c r="M610" s="216">
        <v>3.6</v>
      </c>
      <c r="N610" s="244"/>
      <c r="O610" s="85"/>
      <c r="P610" s="86"/>
      <c r="Q610" s="85"/>
      <c r="R610" s="85"/>
      <c r="S610" s="85"/>
      <c r="T610" s="87" t="s">
        <v>14</v>
      </c>
      <c r="U610" s="85"/>
      <c r="V610" s="85"/>
      <c r="W610" s="88"/>
    </row>
    <row r="611" spans="6:25" s="81" customFormat="1" ht="11.25" outlineLevel="5" x14ac:dyDescent="0.2">
      <c r="F611" s="82"/>
      <c r="G611" s="83"/>
      <c r="H611" s="21" t="str">
        <f t="shared" si="21"/>
        <v/>
      </c>
      <c r="I611" s="84" t="s">
        <v>1636</v>
      </c>
      <c r="J611" s="215"/>
      <c r="L611" s="85"/>
      <c r="M611" s="216">
        <v>2.25</v>
      </c>
      <c r="N611" s="244"/>
      <c r="O611" s="85"/>
      <c r="P611" s="86"/>
      <c r="Q611" s="85"/>
      <c r="R611" s="85"/>
      <c r="S611" s="85"/>
      <c r="T611" s="87" t="s">
        <v>14</v>
      </c>
      <c r="U611" s="85"/>
      <c r="V611" s="85"/>
      <c r="W611" s="88"/>
    </row>
    <row r="612" spans="6:25" s="81" customFormat="1" ht="11.25" outlineLevel="5" x14ac:dyDescent="0.2">
      <c r="F612" s="82"/>
      <c r="G612" s="83"/>
      <c r="H612" s="21" t="str">
        <f t="shared" si="21"/>
        <v/>
      </c>
      <c r="I612" s="84" t="s">
        <v>1633</v>
      </c>
      <c r="J612" s="215"/>
      <c r="L612" s="85"/>
      <c r="M612" s="216">
        <v>2.25</v>
      </c>
      <c r="N612" s="244"/>
      <c r="O612" s="85"/>
      <c r="P612" s="86"/>
      <c r="Q612" s="85"/>
      <c r="R612" s="85"/>
      <c r="S612" s="85"/>
      <c r="T612" s="87" t="s">
        <v>14</v>
      </c>
      <c r="U612" s="85"/>
      <c r="V612" s="85"/>
      <c r="W612" s="88"/>
    </row>
    <row r="613" spans="6:25" s="81" customFormat="1" ht="11.25" outlineLevel="5" x14ac:dyDescent="0.2">
      <c r="F613" s="82"/>
      <c r="G613" s="83"/>
      <c r="H613" s="21" t="str">
        <f t="shared" si="21"/>
        <v/>
      </c>
      <c r="I613" s="84" t="s">
        <v>1131</v>
      </c>
      <c r="J613" s="215"/>
      <c r="L613" s="85"/>
      <c r="M613" s="216">
        <v>0</v>
      </c>
      <c r="N613" s="244"/>
      <c r="O613" s="85"/>
      <c r="P613" s="86"/>
      <c r="Q613" s="85"/>
      <c r="R613" s="85"/>
      <c r="S613" s="85"/>
      <c r="T613" s="87" t="s">
        <v>14</v>
      </c>
      <c r="U613" s="85"/>
      <c r="V613" s="85"/>
      <c r="W613" s="88"/>
    </row>
    <row r="614" spans="6:25" s="81" customFormat="1" ht="11.25" outlineLevel="5" x14ac:dyDescent="0.2">
      <c r="F614" s="82"/>
      <c r="G614" s="83"/>
      <c r="H614" s="21" t="str">
        <f t="shared" si="21"/>
        <v/>
      </c>
      <c r="I614" s="84" t="s">
        <v>1554</v>
      </c>
      <c r="J614" s="215"/>
      <c r="L614" s="85"/>
      <c r="M614" s="216">
        <v>4.8</v>
      </c>
      <c r="N614" s="244"/>
      <c r="O614" s="85"/>
      <c r="P614" s="86"/>
      <c r="Q614" s="85"/>
      <c r="R614" s="85"/>
      <c r="S614" s="85"/>
      <c r="T614" s="87" t="s">
        <v>14</v>
      </c>
      <c r="U614" s="85"/>
      <c r="V614" s="85"/>
      <c r="W614" s="88"/>
    </row>
    <row r="615" spans="6:25" s="81" customFormat="1" ht="11.25" outlineLevel="5" x14ac:dyDescent="0.2">
      <c r="F615" s="82"/>
      <c r="G615" s="83"/>
      <c r="H615" s="21" t="str">
        <f t="shared" si="21"/>
        <v/>
      </c>
      <c r="I615" s="84" t="s">
        <v>1561</v>
      </c>
      <c r="J615" s="215"/>
      <c r="L615" s="85"/>
      <c r="M615" s="216">
        <v>28.799999999999997</v>
      </c>
      <c r="N615" s="244"/>
      <c r="O615" s="85"/>
      <c r="P615" s="86"/>
      <c r="Q615" s="85"/>
      <c r="R615" s="85"/>
      <c r="S615" s="85"/>
      <c r="T615" s="87" t="s">
        <v>14</v>
      </c>
      <c r="U615" s="85"/>
      <c r="V615" s="85"/>
      <c r="W615" s="88"/>
    </row>
    <row r="616" spans="6:25" s="81" customFormat="1" ht="11.25" outlineLevel="5" x14ac:dyDescent="0.2">
      <c r="F616" s="82"/>
      <c r="G616" s="83"/>
      <c r="H616" s="21" t="str">
        <f t="shared" si="21"/>
        <v/>
      </c>
      <c r="I616" s="84" t="s">
        <v>1559</v>
      </c>
      <c r="J616" s="215"/>
      <c r="L616" s="85"/>
      <c r="M616" s="216">
        <v>9.6</v>
      </c>
      <c r="N616" s="244"/>
      <c r="O616" s="85"/>
      <c r="P616" s="86"/>
      <c r="Q616" s="85"/>
      <c r="R616" s="85"/>
      <c r="S616" s="85"/>
      <c r="T616" s="87" t="s">
        <v>14</v>
      </c>
      <c r="U616" s="85"/>
      <c r="V616" s="85"/>
      <c r="W616" s="88"/>
    </row>
    <row r="617" spans="6:25" s="81" customFormat="1" ht="11.25" outlineLevel="5" x14ac:dyDescent="0.2">
      <c r="F617" s="82"/>
      <c r="G617" s="83"/>
      <c r="H617" s="21" t="str">
        <f t="shared" si="21"/>
        <v/>
      </c>
      <c r="I617" s="84" t="s">
        <v>1560</v>
      </c>
      <c r="J617" s="215"/>
      <c r="L617" s="85"/>
      <c r="M617" s="216">
        <v>19.2</v>
      </c>
      <c r="N617" s="244"/>
      <c r="O617" s="85"/>
      <c r="P617" s="86"/>
      <c r="Q617" s="85"/>
      <c r="R617" s="85"/>
      <c r="S617" s="85"/>
      <c r="T617" s="87" t="s">
        <v>14</v>
      </c>
      <c r="U617" s="85"/>
      <c r="V617" s="85"/>
      <c r="W617" s="88"/>
    </row>
    <row r="618" spans="6:25" s="81" customFormat="1" ht="11.25" outlineLevel="5" x14ac:dyDescent="0.2">
      <c r="F618" s="82"/>
      <c r="G618" s="83"/>
      <c r="H618" s="21" t="str">
        <f t="shared" si="21"/>
        <v/>
      </c>
      <c r="I618" s="84" t="s">
        <v>1562</v>
      </c>
      <c r="J618" s="215"/>
      <c r="L618" s="85"/>
      <c r="M618" s="216">
        <v>10.8</v>
      </c>
      <c r="N618" s="244"/>
      <c r="O618" s="85"/>
      <c r="P618" s="86"/>
      <c r="Q618" s="85"/>
      <c r="R618" s="85"/>
      <c r="S618" s="85"/>
      <c r="T618" s="87" t="s">
        <v>14</v>
      </c>
      <c r="U618" s="85"/>
      <c r="V618" s="85"/>
      <c r="W618" s="88"/>
    </row>
    <row r="619" spans="6:25" s="81" customFormat="1" ht="11.25" outlineLevel="5" x14ac:dyDescent="0.2">
      <c r="F619" s="82"/>
      <c r="G619" s="83"/>
      <c r="H619" s="21" t="str">
        <f t="shared" si="21"/>
        <v/>
      </c>
      <c r="I619" s="84" t="s">
        <v>1689</v>
      </c>
      <c r="J619" s="215"/>
      <c r="L619" s="85"/>
      <c r="M619" s="216">
        <v>28.799999999999997</v>
      </c>
      <c r="N619" s="244"/>
      <c r="O619" s="85"/>
      <c r="P619" s="86"/>
      <c r="Q619" s="85"/>
      <c r="R619" s="85"/>
      <c r="S619" s="85"/>
      <c r="T619" s="87" t="s">
        <v>14</v>
      </c>
      <c r="U619" s="85"/>
      <c r="V619" s="85"/>
      <c r="W619" s="88"/>
    </row>
    <row r="620" spans="6:25" s="81" customFormat="1" ht="11.25" outlineLevel="5" x14ac:dyDescent="0.2">
      <c r="F620" s="82"/>
      <c r="G620" s="83"/>
      <c r="H620" s="21" t="str">
        <f t="shared" si="21"/>
        <v/>
      </c>
      <c r="I620" s="84" t="s">
        <v>1688</v>
      </c>
      <c r="J620" s="215"/>
      <c r="L620" s="85"/>
      <c r="M620" s="216">
        <v>21.774999999999999</v>
      </c>
      <c r="N620" s="244"/>
      <c r="O620" s="85"/>
      <c r="P620" s="86"/>
      <c r="Q620" s="85"/>
      <c r="R620" s="85"/>
      <c r="S620" s="85"/>
      <c r="T620" s="87" t="s">
        <v>14</v>
      </c>
      <c r="U620" s="85"/>
      <c r="V620" s="85"/>
      <c r="W620" s="88"/>
    </row>
    <row r="621" spans="6:25" s="6" customFormat="1" ht="12.75" customHeight="1" outlineLevel="4" x14ac:dyDescent="0.2">
      <c r="F621" s="7"/>
      <c r="G621" s="8"/>
      <c r="H621" s="8"/>
      <c r="I621" s="217"/>
      <c r="J621" s="218"/>
      <c r="K621" s="219"/>
      <c r="L621" s="220"/>
      <c r="M621" s="219"/>
      <c r="N621" s="242"/>
      <c r="O621" s="11"/>
      <c r="P621" s="12"/>
      <c r="Q621" s="11"/>
      <c r="R621" s="11"/>
      <c r="S621" s="11"/>
      <c r="T621" s="5" t="s">
        <v>14</v>
      </c>
      <c r="U621" s="11"/>
      <c r="V621" s="11"/>
      <c r="W621" s="11"/>
    </row>
    <row r="622" spans="6:25" s="60" customFormat="1" ht="16.5" customHeight="1" outlineLevel="3" x14ac:dyDescent="0.2">
      <c r="F622" s="61"/>
      <c r="G622" s="62"/>
      <c r="H622" s="63"/>
      <c r="I622" s="227" t="s">
        <v>3683</v>
      </c>
      <c r="J622" s="62"/>
      <c r="K622" s="64"/>
      <c r="L622" s="65"/>
      <c r="M622" s="64"/>
      <c r="N622" s="239"/>
      <c r="O622" s="65">
        <f>SUBTOTAL(9,O623:O642)</f>
        <v>0</v>
      </c>
      <c r="P622" s="67"/>
      <c r="Q622" s="68">
        <f>SUBTOTAL(9,Q623:Q642)</f>
        <v>0</v>
      </c>
      <c r="R622" s="65"/>
      <c r="S622" s="68">
        <f>SUBTOTAL(9,S623:S642)</f>
        <v>7.2586783500000021</v>
      </c>
      <c r="T622" s="69" t="s">
        <v>14</v>
      </c>
      <c r="U622" s="66">
        <f>SUBTOTAL(9,U623:U642)</f>
        <v>0</v>
      </c>
      <c r="V622" s="66">
        <f>SUBTOTAL(9,V623:V642)</f>
        <v>0</v>
      </c>
      <c r="W622" s="70"/>
      <c r="Y622" s="66">
        <f>SUBTOTAL(9,Y623:Y642)</f>
        <v>3</v>
      </c>
    </row>
    <row r="623" spans="6:25" s="205" customFormat="1" ht="12" outlineLevel="4" x14ac:dyDescent="0.2">
      <c r="F623" s="72">
        <v>64</v>
      </c>
      <c r="G623" s="73" t="s">
        <v>34</v>
      </c>
      <c r="H623" s="74" t="s">
        <v>769</v>
      </c>
      <c r="I623" s="75" t="s">
        <v>2488</v>
      </c>
      <c r="J623" s="73" t="s">
        <v>38</v>
      </c>
      <c r="K623" s="76">
        <v>189.22500000000002</v>
      </c>
      <c r="L623" s="77">
        <v>0</v>
      </c>
      <c r="M623" s="206">
        <v>189.22500000000002</v>
      </c>
      <c r="N623" s="232"/>
      <c r="O623" s="77">
        <f>M623*N623</f>
        <v>0</v>
      </c>
      <c r="P623" s="79"/>
      <c r="Q623" s="80">
        <f>M623*P623</f>
        <v>0</v>
      </c>
      <c r="R623" s="79">
        <v>3.3000000000000002E-2</v>
      </c>
      <c r="S623" s="80">
        <f>M623*R623</f>
        <v>6.2444250000000014</v>
      </c>
      <c r="T623" s="78">
        <v>15</v>
      </c>
      <c r="U623" s="78">
        <f>O623*(T623/100)</f>
        <v>0</v>
      </c>
      <c r="V623" s="78">
        <f>O623+U623</f>
        <v>0</v>
      </c>
      <c r="W623" s="75"/>
      <c r="X623" s="96" t="s">
        <v>1162</v>
      </c>
      <c r="Y623" s="96">
        <v>1</v>
      </c>
    </row>
    <row r="624" spans="6:25" s="71" customFormat="1" ht="22.5" outlineLevel="4" x14ac:dyDescent="0.2">
      <c r="F624" s="207"/>
      <c r="G624" s="208"/>
      <c r="H624" s="19" t="s">
        <v>1053</v>
      </c>
      <c r="I624" s="228" t="s">
        <v>2681</v>
      </c>
      <c r="J624" s="221"/>
      <c r="K624" s="221"/>
      <c r="L624" s="221"/>
      <c r="M624" s="221"/>
      <c r="N624" s="245"/>
      <c r="O624" s="231"/>
      <c r="P624" s="209"/>
      <c r="Q624" s="210"/>
      <c r="R624" s="209"/>
      <c r="S624" s="210"/>
      <c r="T624" s="211"/>
      <c r="U624" s="211"/>
      <c r="V624" s="211"/>
      <c r="W624" s="212"/>
      <c r="X624" s="212"/>
      <c r="Y624" s="212"/>
    </row>
    <row r="625" spans="6:25" s="71" customFormat="1" ht="6" customHeight="1" outlineLevel="4" x14ac:dyDescent="0.2">
      <c r="F625" s="207"/>
      <c r="G625" s="208"/>
      <c r="H625" s="20"/>
      <c r="I625" s="212"/>
      <c r="J625" s="208"/>
      <c r="K625" s="213"/>
      <c r="L625" s="214"/>
      <c r="M625" s="213"/>
      <c r="N625" s="241"/>
      <c r="O625" s="214"/>
      <c r="P625" s="209"/>
      <c r="Q625" s="210"/>
      <c r="R625" s="209"/>
      <c r="S625" s="210"/>
      <c r="T625" s="211"/>
      <c r="U625" s="211"/>
      <c r="V625" s="211"/>
      <c r="W625" s="212"/>
      <c r="X625" s="212"/>
      <c r="Y625" s="212"/>
    </row>
    <row r="626" spans="6:25" s="81" customFormat="1" ht="11.25" outlineLevel="5" x14ac:dyDescent="0.2">
      <c r="F626" s="82"/>
      <c r="G626" s="83"/>
      <c r="H626" s="21" t="str">
        <f>IF(AND(H625&lt;&gt;"Výkaz výměr:",I625=""),"Výkaz výměr:","")</f>
        <v>Výkaz výměr:</v>
      </c>
      <c r="I626" s="84" t="s">
        <v>2037</v>
      </c>
      <c r="J626" s="215"/>
      <c r="L626" s="85"/>
      <c r="M626" s="216">
        <v>0</v>
      </c>
      <c r="N626" s="244"/>
      <c r="O626" s="85"/>
      <c r="P626" s="86"/>
      <c r="Q626" s="85"/>
      <c r="R626" s="85"/>
      <c r="S626" s="85"/>
      <c r="T626" s="87" t="s">
        <v>14</v>
      </c>
      <c r="U626" s="85"/>
      <c r="V626" s="85"/>
      <c r="W626" s="88"/>
    </row>
    <row r="627" spans="6:25" s="81" customFormat="1" ht="11.25" outlineLevel="5" x14ac:dyDescent="0.2">
      <c r="F627" s="82"/>
      <c r="G627" s="83"/>
      <c r="H627" s="21" t="str">
        <f>IF(AND(H626&lt;&gt;"Výkaz výměr:",I626=""),"Výkaz výměr:","")</f>
        <v/>
      </c>
      <c r="I627" s="84" t="s">
        <v>1997</v>
      </c>
      <c r="J627" s="215"/>
      <c r="L627" s="85"/>
      <c r="M627" s="216">
        <v>0</v>
      </c>
      <c r="N627" s="244"/>
      <c r="O627" s="85"/>
      <c r="P627" s="86"/>
      <c r="Q627" s="85"/>
      <c r="R627" s="85"/>
      <c r="S627" s="85"/>
      <c r="T627" s="87" t="s">
        <v>14</v>
      </c>
      <c r="U627" s="85"/>
      <c r="V627" s="85"/>
      <c r="W627" s="88"/>
    </row>
    <row r="628" spans="6:25" s="81" customFormat="1" ht="11.25" outlineLevel="5" x14ac:dyDescent="0.2">
      <c r="F628" s="82"/>
      <c r="G628" s="83"/>
      <c r="H628" s="21" t="str">
        <f>IF(AND(H627&lt;&gt;"Výkaz výměr:",I627=""),"Výkaz výměr:","")</f>
        <v/>
      </c>
      <c r="I628" s="84" t="s">
        <v>2329</v>
      </c>
      <c r="J628" s="215"/>
      <c r="L628" s="85"/>
      <c r="M628" s="216">
        <v>0</v>
      </c>
      <c r="N628" s="244"/>
      <c r="O628" s="85"/>
      <c r="P628" s="86"/>
      <c r="Q628" s="85"/>
      <c r="R628" s="85"/>
      <c r="S628" s="85"/>
      <c r="T628" s="87" t="s">
        <v>14</v>
      </c>
      <c r="U628" s="85"/>
      <c r="V628" s="85"/>
      <c r="W628" s="88"/>
    </row>
    <row r="629" spans="6:25" s="81" customFormat="1" ht="11.25" outlineLevel="5" x14ac:dyDescent="0.2">
      <c r="F629" s="82"/>
      <c r="G629" s="83"/>
      <c r="H629" s="21" t="str">
        <f>IF(AND(H628&lt;&gt;"Výkaz výměr:",I628=""),"Výkaz výměr:","")</f>
        <v/>
      </c>
      <c r="I629" s="84" t="s">
        <v>1873</v>
      </c>
      <c r="J629" s="215"/>
      <c r="L629" s="85"/>
      <c r="M629" s="216">
        <v>189.22500000000002</v>
      </c>
      <c r="N629" s="244"/>
      <c r="O629" s="85"/>
      <c r="P629" s="86"/>
      <c r="Q629" s="85"/>
      <c r="R629" s="85"/>
      <c r="S629" s="85"/>
      <c r="T629" s="87" t="s">
        <v>14</v>
      </c>
      <c r="U629" s="85"/>
      <c r="V629" s="85"/>
      <c r="W629" s="88"/>
    </row>
    <row r="630" spans="6:25" s="205" customFormat="1" ht="12" outlineLevel="4" x14ac:dyDescent="0.2">
      <c r="F630" s="72">
        <v>65</v>
      </c>
      <c r="G630" s="73" t="s">
        <v>34</v>
      </c>
      <c r="H630" s="74" t="s">
        <v>770</v>
      </c>
      <c r="I630" s="75" t="s">
        <v>2322</v>
      </c>
      <c r="J630" s="73" t="s">
        <v>38</v>
      </c>
      <c r="K630" s="76">
        <v>75.129500000000007</v>
      </c>
      <c r="L630" s="77">
        <v>0</v>
      </c>
      <c r="M630" s="206">
        <v>75.129500000000007</v>
      </c>
      <c r="N630" s="232"/>
      <c r="O630" s="77">
        <f>M630*N630</f>
        <v>0</v>
      </c>
      <c r="P630" s="79"/>
      <c r="Q630" s="80">
        <f>M630*P630</f>
        <v>0</v>
      </c>
      <c r="R630" s="79">
        <v>3.3E-3</v>
      </c>
      <c r="S630" s="80">
        <f>M630*R630</f>
        <v>0.24792735000000002</v>
      </c>
      <c r="T630" s="78">
        <v>15</v>
      </c>
      <c r="U630" s="78">
        <f>O630*(T630/100)</f>
        <v>0</v>
      </c>
      <c r="V630" s="78">
        <f>O630+U630</f>
        <v>0</v>
      </c>
      <c r="W630" s="75"/>
      <c r="X630" s="96" t="s">
        <v>1162</v>
      </c>
      <c r="Y630" s="96">
        <v>1</v>
      </c>
    </row>
    <row r="631" spans="6:25" s="71" customFormat="1" ht="33.75" outlineLevel="4" x14ac:dyDescent="0.2">
      <c r="F631" s="207"/>
      <c r="G631" s="208"/>
      <c r="H631" s="19" t="s">
        <v>1053</v>
      </c>
      <c r="I631" s="228" t="s">
        <v>2884</v>
      </c>
      <c r="J631" s="221"/>
      <c r="K631" s="221"/>
      <c r="L631" s="221"/>
      <c r="M631" s="221"/>
      <c r="N631" s="245"/>
      <c r="O631" s="231"/>
      <c r="P631" s="209"/>
      <c r="Q631" s="210"/>
      <c r="R631" s="209"/>
      <c r="S631" s="210"/>
      <c r="T631" s="211"/>
      <c r="U631" s="211"/>
      <c r="V631" s="211"/>
      <c r="W631" s="212"/>
      <c r="X631" s="212"/>
      <c r="Y631" s="212"/>
    </row>
    <row r="632" spans="6:25" s="71" customFormat="1" ht="6" customHeight="1" outlineLevel="4" x14ac:dyDescent="0.2">
      <c r="F632" s="207"/>
      <c r="G632" s="208"/>
      <c r="H632" s="20"/>
      <c r="I632" s="212"/>
      <c r="J632" s="208"/>
      <c r="K632" s="213"/>
      <c r="L632" s="214"/>
      <c r="M632" s="213"/>
      <c r="N632" s="241"/>
      <c r="O632" s="214"/>
      <c r="P632" s="209"/>
      <c r="Q632" s="210"/>
      <c r="R632" s="209"/>
      <c r="S632" s="210"/>
      <c r="T632" s="211"/>
      <c r="U632" s="211"/>
      <c r="V632" s="211"/>
      <c r="W632" s="212"/>
      <c r="X632" s="212"/>
      <c r="Y632" s="212"/>
    </row>
    <row r="633" spans="6:25" s="81" customFormat="1" ht="11.25" outlineLevel="5" x14ac:dyDescent="0.2">
      <c r="F633" s="82"/>
      <c r="G633" s="83"/>
      <c r="H633" s="21" t="str">
        <f>IF(AND(H632&lt;&gt;"Výkaz výměr:",I632=""),"Výkaz výměr:","")</f>
        <v>Výkaz výměr:</v>
      </c>
      <c r="I633" s="84" t="s">
        <v>2231</v>
      </c>
      <c r="J633" s="215"/>
      <c r="L633" s="85"/>
      <c r="M633" s="216">
        <v>0</v>
      </c>
      <c r="N633" s="244"/>
      <c r="O633" s="85"/>
      <c r="P633" s="86"/>
      <c r="Q633" s="85"/>
      <c r="R633" s="85"/>
      <c r="S633" s="85"/>
      <c r="T633" s="87" t="s">
        <v>14</v>
      </c>
      <c r="U633" s="85"/>
      <c r="V633" s="85"/>
      <c r="W633" s="88"/>
    </row>
    <row r="634" spans="6:25" s="81" customFormat="1" ht="11.25" outlineLevel="5" x14ac:dyDescent="0.2">
      <c r="F634" s="82"/>
      <c r="G634" s="83"/>
      <c r="H634" s="21" t="str">
        <f>IF(AND(H633&lt;&gt;"Výkaz výměr:",I633=""),"Výkaz výměr:","")</f>
        <v/>
      </c>
      <c r="I634" s="84" t="s">
        <v>2428</v>
      </c>
      <c r="J634" s="215"/>
      <c r="L634" s="85"/>
      <c r="M634" s="216">
        <v>0</v>
      </c>
      <c r="N634" s="244"/>
      <c r="O634" s="85"/>
      <c r="P634" s="86"/>
      <c r="Q634" s="85"/>
      <c r="R634" s="85"/>
      <c r="S634" s="85"/>
      <c r="T634" s="87" t="s">
        <v>14</v>
      </c>
      <c r="U634" s="85"/>
      <c r="V634" s="85"/>
      <c r="W634" s="88"/>
    </row>
    <row r="635" spans="6:25" s="81" customFormat="1" ht="11.25" outlineLevel="5" x14ac:dyDescent="0.2">
      <c r="F635" s="82"/>
      <c r="G635" s="83"/>
      <c r="H635" s="21" t="str">
        <f>IF(AND(H634&lt;&gt;"Výkaz výměr:",I634=""),"Výkaz výměr:","")</f>
        <v/>
      </c>
      <c r="I635" s="84" t="s">
        <v>2067</v>
      </c>
      <c r="J635" s="215"/>
      <c r="L635" s="85"/>
      <c r="M635" s="216">
        <v>0</v>
      </c>
      <c r="N635" s="244"/>
      <c r="O635" s="85"/>
      <c r="P635" s="86"/>
      <c r="Q635" s="85"/>
      <c r="R635" s="85"/>
      <c r="S635" s="85"/>
      <c r="T635" s="87" t="s">
        <v>14</v>
      </c>
      <c r="U635" s="85"/>
      <c r="V635" s="85"/>
      <c r="W635" s="88"/>
    </row>
    <row r="636" spans="6:25" s="81" customFormat="1" ht="11.25" outlineLevel="5" x14ac:dyDescent="0.2">
      <c r="F636" s="82"/>
      <c r="G636" s="83"/>
      <c r="H636" s="21" t="str">
        <f>IF(AND(H635&lt;&gt;"Výkaz výměr:",I635=""),"Výkaz výměr:","")</f>
        <v/>
      </c>
      <c r="I636" s="84" t="s">
        <v>1600</v>
      </c>
      <c r="J636" s="215"/>
      <c r="L636" s="85"/>
      <c r="M636" s="216">
        <v>75.129500000000007</v>
      </c>
      <c r="N636" s="244"/>
      <c r="O636" s="85"/>
      <c r="P636" s="86"/>
      <c r="Q636" s="85"/>
      <c r="R636" s="85"/>
      <c r="S636" s="85"/>
      <c r="T636" s="87" t="s">
        <v>14</v>
      </c>
      <c r="U636" s="85"/>
      <c r="V636" s="85"/>
      <c r="W636" s="88"/>
    </row>
    <row r="637" spans="6:25" s="205" customFormat="1" ht="12" outlineLevel="4" x14ac:dyDescent="0.2">
      <c r="F637" s="72">
        <v>66</v>
      </c>
      <c r="G637" s="73" t="s">
        <v>34</v>
      </c>
      <c r="H637" s="74" t="s">
        <v>771</v>
      </c>
      <c r="I637" s="75" t="s">
        <v>2568</v>
      </c>
      <c r="J637" s="73" t="s">
        <v>38</v>
      </c>
      <c r="K637" s="76">
        <v>75.13</v>
      </c>
      <c r="L637" s="77">
        <v>0</v>
      </c>
      <c r="M637" s="206">
        <v>75.13</v>
      </c>
      <c r="N637" s="232"/>
      <c r="O637" s="77">
        <f>M637*N637</f>
        <v>0</v>
      </c>
      <c r="P637" s="79"/>
      <c r="Q637" s="80">
        <f>M637*P637</f>
        <v>0</v>
      </c>
      <c r="R637" s="79">
        <v>1.0200000000000001E-2</v>
      </c>
      <c r="S637" s="80">
        <f>M637*R637</f>
        <v>0.76632600000000006</v>
      </c>
      <c r="T637" s="78">
        <v>15</v>
      </c>
      <c r="U637" s="78">
        <f>O637*(T637/100)</f>
        <v>0</v>
      </c>
      <c r="V637" s="78">
        <f>O637+U637</f>
        <v>0</v>
      </c>
      <c r="W637" s="75"/>
      <c r="X637" s="96" t="s">
        <v>1162</v>
      </c>
      <c r="Y637" s="96">
        <v>1</v>
      </c>
    </row>
    <row r="638" spans="6:25" s="71" customFormat="1" ht="33.75" outlineLevel="4" x14ac:dyDescent="0.2">
      <c r="F638" s="207"/>
      <c r="G638" s="208"/>
      <c r="H638" s="19" t="s">
        <v>1053</v>
      </c>
      <c r="I638" s="228" t="s">
        <v>2948</v>
      </c>
      <c r="J638" s="221"/>
      <c r="K638" s="221"/>
      <c r="L638" s="221"/>
      <c r="M638" s="221"/>
      <c r="N638" s="245"/>
      <c r="O638" s="231"/>
      <c r="P638" s="209"/>
      <c r="Q638" s="210"/>
      <c r="R638" s="209"/>
      <c r="S638" s="210"/>
      <c r="T638" s="211"/>
      <c r="U638" s="211"/>
      <c r="V638" s="211"/>
      <c r="W638" s="212"/>
      <c r="X638" s="212"/>
      <c r="Y638" s="212"/>
    </row>
    <row r="639" spans="6:25" s="71" customFormat="1" ht="6" customHeight="1" outlineLevel="4" x14ac:dyDescent="0.2">
      <c r="F639" s="207"/>
      <c r="G639" s="208"/>
      <c r="H639" s="20"/>
      <c r="I639" s="212"/>
      <c r="J639" s="208"/>
      <c r="K639" s="213"/>
      <c r="L639" s="214"/>
      <c r="M639" s="213"/>
      <c r="N639" s="241"/>
      <c r="O639" s="214"/>
      <c r="P639" s="209"/>
      <c r="Q639" s="210"/>
      <c r="R639" s="209"/>
      <c r="S639" s="210"/>
      <c r="T639" s="211"/>
      <c r="U639" s="211"/>
      <c r="V639" s="211"/>
      <c r="W639" s="212"/>
      <c r="X639" s="212"/>
      <c r="Y639" s="212"/>
    </row>
    <row r="640" spans="6:25" s="81" customFormat="1" ht="11.25" outlineLevel="5" x14ac:dyDescent="0.2">
      <c r="F640" s="82"/>
      <c r="G640" s="83"/>
      <c r="H640" s="21" t="str">
        <f>IF(AND(H639&lt;&gt;"Výkaz výměr:",I639=""),"Výkaz výměr:","")</f>
        <v>Výkaz výměr:</v>
      </c>
      <c r="I640" s="84" t="s">
        <v>2582</v>
      </c>
      <c r="J640" s="215"/>
      <c r="L640" s="85"/>
      <c r="M640" s="216">
        <v>0</v>
      </c>
      <c r="N640" s="244"/>
      <c r="O640" s="85"/>
      <c r="P640" s="86"/>
      <c r="Q640" s="85"/>
      <c r="R640" s="85"/>
      <c r="S640" s="85"/>
      <c r="T640" s="87" t="s">
        <v>14</v>
      </c>
      <c r="U640" s="85"/>
      <c r="V640" s="85"/>
      <c r="W640" s="88"/>
    </row>
    <row r="641" spans="6:25" s="81" customFormat="1" ht="11.25" outlineLevel="5" x14ac:dyDescent="0.2">
      <c r="F641" s="82"/>
      <c r="G641" s="83"/>
      <c r="H641" s="21" t="str">
        <f>IF(AND(H640&lt;&gt;"Výkaz výměr:",I640=""),"Výkaz výměr:","")</f>
        <v/>
      </c>
      <c r="I641" s="84" t="s">
        <v>180</v>
      </c>
      <c r="J641" s="215"/>
      <c r="L641" s="85"/>
      <c r="M641" s="216">
        <v>75.13</v>
      </c>
      <c r="N641" s="244"/>
      <c r="O641" s="85"/>
      <c r="P641" s="86"/>
      <c r="Q641" s="85"/>
      <c r="R641" s="85"/>
      <c r="S641" s="85"/>
      <c r="T641" s="87" t="s">
        <v>14</v>
      </c>
      <c r="U641" s="85"/>
      <c r="V641" s="85"/>
      <c r="W641" s="88"/>
    </row>
    <row r="642" spans="6:25" s="6" customFormat="1" ht="12.75" customHeight="1" outlineLevel="4" x14ac:dyDescent="0.2">
      <c r="F642" s="7"/>
      <c r="G642" s="8"/>
      <c r="H642" s="8"/>
      <c r="I642" s="217"/>
      <c r="J642" s="218"/>
      <c r="K642" s="219"/>
      <c r="L642" s="220"/>
      <c r="M642" s="219"/>
      <c r="N642" s="242"/>
      <c r="O642" s="11"/>
      <c r="P642" s="12"/>
      <c r="Q642" s="11"/>
      <c r="R642" s="11"/>
      <c r="S642" s="11"/>
      <c r="T642" s="5" t="s">
        <v>14</v>
      </c>
      <c r="U642" s="11"/>
      <c r="V642" s="11"/>
      <c r="W642" s="11"/>
    </row>
    <row r="643" spans="6:25" s="60" customFormat="1" ht="16.5" customHeight="1" outlineLevel="3" x14ac:dyDescent="0.2">
      <c r="F643" s="61"/>
      <c r="G643" s="62"/>
      <c r="H643" s="63"/>
      <c r="I643" s="227" t="s">
        <v>3684</v>
      </c>
      <c r="J643" s="62"/>
      <c r="K643" s="64"/>
      <c r="L643" s="65"/>
      <c r="M643" s="64"/>
      <c r="N643" s="239"/>
      <c r="O643" s="65">
        <f>SUBTOTAL(9,O644:O656)</f>
        <v>0</v>
      </c>
      <c r="P643" s="67"/>
      <c r="Q643" s="68">
        <f>SUBTOTAL(9,Q644:Q656)</f>
        <v>0</v>
      </c>
      <c r="R643" s="65"/>
      <c r="S643" s="68">
        <f>SUBTOTAL(9,S644:S656)</f>
        <v>0.43948999999999999</v>
      </c>
      <c r="T643" s="69" t="s">
        <v>14</v>
      </c>
      <c r="U643" s="66">
        <f>SUBTOTAL(9,U644:U656)</f>
        <v>0</v>
      </c>
      <c r="V643" s="66">
        <f>SUBTOTAL(9,V644:V656)</f>
        <v>0</v>
      </c>
      <c r="W643" s="70"/>
      <c r="Y643" s="66">
        <f>SUBTOTAL(9,Y644:Y656)</f>
        <v>2</v>
      </c>
    </row>
    <row r="644" spans="6:25" s="205" customFormat="1" ht="12" outlineLevel="4" x14ac:dyDescent="0.2">
      <c r="F644" s="72">
        <v>67</v>
      </c>
      <c r="G644" s="73" t="s">
        <v>34</v>
      </c>
      <c r="H644" s="74" t="s">
        <v>772</v>
      </c>
      <c r="I644" s="75" t="s">
        <v>2148</v>
      </c>
      <c r="J644" s="73" t="s">
        <v>38</v>
      </c>
      <c r="K644" s="76">
        <v>73.248499999999993</v>
      </c>
      <c r="L644" s="77">
        <v>0</v>
      </c>
      <c r="M644" s="206">
        <v>73.248499999999993</v>
      </c>
      <c r="N644" s="232"/>
      <c r="O644" s="77">
        <f>M644*N644</f>
        <v>0</v>
      </c>
      <c r="P644" s="79"/>
      <c r="Q644" s="80">
        <f>M644*P644</f>
        <v>0</v>
      </c>
      <c r="R644" s="79">
        <v>4.0000000000000001E-3</v>
      </c>
      <c r="S644" s="80">
        <f>M644*R644</f>
        <v>0.29299399999999998</v>
      </c>
      <c r="T644" s="78">
        <v>15</v>
      </c>
      <c r="U644" s="78">
        <f>O644*(T644/100)</f>
        <v>0</v>
      </c>
      <c r="V644" s="78">
        <f>O644+U644</f>
        <v>0</v>
      </c>
      <c r="W644" s="75"/>
      <c r="X644" s="96" t="s">
        <v>1162</v>
      </c>
      <c r="Y644" s="96">
        <v>1</v>
      </c>
    </row>
    <row r="645" spans="6:25" s="71" customFormat="1" ht="22.5" outlineLevel="4" x14ac:dyDescent="0.2">
      <c r="F645" s="207"/>
      <c r="G645" s="208"/>
      <c r="H645" s="19" t="s">
        <v>1053</v>
      </c>
      <c r="I645" s="228" t="s">
        <v>2232</v>
      </c>
      <c r="J645" s="221"/>
      <c r="K645" s="221"/>
      <c r="L645" s="221"/>
      <c r="M645" s="221"/>
      <c r="N645" s="245"/>
      <c r="O645" s="231"/>
      <c r="P645" s="209"/>
      <c r="Q645" s="210"/>
      <c r="R645" s="209"/>
      <c r="S645" s="210"/>
      <c r="T645" s="211"/>
      <c r="U645" s="211"/>
      <c r="V645" s="211"/>
      <c r="W645" s="212"/>
      <c r="X645" s="212"/>
      <c r="Y645" s="212"/>
    </row>
    <row r="646" spans="6:25" s="71" customFormat="1" ht="6" customHeight="1" outlineLevel="4" x14ac:dyDescent="0.2">
      <c r="F646" s="207"/>
      <c r="G646" s="208"/>
      <c r="H646" s="20"/>
      <c r="I646" s="212"/>
      <c r="J646" s="208"/>
      <c r="K646" s="213"/>
      <c r="L646" s="214"/>
      <c r="M646" s="213"/>
      <c r="N646" s="241"/>
      <c r="O646" s="214"/>
      <c r="P646" s="209"/>
      <c r="Q646" s="210"/>
      <c r="R646" s="209"/>
      <c r="S646" s="210"/>
      <c r="T646" s="211"/>
      <c r="U646" s="211"/>
      <c r="V646" s="211"/>
      <c r="W646" s="212"/>
      <c r="X646" s="212"/>
      <c r="Y646" s="212"/>
    </row>
    <row r="647" spans="6:25" s="81" customFormat="1" ht="11.25" outlineLevel="5" x14ac:dyDescent="0.2">
      <c r="F647" s="82"/>
      <c r="G647" s="83"/>
      <c r="H647" s="21" t="str">
        <f>IF(AND(H646&lt;&gt;"Výkaz výměr:",I646=""),"Výkaz výměr:","")</f>
        <v>Výkaz výměr:</v>
      </c>
      <c r="I647" s="84" t="s">
        <v>2231</v>
      </c>
      <c r="J647" s="215"/>
      <c r="L647" s="85"/>
      <c r="M647" s="216">
        <v>0</v>
      </c>
      <c r="N647" s="244"/>
      <c r="O647" s="85"/>
      <c r="P647" s="86"/>
      <c r="Q647" s="85"/>
      <c r="R647" s="85"/>
      <c r="S647" s="85"/>
      <c r="T647" s="87" t="s">
        <v>14</v>
      </c>
      <c r="U647" s="85"/>
      <c r="V647" s="85"/>
      <c r="W647" s="88"/>
    </row>
    <row r="648" spans="6:25" s="81" customFormat="1" ht="11.25" outlineLevel="5" x14ac:dyDescent="0.2">
      <c r="F648" s="82"/>
      <c r="G648" s="83"/>
      <c r="H648" s="21" t="str">
        <f>IF(AND(H647&lt;&gt;"Výkaz výměr:",I647=""),"Výkaz výměr:","")</f>
        <v/>
      </c>
      <c r="I648" s="84" t="s">
        <v>2428</v>
      </c>
      <c r="J648" s="215"/>
      <c r="L648" s="85"/>
      <c r="M648" s="216">
        <v>0</v>
      </c>
      <c r="N648" s="244"/>
      <c r="O648" s="85"/>
      <c r="P648" s="86"/>
      <c r="Q648" s="85"/>
      <c r="R648" s="85"/>
      <c r="S648" s="85"/>
      <c r="T648" s="87" t="s">
        <v>14</v>
      </c>
      <c r="U648" s="85"/>
      <c r="V648" s="85"/>
      <c r="W648" s="88"/>
    </row>
    <row r="649" spans="6:25" s="81" customFormat="1" ht="11.25" outlineLevel="5" x14ac:dyDescent="0.2">
      <c r="F649" s="82"/>
      <c r="G649" s="83"/>
      <c r="H649" s="21" t="str">
        <f>IF(AND(H648&lt;&gt;"Výkaz výměr:",I648=""),"Výkaz výměr:","")</f>
        <v/>
      </c>
      <c r="I649" s="84" t="s">
        <v>1102</v>
      </c>
      <c r="J649" s="215"/>
      <c r="L649" s="85"/>
      <c r="M649" s="216">
        <v>0</v>
      </c>
      <c r="N649" s="244"/>
      <c r="O649" s="85"/>
      <c r="P649" s="86"/>
      <c r="Q649" s="85"/>
      <c r="R649" s="85"/>
      <c r="S649" s="85"/>
      <c r="T649" s="87" t="s">
        <v>14</v>
      </c>
      <c r="U649" s="85"/>
      <c r="V649" s="85"/>
      <c r="W649" s="88"/>
    </row>
    <row r="650" spans="6:25" s="81" customFormat="1" ht="11.25" outlineLevel="5" x14ac:dyDescent="0.2">
      <c r="F650" s="82"/>
      <c r="G650" s="83"/>
      <c r="H650" s="21" t="str">
        <f>IF(AND(H649&lt;&gt;"Výkaz výměr:",I649=""),"Výkaz výměr:","")</f>
        <v/>
      </c>
      <c r="I650" s="84" t="s">
        <v>1417</v>
      </c>
      <c r="J650" s="215"/>
      <c r="L650" s="85"/>
      <c r="M650" s="216">
        <v>73.248499999999993</v>
      </c>
      <c r="N650" s="244"/>
      <c r="O650" s="85"/>
      <c r="P650" s="86"/>
      <c r="Q650" s="85"/>
      <c r="R650" s="85"/>
      <c r="S650" s="85"/>
      <c r="T650" s="87" t="s">
        <v>14</v>
      </c>
      <c r="U650" s="85"/>
      <c r="V650" s="85"/>
      <c r="W650" s="88"/>
    </row>
    <row r="651" spans="6:25" s="205" customFormat="1" ht="12" outlineLevel="4" x14ac:dyDescent="0.2">
      <c r="F651" s="72">
        <v>68</v>
      </c>
      <c r="G651" s="73" t="s">
        <v>34</v>
      </c>
      <c r="H651" s="74" t="s">
        <v>773</v>
      </c>
      <c r="I651" s="75" t="s">
        <v>2149</v>
      </c>
      <c r="J651" s="73" t="s">
        <v>38</v>
      </c>
      <c r="K651" s="76">
        <v>73.248000000000005</v>
      </c>
      <c r="L651" s="77">
        <v>0</v>
      </c>
      <c r="M651" s="206">
        <v>73.248000000000005</v>
      </c>
      <c r="N651" s="232"/>
      <c r="O651" s="77">
        <f>M651*N651</f>
        <v>0</v>
      </c>
      <c r="P651" s="79"/>
      <c r="Q651" s="80">
        <f>M651*P651</f>
        <v>0</v>
      </c>
      <c r="R651" s="79">
        <v>2E-3</v>
      </c>
      <c r="S651" s="80">
        <f>M651*R651</f>
        <v>0.14649600000000002</v>
      </c>
      <c r="T651" s="78">
        <v>15</v>
      </c>
      <c r="U651" s="78">
        <f>O651*(T651/100)</f>
        <v>0</v>
      </c>
      <c r="V651" s="78">
        <f>O651+U651</f>
        <v>0</v>
      </c>
      <c r="W651" s="75"/>
      <c r="X651" s="96" t="s">
        <v>1162</v>
      </c>
      <c r="Y651" s="96">
        <v>1</v>
      </c>
    </row>
    <row r="652" spans="6:25" s="71" customFormat="1" ht="22.5" outlineLevel="4" x14ac:dyDescent="0.2">
      <c r="F652" s="207"/>
      <c r="G652" s="208"/>
      <c r="H652" s="19" t="s">
        <v>1053</v>
      </c>
      <c r="I652" s="228" t="s">
        <v>2233</v>
      </c>
      <c r="J652" s="221"/>
      <c r="K652" s="221"/>
      <c r="L652" s="221"/>
      <c r="M652" s="221"/>
      <c r="N652" s="245"/>
      <c r="O652" s="231"/>
      <c r="P652" s="209"/>
      <c r="Q652" s="210"/>
      <c r="R652" s="209"/>
      <c r="S652" s="210"/>
      <c r="T652" s="211"/>
      <c r="U652" s="211"/>
      <c r="V652" s="211"/>
      <c r="W652" s="212"/>
      <c r="X652" s="212"/>
      <c r="Y652" s="212"/>
    </row>
    <row r="653" spans="6:25" s="71" customFormat="1" ht="6" customHeight="1" outlineLevel="4" x14ac:dyDescent="0.2">
      <c r="F653" s="207"/>
      <c r="G653" s="208"/>
      <c r="H653" s="20"/>
      <c r="I653" s="212"/>
      <c r="J653" s="208"/>
      <c r="K653" s="213"/>
      <c r="L653" s="214"/>
      <c r="M653" s="213"/>
      <c r="N653" s="241"/>
      <c r="O653" s="214"/>
      <c r="P653" s="209"/>
      <c r="Q653" s="210"/>
      <c r="R653" s="209"/>
      <c r="S653" s="210"/>
      <c r="T653" s="211"/>
      <c r="U653" s="211"/>
      <c r="V653" s="211"/>
      <c r="W653" s="212"/>
      <c r="X653" s="212"/>
      <c r="Y653" s="212"/>
    </row>
    <row r="654" spans="6:25" s="81" customFormat="1" ht="11.25" outlineLevel="5" x14ac:dyDescent="0.2">
      <c r="F654" s="82"/>
      <c r="G654" s="83"/>
      <c r="H654" s="21" t="str">
        <f>IF(AND(H653&lt;&gt;"Výkaz výměr:",I653=""),"Výkaz výměr:","")</f>
        <v>Výkaz výměr:</v>
      </c>
      <c r="I654" s="84" t="s">
        <v>2467</v>
      </c>
      <c r="J654" s="215"/>
      <c r="L654" s="85"/>
      <c r="M654" s="216">
        <v>0</v>
      </c>
      <c r="N654" s="244"/>
      <c r="O654" s="85"/>
      <c r="P654" s="86"/>
      <c r="Q654" s="85"/>
      <c r="R654" s="85"/>
      <c r="S654" s="85"/>
      <c r="T654" s="87" t="s">
        <v>14</v>
      </c>
      <c r="U654" s="85"/>
      <c r="V654" s="85"/>
      <c r="W654" s="88"/>
    </row>
    <row r="655" spans="6:25" s="81" customFormat="1" ht="11.25" outlineLevel="5" x14ac:dyDescent="0.2">
      <c r="F655" s="82"/>
      <c r="G655" s="83"/>
      <c r="H655" s="21" t="str">
        <f>IF(AND(H654&lt;&gt;"Výkaz výměr:",I654=""),"Výkaz výměr:","")</f>
        <v/>
      </c>
      <c r="I655" s="84" t="s">
        <v>249</v>
      </c>
      <c r="J655" s="215"/>
      <c r="L655" s="85"/>
      <c r="M655" s="216">
        <v>73.248000000000005</v>
      </c>
      <c r="N655" s="244"/>
      <c r="O655" s="85"/>
      <c r="P655" s="86"/>
      <c r="Q655" s="85"/>
      <c r="R655" s="85"/>
      <c r="S655" s="85"/>
      <c r="T655" s="87" t="s">
        <v>14</v>
      </c>
      <c r="U655" s="85"/>
      <c r="V655" s="85"/>
      <c r="W655" s="88"/>
    </row>
    <row r="656" spans="6:25" s="6" customFormat="1" ht="12.75" customHeight="1" outlineLevel="4" x14ac:dyDescent="0.2">
      <c r="F656" s="7"/>
      <c r="G656" s="8"/>
      <c r="H656" s="8"/>
      <c r="I656" s="217"/>
      <c r="J656" s="218"/>
      <c r="K656" s="219"/>
      <c r="L656" s="220"/>
      <c r="M656" s="219"/>
      <c r="N656" s="242"/>
      <c r="O656" s="11"/>
      <c r="P656" s="12"/>
      <c r="Q656" s="11"/>
      <c r="R656" s="11"/>
      <c r="S656" s="11"/>
      <c r="T656" s="5" t="s">
        <v>14</v>
      </c>
      <c r="U656" s="11"/>
      <c r="V656" s="11"/>
      <c r="W656" s="11"/>
    </row>
    <row r="657" spans="6:25" s="60" customFormat="1" ht="16.5" customHeight="1" outlineLevel="3" x14ac:dyDescent="0.2">
      <c r="F657" s="61"/>
      <c r="G657" s="62"/>
      <c r="H657" s="63"/>
      <c r="I657" s="227" t="s">
        <v>3685</v>
      </c>
      <c r="J657" s="62"/>
      <c r="K657" s="64"/>
      <c r="L657" s="65"/>
      <c r="M657" s="64"/>
      <c r="N657" s="239"/>
      <c r="O657" s="65">
        <f>SUBTOTAL(9,O658:O677)</f>
        <v>0</v>
      </c>
      <c r="P657" s="67"/>
      <c r="Q657" s="68">
        <f>SUBTOTAL(9,Q658:Q677)</f>
        <v>0</v>
      </c>
      <c r="R657" s="65"/>
      <c r="S657" s="68">
        <f>SUBTOTAL(9,S658:S677)</f>
        <v>3.3710600000000004</v>
      </c>
      <c r="T657" s="69" t="s">
        <v>14</v>
      </c>
      <c r="U657" s="66">
        <f>SUBTOTAL(9,U658:U677)</f>
        <v>0</v>
      </c>
      <c r="V657" s="66">
        <f>SUBTOTAL(9,V658:V677)</f>
        <v>0</v>
      </c>
      <c r="W657" s="70"/>
      <c r="Y657" s="66">
        <f>SUBTOTAL(9,Y658:Y677)</f>
        <v>1</v>
      </c>
    </row>
    <row r="658" spans="6:25" s="205" customFormat="1" ht="12" outlineLevel="4" x14ac:dyDescent="0.2">
      <c r="F658" s="72">
        <v>69</v>
      </c>
      <c r="G658" s="73" t="s">
        <v>34</v>
      </c>
      <c r="H658" s="74" t="s">
        <v>774</v>
      </c>
      <c r="I658" s="75" t="s">
        <v>2486</v>
      </c>
      <c r="J658" s="73" t="s">
        <v>38</v>
      </c>
      <c r="K658" s="76">
        <v>168.55300000000003</v>
      </c>
      <c r="L658" s="77">
        <v>0</v>
      </c>
      <c r="M658" s="206">
        <v>168.55300000000003</v>
      </c>
      <c r="N658" s="232"/>
      <c r="O658" s="77">
        <f>M658*N658</f>
        <v>0</v>
      </c>
      <c r="P658" s="79"/>
      <c r="Q658" s="80">
        <f>M658*P658</f>
        <v>0</v>
      </c>
      <c r="R658" s="79">
        <v>0.02</v>
      </c>
      <c r="S658" s="80">
        <f>M658*R658</f>
        <v>3.3710600000000004</v>
      </c>
      <c r="T658" s="78">
        <v>15</v>
      </c>
      <c r="U658" s="78">
        <f>O658*(T658/100)</f>
        <v>0</v>
      </c>
      <c r="V658" s="78">
        <f>O658+U658</f>
        <v>0</v>
      </c>
      <c r="W658" s="75"/>
      <c r="X658" s="96" t="s">
        <v>1162</v>
      </c>
      <c r="Y658" s="96">
        <v>1</v>
      </c>
    </row>
    <row r="659" spans="6:25" s="71" customFormat="1" ht="22.5" outlineLevel="4" x14ac:dyDescent="0.2">
      <c r="F659" s="207"/>
      <c r="G659" s="208"/>
      <c r="H659" s="19" t="s">
        <v>1053</v>
      </c>
      <c r="I659" s="228" t="s">
        <v>2518</v>
      </c>
      <c r="J659" s="221"/>
      <c r="K659" s="221"/>
      <c r="L659" s="221"/>
      <c r="M659" s="221"/>
      <c r="N659" s="245"/>
      <c r="O659" s="231"/>
      <c r="P659" s="209"/>
      <c r="Q659" s="210"/>
      <c r="R659" s="209"/>
      <c r="S659" s="210"/>
      <c r="T659" s="211"/>
      <c r="U659" s="211"/>
      <c r="V659" s="211"/>
      <c r="W659" s="212"/>
      <c r="X659" s="212"/>
      <c r="Y659" s="212"/>
    </row>
    <row r="660" spans="6:25" s="71" customFormat="1" ht="6" customHeight="1" outlineLevel="4" x14ac:dyDescent="0.2">
      <c r="F660" s="207"/>
      <c r="G660" s="208"/>
      <c r="H660" s="20"/>
      <c r="I660" s="212"/>
      <c r="J660" s="208"/>
      <c r="K660" s="213"/>
      <c r="L660" s="214"/>
      <c r="M660" s="213"/>
      <c r="N660" s="241"/>
      <c r="O660" s="214"/>
      <c r="P660" s="209"/>
      <c r="Q660" s="210"/>
      <c r="R660" s="209"/>
      <c r="S660" s="210"/>
      <c r="T660" s="211"/>
      <c r="U660" s="211"/>
      <c r="V660" s="211"/>
      <c r="W660" s="212"/>
      <c r="X660" s="212"/>
      <c r="Y660" s="212"/>
    </row>
    <row r="661" spans="6:25" s="81" customFormat="1" ht="11.25" outlineLevel="5" x14ac:dyDescent="0.2">
      <c r="F661" s="82"/>
      <c r="G661" s="83"/>
      <c r="H661" s="21" t="str">
        <f t="shared" ref="H661:H676" si="22">IF(AND(H660&lt;&gt;"Výkaz výměr:",I660=""),"Výkaz výměr:","")</f>
        <v>Výkaz výměr:</v>
      </c>
      <c r="I661" s="84" t="s">
        <v>1971</v>
      </c>
      <c r="J661" s="215"/>
      <c r="L661" s="85"/>
      <c r="M661" s="216">
        <v>0</v>
      </c>
      <c r="N661" s="244"/>
      <c r="O661" s="85"/>
      <c r="P661" s="86"/>
      <c r="Q661" s="85"/>
      <c r="R661" s="85"/>
      <c r="S661" s="85"/>
      <c r="T661" s="87" t="s">
        <v>14</v>
      </c>
      <c r="U661" s="85"/>
      <c r="V661" s="85"/>
      <c r="W661" s="88"/>
    </row>
    <row r="662" spans="6:25" s="81" customFormat="1" ht="11.25" outlineLevel="5" x14ac:dyDescent="0.2">
      <c r="F662" s="82"/>
      <c r="G662" s="83"/>
      <c r="H662" s="21" t="str">
        <f t="shared" si="22"/>
        <v/>
      </c>
      <c r="I662" s="84" t="s">
        <v>1100</v>
      </c>
      <c r="J662" s="215"/>
      <c r="L662" s="85"/>
      <c r="M662" s="216">
        <v>0</v>
      </c>
      <c r="N662" s="244"/>
      <c r="O662" s="85"/>
      <c r="P662" s="86"/>
      <c r="Q662" s="85"/>
      <c r="R662" s="85"/>
      <c r="S662" s="85"/>
      <c r="T662" s="87" t="s">
        <v>14</v>
      </c>
      <c r="U662" s="85"/>
      <c r="V662" s="85"/>
      <c r="W662" s="88"/>
    </row>
    <row r="663" spans="6:25" s="81" customFormat="1" ht="11.25" outlineLevel="5" x14ac:dyDescent="0.2">
      <c r="F663" s="82"/>
      <c r="G663" s="83"/>
      <c r="H663" s="21" t="str">
        <f t="shared" si="22"/>
        <v/>
      </c>
      <c r="I663" s="84" t="s">
        <v>1150</v>
      </c>
      <c r="J663" s="215"/>
      <c r="L663" s="85"/>
      <c r="M663" s="216">
        <v>6.4979999999999993</v>
      </c>
      <c r="N663" s="244"/>
      <c r="O663" s="85"/>
      <c r="P663" s="86"/>
      <c r="Q663" s="85"/>
      <c r="R663" s="85"/>
      <c r="S663" s="85"/>
      <c r="T663" s="87" t="s">
        <v>14</v>
      </c>
      <c r="U663" s="85"/>
      <c r="V663" s="85"/>
      <c r="W663" s="88"/>
    </row>
    <row r="664" spans="6:25" s="81" customFormat="1" ht="11.25" outlineLevel="5" x14ac:dyDescent="0.2">
      <c r="F664" s="82"/>
      <c r="G664" s="83"/>
      <c r="H664" s="21" t="str">
        <f t="shared" si="22"/>
        <v/>
      </c>
      <c r="I664" s="84" t="s">
        <v>958</v>
      </c>
      <c r="J664" s="215"/>
      <c r="L664" s="85"/>
      <c r="M664" s="216">
        <v>5.3010000000000002</v>
      </c>
      <c r="N664" s="244"/>
      <c r="O664" s="85"/>
      <c r="P664" s="86"/>
      <c r="Q664" s="85"/>
      <c r="R664" s="85"/>
      <c r="S664" s="85"/>
      <c r="T664" s="87" t="s">
        <v>14</v>
      </c>
      <c r="U664" s="85"/>
      <c r="V664" s="85"/>
      <c r="W664" s="88"/>
    </row>
    <row r="665" spans="6:25" s="81" customFormat="1" ht="11.25" outlineLevel="5" x14ac:dyDescent="0.2">
      <c r="F665" s="82"/>
      <c r="G665" s="83"/>
      <c r="H665" s="21" t="str">
        <f t="shared" si="22"/>
        <v/>
      </c>
      <c r="I665" s="84" t="s">
        <v>1101</v>
      </c>
      <c r="J665" s="215"/>
      <c r="L665" s="85"/>
      <c r="M665" s="216">
        <v>0</v>
      </c>
      <c r="N665" s="244"/>
      <c r="O665" s="85"/>
      <c r="P665" s="86"/>
      <c r="Q665" s="85"/>
      <c r="R665" s="85"/>
      <c r="S665" s="85"/>
      <c r="T665" s="87" t="s">
        <v>14</v>
      </c>
      <c r="U665" s="85"/>
      <c r="V665" s="85"/>
      <c r="W665" s="88"/>
    </row>
    <row r="666" spans="6:25" s="81" customFormat="1" ht="11.25" outlineLevel="5" x14ac:dyDescent="0.2">
      <c r="F666" s="82"/>
      <c r="G666" s="83"/>
      <c r="H666" s="21" t="str">
        <f t="shared" si="22"/>
        <v/>
      </c>
      <c r="I666" s="84" t="s">
        <v>1150</v>
      </c>
      <c r="J666" s="215"/>
      <c r="L666" s="85"/>
      <c r="M666" s="216">
        <v>6.4979999999999993</v>
      </c>
      <c r="N666" s="244"/>
      <c r="O666" s="85"/>
      <c r="P666" s="86"/>
      <c r="Q666" s="85"/>
      <c r="R666" s="85"/>
      <c r="S666" s="85"/>
      <c r="T666" s="87" t="s">
        <v>14</v>
      </c>
      <c r="U666" s="85"/>
      <c r="V666" s="85"/>
      <c r="W666" s="88"/>
    </row>
    <row r="667" spans="6:25" s="81" customFormat="1" ht="11.25" outlineLevel="5" x14ac:dyDescent="0.2">
      <c r="F667" s="82"/>
      <c r="G667" s="83"/>
      <c r="H667" s="21" t="str">
        <f t="shared" si="22"/>
        <v/>
      </c>
      <c r="I667" s="84" t="s">
        <v>1179</v>
      </c>
      <c r="J667" s="215"/>
      <c r="L667" s="85"/>
      <c r="M667" s="216">
        <v>53.010000000000005</v>
      </c>
      <c r="N667" s="244"/>
      <c r="O667" s="85"/>
      <c r="P667" s="86"/>
      <c r="Q667" s="85"/>
      <c r="R667" s="85"/>
      <c r="S667" s="85"/>
      <c r="T667" s="87" t="s">
        <v>14</v>
      </c>
      <c r="U667" s="85"/>
      <c r="V667" s="85"/>
      <c r="W667" s="88"/>
    </row>
    <row r="668" spans="6:25" s="81" customFormat="1" ht="11.25" outlineLevel="5" x14ac:dyDescent="0.2">
      <c r="F668" s="82"/>
      <c r="G668" s="83"/>
      <c r="H668" s="21" t="str">
        <f t="shared" si="22"/>
        <v/>
      </c>
      <c r="I668" s="84" t="s">
        <v>2061</v>
      </c>
      <c r="J668" s="215"/>
      <c r="L668" s="85"/>
      <c r="M668" s="216">
        <v>0</v>
      </c>
      <c r="N668" s="244"/>
      <c r="O668" s="85"/>
      <c r="P668" s="86"/>
      <c r="Q668" s="85"/>
      <c r="R668" s="85"/>
      <c r="S668" s="85"/>
      <c r="T668" s="87" t="s">
        <v>14</v>
      </c>
      <c r="U668" s="85"/>
      <c r="V668" s="85"/>
      <c r="W668" s="88"/>
    </row>
    <row r="669" spans="6:25" s="81" customFormat="1" ht="11.25" outlineLevel="5" x14ac:dyDescent="0.2">
      <c r="F669" s="82"/>
      <c r="G669" s="83"/>
      <c r="H669" s="21" t="str">
        <f t="shared" si="22"/>
        <v/>
      </c>
      <c r="I669" s="84" t="s">
        <v>1101</v>
      </c>
      <c r="J669" s="215"/>
      <c r="L669" s="85"/>
      <c r="M669" s="216">
        <v>0</v>
      </c>
      <c r="N669" s="244"/>
      <c r="O669" s="85"/>
      <c r="P669" s="86"/>
      <c r="Q669" s="85"/>
      <c r="R669" s="85"/>
      <c r="S669" s="85"/>
      <c r="T669" s="87" t="s">
        <v>14</v>
      </c>
      <c r="U669" s="85"/>
      <c r="V669" s="85"/>
      <c r="W669" s="88"/>
    </row>
    <row r="670" spans="6:25" s="81" customFormat="1" ht="11.25" outlineLevel="5" x14ac:dyDescent="0.2">
      <c r="F670" s="82"/>
      <c r="G670" s="83"/>
      <c r="H670" s="21" t="str">
        <f t="shared" si="22"/>
        <v/>
      </c>
      <c r="I670" s="84" t="s">
        <v>1149</v>
      </c>
      <c r="J670" s="215"/>
      <c r="L670" s="85"/>
      <c r="M670" s="216">
        <v>1.9950000000000001</v>
      </c>
      <c r="N670" s="244"/>
      <c r="O670" s="85"/>
      <c r="P670" s="86"/>
      <c r="Q670" s="85"/>
      <c r="R670" s="85"/>
      <c r="S670" s="85"/>
      <c r="T670" s="87" t="s">
        <v>14</v>
      </c>
      <c r="U670" s="85"/>
      <c r="V670" s="85"/>
      <c r="W670" s="88"/>
    </row>
    <row r="671" spans="6:25" s="81" customFormat="1" ht="11.25" outlineLevel="5" x14ac:dyDescent="0.2">
      <c r="F671" s="82"/>
      <c r="G671" s="83"/>
      <c r="H671" s="21" t="str">
        <f t="shared" si="22"/>
        <v/>
      </c>
      <c r="I671" s="84" t="s">
        <v>951</v>
      </c>
      <c r="J671" s="215"/>
      <c r="L671" s="85"/>
      <c r="M671" s="216">
        <v>3.2489999999999997</v>
      </c>
      <c r="N671" s="244"/>
      <c r="O671" s="85"/>
      <c r="P671" s="86"/>
      <c r="Q671" s="85"/>
      <c r="R671" s="85"/>
      <c r="S671" s="85"/>
      <c r="T671" s="87" t="s">
        <v>14</v>
      </c>
      <c r="U671" s="85"/>
      <c r="V671" s="85"/>
      <c r="W671" s="88"/>
    </row>
    <row r="672" spans="6:25" s="81" customFormat="1" ht="11.25" outlineLevel="5" x14ac:dyDescent="0.2">
      <c r="F672" s="82"/>
      <c r="G672" s="83"/>
      <c r="H672" s="21" t="str">
        <f t="shared" si="22"/>
        <v/>
      </c>
      <c r="I672" s="84" t="s">
        <v>1369</v>
      </c>
      <c r="J672" s="215"/>
      <c r="L672" s="85"/>
      <c r="M672" s="216">
        <v>84.816000000000003</v>
      </c>
      <c r="N672" s="244"/>
      <c r="O672" s="85"/>
      <c r="P672" s="86"/>
      <c r="Q672" s="85"/>
      <c r="R672" s="85"/>
      <c r="S672" s="85"/>
      <c r="T672" s="87" t="s">
        <v>14</v>
      </c>
      <c r="U672" s="85"/>
      <c r="V672" s="85"/>
      <c r="W672" s="88"/>
    </row>
    <row r="673" spans="6:25" s="81" customFormat="1" ht="11.25" outlineLevel="5" x14ac:dyDescent="0.2">
      <c r="F673" s="82"/>
      <c r="G673" s="83"/>
      <c r="H673" s="21" t="str">
        <f t="shared" si="22"/>
        <v/>
      </c>
      <c r="I673" s="84" t="s">
        <v>1997</v>
      </c>
      <c r="J673" s="215"/>
      <c r="L673" s="85"/>
      <c r="M673" s="216">
        <v>0</v>
      </c>
      <c r="N673" s="244"/>
      <c r="O673" s="85"/>
      <c r="P673" s="86"/>
      <c r="Q673" s="85"/>
      <c r="R673" s="85"/>
      <c r="S673" s="85"/>
      <c r="T673" s="87" t="s">
        <v>14</v>
      </c>
      <c r="U673" s="85"/>
      <c r="V673" s="85"/>
      <c r="W673" s="88"/>
    </row>
    <row r="674" spans="6:25" s="81" customFormat="1" ht="11.25" outlineLevel="5" x14ac:dyDescent="0.2">
      <c r="F674" s="82"/>
      <c r="G674" s="83"/>
      <c r="H674" s="21" t="str">
        <f t="shared" si="22"/>
        <v/>
      </c>
      <c r="I674" s="84" t="s">
        <v>1101</v>
      </c>
      <c r="J674" s="215"/>
      <c r="L674" s="85"/>
      <c r="M674" s="216">
        <v>0</v>
      </c>
      <c r="N674" s="244"/>
      <c r="O674" s="85"/>
      <c r="P674" s="86"/>
      <c r="Q674" s="85"/>
      <c r="R674" s="85"/>
      <c r="S674" s="85"/>
      <c r="T674" s="87" t="s">
        <v>14</v>
      </c>
      <c r="U674" s="85"/>
      <c r="V674" s="85"/>
      <c r="W674" s="88"/>
    </row>
    <row r="675" spans="6:25" s="81" customFormat="1" ht="11.25" outlineLevel="5" x14ac:dyDescent="0.2">
      <c r="F675" s="82"/>
      <c r="G675" s="83"/>
      <c r="H675" s="21" t="str">
        <f t="shared" si="22"/>
        <v/>
      </c>
      <c r="I675" s="84" t="s">
        <v>949</v>
      </c>
      <c r="J675" s="215"/>
      <c r="L675" s="85"/>
      <c r="M675" s="216">
        <v>3.9359999999999999</v>
      </c>
      <c r="N675" s="244"/>
      <c r="O675" s="85"/>
      <c r="P675" s="86"/>
      <c r="Q675" s="85"/>
      <c r="R675" s="85"/>
      <c r="S675" s="85"/>
      <c r="T675" s="87" t="s">
        <v>14</v>
      </c>
      <c r="U675" s="85"/>
      <c r="V675" s="85"/>
      <c r="W675" s="88"/>
    </row>
    <row r="676" spans="6:25" s="81" customFormat="1" ht="11.25" outlineLevel="5" x14ac:dyDescent="0.2">
      <c r="F676" s="82"/>
      <c r="G676" s="83"/>
      <c r="H676" s="21" t="str">
        <f t="shared" si="22"/>
        <v/>
      </c>
      <c r="I676" s="84" t="s">
        <v>511</v>
      </c>
      <c r="J676" s="215"/>
      <c r="L676" s="85"/>
      <c r="M676" s="216">
        <v>3.25</v>
      </c>
      <c r="N676" s="244"/>
      <c r="O676" s="85"/>
      <c r="P676" s="86"/>
      <c r="Q676" s="85"/>
      <c r="R676" s="85"/>
      <c r="S676" s="85"/>
      <c r="T676" s="87" t="s">
        <v>14</v>
      </c>
      <c r="U676" s="85"/>
      <c r="V676" s="85"/>
      <c r="W676" s="88"/>
    </row>
    <row r="677" spans="6:25" s="6" customFormat="1" ht="12.75" customHeight="1" outlineLevel="4" x14ac:dyDescent="0.2">
      <c r="F677" s="7"/>
      <c r="G677" s="8"/>
      <c r="H677" s="8"/>
      <c r="I677" s="217"/>
      <c r="J677" s="218"/>
      <c r="K677" s="219"/>
      <c r="L677" s="220"/>
      <c r="M677" s="219"/>
      <c r="N677" s="242"/>
      <c r="O677" s="11"/>
      <c r="P677" s="12"/>
      <c r="Q677" s="11"/>
      <c r="R677" s="11"/>
      <c r="S677" s="11"/>
      <c r="T677" s="5" t="s">
        <v>14</v>
      </c>
      <c r="U677" s="11"/>
      <c r="V677" s="11"/>
      <c r="W677" s="11"/>
    </row>
    <row r="678" spans="6:25" s="60" customFormat="1" ht="16.5" customHeight="1" outlineLevel="3" x14ac:dyDescent="0.2">
      <c r="F678" s="61"/>
      <c r="G678" s="62"/>
      <c r="H678" s="63"/>
      <c r="I678" s="227" t="s">
        <v>3686</v>
      </c>
      <c r="J678" s="62"/>
      <c r="K678" s="64"/>
      <c r="L678" s="65"/>
      <c r="M678" s="64"/>
      <c r="N678" s="239"/>
      <c r="O678" s="65">
        <f>SUBTOTAL(9,O679:O700)</f>
        <v>0</v>
      </c>
      <c r="P678" s="67"/>
      <c r="Q678" s="68">
        <f>SUBTOTAL(9,Q679:Q700)</f>
        <v>0</v>
      </c>
      <c r="R678" s="65"/>
      <c r="S678" s="68">
        <f>SUBTOTAL(9,S679:S700)</f>
        <v>35.071906729999995</v>
      </c>
      <c r="T678" s="69" t="s">
        <v>14</v>
      </c>
      <c r="U678" s="66">
        <f>SUBTOTAL(9,U679:U700)</f>
        <v>0</v>
      </c>
      <c r="V678" s="66">
        <f>SUBTOTAL(9,V679:V700)</f>
        <v>0</v>
      </c>
      <c r="W678" s="70"/>
      <c r="Y678" s="66">
        <f>SUBTOTAL(9,Y679:Y700)</f>
        <v>1</v>
      </c>
    </row>
    <row r="679" spans="6:25" s="205" customFormat="1" ht="12" outlineLevel="4" x14ac:dyDescent="0.2">
      <c r="F679" s="72">
        <v>70</v>
      </c>
      <c r="G679" s="73" t="s">
        <v>34</v>
      </c>
      <c r="H679" s="74" t="s">
        <v>786</v>
      </c>
      <c r="I679" s="75" t="s">
        <v>2754</v>
      </c>
      <c r="J679" s="73" t="s">
        <v>38</v>
      </c>
      <c r="K679" s="76">
        <v>491.89209999999991</v>
      </c>
      <c r="L679" s="77">
        <v>0</v>
      </c>
      <c r="M679" s="206">
        <v>491.89209999999991</v>
      </c>
      <c r="N679" s="232"/>
      <c r="O679" s="77">
        <f>M679*N679</f>
        <v>0</v>
      </c>
      <c r="P679" s="79"/>
      <c r="Q679" s="80">
        <f>M679*P679</f>
        <v>0</v>
      </c>
      <c r="R679" s="79">
        <v>7.1300000000000002E-2</v>
      </c>
      <c r="S679" s="80">
        <f>M679*R679</f>
        <v>35.071906729999995</v>
      </c>
      <c r="T679" s="78">
        <v>15</v>
      </c>
      <c r="U679" s="78">
        <f>O679*(T679/100)</f>
        <v>0</v>
      </c>
      <c r="V679" s="78">
        <f>O679+U679</f>
        <v>0</v>
      </c>
      <c r="W679" s="75"/>
      <c r="X679" s="96" t="s">
        <v>1162</v>
      </c>
      <c r="Y679" s="96">
        <v>1</v>
      </c>
    </row>
    <row r="680" spans="6:25" s="71" customFormat="1" ht="22.5" outlineLevel="4" x14ac:dyDescent="0.2">
      <c r="F680" s="207"/>
      <c r="G680" s="208"/>
      <c r="H680" s="19" t="s">
        <v>1053</v>
      </c>
      <c r="I680" s="228" t="s">
        <v>3024</v>
      </c>
      <c r="J680" s="221"/>
      <c r="K680" s="221"/>
      <c r="L680" s="221"/>
      <c r="M680" s="221"/>
      <c r="N680" s="245"/>
      <c r="O680" s="231"/>
      <c r="P680" s="209"/>
      <c r="Q680" s="210"/>
      <c r="R680" s="209"/>
      <c r="S680" s="210"/>
      <c r="T680" s="211"/>
      <c r="U680" s="211"/>
      <c r="V680" s="211"/>
      <c r="W680" s="212"/>
      <c r="X680" s="212"/>
      <c r="Y680" s="212"/>
    </row>
    <row r="681" spans="6:25" s="71" customFormat="1" ht="6" customHeight="1" outlineLevel="4" x14ac:dyDescent="0.2">
      <c r="F681" s="207"/>
      <c r="G681" s="208"/>
      <c r="H681" s="20"/>
      <c r="I681" s="212"/>
      <c r="J681" s="208"/>
      <c r="K681" s="213"/>
      <c r="L681" s="214"/>
      <c r="M681" s="213"/>
      <c r="N681" s="241"/>
      <c r="O681" s="214"/>
      <c r="P681" s="209"/>
      <c r="Q681" s="210"/>
      <c r="R681" s="209"/>
      <c r="S681" s="210"/>
      <c r="T681" s="211"/>
      <c r="U681" s="211"/>
      <c r="V681" s="211"/>
      <c r="W681" s="212"/>
      <c r="X681" s="212"/>
      <c r="Y681" s="212"/>
    </row>
    <row r="682" spans="6:25" s="81" customFormat="1" ht="11.25" outlineLevel="5" x14ac:dyDescent="0.2">
      <c r="F682" s="82"/>
      <c r="G682" s="83"/>
      <c r="H682" s="21" t="str">
        <f t="shared" ref="H682:H699" si="23">IF(AND(H681&lt;&gt;"Výkaz výměr:",I681=""),"Výkaz výměr:","")</f>
        <v>Výkaz výměr:</v>
      </c>
      <c r="I682" s="84" t="s">
        <v>1718</v>
      </c>
      <c r="J682" s="215"/>
      <c r="L682" s="85"/>
      <c r="M682" s="216">
        <v>0</v>
      </c>
      <c r="N682" s="244"/>
      <c r="O682" s="85"/>
      <c r="P682" s="86"/>
      <c r="Q682" s="85"/>
      <c r="R682" s="85"/>
      <c r="S682" s="85"/>
      <c r="T682" s="87" t="s">
        <v>14</v>
      </c>
      <c r="U682" s="85"/>
      <c r="V682" s="85"/>
      <c r="W682" s="88"/>
    </row>
    <row r="683" spans="6:25" s="81" customFormat="1" ht="11.25" outlineLevel="5" x14ac:dyDescent="0.2">
      <c r="F683" s="82"/>
      <c r="G683" s="83"/>
      <c r="H683" s="21" t="str">
        <f t="shared" si="23"/>
        <v/>
      </c>
      <c r="I683" s="84" t="s">
        <v>1027</v>
      </c>
      <c r="J683" s="215"/>
      <c r="L683" s="85"/>
      <c r="M683" s="216">
        <v>55.222499999999997</v>
      </c>
      <c r="N683" s="244"/>
      <c r="O683" s="85"/>
      <c r="P683" s="86"/>
      <c r="Q683" s="85"/>
      <c r="R683" s="85"/>
      <c r="S683" s="85"/>
      <c r="T683" s="87" t="s">
        <v>14</v>
      </c>
      <c r="U683" s="85"/>
      <c r="V683" s="85"/>
      <c r="W683" s="88"/>
    </row>
    <row r="684" spans="6:25" s="81" customFormat="1" ht="11.25" outlineLevel="5" x14ac:dyDescent="0.2">
      <c r="F684" s="82"/>
      <c r="G684" s="83"/>
      <c r="H684" s="21" t="str">
        <f t="shared" si="23"/>
        <v/>
      </c>
      <c r="I684" s="84" t="s">
        <v>956</v>
      </c>
      <c r="J684" s="215"/>
      <c r="L684" s="85"/>
      <c r="M684" s="216">
        <v>5.0150000000000006</v>
      </c>
      <c r="N684" s="244"/>
      <c r="O684" s="85"/>
      <c r="P684" s="86"/>
      <c r="Q684" s="85"/>
      <c r="R684" s="85"/>
      <c r="S684" s="85"/>
      <c r="T684" s="87" t="s">
        <v>14</v>
      </c>
      <c r="U684" s="85"/>
      <c r="V684" s="85"/>
      <c r="W684" s="88"/>
    </row>
    <row r="685" spans="6:25" s="81" customFormat="1" ht="11.25" outlineLevel="5" x14ac:dyDescent="0.2">
      <c r="F685" s="82"/>
      <c r="G685" s="83"/>
      <c r="H685" s="21" t="str">
        <f t="shared" si="23"/>
        <v/>
      </c>
      <c r="I685" s="84" t="s">
        <v>2317</v>
      </c>
      <c r="J685" s="215"/>
      <c r="L685" s="85"/>
      <c r="M685" s="216">
        <v>-1.9199999999999995</v>
      </c>
      <c r="N685" s="244"/>
      <c r="O685" s="85"/>
      <c r="P685" s="86"/>
      <c r="Q685" s="85"/>
      <c r="R685" s="85"/>
      <c r="S685" s="85"/>
      <c r="T685" s="87" t="s">
        <v>14</v>
      </c>
      <c r="U685" s="85"/>
      <c r="V685" s="85"/>
      <c r="W685" s="88"/>
    </row>
    <row r="686" spans="6:25" s="81" customFormat="1" ht="11.25" outlineLevel="5" x14ac:dyDescent="0.2">
      <c r="F686" s="82"/>
      <c r="G686" s="83"/>
      <c r="H686" s="21" t="str">
        <f t="shared" si="23"/>
        <v/>
      </c>
      <c r="I686" s="84" t="s">
        <v>2318</v>
      </c>
      <c r="J686" s="215"/>
      <c r="L686" s="85"/>
      <c r="M686" s="216">
        <v>-1.1199999999999997</v>
      </c>
      <c r="N686" s="244"/>
      <c r="O686" s="85"/>
      <c r="P686" s="86"/>
      <c r="Q686" s="85"/>
      <c r="R686" s="85"/>
      <c r="S686" s="85"/>
      <c r="T686" s="87" t="s">
        <v>14</v>
      </c>
      <c r="U686" s="85"/>
      <c r="V686" s="85"/>
      <c r="W686" s="88"/>
    </row>
    <row r="687" spans="6:25" s="81" customFormat="1" ht="11.25" outlineLevel="5" x14ac:dyDescent="0.2">
      <c r="F687" s="82"/>
      <c r="G687" s="83"/>
      <c r="H687" s="21" t="str">
        <f t="shared" si="23"/>
        <v/>
      </c>
      <c r="I687" s="84" t="s">
        <v>1697</v>
      </c>
      <c r="J687" s="215"/>
      <c r="L687" s="85"/>
      <c r="M687" s="216">
        <v>0</v>
      </c>
      <c r="N687" s="244"/>
      <c r="O687" s="85"/>
      <c r="P687" s="86"/>
      <c r="Q687" s="85"/>
      <c r="R687" s="85"/>
      <c r="S687" s="85"/>
      <c r="T687" s="87" t="s">
        <v>14</v>
      </c>
      <c r="U687" s="85"/>
      <c r="V687" s="85"/>
      <c r="W687" s="88"/>
    </row>
    <row r="688" spans="6:25" s="81" customFormat="1" ht="11.25" outlineLevel="5" x14ac:dyDescent="0.2">
      <c r="F688" s="82"/>
      <c r="G688" s="83"/>
      <c r="H688" s="21" t="str">
        <f t="shared" si="23"/>
        <v/>
      </c>
      <c r="I688" s="84" t="s">
        <v>1352</v>
      </c>
      <c r="J688" s="215"/>
      <c r="L688" s="85"/>
      <c r="M688" s="216">
        <v>71.160249999999991</v>
      </c>
      <c r="N688" s="244"/>
      <c r="O688" s="85"/>
      <c r="P688" s="86"/>
      <c r="Q688" s="85"/>
      <c r="R688" s="85"/>
      <c r="S688" s="85"/>
      <c r="T688" s="87" t="s">
        <v>14</v>
      </c>
      <c r="U688" s="85"/>
      <c r="V688" s="85"/>
      <c r="W688" s="88"/>
    </row>
    <row r="689" spans="6:25" s="81" customFormat="1" ht="11.25" outlineLevel="5" x14ac:dyDescent="0.2">
      <c r="F689" s="82"/>
      <c r="G689" s="83"/>
      <c r="H689" s="21" t="str">
        <f t="shared" si="23"/>
        <v/>
      </c>
      <c r="I689" s="84" t="s">
        <v>1418</v>
      </c>
      <c r="J689" s="215"/>
      <c r="L689" s="85"/>
      <c r="M689" s="216">
        <v>9.5650000000000013</v>
      </c>
      <c r="N689" s="244"/>
      <c r="O689" s="85"/>
      <c r="P689" s="86"/>
      <c r="Q689" s="85"/>
      <c r="R689" s="85"/>
      <c r="S689" s="85"/>
      <c r="T689" s="87" t="s">
        <v>14</v>
      </c>
      <c r="U689" s="85"/>
      <c r="V689" s="85"/>
      <c r="W689" s="88"/>
    </row>
    <row r="690" spans="6:25" s="81" customFormat="1" ht="11.25" outlineLevel="5" x14ac:dyDescent="0.2">
      <c r="F690" s="82"/>
      <c r="G690" s="83"/>
      <c r="H690" s="21" t="str">
        <f t="shared" si="23"/>
        <v/>
      </c>
      <c r="I690" s="84" t="s">
        <v>2317</v>
      </c>
      <c r="J690" s="215"/>
      <c r="L690" s="85"/>
      <c r="M690" s="216">
        <v>-1.9199999999999995</v>
      </c>
      <c r="N690" s="244"/>
      <c r="O690" s="85"/>
      <c r="P690" s="86"/>
      <c r="Q690" s="85"/>
      <c r="R690" s="85"/>
      <c r="S690" s="85"/>
      <c r="T690" s="87" t="s">
        <v>14</v>
      </c>
      <c r="U690" s="85"/>
      <c r="V690" s="85"/>
      <c r="W690" s="88"/>
    </row>
    <row r="691" spans="6:25" s="81" customFormat="1" ht="11.25" outlineLevel="5" x14ac:dyDescent="0.2">
      <c r="F691" s="82"/>
      <c r="G691" s="83"/>
      <c r="H691" s="21" t="str">
        <f t="shared" si="23"/>
        <v/>
      </c>
      <c r="I691" s="84" t="s">
        <v>2318</v>
      </c>
      <c r="J691" s="215"/>
      <c r="L691" s="85"/>
      <c r="M691" s="216">
        <v>-1.1199999999999997</v>
      </c>
      <c r="N691" s="244"/>
      <c r="O691" s="85"/>
      <c r="P691" s="86"/>
      <c r="Q691" s="85"/>
      <c r="R691" s="85"/>
      <c r="S691" s="85"/>
      <c r="T691" s="87" t="s">
        <v>14</v>
      </c>
      <c r="U691" s="85"/>
      <c r="V691" s="85"/>
      <c r="W691" s="88"/>
    </row>
    <row r="692" spans="6:25" s="81" customFormat="1" ht="11.25" outlineLevel="5" x14ac:dyDescent="0.2">
      <c r="F692" s="82"/>
      <c r="G692" s="83"/>
      <c r="H692" s="21" t="str">
        <f t="shared" si="23"/>
        <v/>
      </c>
      <c r="I692" s="84" t="s">
        <v>1682</v>
      </c>
      <c r="J692" s="215"/>
      <c r="L692" s="85"/>
      <c r="M692" s="216">
        <v>0</v>
      </c>
      <c r="N692" s="244"/>
      <c r="O692" s="85"/>
      <c r="P692" s="86"/>
      <c r="Q692" s="85"/>
      <c r="R692" s="85"/>
      <c r="S692" s="85"/>
      <c r="T692" s="87" t="s">
        <v>14</v>
      </c>
      <c r="U692" s="85"/>
      <c r="V692" s="85"/>
      <c r="W692" s="88"/>
    </row>
    <row r="693" spans="6:25" s="81" customFormat="1" ht="11.25" outlineLevel="5" x14ac:dyDescent="0.2">
      <c r="F693" s="82"/>
      <c r="G693" s="83"/>
      <c r="H693" s="21" t="str">
        <f t="shared" si="23"/>
        <v/>
      </c>
      <c r="I693" s="84" t="s">
        <v>1922</v>
      </c>
      <c r="J693" s="215"/>
      <c r="L693" s="85"/>
      <c r="M693" s="216">
        <v>451.74184999999989</v>
      </c>
      <c r="N693" s="244"/>
      <c r="O693" s="85"/>
      <c r="P693" s="86"/>
      <c r="Q693" s="85"/>
      <c r="R693" s="85"/>
      <c r="S693" s="85"/>
      <c r="T693" s="87" t="s">
        <v>14</v>
      </c>
      <c r="U693" s="85"/>
      <c r="V693" s="85"/>
      <c r="W693" s="88"/>
    </row>
    <row r="694" spans="6:25" s="81" customFormat="1" ht="11.25" outlineLevel="5" x14ac:dyDescent="0.2">
      <c r="F694" s="82"/>
      <c r="G694" s="83"/>
      <c r="H694" s="21" t="str">
        <f t="shared" si="23"/>
        <v/>
      </c>
      <c r="I694" s="84" t="s">
        <v>1988</v>
      </c>
      <c r="J694" s="215"/>
      <c r="L694" s="85"/>
      <c r="M694" s="216">
        <v>22.027500000000003</v>
      </c>
      <c r="N694" s="244"/>
      <c r="O694" s="85"/>
      <c r="P694" s="86"/>
      <c r="Q694" s="85"/>
      <c r="R694" s="85"/>
      <c r="S694" s="85"/>
      <c r="T694" s="87" t="s">
        <v>14</v>
      </c>
      <c r="U694" s="85"/>
      <c r="V694" s="85"/>
      <c r="W694" s="88"/>
    </row>
    <row r="695" spans="6:25" s="81" customFormat="1" ht="11.25" outlineLevel="5" x14ac:dyDescent="0.2">
      <c r="F695" s="82"/>
      <c r="G695" s="83"/>
      <c r="H695" s="21" t="str">
        <f t="shared" si="23"/>
        <v/>
      </c>
      <c r="I695" s="84" t="s">
        <v>2319</v>
      </c>
      <c r="J695" s="215"/>
      <c r="L695" s="85"/>
      <c r="M695" s="216">
        <v>-3.84</v>
      </c>
      <c r="N695" s="244"/>
      <c r="O695" s="85"/>
      <c r="P695" s="86"/>
      <c r="Q695" s="85"/>
      <c r="R695" s="85"/>
      <c r="S695" s="85"/>
      <c r="T695" s="87" t="s">
        <v>14</v>
      </c>
      <c r="U695" s="85"/>
      <c r="V695" s="85"/>
      <c r="W695" s="88"/>
    </row>
    <row r="696" spans="6:25" s="81" customFormat="1" ht="11.25" outlineLevel="5" x14ac:dyDescent="0.2">
      <c r="F696" s="82"/>
      <c r="G696" s="83"/>
      <c r="H696" s="21" t="str">
        <f t="shared" si="23"/>
        <v/>
      </c>
      <c r="I696" s="84" t="s">
        <v>2320</v>
      </c>
      <c r="J696" s="215"/>
      <c r="L696" s="85"/>
      <c r="M696" s="216">
        <v>-61.92</v>
      </c>
      <c r="N696" s="244"/>
      <c r="O696" s="85"/>
      <c r="P696" s="86"/>
      <c r="Q696" s="85"/>
      <c r="R696" s="85"/>
      <c r="S696" s="85"/>
      <c r="T696" s="87" t="s">
        <v>14</v>
      </c>
      <c r="U696" s="85"/>
      <c r="V696" s="85"/>
      <c r="W696" s="88"/>
    </row>
    <row r="697" spans="6:25" s="81" customFormat="1" ht="11.25" outlineLevel="5" x14ac:dyDescent="0.2">
      <c r="F697" s="82"/>
      <c r="G697" s="83"/>
      <c r="H697" s="21" t="str">
        <f t="shared" si="23"/>
        <v/>
      </c>
      <c r="I697" s="84" t="s">
        <v>2321</v>
      </c>
      <c r="J697" s="215"/>
      <c r="L697" s="85"/>
      <c r="M697" s="216">
        <v>-9.84</v>
      </c>
      <c r="N697" s="244"/>
      <c r="O697" s="85"/>
      <c r="P697" s="86"/>
      <c r="Q697" s="85"/>
      <c r="R697" s="85"/>
      <c r="S697" s="85"/>
      <c r="T697" s="87" t="s">
        <v>14</v>
      </c>
      <c r="U697" s="85"/>
      <c r="V697" s="85"/>
      <c r="W697" s="88"/>
    </row>
    <row r="698" spans="6:25" s="81" customFormat="1" ht="11.25" outlineLevel="5" x14ac:dyDescent="0.2">
      <c r="F698" s="82"/>
      <c r="G698" s="83"/>
      <c r="H698" s="21" t="str">
        <f t="shared" si="23"/>
        <v/>
      </c>
      <c r="I698" s="84" t="s">
        <v>2174</v>
      </c>
      <c r="J698" s="215"/>
      <c r="L698" s="85"/>
      <c r="M698" s="216">
        <v>-41.16</v>
      </c>
      <c r="N698" s="244"/>
      <c r="O698" s="85"/>
      <c r="P698" s="86"/>
      <c r="Q698" s="85"/>
      <c r="R698" s="85"/>
      <c r="S698" s="85"/>
      <c r="T698" s="87" t="s">
        <v>14</v>
      </c>
      <c r="U698" s="85"/>
      <c r="V698" s="85"/>
      <c r="W698" s="88"/>
    </row>
    <row r="699" spans="6:25" s="81" customFormat="1" ht="11.25" outlineLevel="5" x14ac:dyDescent="0.2">
      <c r="F699" s="82"/>
      <c r="G699" s="83"/>
      <c r="H699" s="21" t="str">
        <f t="shared" si="23"/>
        <v/>
      </c>
      <c r="I699" s="84" t="s">
        <v>11</v>
      </c>
      <c r="J699" s="215"/>
      <c r="L699" s="85"/>
      <c r="M699" s="216">
        <v>491.89209999999991</v>
      </c>
      <c r="N699" s="244"/>
      <c r="O699" s="85"/>
      <c r="P699" s="86"/>
      <c r="Q699" s="85"/>
      <c r="R699" s="85"/>
      <c r="S699" s="85"/>
      <c r="T699" s="87" t="s">
        <v>14</v>
      </c>
      <c r="U699" s="85"/>
      <c r="V699" s="85"/>
      <c r="W699" s="88"/>
    </row>
    <row r="700" spans="6:25" s="6" customFormat="1" ht="12.75" customHeight="1" outlineLevel="4" x14ac:dyDescent="0.2">
      <c r="F700" s="7"/>
      <c r="G700" s="8"/>
      <c r="H700" s="8"/>
      <c r="I700" s="217"/>
      <c r="J700" s="218"/>
      <c r="K700" s="219"/>
      <c r="L700" s="220"/>
      <c r="M700" s="219"/>
      <c r="N700" s="242"/>
      <c r="O700" s="11"/>
      <c r="P700" s="12"/>
      <c r="Q700" s="11"/>
      <c r="R700" s="11"/>
      <c r="S700" s="11"/>
      <c r="T700" s="5" t="s">
        <v>14</v>
      </c>
      <c r="U700" s="11"/>
      <c r="V700" s="11"/>
      <c r="W700" s="11"/>
    </row>
    <row r="701" spans="6:25" s="6" customFormat="1" ht="12.75" customHeight="1" outlineLevel="3" x14ac:dyDescent="0.2">
      <c r="F701" s="7"/>
      <c r="G701" s="8"/>
      <c r="H701" s="8"/>
      <c r="I701" s="9"/>
      <c r="J701" s="8"/>
      <c r="K701" s="10"/>
      <c r="L701" s="11"/>
      <c r="M701" s="10"/>
      <c r="N701" s="242"/>
      <c r="O701" s="11"/>
      <c r="P701" s="12"/>
      <c r="Q701" s="11"/>
      <c r="R701" s="11"/>
      <c r="S701" s="11"/>
      <c r="T701" s="5" t="s">
        <v>14</v>
      </c>
      <c r="U701" s="11"/>
      <c r="V701" s="11"/>
      <c r="W701" s="11"/>
    </row>
    <row r="702" spans="6:25" s="49" customFormat="1" ht="18.75" customHeight="1" outlineLevel="2" x14ac:dyDescent="0.2">
      <c r="F702" s="50"/>
      <c r="G702" s="51"/>
      <c r="H702" s="52"/>
      <c r="I702" s="226" t="s">
        <v>3687</v>
      </c>
      <c r="J702" s="51"/>
      <c r="K702" s="53"/>
      <c r="L702" s="54"/>
      <c r="M702" s="53"/>
      <c r="N702" s="238"/>
      <c r="O702" s="54">
        <f>SUBTOTAL(9,O703:O794)</f>
        <v>0</v>
      </c>
      <c r="P702" s="56"/>
      <c r="Q702" s="57">
        <f>SUBTOTAL(9,Q703:Q794)</f>
        <v>0</v>
      </c>
      <c r="R702" s="54"/>
      <c r="S702" s="57">
        <f>SUBTOTAL(9,S703:S794)</f>
        <v>0</v>
      </c>
      <c r="T702" s="58" t="s">
        <v>14</v>
      </c>
      <c r="U702" s="55">
        <f>SUBTOTAL(9,U703:U794)</f>
        <v>0</v>
      </c>
      <c r="V702" s="55">
        <f>SUBTOTAL(9,V703:V794)</f>
        <v>0</v>
      </c>
      <c r="W702" s="59"/>
      <c r="Y702" s="55">
        <f>SUBTOTAL(9,Y703:Y794)</f>
        <v>6</v>
      </c>
    </row>
    <row r="703" spans="6:25" s="60" customFormat="1" ht="16.5" customHeight="1" outlineLevel="3" x14ac:dyDescent="0.2">
      <c r="F703" s="61"/>
      <c r="G703" s="62"/>
      <c r="H703" s="63"/>
      <c r="I703" s="227" t="s">
        <v>3661</v>
      </c>
      <c r="J703" s="62"/>
      <c r="K703" s="64"/>
      <c r="L703" s="65"/>
      <c r="M703" s="64"/>
      <c r="N703" s="239"/>
      <c r="O703" s="65">
        <f>SUBTOTAL(9,O704:O793)</f>
        <v>0</v>
      </c>
      <c r="P703" s="67"/>
      <c r="Q703" s="68">
        <f>SUBTOTAL(9,Q704:Q793)</f>
        <v>0</v>
      </c>
      <c r="R703" s="65"/>
      <c r="S703" s="68">
        <f>SUBTOTAL(9,S704:S793)</f>
        <v>0</v>
      </c>
      <c r="T703" s="69" t="s">
        <v>14</v>
      </c>
      <c r="U703" s="66">
        <f>SUBTOTAL(9,U704:U793)</f>
        <v>0</v>
      </c>
      <c r="V703" s="66">
        <f>SUBTOTAL(9,V704:V793)</f>
        <v>0</v>
      </c>
      <c r="W703" s="70"/>
      <c r="Y703" s="66">
        <f>SUBTOTAL(9,Y704:Y793)</f>
        <v>6</v>
      </c>
    </row>
    <row r="704" spans="6:25" s="205" customFormat="1" ht="12" outlineLevel="4" x14ac:dyDescent="0.2">
      <c r="F704" s="72">
        <v>71</v>
      </c>
      <c r="G704" s="73" t="s">
        <v>34</v>
      </c>
      <c r="H704" s="74" t="s">
        <v>493</v>
      </c>
      <c r="I704" s="75" t="s">
        <v>2839</v>
      </c>
      <c r="J704" s="73" t="s">
        <v>39</v>
      </c>
      <c r="K704" s="76">
        <v>287.51430554375003</v>
      </c>
      <c r="L704" s="77">
        <v>0</v>
      </c>
      <c r="M704" s="206">
        <v>287.51430554375003</v>
      </c>
      <c r="N704" s="232"/>
      <c r="O704" s="77">
        <f>M704*N704</f>
        <v>0</v>
      </c>
      <c r="P704" s="79"/>
      <c r="Q704" s="80">
        <f>M704*P704</f>
        <v>0</v>
      </c>
      <c r="R704" s="79"/>
      <c r="S704" s="80">
        <f>M704*R704</f>
        <v>0</v>
      </c>
      <c r="T704" s="78">
        <v>15</v>
      </c>
      <c r="U704" s="78">
        <f>O704*(T704/100)</f>
        <v>0</v>
      </c>
      <c r="V704" s="78">
        <f>O704+U704</f>
        <v>0</v>
      </c>
      <c r="W704" s="75"/>
      <c r="X704" s="96" t="s">
        <v>1162</v>
      </c>
      <c r="Y704" s="96">
        <v>1</v>
      </c>
    </row>
    <row r="705" spans="6:25" s="71" customFormat="1" ht="33.75" outlineLevel="4" x14ac:dyDescent="0.2">
      <c r="F705" s="207"/>
      <c r="G705" s="208"/>
      <c r="H705" s="19" t="s">
        <v>1053</v>
      </c>
      <c r="I705" s="228" t="s">
        <v>3469</v>
      </c>
      <c r="J705" s="221"/>
      <c r="K705" s="221"/>
      <c r="L705" s="221"/>
      <c r="M705" s="221"/>
      <c r="N705" s="245"/>
      <c r="O705" s="231"/>
      <c r="P705" s="209"/>
      <c r="Q705" s="210"/>
      <c r="R705" s="209"/>
      <c r="S705" s="210"/>
      <c r="T705" s="211"/>
      <c r="U705" s="211"/>
      <c r="V705" s="211"/>
      <c r="W705" s="212"/>
      <c r="X705" s="212"/>
      <c r="Y705" s="212"/>
    </row>
    <row r="706" spans="6:25" s="71" customFormat="1" ht="6" customHeight="1" outlineLevel="4" x14ac:dyDescent="0.2">
      <c r="F706" s="207"/>
      <c r="G706" s="208"/>
      <c r="H706" s="20"/>
      <c r="I706" s="212"/>
      <c r="J706" s="208"/>
      <c r="K706" s="213"/>
      <c r="L706" s="214"/>
      <c r="M706" s="213"/>
      <c r="N706" s="241"/>
      <c r="O706" s="214"/>
      <c r="P706" s="209"/>
      <c r="Q706" s="210"/>
      <c r="R706" s="209"/>
      <c r="S706" s="210"/>
      <c r="T706" s="211"/>
      <c r="U706" s="211"/>
      <c r="V706" s="211"/>
      <c r="W706" s="212"/>
      <c r="X706" s="212"/>
      <c r="Y706" s="212"/>
    </row>
    <row r="707" spans="6:25" s="81" customFormat="1" ht="11.25" outlineLevel="5" x14ac:dyDescent="0.2">
      <c r="F707" s="82"/>
      <c r="G707" s="83"/>
      <c r="H707" s="21" t="str">
        <f t="shared" ref="H707:H726" si="24">IF(AND(H706&lt;&gt;"Výkaz výměr:",I706=""),"Výkaz výměr:","")</f>
        <v>Výkaz výměr:</v>
      </c>
      <c r="I707" s="84" t="s">
        <v>615</v>
      </c>
      <c r="J707" s="215"/>
      <c r="L707" s="85"/>
      <c r="M707" s="216">
        <v>0</v>
      </c>
      <c r="N707" s="244"/>
      <c r="O707" s="85"/>
      <c r="P707" s="86"/>
      <c r="Q707" s="85"/>
      <c r="R707" s="85"/>
      <c r="S707" s="85"/>
      <c r="T707" s="87" t="s">
        <v>14</v>
      </c>
      <c r="U707" s="85"/>
      <c r="V707" s="85"/>
      <c r="W707" s="88"/>
    </row>
    <row r="708" spans="6:25" s="81" customFormat="1" ht="11.25" outlineLevel="5" x14ac:dyDescent="0.2">
      <c r="F708" s="82"/>
      <c r="G708" s="83"/>
      <c r="H708" s="21" t="str">
        <f t="shared" si="24"/>
        <v/>
      </c>
      <c r="I708" s="84" t="s">
        <v>1100</v>
      </c>
      <c r="J708" s="215"/>
      <c r="L708" s="85"/>
      <c r="M708" s="216">
        <v>0</v>
      </c>
      <c r="N708" s="244"/>
      <c r="O708" s="85"/>
      <c r="P708" s="86"/>
      <c r="Q708" s="85"/>
      <c r="R708" s="85"/>
      <c r="S708" s="85"/>
      <c r="T708" s="87" t="s">
        <v>14</v>
      </c>
      <c r="U708" s="85"/>
      <c r="V708" s="85"/>
      <c r="W708" s="88"/>
    </row>
    <row r="709" spans="6:25" s="81" customFormat="1" ht="22.5" outlineLevel="5" x14ac:dyDescent="0.2">
      <c r="F709" s="82"/>
      <c r="G709" s="83"/>
      <c r="H709" s="21" t="str">
        <f t="shared" si="24"/>
        <v/>
      </c>
      <c r="I709" s="84" t="s">
        <v>2880</v>
      </c>
      <c r="J709" s="215"/>
      <c r="L709" s="85"/>
      <c r="M709" s="216">
        <v>73.71712500000001</v>
      </c>
      <c r="N709" s="244"/>
      <c r="O709" s="85"/>
      <c r="P709" s="86"/>
      <c r="Q709" s="85"/>
      <c r="R709" s="85"/>
      <c r="S709" s="85"/>
      <c r="T709" s="87" t="s">
        <v>14</v>
      </c>
      <c r="U709" s="85"/>
      <c r="V709" s="85"/>
      <c r="W709" s="88"/>
    </row>
    <row r="710" spans="6:25" s="81" customFormat="1" ht="11.25" outlineLevel="5" x14ac:dyDescent="0.2">
      <c r="F710" s="82"/>
      <c r="G710" s="83"/>
      <c r="H710" s="21" t="str">
        <f t="shared" si="24"/>
        <v/>
      </c>
      <c r="I710" s="84" t="s">
        <v>1101</v>
      </c>
      <c r="J710" s="215"/>
      <c r="L710" s="85"/>
      <c r="M710" s="216">
        <v>0</v>
      </c>
      <c r="N710" s="244"/>
      <c r="O710" s="85"/>
      <c r="P710" s="86"/>
      <c r="Q710" s="85"/>
      <c r="R710" s="85"/>
      <c r="S710" s="85"/>
      <c r="T710" s="87" t="s">
        <v>14</v>
      </c>
      <c r="U710" s="85"/>
      <c r="V710" s="85"/>
      <c r="W710" s="88"/>
    </row>
    <row r="711" spans="6:25" s="81" customFormat="1" ht="11.25" outlineLevel="5" x14ac:dyDescent="0.2">
      <c r="F711" s="82"/>
      <c r="G711" s="83"/>
      <c r="H711" s="21" t="str">
        <f t="shared" si="24"/>
        <v/>
      </c>
      <c r="I711" s="84" t="s">
        <v>2241</v>
      </c>
      <c r="J711" s="215"/>
      <c r="L711" s="85"/>
      <c r="M711" s="216">
        <v>3.9996449999999992</v>
      </c>
      <c r="N711" s="244"/>
      <c r="O711" s="85"/>
      <c r="P711" s="86"/>
      <c r="Q711" s="85"/>
      <c r="R711" s="85"/>
      <c r="S711" s="85"/>
      <c r="T711" s="87" t="s">
        <v>14</v>
      </c>
      <c r="U711" s="85"/>
      <c r="V711" s="85"/>
      <c r="W711" s="88"/>
    </row>
    <row r="712" spans="6:25" s="81" customFormat="1" ht="22.5" outlineLevel="5" x14ac:dyDescent="0.2">
      <c r="F712" s="82"/>
      <c r="G712" s="83"/>
      <c r="H712" s="21" t="str">
        <f t="shared" si="24"/>
        <v/>
      </c>
      <c r="I712" s="84" t="s">
        <v>2779</v>
      </c>
      <c r="J712" s="215"/>
      <c r="L712" s="85"/>
      <c r="M712" s="216">
        <v>13.285805249999999</v>
      </c>
      <c r="N712" s="244"/>
      <c r="O712" s="85"/>
      <c r="P712" s="86"/>
      <c r="Q712" s="85"/>
      <c r="R712" s="85"/>
      <c r="S712" s="85"/>
      <c r="T712" s="87" t="s">
        <v>14</v>
      </c>
      <c r="U712" s="85"/>
      <c r="V712" s="85"/>
      <c r="W712" s="88"/>
    </row>
    <row r="713" spans="6:25" s="81" customFormat="1" ht="22.5" outlineLevel="5" x14ac:dyDescent="0.2">
      <c r="F713" s="82"/>
      <c r="G713" s="83"/>
      <c r="H713" s="21" t="str">
        <f t="shared" si="24"/>
        <v/>
      </c>
      <c r="I713" s="84" t="s">
        <v>3099</v>
      </c>
      <c r="J713" s="215"/>
      <c r="L713" s="85"/>
      <c r="M713" s="216">
        <v>32.988231718750008</v>
      </c>
      <c r="N713" s="244"/>
      <c r="O713" s="85"/>
      <c r="P713" s="86"/>
      <c r="Q713" s="85"/>
      <c r="R713" s="85"/>
      <c r="S713" s="85"/>
      <c r="T713" s="87" t="s">
        <v>14</v>
      </c>
      <c r="U713" s="85"/>
      <c r="V713" s="85"/>
      <c r="W713" s="88"/>
    </row>
    <row r="714" spans="6:25" s="81" customFormat="1" ht="11.25" outlineLevel="5" x14ac:dyDescent="0.2">
      <c r="F714" s="82"/>
      <c r="G714" s="83"/>
      <c r="H714" s="21" t="str">
        <f t="shared" si="24"/>
        <v/>
      </c>
      <c r="I714" s="84" t="s">
        <v>2639</v>
      </c>
      <c r="J714" s="215"/>
      <c r="L714" s="85"/>
      <c r="M714" s="216">
        <v>13.872712500000002</v>
      </c>
      <c r="N714" s="244"/>
      <c r="O714" s="85"/>
      <c r="P714" s="86"/>
      <c r="Q714" s="85"/>
      <c r="R714" s="85"/>
      <c r="S714" s="85"/>
      <c r="T714" s="87" t="s">
        <v>14</v>
      </c>
      <c r="U714" s="85"/>
      <c r="V714" s="85"/>
      <c r="W714" s="88"/>
    </row>
    <row r="715" spans="6:25" s="81" customFormat="1" ht="11.25" outlineLevel="5" x14ac:dyDescent="0.2">
      <c r="F715" s="82"/>
      <c r="G715" s="83"/>
      <c r="H715" s="21" t="str">
        <f t="shared" si="24"/>
        <v/>
      </c>
      <c r="I715" s="84" t="s">
        <v>2220</v>
      </c>
      <c r="J715" s="215"/>
      <c r="L715" s="85"/>
      <c r="M715" s="216">
        <v>4.032</v>
      </c>
      <c r="N715" s="244"/>
      <c r="O715" s="85"/>
      <c r="P715" s="86"/>
      <c r="Q715" s="85"/>
      <c r="R715" s="85"/>
      <c r="S715" s="85"/>
      <c r="T715" s="87" t="s">
        <v>14</v>
      </c>
      <c r="U715" s="85"/>
      <c r="V715" s="85"/>
      <c r="W715" s="88"/>
    </row>
    <row r="716" spans="6:25" s="81" customFormat="1" ht="33.75" outlineLevel="5" x14ac:dyDescent="0.2">
      <c r="F716" s="82"/>
      <c r="G716" s="83"/>
      <c r="H716" s="21" t="str">
        <f t="shared" si="24"/>
        <v/>
      </c>
      <c r="I716" s="84" t="s">
        <v>3370</v>
      </c>
      <c r="J716" s="215"/>
      <c r="L716" s="85"/>
      <c r="M716" s="216">
        <v>59.376599999999996</v>
      </c>
      <c r="N716" s="244"/>
      <c r="O716" s="85"/>
      <c r="P716" s="86"/>
      <c r="Q716" s="85"/>
      <c r="R716" s="85"/>
      <c r="S716" s="85"/>
      <c r="T716" s="87" t="s">
        <v>14</v>
      </c>
      <c r="U716" s="85"/>
      <c r="V716" s="85"/>
      <c r="W716" s="88"/>
    </row>
    <row r="717" spans="6:25" s="81" customFormat="1" ht="11.25" outlineLevel="5" x14ac:dyDescent="0.2">
      <c r="F717" s="82"/>
      <c r="G717" s="83"/>
      <c r="H717" s="21" t="str">
        <f t="shared" si="24"/>
        <v/>
      </c>
      <c r="I717" s="84" t="s">
        <v>1102</v>
      </c>
      <c r="J717" s="215"/>
      <c r="L717" s="85"/>
      <c r="M717" s="216">
        <v>0</v>
      </c>
      <c r="N717" s="244"/>
      <c r="O717" s="85"/>
      <c r="P717" s="86"/>
      <c r="Q717" s="85"/>
      <c r="R717" s="85"/>
      <c r="S717" s="85"/>
      <c r="T717" s="87" t="s">
        <v>14</v>
      </c>
      <c r="U717" s="85"/>
      <c r="V717" s="85"/>
      <c r="W717" s="88"/>
    </row>
    <row r="718" spans="6:25" s="81" customFormat="1" ht="11.25" outlineLevel="5" x14ac:dyDescent="0.2">
      <c r="F718" s="82"/>
      <c r="G718" s="83"/>
      <c r="H718" s="21" t="str">
        <f t="shared" si="24"/>
        <v/>
      </c>
      <c r="I718" s="84" t="s">
        <v>2111</v>
      </c>
      <c r="J718" s="215"/>
      <c r="L718" s="85"/>
      <c r="M718" s="216">
        <v>19.387199999999996</v>
      </c>
      <c r="N718" s="244"/>
      <c r="O718" s="85"/>
      <c r="P718" s="86"/>
      <c r="Q718" s="85"/>
      <c r="R718" s="85"/>
      <c r="S718" s="85"/>
      <c r="T718" s="87" t="s">
        <v>14</v>
      </c>
      <c r="U718" s="85"/>
      <c r="V718" s="85"/>
      <c r="W718" s="88"/>
    </row>
    <row r="719" spans="6:25" s="81" customFormat="1" ht="11.25" outlineLevel="5" x14ac:dyDescent="0.2">
      <c r="F719" s="82"/>
      <c r="G719" s="83"/>
      <c r="H719" s="21" t="str">
        <f t="shared" si="24"/>
        <v/>
      </c>
      <c r="I719" s="84" t="s">
        <v>2563</v>
      </c>
      <c r="J719" s="215"/>
      <c r="L719" s="85"/>
      <c r="M719" s="216">
        <v>10.801687500000002</v>
      </c>
      <c r="N719" s="244"/>
      <c r="O719" s="85"/>
      <c r="P719" s="86"/>
      <c r="Q719" s="85"/>
      <c r="R719" s="85"/>
      <c r="S719" s="85"/>
      <c r="T719" s="87" t="s">
        <v>14</v>
      </c>
      <c r="U719" s="85"/>
      <c r="V719" s="85"/>
      <c r="W719" s="88"/>
    </row>
    <row r="720" spans="6:25" s="81" customFormat="1" ht="11.25" outlineLevel="5" x14ac:dyDescent="0.2">
      <c r="F720" s="82"/>
      <c r="G720" s="83"/>
      <c r="H720" s="21" t="str">
        <f t="shared" si="24"/>
        <v/>
      </c>
      <c r="I720" s="84" t="s">
        <v>2377</v>
      </c>
      <c r="J720" s="215"/>
      <c r="L720" s="85"/>
      <c r="M720" s="216">
        <v>12.046925000000003</v>
      </c>
      <c r="N720" s="244"/>
      <c r="O720" s="85"/>
      <c r="P720" s="86"/>
      <c r="Q720" s="85"/>
      <c r="R720" s="85"/>
      <c r="S720" s="85"/>
      <c r="T720" s="87" t="s">
        <v>14</v>
      </c>
      <c r="U720" s="85"/>
      <c r="V720" s="85"/>
      <c r="W720" s="88"/>
    </row>
    <row r="721" spans="6:25" s="81" customFormat="1" ht="11.25" outlineLevel="5" x14ac:dyDescent="0.2">
      <c r="F721" s="82"/>
      <c r="G721" s="83"/>
      <c r="H721" s="21" t="str">
        <f t="shared" si="24"/>
        <v/>
      </c>
      <c r="I721" s="84" t="s">
        <v>2514</v>
      </c>
      <c r="J721" s="215"/>
      <c r="L721" s="85"/>
      <c r="M721" s="216">
        <v>11.057173075000003</v>
      </c>
      <c r="N721" s="244"/>
      <c r="O721" s="85"/>
      <c r="P721" s="86"/>
      <c r="Q721" s="85"/>
      <c r="R721" s="85"/>
      <c r="S721" s="85"/>
      <c r="T721" s="87" t="s">
        <v>14</v>
      </c>
      <c r="U721" s="85"/>
      <c r="V721" s="85"/>
      <c r="W721" s="88"/>
    </row>
    <row r="722" spans="6:25" s="81" customFormat="1" ht="11.25" outlineLevel="5" x14ac:dyDescent="0.2">
      <c r="F722" s="82"/>
      <c r="G722" s="83"/>
      <c r="H722" s="21" t="str">
        <f t="shared" si="24"/>
        <v/>
      </c>
      <c r="I722" s="84" t="s">
        <v>2132</v>
      </c>
      <c r="J722" s="215"/>
      <c r="L722" s="85"/>
      <c r="M722" s="216">
        <v>7.750475999999999</v>
      </c>
      <c r="N722" s="244"/>
      <c r="O722" s="85"/>
      <c r="P722" s="86"/>
      <c r="Q722" s="85"/>
      <c r="R722" s="85"/>
      <c r="S722" s="85"/>
      <c r="T722" s="87" t="s">
        <v>14</v>
      </c>
      <c r="U722" s="85"/>
      <c r="V722" s="85"/>
      <c r="W722" s="88"/>
    </row>
    <row r="723" spans="6:25" s="81" customFormat="1" ht="22.5" outlineLevel="5" x14ac:dyDescent="0.2">
      <c r="F723" s="82"/>
      <c r="G723" s="83"/>
      <c r="H723" s="21" t="str">
        <f t="shared" si="24"/>
        <v/>
      </c>
      <c r="I723" s="84" t="s">
        <v>2643</v>
      </c>
      <c r="J723" s="215"/>
      <c r="L723" s="85"/>
      <c r="M723" s="216">
        <v>7.0427620000000033</v>
      </c>
      <c r="N723" s="244"/>
      <c r="O723" s="85"/>
      <c r="P723" s="86"/>
      <c r="Q723" s="85"/>
      <c r="R723" s="85"/>
      <c r="S723" s="85"/>
      <c r="T723" s="87" t="s">
        <v>14</v>
      </c>
      <c r="U723" s="85"/>
      <c r="V723" s="85"/>
      <c r="W723" s="88"/>
    </row>
    <row r="724" spans="6:25" s="81" customFormat="1" ht="11.25" outlineLevel="5" x14ac:dyDescent="0.2">
      <c r="F724" s="82"/>
      <c r="G724" s="83"/>
      <c r="H724" s="21" t="str">
        <f t="shared" si="24"/>
        <v/>
      </c>
      <c r="I724" s="84" t="s">
        <v>1263</v>
      </c>
      <c r="J724" s="215"/>
      <c r="L724" s="85"/>
      <c r="M724" s="216">
        <v>0</v>
      </c>
      <c r="N724" s="244"/>
      <c r="O724" s="85"/>
      <c r="P724" s="86"/>
      <c r="Q724" s="85"/>
      <c r="R724" s="85"/>
      <c r="S724" s="85"/>
      <c r="T724" s="87" t="s">
        <v>14</v>
      </c>
      <c r="U724" s="85"/>
      <c r="V724" s="85"/>
      <c r="W724" s="88"/>
    </row>
    <row r="725" spans="6:25" s="81" customFormat="1" ht="22.5" outlineLevel="5" x14ac:dyDescent="0.2">
      <c r="F725" s="82"/>
      <c r="G725" s="83"/>
      <c r="H725" s="21" t="str">
        <f t="shared" si="24"/>
        <v/>
      </c>
      <c r="I725" s="84" t="s">
        <v>3044</v>
      </c>
      <c r="J725" s="215"/>
      <c r="L725" s="85"/>
      <c r="M725" s="216">
        <v>18.155962500000001</v>
      </c>
      <c r="N725" s="244"/>
      <c r="O725" s="85"/>
      <c r="P725" s="86"/>
      <c r="Q725" s="85"/>
      <c r="R725" s="85"/>
      <c r="S725" s="85"/>
      <c r="T725" s="87" t="s">
        <v>14</v>
      </c>
      <c r="U725" s="85"/>
      <c r="V725" s="85"/>
      <c r="W725" s="88"/>
    </row>
    <row r="726" spans="6:25" s="81" customFormat="1" ht="11.25" outlineLevel="5" x14ac:dyDescent="0.2">
      <c r="F726" s="82"/>
      <c r="G726" s="83"/>
      <c r="H726" s="21" t="str">
        <f t="shared" si="24"/>
        <v/>
      </c>
      <c r="I726" s="84" t="s">
        <v>11</v>
      </c>
      <c r="J726" s="215"/>
      <c r="L726" s="85"/>
      <c r="M726" s="216">
        <v>287.51430554375003</v>
      </c>
      <c r="N726" s="244"/>
      <c r="O726" s="85"/>
      <c r="P726" s="86"/>
      <c r="Q726" s="85"/>
      <c r="R726" s="85"/>
      <c r="S726" s="85"/>
      <c r="T726" s="87" t="s">
        <v>14</v>
      </c>
      <c r="U726" s="85"/>
      <c r="V726" s="85"/>
      <c r="W726" s="88"/>
    </row>
    <row r="727" spans="6:25" s="205" customFormat="1" ht="12" outlineLevel="4" x14ac:dyDescent="0.2">
      <c r="F727" s="72">
        <v>72</v>
      </c>
      <c r="G727" s="73" t="s">
        <v>34</v>
      </c>
      <c r="H727" s="74" t="s">
        <v>494</v>
      </c>
      <c r="I727" s="75" t="s">
        <v>2862</v>
      </c>
      <c r="J727" s="73" t="s">
        <v>39</v>
      </c>
      <c r="K727" s="76">
        <v>942.7801837625002</v>
      </c>
      <c r="L727" s="77">
        <v>0</v>
      </c>
      <c r="M727" s="206">
        <v>942.7801837625002</v>
      </c>
      <c r="N727" s="232"/>
      <c r="O727" s="77">
        <f>M727*N727</f>
        <v>0</v>
      </c>
      <c r="P727" s="79"/>
      <c r="Q727" s="80">
        <f>M727*P727</f>
        <v>0</v>
      </c>
      <c r="R727" s="79"/>
      <c r="S727" s="80">
        <f>M727*R727</f>
        <v>0</v>
      </c>
      <c r="T727" s="78">
        <v>15</v>
      </c>
      <c r="U727" s="78">
        <f>O727*(T727/100)</f>
        <v>0</v>
      </c>
      <c r="V727" s="78">
        <f>O727+U727</f>
        <v>0</v>
      </c>
      <c r="W727" s="75"/>
      <c r="X727" s="96" t="s">
        <v>1162</v>
      </c>
      <c r="Y727" s="96">
        <v>1</v>
      </c>
    </row>
    <row r="728" spans="6:25" s="71" customFormat="1" ht="45" outlineLevel="4" x14ac:dyDescent="0.2">
      <c r="F728" s="207"/>
      <c r="G728" s="208"/>
      <c r="H728" s="19" t="s">
        <v>1053</v>
      </c>
      <c r="I728" s="228" t="s">
        <v>3575</v>
      </c>
      <c r="J728" s="221"/>
      <c r="K728" s="221"/>
      <c r="L728" s="221"/>
      <c r="M728" s="221"/>
      <c r="N728" s="245"/>
      <c r="O728" s="231"/>
      <c r="P728" s="209"/>
      <c r="Q728" s="210"/>
      <c r="R728" s="209"/>
      <c r="S728" s="210"/>
      <c r="T728" s="211"/>
      <c r="U728" s="211"/>
      <c r="V728" s="211"/>
      <c r="W728" s="212"/>
      <c r="X728" s="212"/>
      <c r="Y728" s="212"/>
    </row>
    <row r="729" spans="6:25" s="71" customFormat="1" ht="6" customHeight="1" outlineLevel="4" x14ac:dyDescent="0.2">
      <c r="F729" s="207"/>
      <c r="G729" s="208"/>
      <c r="H729" s="20"/>
      <c r="I729" s="212"/>
      <c r="J729" s="208"/>
      <c r="K729" s="213"/>
      <c r="L729" s="214"/>
      <c r="M729" s="213"/>
      <c r="N729" s="241"/>
      <c r="O729" s="214"/>
      <c r="P729" s="209"/>
      <c r="Q729" s="210"/>
      <c r="R729" s="209"/>
      <c r="S729" s="210"/>
      <c r="T729" s="211"/>
      <c r="U729" s="211"/>
      <c r="V729" s="211"/>
      <c r="W729" s="212"/>
      <c r="X729" s="212"/>
      <c r="Y729" s="212"/>
    </row>
    <row r="730" spans="6:25" s="81" customFormat="1" ht="11.25" outlineLevel="5" x14ac:dyDescent="0.2">
      <c r="F730" s="82"/>
      <c r="G730" s="83"/>
      <c r="H730" s="21" t="str">
        <f t="shared" ref="H730:H766" si="25">IF(AND(H729&lt;&gt;"Výkaz výměr:",I729=""),"Výkaz výměr:","")</f>
        <v>Výkaz výměr:</v>
      </c>
      <c r="I730" s="84" t="s">
        <v>615</v>
      </c>
      <c r="J730" s="215"/>
      <c r="L730" s="85"/>
      <c r="M730" s="216">
        <v>0</v>
      </c>
      <c r="N730" s="244"/>
      <c r="O730" s="85"/>
      <c r="P730" s="86"/>
      <c r="Q730" s="85"/>
      <c r="R730" s="85"/>
      <c r="S730" s="85"/>
      <c r="T730" s="87" t="s">
        <v>14</v>
      </c>
      <c r="U730" s="85"/>
      <c r="V730" s="85"/>
      <c r="W730" s="88"/>
    </row>
    <row r="731" spans="6:25" s="81" customFormat="1" ht="11.25" outlineLevel="5" x14ac:dyDescent="0.2">
      <c r="F731" s="82"/>
      <c r="G731" s="83"/>
      <c r="H731" s="21" t="str">
        <f t="shared" si="25"/>
        <v/>
      </c>
      <c r="I731" s="84" t="s">
        <v>1100</v>
      </c>
      <c r="J731" s="215"/>
      <c r="L731" s="85"/>
      <c r="M731" s="216">
        <v>0</v>
      </c>
      <c r="N731" s="244"/>
      <c r="O731" s="85"/>
      <c r="P731" s="86"/>
      <c r="Q731" s="85"/>
      <c r="R731" s="85"/>
      <c r="S731" s="85"/>
      <c r="T731" s="87" t="s">
        <v>14</v>
      </c>
      <c r="U731" s="85"/>
      <c r="V731" s="85"/>
      <c r="W731" s="88"/>
    </row>
    <row r="732" spans="6:25" s="81" customFormat="1" ht="22.5" outlineLevel="5" x14ac:dyDescent="0.2">
      <c r="F732" s="82"/>
      <c r="G732" s="83"/>
      <c r="H732" s="21" t="str">
        <f t="shared" si="25"/>
        <v/>
      </c>
      <c r="I732" s="84" t="s">
        <v>2764</v>
      </c>
      <c r="J732" s="215"/>
      <c r="L732" s="85"/>
      <c r="M732" s="216">
        <v>115.00237500000001</v>
      </c>
      <c r="N732" s="244"/>
      <c r="O732" s="85"/>
      <c r="P732" s="86"/>
      <c r="Q732" s="85"/>
      <c r="R732" s="85"/>
      <c r="S732" s="85"/>
      <c r="T732" s="87" t="s">
        <v>14</v>
      </c>
      <c r="U732" s="85"/>
      <c r="V732" s="85"/>
      <c r="W732" s="88"/>
    </row>
    <row r="733" spans="6:25" s="81" customFormat="1" ht="22.5" outlineLevel="5" x14ac:dyDescent="0.2">
      <c r="F733" s="82"/>
      <c r="G733" s="83"/>
      <c r="H733" s="21" t="str">
        <f t="shared" si="25"/>
        <v/>
      </c>
      <c r="I733" s="84" t="s">
        <v>3100</v>
      </c>
      <c r="J733" s="215"/>
      <c r="L733" s="85"/>
      <c r="M733" s="216">
        <v>78.076499999999996</v>
      </c>
      <c r="N733" s="244"/>
      <c r="O733" s="85"/>
      <c r="P733" s="86"/>
      <c r="Q733" s="85"/>
      <c r="R733" s="85"/>
      <c r="S733" s="85"/>
      <c r="T733" s="87" t="s">
        <v>14</v>
      </c>
      <c r="U733" s="85"/>
      <c r="V733" s="85"/>
      <c r="W733" s="88"/>
    </row>
    <row r="734" spans="6:25" s="81" customFormat="1" ht="11.25" outlineLevel="5" x14ac:dyDescent="0.2">
      <c r="F734" s="82"/>
      <c r="G734" s="83"/>
      <c r="H734" s="21" t="str">
        <f t="shared" si="25"/>
        <v/>
      </c>
      <c r="I734" s="84" t="s">
        <v>2611</v>
      </c>
      <c r="J734" s="215"/>
      <c r="L734" s="85"/>
      <c r="M734" s="216">
        <v>18.516476562499996</v>
      </c>
      <c r="N734" s="244"/>
      <c r="O734" s="85"/>
      <c r="P734" s="86"/>
      <c r="Q734" s="85"/>
      <c r="R734" s="85"/>
      <c r="S734" s="85"/>
      <c r="T734" s="87" t="s">
        <v>14</v>
      </c>
      <c r="U734" s="85"/>
      <c r="V734" s="85"/>
      <c r="W734" s="88"/>
    </row>
    <row r="735" spans="6:25" s="81" customFormat="1" ht="11.25" outlineLevel="5" x14ac:dyDescent="0.2">
      <c r="F735" s="82"/>
      <c r="G735" s="83"/>
      <c r="H735" s="21" t="str">
        <f t="shared" si="25"/>
        <v/>
      </c>
      <c r="I735" s="84" t="s">
        <v>2247</v>
      </c>
      <c r="J735" s="215"/>
      <c r="L735" s="85"/>
      <c r="M735" s="216">
        <v>4.9261499999999998</v>
      </c>
      <c r="N735" s="244"/>
      <c r="O735" s="85"/>
      <c r="P735" s="86"/>
      <c r="Q735" s="85"/>
      <c r="R735" s="85"/>
      <c r="S735" s="85"/>
      <c r="T735" s="87" t="s">
        <v>14</v>
      </c>
      <c r="U735" s="85"/>
      <c r="V735" s="85"/>
      <c r="W735" s="88"/>
    </row>
    <row r="736" spans="6:25" s="81" customFormat="1" ht="11.25" outlineLevel="5" x14ac:dyDescent="0.2">
      <c r="F736" s="82"/>
      <c r="G736" s="83"/>
      <c r="H736" s="21" t="str">
        <f t="shared" si="25"/>
        <v/>
      </c>
      <c r="I736" s="84" t="s">
        <v>2613</v>
      </c>
      <c r="J736" s="215"/>
      <c r="L736" s="85"/>
      <c r="M736" s="216">
        <v>367.94168999999999</v>
      </c>
      <c r="N736" s="244"/>
      <c r="O736" s="85"/>
      <c r="P736" s="86"/>
      <c r="Q736" s="85"/>
      <c r="R736" s="85"/>
      <c r="S736" s="85"/>
      <c r="T736" s="87" t="s">
        <v>14</v>
      </c>
      <c r="U736" s="85"/>
      <c r="V736" s="85"/>
      <c r="W736" s="88"/>
    </row>
    <row r="737" spans="6:23" s="81" customFormat="1" ht="11.25" outlineLevel="5" x14ac:dyDescent="0.2">
      <c r="F737" s="82"/>
      <c r="G737" s="83"/>
      <c r="H737" s="21" t="str">
        <f t="shared" si="25"/>
        <v/>
      </c>
      <c r="I737" s="84" t="s">
        <v>2246</v>
      </c>
      <c r="J737" s="215"/>
      <c r="L737" s="85"/>
      <c r="M737" s="216">
        <v>4.1054849999999998</v>
      </c>
      <c r="N737" s="244"/>
      <c r="O737" s="85"/>
      <c r="P737" s="86"/>
      <c r="Q737" s="85"/>
      <c r="R737" s="85"/>
      <c r="S737" s="85"/>
      <c r="T737" s="87" t="s">
        <v>14</v>
      </c>
      <c r="U737" s="85"/>
      <c r="V737" s="85"/>
      <c r="W737" s="88"/>
    </row>
    <row r="738" spans="6:23" s="81" customFormat="1" ht="11.25" outlineLevel="5" x14ac:dyDescent="0.2">
      <c r="F738" s="82"/>
      <c r="G738" s="83"/>
      <c r="H738" s="21" t="str">
        <f t="shared" si="25"/>
        <v/>
      </c>
      <c r="I738" s="84" t="s">
        <v>2426</v>
      </c>
      <c r="J738" s="215"/>
      <c r="L738" s="85"/>
      <c r="M738" s="216">
        <v>13.201335</v>
      </c>
      <c r="N738" s="244"/>
      <c r="O738" s="85"/>
      <c r="P738" s="86"/>
      <c r="Q738" s="85"/>
      <c r="R738" s="85"/>
      <c r="S738" s="85"/>
      <c r="T738" s="87" t="s">
        <v>14</v>
      </c>
      <c r="U738" s="85"/>
      <c r="V738" s="85"/>
      <c r="W738" s="88"/>
    </row>
    <row r="739" spans="6:23" s="81" customFormat="1" ht="11.25" outlineLevel="5" x14ac:dyDescent="0.2">
      <c r="F739" s="82"/>
      <c r="G739" s="83"/>
      <c r="H739" s="21" t="str">
        <f t="shared" si="25"/>
        <v/>
      </c>
      <c r="I739" s="84" t="s">
        <v>2249</v>
      </c>
      <c r="J739" s="215"/>
      <c r="L739" s="85"/>
      <c r="M739" s="216">
        <v>10.3910625</v>
      </c>
      <c r="N739" s="244"/>
      <c r="O739" s="85"/>
      <c r="P739" s="86"/>
      <c r="Q739" s="85"/>
      <c r="R739" s="85"/>
      <c r="S739" s="85"/>
      <c r="T739" s="87" t="s">
        <v>14</v>
      </c>
      <c r="U739" s="85"/>
      <c r="V739" s="85"/>
      <c r="W739" s="88"/>
    </row>
    <row r="740" spans="6:23" s="81" customFormat="1" ht="11.25" outlineLevel="5" x14ac:dyDescent="0.2">
      <c r="F740" s="82"/>
      <c r="G740" s="83"/>
      <c r="H740" s="21" t="str">
        <f t="shared" si="25"/>
        <v/>
      </c>
      <c r="I740" s="84" t="s">
        <v>1101</v>
      </c>
      <c r="J740" s="215"/>
      <c r="L740" s="85"/>
      <c r="M740" s="216">
        <v>0</v>
      </c>
      <c r="N740" s="244"/>
      <c r="O740" s="85"/>
      <c r="P740" s="86"/>
      <c r="Q740" s="85"/>
      <c r="R740" s="85"/>
      <c r="S740" s="85"/>
      <c r="T740" s="87" t="s">
        <v>14</v>
      </c>
      <c r="U740" s="85"/>
      <c r="V740" s="85"/>
      <c r="W740" s="88"/>
    </row>
    <row r="741" spans="6:23" s="81" customFormat="1" ht="11.25" outlineLevel="5" x14ac:dyDescent="0.2">
      <c r="F741" s="82"/>
      <c r="G741" s="83"/>
      <c r="H741" s="21" t="str">
        <f t="shared" si="25"/>
        <v/>
      </c>
      <c r="I741" s="84" t="s">
        <v>2369</v>
      </c>
      <c r="J741" s="215"/>
      <c r="L741" s="85"/>
      <c r="M741" s="216">
        <v>15.139200000000002</v>
      </c>
      <c r="N741" s="244"/>
      <c r="O741" s="85"/>
      <c r="P741" s="86"/>
      <c r="Q741" s="85"/>
      <c r="R741" s="85"/>
      <c r="S741" s="85"/>
      <c r="T741" s="87" t="s">
        <v>14</v>
      </c>
      <c r="U741" s="85"/>
      <c r="V741" s="85"/>
      <c r="W741" s="88"/>
    </row>
    <row r="742" spans="6:23" s="81" customFormat="1" ht="11.25" outlineLevel="5" x14ac:dyDescent="0.2">
      <c r="F742" s="82"/>
      <c r="G742" s="83"/>
      <c r="H742" s="21" t="str">
        <f t="shared" si="25"/>
        <v/>
      </c>
      <c r="I742" s="84" t="s">
        <v>2378</v>
      </c>
      <c r="J742" s="215"/>
      <c r="L742" s="85"/>
      <c r="M742" s="216">
        <v>15.443225</v>
      </c>
      <c r="N742" s="244"/>
      <c r="O742" s="85"/>
      <c r="P742" s="86"/>
      <c r="Q742" s="85"/>
      <c r="R742" s="85"/>
      <c r="S742" s="85"/>
      <c r="T742" s="87" t="s">
        <v>14</v>
      </c>
      <c r="U742" s="85"/>
      <c r="V742" s="85"/>
      <c r="W742" s="88"/>
    </row>
    <row r="743" spans="6:23" s="81" customFormat="1" ht="11.25" outlineLevel="5" x14ac:dyDescent="0.2">
      <c r="F743" s="82"/>
      <c r="G743" s="83"/>
      <c r="H743" s="21" t="str">
        <f t="shared" si="25"/>
        <v/>
      </c>
      <c r="I743" s="84" t="s">
        <v>2228</v>
      </c>
      <c r="J743" s="215"/>
      <c r="L743" s="85"/>
      <c r="M743" s="216">
        <v>4.6457999999999995</v>
      </c>
      <c r="N743" s="244"/>
      <c r="O743" s="85"/>
      <c r="P743" s="86"/>
      <c r="Q743" s="85"/>
      <c r="R743" s="85"/>
      <c r="S743" s="85"/>
      <c r="T743" s="87" t="s">
        <v>14</v>
      </c>
      <c r="U743" s="85"/>
      <c r="V743" s="85"/>
      <c r="W743" s="88"/>
    </row>
    <row r="744" spans="6:23" s="81" customFormat="1" ht="22.5" outlineLevel="5" x14ac:dyDescent="0.2">
      <c r="F744" s="82"/>
      <c r="G744" s="83"/>
      <c r="H744" s="21" t="str">
        <f t="shared" si="25"/>
        <v/>
      </c>
      <c r="I744" s="84" t="s">
        <v>2930</v>
      </c>
      <c r="J744" s="215"/>
      <c r="L744" s="85"/>
      <c r="M744" s="216">
        <v>103.95422149999995</v>
      </c>
      <c r="N744" s="244"/>
      <c r="O744" s="85"/>
      <c r="P744" s="86"/>
      <c r="Q744" s="85"/>
      <c r="R744" s="85"/>
      <c r="S744" s="85"/>
      <c r="T744" s="87" t="s">
        <v>14</v>
      </c>
      <c r="U744" s="85"/>
      <c r="V744" s="85"/>
      <c r="W744" s="88"/>
    </row>
    <row r="745" spans="6:23" s="81" customFormat="1" ht="11.25" outlineLevel="5" x14ac:dyDescent="0.2">
      <c r="F745" s="82"/>
      <c r="G745" s="83"/>
      <c r="H745" s="21" t="str">
        <f t="shared" si="25"/>
        <v/>
      </c>
      <c r="I745" s="84" t="s">
        <v>2241</v>
      </c>
      <c r="J745" s="215"/>
      <c r="L745" s="85"/>
      <c r="M745" s="216">
        <v>3.9996449999999992</v>
      </c>
      <c r="N745" s="244"/>
      <c r="O745" s="85"/>
      <c r="P745" s="86"/>
      <c r="Q745" s="85"/>
      <c r="R745" s="85"/>
      <c r="S745" s="85"/>
      <c r="T745" s="87" t="s">
        <v>14</v>
      </c>
      <c r="U745" s="85"/>
      <c r="V745" s="85"/>
      <c r="W745" s="88"/>
    </row>
    <row r="746" spans="6:23" s="81" customFormat="1" ht="22.5" outlineLevel="5" x14ac:dyDescent="0.2">
      <c r="F746" s="82"/>
      <c r="G746" s="83"/>
      <c r="H746" s="21" t="str">
        <f t="shared" si="25"/>
        <v/>
      </c>
      <c r="I746" s="84" t="s">
        <v>2779</v>
      </c>
      <c r="J746" s="215"/>
      <c r="L746" s="85"/>
      <c r="M746" s="216">
        <v>13.285805249999999</v>
      </c>
      <c r="N746" s="244"/>
      <c r="O746" s="85"/>
      <c r="P746" s="86"/>
      <c r="Q746" s="85"/>
      <c r="R746" s="85"/>
      <c r="S746" s="85"/>
      <c r="T746" s="87" t="s">
        <v>14</v>
      </c>
      <c r="U746" s="85"/>
      <c r="V746" s="85"/>
      <c r="W746" s="88"/>
    </row>
    <row r="747" spans="6:23" s="81" customFormat="1" ht="22.5" outlineLevel="5" x14ac:dyDescent="0.2">
      <c r="F747" s="82"/>
      <c r="G747" s="83"/>
      <c r="H747" s="21" t="str">
        <f t="shared" si="25"/>
        <v/>
      </c>
      <c r="I747" s="84" t="s">
        <v>3099</v>
      </c>
      <c r="J747" s="215"/>
      <c r="L747" s="85"/>
      <c r="M747" s="216">
        <v>32.988231718750008</v>
      </c>
      <c r="N747" s="244"/>
      <c r="O747" s="85"/>
      <c r="P747" s="86"/>
      <c r="Q747" s="85"/>
      <c r="R747" s="85"/>
      <c r="S747" s="85"/>
      <c r="T747" s="87" t="s">
        <v>14</v>
      </c>
      <c r="U747" s="85"/>
      <c r="V747" s="85"/>
      <c r="W747" s="88"/>
    </row>
    <row r="748" spans="6:23" s="81" customFormat="1" ht="11.25" outlineLevel="5" x14ac:dyDescent="0.2">
      <c r="F748" s="82"/>
      <c r="G748" s="83"/>
      <c r="H748" s="21" t="str">
        <f t="shared" si="25"/>
        <v/>
      </c>
      <c r="I748" s="84" t="s">
        <v>2639</v>
      </c>
      <c r="J748" s="215"/>
      <c r="L748" s="85"/>
      <c r="M748" s="216">
        <v>13.872712500000002</v>
      </c>
      <c r="N748" s="244"/>
      <c r="O748" s="85"/>
      <c r="P748" s="86"/>
      <c r="Q748" s="85"/>
      <c r="R748" s="85"/>
      <c r="S748" s="85"/>
      <c r="T748" s="87" t="s">
        <v>14</v>
      </c>
      <c r="U748" s="85"/>
      <c r="V748" s="85"/>
      <c r="W748" s="88"/>
    </row>
    <row r="749" spans="6:23" s="81" customFormat="1" ht="11.25" outlineLevel="5" x14ac:dyDescent="0.2">
      <c r="F749" s="82"/>
      <c r="G749" s="83"/>
      <c r="H749" s="21" t="str">
        <f t="shared" si="25"/>
        <v/>
      </c>
      <c r="I749" s="84" t="s">
        <v>2220</v>
      </c>
      <c r="J749" s="215"/>
      <c r="L749" s="85"/>
      <c r="M749" s="216">
        <v>4.032</v>
      </c>
      <c r="N749" s="244"/>
      <c r="O749" s="85"/>
      <c r="P749" s="86"/>
      <c r="Q749" s="85"/>
      <c r="R749" s="85"/>
      <c r="S749" s="85"/>
      <c r="T749" s="87" t="s">
        <v>14</v>
      </c>
      <c r="U749" s="85"/>
      <c r="V749" s="85"/>
      <c r="W749" s="88"/>
    </row>
    <row r="750" spans="6:23" s="81" customFormat="1" ht="22.5" outlineLevel="5" x14ac:dyDescent="0.2">
      <c r="F750" s="82"/>
      <c r="G750" s="83"/>
      <c r="H750" s="21" t="str">
        <f t="shared" si="25"/>
        <v/>
      </c>
      <c r="I750" s="84" t="s">
        <v>3204</v>
      </c>
      <c r="J750" s="215"/>
      <c r="L750" s="85"/>
      <c r="M750" s="216">
        <v>112.09859999999999</v>
      </c>
      <c r="N750" s="244"/>
      <c r="O750" s="85"/>
      <c r="P750" s="86"/>
      <c r="Q750" s="85"/>
      <c r="R750" s="85"/>
      <c r="S750" s="85"/>
      <c r="T750" s="87" t="s">
        <v>14</v>
      </c>
      <c r="U750" s="85"/>
      <c r="V750" s="85"/>
      <c r="W750" s="88"/>
    </row>
    <row r="751" spans="6:23" s="81" customFormat="1" ht="11.25" outlineLevel="5" x14ac:dyDescent="0.2">
      <c r="F751" s="82"/>
      <c r="G751" s="83"/>
      <c r="H751" s="21" t="str">
        <f t="shared" si="25"/>
        <v/>
      </c>
      <c r="I751" s="84" t="s">
        <v>1102</v>
      </c>
      <c r="J751" s="215"/>
      <c r="L751" s="85"/>
      <c r="M751" s="216">
        <v>0</v>
      </c>
      <c r="N751" s="244"/>
      <c r="O751" s="85"/>
      <c r="P751" s="86"/>
      <c r="Q751" s="85"/>
      <c r="R751" s="85"/>
      <c r="S751" s="85"/>
      <c r="T751" s="87" t="s">
        <v>14</v>
      </c>
      <c r="U751" s="85"/>
      <c r="V751" s="85"/>
      <c r="W751" s="88"/>
    </row>
    <row r="752" spans="6:23" s="81" customFormat="1" ht="11.25" outlineLevel="5" x14ac:dyDescent="0.2">
      <c r="F752" s="82"/>
      <c r="G752" s="83"/>
      <c r="H752" s="21" t="str">
        <f t="shared" si="25"/>
        <v/>
      </c>
      <c r="I752" s="84" t="s">
        <v>2111</v>
      </c>
      <c r="J752" s="215"/>
      <c r="L752" s="85"/>
      <c r="M752" s="216">
        <v>19.387199999999996</v>
      </c>
      <c r="N752" s="244"/>
      <c r="O752" s="85"/>
      <c r="P752" s="86"/>
      <c r="Q752" s="85"/>
      <c r="R752" s="85"/>
      <c r="S752" s="85"/>
      <c r="T752" s="87" t="s">
        <v>14</v>
      </c>
      <c r="U752" s="85"/>
      <c r="V752" s="85"/>
      <c r="W752" s="88"/>
    </row>
    <row r="753" spans="6:25" s="81" customFormat="1" ht="11.25" outlineLevel="5" x14ac:dyDescent="0.2">
      <c r="F753" s="82"/>
      <c r="G753" s="83"/>
      <c r="H753" s="21" t="str">
        <f t="shared" si="25"/>
        <v/>
      </c>
      <c r="I753" s="84" t="s">
        <v>2563</v>
      </c>
      <c r="J753" s="215"/>
      <c r="L753" s="85"/>
      <c r="M753" s="216">
        <v>10.801687500000002</v>
      </c>
      <c r="N753" s="244"/>
      <c r="O753" s="85"/>
      <c r="P753" s="86"/>
      <c r="Q753" s="85"/>
      <c r="R753" s="85"/>
      <c r="S753" s="85"/>
      <c r="T753" s="87" t="s">
        <v>14</v>
      </c>
      <c r="U753" s="85"/>
      <c r="V753" s="85"/>
      <c r="W753" s="88"/>
    </row>
    <row r="754" spans="6:25" s="81" customFormat="1" ht="22.5" outlineLevel="5" x14ac:dyDescent="0.2">
      <c r="F754" s="82"/>
      <c r="G754" s="83"/>
      <c r="H754" s="21" t="str">
        <f t="shared" si="25"/>
        <v/>
      </c>
      <c r="I754" s="84" t="s">
        <v>2990</v>
      </c>
      <c r="J754" s="215"/>
      <c r="L754" s="85"/>
      <c r="M754" s="216">
        <v>38.661552999999998</v>
      </c>
      <c r="N754" s="244"/>
      <c r="O754" s="85"/>
      <c r="P754" s="86"/>
      <c r="Q754" s="85"/>
      <c r="R754" s="85"/>
      <c r="S754" s="85"/>
      <c r="T754" s="87" t="s">
        <v>14</v>
      </c>
      <c r="U754" s="85"/>
      <c r="V754" s="85"/>
      <c r="W754" s="88"/>
    </row>
    <row r="755" spans="6:25" s="81" customFormat="1" ht="22.5" outlineLevel="5" x14ac:dyDescent="0.2">
      <c r="F755" s="82"/>
      <c r="G755" s="83"/>
      <c r="H755" s="21" t="str">
        <f t="shared" si="25"/>
        <v/>
      </c>
      <c r="I755" s="84" t="s">
        <v>2688</v>
      </c>
      <c r="J755" s="215"/>
      <c r="L755" s="85"/>
      <c r="M755" s="216">
        <v>8.7243394375000012</v>
      </c>
      <c r="N755" s="244"/>
      <c r="O755" s="85"/>
      <c r="P755" s="86"/>
      <c r="Q755" s="85"/>
      <c r="R755" s="85"/>
      <c r="S755" s="85"/>
      <c r="T755" s="87" t="s">
        <v>14</v>
      </c>
      <c r="U755" s="85"/>
      <c r="V755" s="85"/>
      <c r="W755" s="88"/>
    </row>
    <row r="756" spans="6:25" s="81" customFormat="1" ht="11.25" outlineLevel="5" x14ac:dyDescent="0.2">
      <c r="F756" s="82"/>
      <c r="G756" s="83"/>
      <c r="H756" s="21" t="str">
        <f t="shared" si="25"/>
        <v/>
      </c>
      <c r="I756" s="84" t="s">
        <v>2480</v>
      </c>
      <c r="J756" s="215"/>
      <c r="L756" s="85"/>
      <c r="M756" s="216">
        <v>5.7345352187500023</v>
      </c>
      <c r="N756" s="244"/>
      <c r="O756" s="85"/>
      <c r="P756" s="86"/>
      <c r="Q756" s="85"/>
      <c r="R756" s="85"/>
      <c r="S756" s="85"/>
      <c r="T756" s="87" t="s">
        <v>14</v>
      </c>
      <c r="U756" s="85"/>
      <c r="V756" s="85"/>
      <c r="W756" s="88"/>
    </row>
    <row r="757" spans="6:25" s="81" customFormat="1" ht="22.5" outlineLevel="5" x14ac:dyDescent="0.2">
      <c r="F757" s="82"/>
      <c r="G757" s="83"/>
      <c r="H757" s="21" t="str">
        <f t="shared" si="25"/>
        <v/>
      </c>
      <c r="I757" s="84" t="s">
        <v>2905</v>
      </c>
      <c r="J757" s="215"/>
      <c r="L757" s="85"/>
      <c r="M757" s="216">
        <v>107.49205500000001</v>
      </c>
      <c r="N757" s="244"/>
      <c r="O757" s="85"/>
      <c r="P757" s="86"/>
      <c r="Q757" s="85"/>
      <c r="R757" s="85"/>
      <c r="S757" s="85"/>
      <c r="T757" s="87" t="s">
        <v>14</v>
      </c>
      <c r="U757" s="85"/>
      <c r="V757" s="85"/>
      <c r="W757" s="88"/>
    </row>
    <row r="758" spans="6:25" s="81" customFormat="1" ht="11.25" outlineLevel="5" x14ac:dyDescent="0.2">
      <c r="F758" s="82"/>
      <c r="G758" s="83"/>
      <c r="H758" s="21" t="str">
        <f t="shared" si="25"/>
        <v/>
      </c>
      <c r="I758" s="84" t="s">
        <v>2377</v>
      </c>
      <c r="J758" s="215"/>
      <c r="L758" s="85"/>
      <c r="M758" s="216">
        <v>12.046925000000003</v>
      </c>
      <c r="N758" s="244"/>
      <c r="O758" s="85"/>
      <c r="P758" s="86"/>
      <c r="Q758" s="85"/>
      <c r="R758" s="85"/>
      <c r="S758" s="85"/>
      <c r="T758" s="87" t="s">
        <v>14</v>
      </c>
      <c r="U758" s="85"/>
      <c r="V758" s="85"/>
      <c r="W758" s="88"/>
    </row>
    <row r="759" spans="6:25" s="81" customFormat="1" ht="11.25" outlineLevel="5" x14ac:dyDescent="0.2">
      <c r="F759" s="82"/>
      <c r="G759" s="83"/>
      <c r="H759" s="21" t="str">
        <f t="shared" si="25"/>
        <v/>
      </c>
      <c r="I759" s="84" t="s">
        <v>2514</v>
      </c>
      <c r="J759" s="215"/>
      <c r="L759" s="85"/>
      <c r="M759" s="216">
        <v>11.057173075000003</v>
      </c>
      <c r="N759" s="244"/>
      <c r="O759" s="85"/>
      <c r="P759" s="86"/>
      <c r="Q759" s="85"/>
      <c r="R759" s="85"/>
      <c r="S759" s="85"/>
      <c r="T759" s="87" t="s">
        <v>14</v>
      </c>
      <c r="U759" s="85"/>
      <c r="V759" s="85"/>
      <c r="W759" s="88"/>
    </row>
    <row r="760" spans="6:25" s="81" customFormat="1" ht="11.25" outlineLevel="5" x14ac:dyDescent="0.2">
      <c r="F760" s="82"/>
      <c r="G760" s="83"/>
      <c r="H760" s="21" t="str">
        <f t="shared" si="25"/>
        <v/>
      </c>
      <c r="I760" s="84" t="s">
        <v>2132</v>
      </c>
      <c r="J760" s="215"/>
      <c r="L760" s="85"/>
      <c r="M760" s="216">
        <v>7.750475999999999</v>
      </c>
      <c r="N760" s="244"/>
      <c r="O760" s="85"/>
      <c r="P760" s="86"/>
      <c r="Q760" s="85"/>
      <c r="R760" s="85"/>
      <c r="S760" s="85"/>
      <c r="T760" s="87" t="s">
        <v>14</v>
      </c>
      <c r="U760" s="85"/>
      <c r="V760" s="85"/>
      <c r="W760" s="88"/>
    </row>
    <row r="761" spans="6:25" s="81" customFormat="1" ht="22.5" outlineLevel="5" x14ac:dyDescent="0.2">
      <c r="F761" s="82"/>
      <c r="G761" s="83"/>
      <c r="H761" s="21" t="str">
        <f t="shared" si="25"/>
        <v/>
      </c>
      <c r="I761" s="84" t="s">
        <v>2643</v>
      </c>
      <c r="J761" s="215"/>
      <c r="L761" s="85"/>
      <c r="M761" s="216">
        <v>7.0427620000000033</v>
      </c>
      <c r="N761" s="244"/>
      <c r="O761" s="85"/>
      <c r="P761" s="86"/>
      <c r="Q761" s="85"/>
      <c r="R761" s="85"/>
      <c r="S761" s="85"/>
      <c r="T761" s="87" t="s">
        <v>14</v>
      </c>
      <c r="U761" s="85"/>
      <c r="V761" s="85"/>
      <c r="W761" s="88"/>
    </row>
    <row r="762" spans="6:25" s="81" customFormat="1" ht="11.25" outlineLevel="5" x14ac:dyDescent="0.2">
      <c r="F762" s="82"/>
      <c r="G762" s="83"/>
      <c r="H762" s="21" t="str">
        <f t="shared" si="25"/>
        <v/>
      </c>
      <c r="I762" s="84" t="s">
        <v>1263</v>
      </c>
      <c r="J762" s="215"/>
      <c r="L762" s="85"/>
      <c r="M762" s="216">
        <v>0</v>
      </c>
      <c r="N762" s="244"/>
      <c r="O762" s="85"/>
      <c r="P762" s="86"/>
      <c r="Q762" s="85"/>
      <c r="R762" s="85"/>
      <c r="S762" s="85"/>
      <c r="T762" s="87" t="s">
        <v>14</v>
      </c>
      <c r="U762" s="85"/>
      <c r="V762" s="85"/>
      <c r="W762" s="88"/>
    </row>
    <row r="763" spans="6:25" s="81" customFormat="1" ht="22.5" outlineLevel="5" x14ac:dyDescent="0.2">
      <c r="F763" s="82"/>
      <c r="G763" s="83"/>
      <c r="H763" s="21" t="str">
        <f t="shared" si="25"/>
        <v/>
      </c>
      <c r="I763" s="84" t="s">
        <v>3044</v>
      </c>
      <c r="J763" s="215"/>
      <c r="L763" s="85"/>
      <c r="M763" s="216">
        <v>18.155962500000001</v>
      </c>
      <c r="N763" s="244"/>
      <c r="O763" s="85"/>
      <c r="P763" s="86"/>
      <c r="Q763" s="85"/>
      <c r="R763" s="85"/>
      <c r="S763" s="85"/>
      <c r="T763" s="87" t="s">
        <v>14</v>
      </c>
      <c r="U763" s="85"/>
      <c r="V763" s="85"/>
      <c r="W763" s="88"/>
    </row>
    <row r="764" spans="6:25" s="81" customFormat="1" ht="11.25" outlineLevel="5" x14ac:dyDescent="0.2">
      <c r="F764" s="82"/>
      <c r="G764" s="83"/>
      <c r="H764" s="21" t="str">
        <f t="shared" si="25"/>
        <v/>
      </c>
      <c r="I764" s="84" t="s">
        <v>11</v>
      </c>
      <c r="J764" s="215"/>
      <c r="L764" s="85"/>
      <c r="M764" s="216">
        <v>1178.4751837625001</v>
      </c>
      <c r="N764" s="244"/>
      <c r="O764" s="85"/>
      <c r="P764" s="86"/>
      <c r="Q764" s="85"/>
      <c r="R764" s="85"/>
      <c r="S764" s="85"/>
      <c r="T764" s="87" t="s">
        <v>14</v>
      </c>
      <c r="U764" s="85"/>
      <c r="V764" s="85"/>
      <c r="W764" s="88"/>
    </row>
    <row r="765" spans="6:25" s="81" customFormat="1" ht="11.25" outlineLevel="5" x14ac:dyDescent="0.2">
      <c r="F765" s="82"/>
      <c r="G765" s="83"/>
      <c r="H765" s="21" t="str">
        <f t="shared" si="25"/>
        <v/>
      </c>
      <c r="I765" s="84" t="s">
        <v>2417</v>
      </c>
      <c r="J765" s="215"/>
      <c r="L765" s="85"/>
      <c r="M765" s="216">
        <v>0</v>
      </c>
      <c r="N765" s="244"/>
      <c r="O765" s="85"/>
      <c r="P765" s="86"/>
      <c r="Q765" s="85"/>
      <c r="R765" s="85"/>
      <c r="S765" s="85"/>
      <c r="T765" s="87" t="s">
        <v>14</v>
      </c>
      <c r="U765" s="85"/>
      <c r="V765" s="85"/>
      <c r="W765" s="88"/>
    </row>
    <row r="766" spans="6:25" s="81" customFormat="1" ht="11.25" outlineLevel="5" x14ac:dyDescent="0.2">
      <c r="F766" s="82"/>
      <c r="G766" s="83"/>
      <c r="H766" s="21" t="str">
        <f t="shared" si="25"/>
        <v/>
      </c>
      <c r="I766" s="84" t="s">
        <v>1210</v>
      </c>
      <c r="J766" s="215"/>
      <c r="L766" s="85"/>
      <c r="M766" s="216">
        <v>-235.69499999999999</v>
      </c>
      <c r="N766" s="244"/>
      <c r="O766" s="85"/>
      <c r="P766" s="86"/>
      <c r="Q766" s="85"/>
      <c r="R766" s="85"/>
      <c r="S766" s="85"/>
      <c r="T766" s="87" t="s">
        <v>14</v>
      </c>
      <c r="U766" s="85"/>
      <c r="V766" s="85"/>
      <c r="W766" s="88"/>
    </row>
    <row r="767" spans="6:25" s="205" customFormat="1" ht="24" outlineLevel="4" x14ac:dyDescent="0.2">
      <c r="F767" s="72">
        <v>73</v>
      </c>
      <c r="G767" s="73" t="s">
        <v>34</v>
      </c>
      <c r="H767" s="74" t="s">
        <v>496</v>
      </c>
      <c r="I767" s="75" t="s">
        <v>3222</v>
      </c>
      <c r="J767" s="73" t="s">
        <v>39</v>
      </c>
      <c r="K767" s="76">
        <v>235.69499999999999</v>
      </c>
      <c r="L767" s="77">
        <v>0</v>
      </c>
      <c r="M767" s="206">
        <v>235.69499999999999</v>
      </c>
      <c r="N767" s="232"/>
      <c r="O767" s="77">
        <f>M767*N767</f>
        <v>0</v>
      </c>
      <c r="P767" s="79"/>
      <c r="Q767" s="80">
        <f>M767*P767</f>
        <v>0</v>
      </c>
      <c r="R767" s="79"/>
      <c r="S767" s="80">
        <f>M767*R767</f>
        <v>0</v>
      </c>
      <c r="T767" s="78">
        <v>15</v>
      </c>
      <c r="U767" s="78">
        <f>O767*(T767/100)</f>
        <v>0</v>
      </c>
      <c r="V767" s="78">
        <f>O767+U767</f>
        <v>0</v>
      </c>
      <c r="W767" s="75"/>
      <c r="X767" s="96" t="s">
        <v>1162</v>
      </c>
      <c r="Y767" s="96">
        <v>1</v>
      </c>
    </row>
    <row r="768" spans="6:25" s="71" customFormat="1" ht="56.25" outlineLevel="4" x14ac:dyDescent="0.2">
      <c r="F768" s="207"/>
      <c r="G768" s="208"/>
      <c r="H768" s="19" t="s">
        <v>1053</v>
      </c>
      <c r="I768" s="228" t="s">
        <v>3612</v>
      </c>
      <c r="J768" s="221"/>
      <c r="K768" s="221"/>
      <c r="L768" s="221"/>
      <c r="M768" s="221"/>
      <c r="N768" s="245"/>
      <c r="O768" s="231"/>
      <c r="P768" s="209"/>
      <c r="Q768" s="210"/>
      <c r="R768" s="209"/>
      <c r="S768" s="210"/>
      <c r="T768" s="211"/>
      <c r="U768" s="211"/>
      <c r="V768" s="211"/>
      <c r="W768" s="212"/>
      <c r="X768" s="212"/>
      <c r="Y768" s="212"/>
    </row>
    <row r="769" spans="6:25" s="71" customFormat="1" ht="6" customHeight="1" outlineLevel="4" x14ac:dyDescent="0.2">
      <c r="F769" s="207"/>
      <c r="G769" s="208"/>
      <c r="H769" s="20"/>
      <c r="I769" s="212"/>
      <c r="J769" s="208"/>
      <c r="K769" s="213"/>
      <c r="L769" s="214"/>
      <c r="M769" s="213"/>
      <c r="N769" s="241"/>
      <c r="O769" s="214"/>
      <c r="P769" s="209"/>
      <c r="Q769" s="210"/>
      <c r="R769" s="209"/>
      <c r="S769" s="210"/>
      <c r="T769" s="211"/>
      <c r="U769" s="211"/>
      <c r="V769" s="211"/>
      <c r="W769" s="212"/>
      <c r="X769" s="212"/>
      <c r="Y769" s="212"/>
    </row>
    <row r="770" spans="6:25" s="81" customFormat="1" ht="11.25" outlineLevel="5" x14ac:dyDescent="0.2">
      <c r="F770" s="82"/>
      <c r="G770" s="83"/>
      <c r="H770" s="21" t="str">
        <f>IF(AND(H769&lt;&gt;"Výkaz výměr:",I769=""),"Výkaz výměr:","")</f>
        <v>Výkaz výměr:</v>
      </c>
      <c r="I770" s="84" t="s">
        <v>615</v>
      </c>
      <c r="J770" s="215"/>
      <c r="L770" s="85"/>
      <c r="M770" s="216">
        <v>0</v>
      </c>
      <c r="N770" s="244"/>
      <c r="O770" s="85"/>
      <c r="P770" s="86"/>
      <c r="Q770" s="85"/>
      <c r="R770" s="85"/>
      <c r="S770" s="85"/>
      <c r="T770" s="87" t="s">
        <v>14</v>
      </c>
      <c r="U770" s="85"/>
      <c r="V770" s="85"/>
      <c r="W770" s="88"/>
    </row>
    <row r="771" spans="6:25" s="81" customFormat="1" ht="11.25" outlineLevel="5" x14ac:dyDescent="0.2">
      <c r="F771" s="82"/>
      <c r="G771" s="83"/>
      <c r="H771" s="21" t="str">
        <f>IF(AND(H770&lt;&gt;"Výkaz výměr:",I770=""),"Výkaz výměr:","")</f>
        <v/>
      </c>
      <c r="I771" s="84" t="s">
        <v>3007</v>
      </c>
      <c r="J771" s="215"/>
      <c r="L771" s="85"/>
      <c r="M771" s="216">
        <v>0</v>
      </c>
      <c r="N771" s="244"/>
      <c r="O771" s="85"/>
      <c r="P771" s="86"/>
      <c r="Q771" s="85"/>
      <c r="R771" s="85"/>
      <c r="S771" s="85"/>
      <c r="T771" s="87" t="s">
        <v>14</v>
      </c>
      <c r="U771" s="85"/>
      <c r="V771" s="85"/>
      <c r="W771" s="88"/>
    </row>
    <row r="772" spans="6:25" s="81" customFormat="1" ht="11.25" outlineLevel="5" x14ac:dyDescent="0.2">
      <c r="F772" s="82"/>
      <c r="G772" s="83"/>
      <c r="H772" s="21" t="str">
        <f>IF(AND(H771&lt;&gt;"Výkaz výměr:",I771=""),"Výkaz výměr:","")</f>
        <v/>
      </c>
      <c r="I772" s="84" t="s">
        <v>2417</v>
      </c>
      <c r="J772" s="215"/>
      <c r="L772" s="85"/>
      <c r="M772" s="216">
        <v>0</v>
      </c>
      <c r="N772" s="244"/>
      <c r="O772" s="85"/>
      <c r="P772" s="86"/>
      <c r="Q772" s="85"/>
      <c r="R772" s="85"/>
      <c r="S772" s="85"/>
      <c r="T772" s="87" t="s">
        <v>14</v>
      </c>
      <c r="U772" s="85"/>
      <c r="V772" s="85"/>
      <c r="W772" s="88"/>
    </row>
    <row r="773" spans="6:25" s="81" customFormat="1" ht="11.25" outlineLevel="5" x14ac:dyDescent="0.2">
      <c r="F773" s="82"/>
      <c r="G773" s="83"/>
      <c r="H773" s="21" t="str">
        <f>IF(AND(H772&lt;&gt;"Výkaz výměr:",I772=""),"Výkaz výměr:","")</f>
        <v/>
      </c>
      <c r="I773" s="84" t="s">
        <v>1151</v>
      </c>
      <c r="J773" s="215"/>
      <c r="L773" s="85"/>
      <c r="M773" s="216">
        <v>235.69499999999999</v>
      </c>
      <c r="N773" s="244"/>
      <c r="O773" s="85"/>
      <c r="P773" s="86"/>
      <c r="Q773" s="85"/>
      <c r="R773" s="85"/>
      <c r="S773" s="85"/>
      <c r="T773" s="87" t="s">
        <v>14</v>
      </c>
      <c r="U773" s="85"/>
      <c r="V773" s="85"/>
      <c r="W773" s="88"/>
    </row>
    <row r="774" spans="6:25" s="205" customFormat="1" ht="24" outlineLevel="4" x14ac:dyDescent="0.2">
      <c r="F774" s="72">
        <v>74</v>
      </c>
      <c r="G774" s="73" t="s">
        <v>34</v>
      </c>
      <c r="H774" s="74" t="s">
        <v>498</v>
      </c>
      <c r="I774" s="75" t="s">
        <v>3047</v>
      </c>
      <c r="J774" s="73" t="s">
        <v>39</v>
      </c>
      <c r="K774" s="76">
        <v>62.99</v>
      </c>
      <c r="L774" s="77">
        <v>0</v>
      </c>
      <c r="M774" s="206">
        <v>62.99</v>
      </c>
      <c r="N774" s="232"/>
      <c r="O774" s="77">
        <f>M774*N774</f>
        <v>0</v>
      </c>
      <c r="P774" s="79"/>
      <c r="Q774" s="80">
        <f>M774*P774</f>
        <v>0</v>
      </c>
      <c r="R774" s="79"/>
      <c r="S774" s="80">
        <f>M774*R774</f>
        <v>0</v>
      </c>
      <c r="T774" s="78">
        <v>15</v>
      </c>
      <c r="U774" s="78">
        <f>O774*(T774/100)</f>
        <v>0</v>
      </c>
      <c r="V774" s="78">
        <f>O774+U774</f>
        <v>0</v>
      </c>
      <c r="W774" s="75"/>
      <c r="X774" s="96" t="s">
        <v>1162</v>
      </c>
      <c r="Y774" s="96">
        <v>1</v>
      </c>
    </row>
    <row r="775" spans="6:25" s="71" customFormat="1" ht="33.75" outlineLevel="4" x14ac:dyDescent="0.2">
      <c r="F775" s="207"/>
      <c r="G775" s="208"/>
      <c r="H775" s="19" t="s">
        <v>1053</v>
      </c>
      <c r="I775" s="228" t="s">
        <v>3425</v>
      </c>
      <c r="J775" s="221"/>
      <c r="K775" s="221"/>
      <c r="L775" s="221"/>
      <c r="M775" s="221"/>
      <c r="N775" s="245"/>
      <c r="O775" s="231"/>
      <c r="P775" s="209"/>
      <c r="Q775" s="210"/>
      <c r="R775" s="209"/>
      <c r="S775" s="210"/>
      <c r="T775" s="211"/>
      <c r="U775" s="211"/>
      <c r="V775" s="211"/>
      <c r="W775" s="212"/>
      <c r="X775" s="212"/>
      <c r="Y775" s="212"/>
    </row>
    <row r="776" spans="6:25" s="71" customFormat="1" ht="6" customHeight="1" outlineLevel="4" x14ac:dyDescent="0.2">
      <c r="F776" s="207"/>
      <c r="G776" s="208"/>
      <c r="H776" s="20"/>
      <c r="I776" s="212"/>
      <c r="J776" s="208"/>
      <c r="K776" s="213"/>
      <c r="L776" s="214"/>
      <c r="M776" s="213"/>
      <c r="N776" s="241"/>
      <c r="O776" s="214"/>
      <c r="P776" s="209"/>
      <c r="Q776" s="210"/>
      <c r="R776" s="209"/>
      <c r="S776" s="210"/>
      <c r="T776" s="211"/>
      <c r="U776" s="211"/>
      <c r="V776" s="211"/>
      <c r="W776" s="212"/>
      <c r="X776" s="212"/>
      <c r="Y776" s="212"/>
    </row>
    <row r="777" spans="6:25" s="81" customFormat="1" ht="11.25" outlineLevel="5" x14ac:dyDescent="0.2">
      <c r="F777" s="82"/>
      <c r="G777" s="83"/>
      <c r="H777" s="21" t="str">
        <f>IF(AND(H776&lt;&gt;"Výkaz výměr:",I776=""),"Výkaz výměr:","")</f>
        <v>Výkaz výměr:</v>
      </c>
      <c r="I777" s="84" t="s">
        <v>2497</v>
      </c>
      <c r="J777" s="215"/>
      <c r="L777" s="85"/>
      <c r="M777" s="216">
        <v>0</v>
      </c>
      <c r="N777" s="244"/>
      <c r="O777" s="85"/>
      <c r="P777" s="86"/>
      <c r="Q777" s="85"/>
      <c r="R777" s="85"/>
      <c r="S777" s="85"/>
      <c r="T777" s="87" t="s">
        <v>14</v>
      </c>
      <c r="U777" s="85"/>
      <c r="V777" s="85"/>
      <c r="W777" s="88"/>
    </row>
    <row r="778" spans="6:25" s="81" customFormat="1" ht="11.25" outlineLevel="5" x14ac:dyDescent="0.2">
      <c r="F778" s="82"/>
      <c r="G778" s="83"/>
      <c r="H778" s="21" t="str">
        <f>IF(AND(H777&lt;&gt;"Výkaz výměr:",I777=""),"Výkaz výměr:","")</f>
        <v/>
      </c>
      <c r="I778" s="84" t="s">
        <v>2331</v>
      </c>
      <c r="J778" s="215"/>
      <c r="L778" s="85"/>
      <c r="M778" s="216">
        <v>0</v>
      </c>
      <c r="N778" s="244"/>
      <c r="O778" s="85"/>
      <c r="P778" s="86"/>
      <c r="Q778" s="85"/>
      <c r="R778" s="85"/>
      <c r="S778" s="85"/>
      <c r="T778" s="87" t="s">
        <v>14</v>
      </c>
      <c r="U778" s="85"/>
      <c r="V778" s="85"/>
      <c r="W778" s="88"/>
    </row>
    <row r="779" spans="6:25" s="81" customFormat="1" ht="11.25" outlineLevel="5" x14ac:dyDescent="0.2">
      <c r="F779" s="82"/>
      <c r="G779" s="83"/>
      <c r="H779" s="21" t="str">
        <f>IF(AND(H778&lt;&gt;"Výkaz výměr:",I778=""),"Výkaz výměr:","")</f>
        <v/>
      </c>
      <c r="I779" s="84" t="s">
        <v>177</v>
      </c>
      <c r="J779" s="215"/>
      <c r="L779" s="85"/>
      <c r="M779" s="216">
        <v>62.99</v>
      </c>
      <c r="N779" s="244"/>
      <c r="O779" s="85"/>
      <c r="P779" s="86"/>
      <c r="Q779" s="85"/>
      <c r="R779" s="85"/>
      <c r="S779" s="85"/>
      <c r="T779" s="87" t="s">
        <v>14</v>
      </c>
      <c r="U779" s="85"/>
      <c r="V779" s="85"/>
      <c r="W779" s="88"/>
    </row>
    <row r="780" spans="6:25" s="205" customFormat="1" ht="12" outlineLevel="4" x14ac:dyDescent="0.2">
      <c r="F780" s="72">
        <v>75</v>
      </c>
      <c r="G780" s="73" t="s">
        <v>34</v>
      </c>
      <c r="H780" s="74" t="s">
        <v>500</v>
      </c>
      <c r="I780" s="75" t="s">
        <v>2941</v>
      </c>
      <c r="J780" s="73" t="s">
        <v>39</v>
      </c>
      <c r="K780" s="76">
        <v>1060.4929999999999</v>
      </c>
      <c r="L780" s="77">
        <v>0</v>
      </c>
      <c r="M780" s="206">
        <v>1060.4929999999999</v>
      </c>
      <c r="N780" s="232"/>
      <c r="O780" s="77">
        <f>M780*N780</f>
        <v>0</v>
      </c>
      <c r="P780" s="79"/>
      <c r="Q780" s="80">
        <f>M780*P780</f>
        <v>0</v>
      </c>
      <c r="R780" s="79"/>
      <c r="S780" s="80">
        <f>M780*R780</f>
        <v>0</v>
      </c>
      <c r="T780" s="78">
        <v>15</v>
      </c>
      <c r="U780" s="78">
        <f>O780*(T780/100)</f>
        <v>0</v>
      </c>
      <c r="V780" s="78">
        <f>O780+U780</f>
        <v>0</v>
      </c>
      <c r="W780" s="75"/>
      <c r="X780" s="96" t="s">
        <v>1162</v>
      </c>
      <c r="Y780" s="96">
        <v>1</v>
      </c>
    </row>
    <row r="781" spans="6:25" s="71" customFormat="1" ht="56.25" outlineLevel="4" x14ac:dyDescent="0.2">
      <c r="F781" s="207"/>
      <c r="G781" s="208"/>
      <c r="H781" s="19" t="s">
        <v>1053</v>
      </c>
      <c r="I781" s="228" t="s">
        <v>3627</v>
      </c>
      <c r="J781" s="221"/>
      <c r="K781" s="221"/>
      <c r="L781" s="221"/>
      <c r="M781" s="221"/>
      <c r="N781" s="245"/>
      <c r="O781" s="231"/>
      <c r="P781" s="209"/>
      <c r="Q781" s="210"/>
      <c r="R781" s="209"/>
      <c r="S781" s="210"/>
      <c r="T781" s="211"/>
      <c r="U781" s="211"/>
      <c r="V781" s="211"/>
      <c r="W781" s="212"/>
      <c r="X781" s="212"/>
      <c r="Y781" s="212"/>
    </row>
    <row r="782" spans="6:25" s="71" customFormat="1" ht="6" customHeight="1" outlineLevel="4" x14ac:dyDescent="0.2">
      <c r="F782" s="207"/>
      <c r="G782" s="208"/>
      <c r="H782" s="20"/>
      <c r="I782" s="212"/>
      <c r="J782" s="208"/>
      <c r="K782" s="213"/>
      <c r="L782" s="214"/>
      <c r="M782" s="213"/>
      <c r="N782" s="241"/>
      <c r="O782" s="214"/>
      <c r="P782" s="209"/>
      <c r="Q782" s="210"/>
      <c r="R782" s="209"/>
      <c r="S782" s="210"/>
      <c r="T782" s="211"/>
      <c r="U782" s="211"/>
      <c r="V782" s="211"/>
      <c r="W782" s="212"/>
      <c r="X782" s="212"/>
      <c r="Y782" s="212"/>
    </row>
    <row r="783" spans="6:25" s="81" customFormat="1" ht="11.25" outlineLevel="5" x14ac:dyDescent="0.2">
      <c r="F783" s="82"/>
      <c r="G783" s="83"/>
      <c r="H783" s="21" t="str">
        <f>IF(AND(H782&lt;&gt;"Výkaz výměr:",I782=""),"Výkaz výměr:","")</f>
        <v>Výkaz výměr:</v>
      </c>
      <c r="I783" s="84" t="s">
        <v>2526</v>
      </c>
      <c r="J783" s="215"/>
      <c r="L783" s="85"/>
      <c r="M783" s="216">
        <v>0</v>
      </c>
      <c r="N783" s="244"/>
      <c r="O783" s="85"/>
      <c r="P783" s="86"/>
      <c r="Q783" s="85"/>
      <c r="R783" s="85"/>
      <c r="S783" s="85"/>
      <c r="T783" s="87" t="s">
        <v>14</v>
      </c>
      <c r="U783" s="85"/>
      <c r="V783" s="85"/>
      <c r="W783" s="88"/>
    </row>
    <row r="784" spans="6:25" s="81" customFormat="1" ht="11.25" outlineLevel="5" x14ac:dyDescent="0.2">
      <c r="F784" s="82"/>
      <c r="G784" s="83"/>
      <c r="H784" s="21" t="str">
        <f>IF(AND(H783&lt;&gt;"Výkaz výměr:",I783=""),"Výkaz výměr:","")</f>
        <v/>
      </c>
      <c r="I784" s="84" t="s">
        <v>3036</v>
      </c>
      <c r="J784" s="215"/>
      <c r="L784" s="85"/>
      <c r="M784" s="216">
        <v>0</v>
      </c>
      <c r="N784" s="244"/>
      <c r="O784" s="85"/>
      <c r="P784" s="86"/>
      <c r="Q784" s="85"/>
      <c r="R784" s="85"/>
      <c r="S784" s="85"/>
      <c r="T784" s="87" t="s">
        <v>14</v>
      </c>
      <c r="U784" s="85"/>
      <c r="V784" s="85"/>
      <c r="W784" s="88"/>
    </row>
    <row r="785" spans="6:25" s="81" customFormat="1" ht="11.25" outlineLevel="5" x14ac:dyDescent="0.2">
      <c r="F785" s="82"/>
      <c r="G785" s="83"/>
      <c r="H785" s="21" t="str">
        <f>IF(AND(H784&lt;&gt;"Výkaz výměr:",I784=""),"Výkaz výměr:","")</f>
        <v/>
      </c>
      <c r="I785" s="84" t="s">
        <v>343</v>
      </c>
      <c r="J785" s="215"/>
      <c r="L785" s="85"/>
      <c r="M785" s="216">
        <v>1060.4929999999999</v>
      </c>
      <c r="N785" s="244"/>
      <c r="O785" s="85"/>
      <c r="P785" s="86"/>
      <c r="Q785" s="85"/>
      <c r="R785" s="85"/>
      <c r="S785" s="85"/>
      <c r="T785" s="87" t="s">
        <v>14</v>
      </c>
      <c r="U785" s="85"/>
      <c r="V785" s="85"/>
      <c r="W785" s="88"/>
    </row>
    <row r="786" spans="6:25" s="205" customFormat="1" ht="24" outlineLevel="4" x14ac:dyDescent="0.2">
      <c r="F786" s="72">
        <v>76</v>
      </c>
      <c r="G786" s="73" t="s">
        <v>12</v>
      </c>
      <c r="H786" s="74" t="s">
        <v>955</v>
      </c>
      <c r="I786" s="75" t="s">
        <v>3441</v>
      </c>
      <c r="J786" s="73" t="s">
        <v>39</v>
      </c>
      <c r="K786" s="76">
        <v>117.98199999999999</v>
      </c>
      <c r="L786" s="77"/>
      <c r="M786" s="206">
        <v>117.98199999999999</v>
      </c>
      <c r="N786" s="232"/>
      <c r="O786" s="77">
        <f>M786*N786</f>
        <v>0</v>
      </c>
      <c r="P786" s="79"/>
      <c r="Q786" s="80">
        <f>M786*P786</f>
        <v>0</v>
      </c>
      <c r="R786" s="79"/>
      <c r="S786" s="80">
        <f>M786*R786</f>
        <v>0</v>
      </c>
      <c r="T786" s="78">
        <v>15</v>
      </c>
      <c r="U786" s="78">
        <f>O786*(T786/100)</f>
        <v>0</v>
      </c>
      <c r="V786" s="78">
        <f>O786+U786</f>
        <v>0</v>
      </c>
      <c r="W786" s="75"/>
      <c r="X786" s="96" t="s">
        <v>1090</v>
      </c>
      <c r="Y786" s="96">
        <v>1</v>
      </c>
    </row>
    <row r="787" spans="6:25" s="71" customFormat="1" ht="12" outlineLevel="4" x14ac:dyDescent="0.2">
      <c r="F787" s="207"/>
      <c r="G787" s="208"/>
      <c r="H787" s="19" t="s">
        <v>1053</v>
      </c>
      <c r="I787" s="228"/>
      <c r="J787" s="221"/>
      <c r="K787" s="221"/>
      <c r="L787" s="221"/>
      <c r="M787" s="221"/>
      <c r="N787" s="245"/>
      <c r="O787" s="231"/>
      <c r="P787" s="209"/>
      <c r="Q787" s="210"/>
      <c r="R787" s="209"/>
      <c r="S787" s="210"/>
      <c r="T787" s="211"/>
      <c r="U787" s="211"/>
      <c r="V787" s="211"/>
      <c r="W787" s="212"/>
      <c r="X787" s="212"/>
      <c r="Y787" s="212"/>
    </row>
    <row r="788" spans="6:25" s="71" customFormat="1" ht="6" customHeight="1" outlineLevel="4" x14ac:dyDescent="0.2">
      <c r="F788" s="207"/>
      <c r="G788" s="208"/>
      <c r="H788" s="20"/>
      <c r="I788" s="212"/>
      <c r="J788" s="208"/>
      <c r="K788" s="213"/>
      <c r="L788" s="214"/>
      <c r="M788" s="213"/>
      <c r="N788" s="241"/>
      <c r="O788" s="214"/>
      <c r="P788" s="209"/>
      <c r="Q788" s="210"/>
      <c r="R788" s="209"/>
      <c r="S788" s="210"/>
      <c r="T788" s="211"/>
      <c r="U788" s="211"/>
      <c r="V788" s="211"/>
      <c r="W788" s="212"/>
      <c r="X788" s="212"/>
      <c r="Y788" s="212"/>
    </row>
    <row r="789" spans="6:25" s="81" customFormat="1" ht="11.25" outlineLevel="5" x14ac:dyDescent="0.2">
      <c r="F789" s="82"/>
      <c r="G789" s="83"/>
      <c r="H789" s="21" t="str">
        <f>IF(AND(H788&lt;&gt;"Výkaz výměr:",I788=""),"Výkaz výměr:","")</f>
        <v>Výkaz výměr:</v>
      </c>
      <c r="I789" s="84" t="s">
        <v>3042</v>
      </c>
      <c r="J789" s="215"/>
      <c r="L789" s="85"/>
      <c r="M789" s="216">
        <v>0</v>
      </c>
      <c r="N789" s="244"/>
      <c r="O789" s="85"/>
      <c r="P789" s="86"/>
      <c r="Q789" s="85"/>
      <c r="R789" s="85"/>
      <c r="S789" s="85"/>
      <c r="T789" s="87" t="s">
        <v>14</v>
      </c>
      <c r="U789" s="85"/>
      <c r="V789" s="85"/>
      <c r="W789" s="88"/>
    </row>
    <row r="790" spans="6:25" s="81" customFormat="1" ht="11.25" outlineLevel="5" x14ac:dyDescent="0.2">
      <c r="F790" s="82"/>
      <c r="G790" s="83"/>
      <c r="H790" s="21" t="str">
        <f>IF(AND(H789&lt;&gt;"Výkaz výměr:",I789=""),"Výkaz výměr:","")</f>
        <v/>
      </c>
      <c r="I790" s="84" t="s">
        <v>1184</v>
      </c>
      <c r="J790" s="215"/>
      <c r="L790" s="85"/>
      <c r="M790" s="216">
        <v>112.14699999999999</v>
      </c>
      <c r="N790" s="244"/>
      <c r="O790" s="85"/>
      <c r="P790" s="86"/>
      <c r="Q790" s="85"/>
      <c r="R790" s="85"/>
      <c r="S790" s="85"/>
      <c r="T790" s="87" t="s">
        <v>14</v>
      </c>
      <c r="U790" s="85"/>
      <c r="V790" s="85"/>
      <c r="W790" s="88"/>
    </row>
    <row r="791" spans="6:25" s="81" customFormat="1" ht="11.25" outlineLevel="5" x14ac:dyDescent="0.2">
      <c r="F791" s="82"/>
      <c r="G791" s="83"/>
      <c r="H791" s="21" t="str">
        <f>IF(AND(H790&lt;&gt;"Výkaz výměr:",I790=""),"Výkaz výměr:","")</f>
        <v/>
      </c>
      <c r="I791" s="84" t="s">
        <v>3011</v>
      </c>
      <c r="J791" s="215"/>
      <c r="L791" s="85"/>
      <c r="M791" s="216">
        <v>0</v>
      </c>
      <c r="N791" s="244"/>
      <c r="O791" s="85"/>
      <c r="P791" s="86"/>
      <c r="Q791" s="85"/>
      <c r="R791" s="85"/>
      <c r="S791" s="85"/>
      <c r="T791" s="87" t="s">
        <v>14</v>
      </c>
      <c r="U791" s="85"/>
      <c r="V791" s="85"/>
      <c r="W791" s="88"/>
    </row>
    <row r="792" spans="6:25" s="81" customFormat="1" ht="11.25" outlineLevel="5" x14ac:dyDescent="0.2">
      <c r="F792" s="82"/>
      <c r="G792" s="83"/>
      <c r="H792" s="21" t="str">
        <f>IF(AND(H791&lt;&gt;"Výkaz výměr:",I791=""),"Výkaz výměr:","")</f>
        <v/>
      </c>
      <c r="I792" s="84" t="s">
        <v>173</v>
      </c>
      <c r="J792" s="215"/>
      <c r="L792" s="85"/>
      <c r="M792" s="216">
        <v>5.835</v>
      </c>
      <c r="N792" s="244"/>
      <c r="O792" s="85"/>
      <c r="P792" s="86"/>
      <c r="Q792" s="85"/>
      <c r="R792" s="85"/>
      <c r="S792" s="85"/>
      <c r="T792" s="87" t="s">
        <v>14</v>
      </c>
      <c r="U792" s="85"/>
      <c r="V792" s="85"/>
      <c r="W792" s="88"/>
    </row>
    <row r="793" spans="6:25" s="6" customFormat="1" ht="12.75" customHeight="1" outlineLevel="4" x14ac:dyDescent="0.2">
      <c r="F793" s="7"/>
      <c r="G793" s="8"/>
      <c r="H793" s="8"/>
      <c r="I793" s="217"/>
      <c r="J793" s="218"/>
      <c r="K793" s="219"/>
      <c r="L793" s="220"/>
      <c r="M793" s="219"/>
      <c r="N793" s="242"/>
      <c r="O793" s="11"/>
      <c r="P793" s="12"/>
      <c r="Q793" s="11"/>
      <c r="R793" s="11"/>
      <c r="S793" s="11"/>
      <c r="T793" s="5" t="s">
        <v>14</v>
      </c>
      <c r="U793" s="11"/>
      <c r="V793" s="11"/>
      <c r="W793" s="11"/>
    </row>
    <row r="794" spans="6:25" s="6" customFormat="1" ht="12.75" customHeight="1" outlineLevel="3" x14ac:dyDescent="0.2">
      <c r="F794" s="7"/>
      <c r="G794" s="8"/>
      <c r="H794" s="8"/>
      <c r="I794" s="9"/>
      <c r="J794" s="8"/>
      <c r="K794" s="10"/>
      <c r="L794" s="11"/>
      <c r="M794" s="10"/>
      <c r="N794" s="242"/>
      <c r="O794" s="11"/>
      <c r="P794" s="12"/>
      <c r="Q794" s="11"/>
      <c r="R794" s="11"/>
      <c r="S794" s="11"/>
      <c r="T794" s="5" t="s">
        <v>14</v>
      </c>
      <c r="U794" s="11"/>
      <c r="V794" s="11"/>
      <c r="W794" s="11"/>
    </row>
    <row r="795" spans="6:25" s="49" customFormat="1" ht="18.75" customHeight="1" outlineLevel="2" x14ac:dyDescent="0.2">
      <c r="F795" s="50"/>
      <c r="G795" s="51"/>
      <c r="H795" s="52"/>
      <c r="I795" s="226" t="s">
        <v>3688</v>
      </c>
      <c r="J795" s="51"/>
      <c r="K795" s="53"/>
      <c r="L795" s="54"/>
      <c r="M795" s="53"/>
      <c r="N795" s="238"/>
      <c r="O795" s="54">
        <f>SUBTOTAL(9,O796:O979)</f>
        <v>0</v>
      </c>
      <c r="P795" s="56"/>
      <c r="Q795" s="57">
        <f>SUBTOTAL(9,Q796:Q979)</f>
        <v>324.925536325</v>
      </c>
      <c r="R795" s="54"/>
      <c r="S795" s="57">
        <f>SUBTOTAL(9,S796:S979)</f>
        <v>0</v>
      </c>
      <c r="T795" s="58" t="s">
        <v>14</v>
      </c>
      <c r="U795" s="55">
        <f>SUBTOTAL(9,U796:U979)</f>
        <v>0</v>
      </c>
      <c r="V795" s="55">
        <f>SUBTOTAL(9,V796:V979)</f>
        <v>0</v>
      </c>
      <c r="W795" s="59"/>
      <c r="Y795" s="55">
        <f>SUBTOTAL(9,Y796:Y979)</f>
        <v>41</v>
      </c>
    </row>
    <row r="796" spans="6:25" s="60" customFormat="1" ht="16.5" customHeight="1" outlineLevel="3" x14ac:dyDescent="0.2">
      <c r="F796" s="61"/>
      <c r="G796" s="62"/>
      <c r="H796" s="63"/>
      <c r="I796" s="227" t="s">
        <v>3661</v>
      </c>
      <c r="J796" s="62"/>
      <c r="K796" s="64"/>
      <c r="L796" s="65"/>
      <c r="M796" s="64"/>
      <c r="N796" s="239"/>
      <c r="O796" s="65">
        <f>SUBTOTAL(9,O797:O822)</f>
        <v>0</v>
      </c>
      <c r="P796" s="67"/>
      <c r="Q796" s="68">
        <f>SUBTOTAL(9,Q797:Q822)</f>
        <v>232.86367705999999</v>
      </c>
      <c r="R796" s="65"/>
      <c r="S796" s="68">
        <f>SUBTOTAL(9,S797:S822)</f>
        <v>0</v>
      </c>
      <c r="T796" s="69" t="s">
        <v>14</v>
      </c>
      <c r="U796" s="66">
        <f>SUBTOTAL(9,U797:U822)</f>
        <v>0</v>
      </c>
      <c r="V796" s="66">
        <f>SUBTOTAL(9,V797:V822)</f>
        <v>0</v>
      </c>
      <c r="W796" s="70"/>
      <c r="Y796" s="66">
        <f>SUBTOTAL(9,Y797:Y822)</f>
        <v>4</v>
      </c>
    </row>
    <row r="797" spans="6:25" s="205" customFormat="1" ht="24" outlineLevel="4" x14ac:dyDescent="0.2">
      <c r="F797" s="72">
        <v>77</v>
      </c>
      <c r="G797" s="73" t="s">
        <v>34</v>
      </c>
      <c r="H797" s="74" t="s">
        <v>504</v>
      </c>
      <c r="I797" s="75" t="s">
        <v>2965</v>
      </c>
      <c r="J797" s="73" t="s">
        <v>39</v>
      </c>
      <c r="K797" s="76">
        <v>88.808500000000009</v>
      </c>
      <c r="L797" s="77">
        <v>0</v>
      </c>
      <c r="M797" s="206">
        <v>88.808500000000009</v>
      </c>
      <c r="N797" s="232"/>
      <c r="O797" s="77">
        <f>M797*N797</f>
        <v>0</v>
      </c>
      <c r="P797" s="79"/>
      <c r="Q797" s="80">
        <f>M797*P797</f>
        <v>0</v>
      </c>
      <c r="R797" s="79"/>
      <c r="S797" s="80">
        <f>M797*R797</f>
        <v>0</v>
      </c>
      <c r="T797" s="78">
        <v>15</v>
      </c>
      <c r="U797" s="78">
        <f>O797*(T797/100)</f>
        <v>0</v>
      </c>
      <c r="V797" s="78">
        <f>O797+U797</f>
        <v>0</v>
      </c>
      <c r="W797" s="75"/>
      <c r="X797" s="96" t="s">
        <v>1162</v>
      </c>
      <c r="Y797" s="96">
        <v>1</v>
      </c>
    </row>
    <row r="798" spans="6:25" s="71" customFormat="1" ht="67.5" outlineLevel="4" x14ac:dyDescent="0.2">
      <c r="F798" s="207"/>
      <c r="G798" s="208"/>
      <c r="H798" s="19" t="s">
        <v>1053</v>
      </c>
      <c r="I798" s="228" t="s">
        <v>3644</v>
      </c>
      <c r="J798" s="221"/>
      <c r="K798" s="221"/>
      <c r="L798" s="221"/>
      <c r="M798" s="221"/>
      <c r="N798" s="245"/>
      <c r="O798" s="231"/>
      <c r="P798" s="209"/>
      <c r="Q798" s="210"/>
      <c r="R798" s="209"/>
      <c r="S798" s="210"/>
      <c r="T798" s="211"/>
      <c r="U798" s="211"/>
      <c r="V798" s="211"/>
      <c r="W798" s="212"/>
      <c r="X798" s="212"/>
      <c r="Y798" s="212"/>
    </row>
    <row r="799" spans="6:25" s="71" customFormat="1" ht="6" customHeight="1" outlineLevel="4" x14ac:dyDescent="0.2">
      <c r="F799" s="207"/>
      <c r="G799" s="208"/>
      <c r="H799" s="20"/>
      <c r="I799" s="212"/>
      <c r="J799" s="208"/>
      <c r="K799" s="213"/>
      <c r="L799" s="214"/>
      <c r="M799" s="213"/>
      <c r="N799" s="241"/>
      <c r="O799" s="214"/>
      <c r="P799" s="209"/>
      <c r="Q799" s="210"/>
      <c r="R799" s="209"/>
      <c r="S799" s="210"/>
      <c r="T799" s="211"/>
      <c r="U799" s="211"/>
      <c r="V799" s="211"/>
      <c r="W799" s="212"/>
      <c r="X799" s="212"/>
      <c r="Y799" s="212"/>
    </row>
    <row r="800" spans="6:25" s="81" customFormat="1" ht="11.25" outlineLevel="5" x14ac:dyDescent="0.2">
      <c r="F800" s="82"/>
      <c r="G800" s="83"/>
      <c r="H800" s="21" t="str">
        <f>IF(AND(H799&lt;&gt;"Výkaz výměr:",I799=""),"Výkaz výměr:","")</f>
        <v>Výkaz výměr:</v>
      </c>
      <c r="I800" s="84" t="s">
        <v>2362</v>
      </c>
      <c r="J800" s="215"/>
      <c r="L800" s="85"/>
      <c r="M800" s="216">
        <v>0</v>
      </c>
      <c r="N800" s="244"/>
      <c r="O800" s="85"/>
      <c r="P800" s="86"/>
      <c r="Q800" s="85"/>
      <c r="R800" s="85"/>
      <c r="S800" s="85"/>
      <c r="T800" s="87" t="s">
        <v>14</v>
      </c>
      <c r="U800" s="85"/>
      <c r="V800" s="85"/>
      <c r="W800" s="88"/>
    </row>
    <row r="801" spans="6:25" s="81" customFormat="1" ht="11.25" outlineLevel="5" x14ac:dyDescent="0.2">
      <c r="F801" s="82"/>
      <c r="G801" s="83"/>
      <c r="H801" s="21" t="str">
        <f>IF(AND(H800&lt;&gt;"Výkaz výměr:",I800=""),"Výkaz výměr:","")</f>
        <v/>
      </c>
      <c r="I801" s="84" t="s">
        <v>2184</v>
      </c>
      <c r="J801" s="215"/>
      <c r="L801" s="85"/>
      <c r="M801" s="216">
        <v>0</v>
      </c>
      <c r="N801" s="244"/>
      <c r="O801" s="85"/>
      <c r="P801" s="86"/>
      <c r="Q801" s="85"/>
      <c r="R801" s="85"/>
      <c r="S801" s="85"/>
      <c r="T801" s="87" t="s">
        <v>14</v>
      </c>
      <c r="U801" s="85"/>
      <c r="V801" s="85"/>
      <c r="W801" s="88"/>
    </row>
    <row r="802" spans="6:25" s="81" customFormat="1" ht="11.25" outlineLevel="5" x14ac:dyDescent="0.2">
      <c r="F802" s="82"/>
      <c r="G802" s="83"/>
      <c r="H802" s="21" t="str">
        <f>IF(AND(H801&lt;&gt;"Výkaz výměr:",I801=""),"Výkaz výměr:","")</f>
        <v/>
      </c>
      <c r="I802" s="84" t="s">
        <v>1643</v>
      </c>
      <c r="J802" s="215"/>
      <c r="L802" s="85"/>
      <c r="M802" s="216">
        <v>0</v>
      </c>
      <c r="N802" s="244"/>
      <c r="O802" s="85"/>
      <c r="P802" s="86"/>
      <c r="Q802" s="85"/>
      <c r="R802" s="85"/>
      <c r="S802" s="85"/>
      <c r="T802" s="87" t="s">
        <v>14</v>
      </c>
      <c r="U802" s="85"/>
      <c r="V802" s="85"/>
      <c r="W802" s="88"/>
    </row>
    <row r="803" spans="6:25" s="81" customFormat="1" ht="11.25" outlineLevel="5" x14ac:dyDescent="0.2">
      <c r="F803" s="82"/>
      <c r="G803" s="83"/>
      <c r="H803" s="21" t="str">
        <f>IF(AND(H802&lt;&gt;"Výkaz výměr:",I802=""),"Výkaz výměr:","")</f>
        <v/>
      </c>
      <c r="I803" s="84" t="s">
        <v>2456</v>
      </c>
      <c r="J803" s="215"/>
      <c r="L803" s="85"/>
      <c r="M803" s="216">
        <v>88.808500000000009</v>
      </c>
      <c r="N803" s="244"/>
      <c r="O803" s="85"/>
      <c r="P803" s="86"/>
      <c r="Q803" s="85"/>
      <c r="R803" s="85"/>
      <c r="S803" s="85"/>
      <c r="T803" s="87" t="s">
        <v>14</v>
      </c>
      <c r="U803" s="85"/>
      <c r="V803" s="85"/>
      <c r="W803" s="88"/>
    </row>
    <row r="804" spans="6:25" s="205" customFormat="1" ht="12" outlineLevel="4" x14ac:dyDescent="0.2">
      <c r="F804" s="72">
        <v>78</v>
      </c>
      <c r="G804" s="73" t="s">
        <v>13</v>
      </c>
      <c r="H804" s="74" t="s">
        <v>390</v>
      </c>
      <c r="I804" s="75" t="s">
        <v>2416</v>
      </c>
      <c r="J804" s="73" t="s">
        <v>16</v>
      </c>
      <c r="K804" s="76">
        <v>188.73688679999998</v>
      </c>
      <c r="L804" s="77">
        <v>0</v>
      </c>
      <c r="M804" s="206">
        <v>188.73688679999998</v>
      </c>
      <c r="N804" s="232"/>
      <c r="O804" s="77">
        <f>M804*N804</f>
        <v>0</v>
      </c>
      <c r="P804" s="79">
        <v>1</v>
      </c>
      <c r="Q804" s="80">
        <f>M804*P804</f>
        <v>188.73688679999998</v>
      </c>
      <c r="R804" s="79"/>
      <c r="S804" s="80">
        <f>M804*R804</f>
        <v>0</v>
      </c>
      <c r="T804" s="78">
        <v>15</v>
      </c>
      <c r="U804" s="78">
        <f>O804*(T804/100)</f>
        <v>0</v>
      </c>
      <c r="V804" s="78">
        <f>O804+U804</f>
        <v>0</v>
      </c>
      <c r="W804" s="75"/>
      <c r="X804" s="96" t="s">
        <v>1162</v>
      </c>
      <c r="Y804" s="96">
        <v>1</v>
      </c>
    </row>
    <row r="805" spans="6:25" s="71" customFormat="1" ht="12" outlineLevel="4" x14ac:dyDescent="0.2">
      <c r="F805" s="207"/>
      <c r="G805" s="208"/>
      <c r="H805" s="19" t="s">
        <v>1053</v>
      </c>
      <c r="I805" s="228" t="s">
        <v>2416</v>
      </c>
      <c r="J805" s="221"/>
      <c r="K805" s="221"/>
      <c r="L805" s="221"/>
      <c r="M805" s="221"/>
      <c r="N805" s="245"/>
      <c r="O805" s="231"/>
      <c r="P805" s="209"/>
      <c r="Q805" s="210"/>
      <c r="R805" s="209"/>
      <c r="S805" s="210"/>
      <c r="T805" s="211"/>
      <c r="U805" s="211"/>
      <c r="V805" s="211"/>
      <c r="W805" s="212"/>
      <c r="X805" s="212"/>
      <c r="Y805" s="212"/>
    </row>
    <row r="806" spans="6:25" s="71" customFormat="1" ht="6" customHeight="1" outlineLevel="4" x14ac:dyDescent="0.2">
      <c r="F806" s="207"/>
      <c r="G806" s="208"/>
      <c r="H806" s="20"/>
      <c r="I806" s="212"/>
      <c r="J806" s="208"/>
      <c r="K806" s="213"/>
      <c r="L806" s="214"/>
      <c r="M806" s="213"/>
      <c r="N806" s="241"/>
      <c r="O806" s="214"/>
      <c r="P806" s="209"/>
      <c r="Q806" s="210"/>
      <c r="R806" s="209"/>
      <c r="S806" s="210"/>
      <c r="T806" s="211"/>
      <c r="U806" s="211"/>
      <c r="V806" s="211"/>
      <c r="W806" s="212"/>
      <c r="X806" s="212"/>
      <c r="Y806" s="212"/>
    </row>
    <row r="807" spans="6:25" s="81" customFormat="1" ht="11.25" outlineLevel="5" x14ac:dyDescent="0.2">
      <c r="F807" s="82"/>
      <c r="G807" s="83"/>
      <c r="H807" s="21" t="str">
        <f>IF(AND(H806&lt;&gt;"Výkaz výměr:",I806=""),"Výkaz výměr:","")</f>
        <v>Výkaz výměr:</v>
      </c>
      <c r="I807" s="84" t="s">
        <v>2763</v>
      </c>
      <c r="J807" s="215"/>
      <c r="L807" s="85"/>
      <c r="M807" s="216">
        <v>0</v>
      </c>
      <c r="N807" s="244"/>
      <c r="O807" s="85"/>
      <c r="P807" s="86"/>
      <c r="Q807" s="85"/>
      <c r="R807" s="85"/>
      <c r="S807" s="85"/>
      <c r="T807" s="87" t="s">
        <v>14</v>
      </c>
      <c r="U807" s="85"/>
      <c r="V807" s="85"/>
      <c r="W807" s="88"/>
    </row>
    <row r="808" spans="6:25" s="81" customFormat="1" ht="11.25" outlineLevel="5" x14ac:dyDescent="0.2">
      <c r="F808" s="82"/>
      <c r="G808" s="83"/>
      <c r="H808" s="21" t="str">
        <f>IF(AND(H807&lt;&gt;"Výkaz výměr:",I807=""),"Výkaz výměr:","")</f>
        <v/>
      </c>
      <c r="I808" s="84" t="s">
        <v>1776</v>
      </c>
      <c r="J808" s="215"/>
      <c r="L808" s="85"/>
      <c r="M808" s="216">
        <v>0</v>
      </c>
      <c r="N808" s="244"/>
      <c r="O808" s="85"/>
      <c r="P808" s="86"/>
      <c r="Q808" s="85"/>
      <c r="R808" s="85"/>
      <c r="S808" s="85"/>
      <c r="T808" s="87" t="s">
        <v>14</v>
      </c>
      <c r="U808" s="85"/>
      <c r="V808" s="85"/>
      <c r="W808" s="88"/>
    </row>
    <row r="809" spans="6:25" s="81" customFormat="1" ht="11.25" outlineLevel="5" x14ac:dyDescent="0.2">
      <c r="F809" s="82"/>
      <c r="G809" s="83"/>
      <c r="H809" s="21" t="str">
        <f>IF(AND(H808&lt;&gt;"Výkaz výměr:",I808=""),"Výkaz výměr:","")</f>
        <v/>
      </c>
      <c r="I809" s="84" t="s">
        <v>1183</v>
      </c>
      <c r="J809" s="215"/>
      <c r="L809" s="85"/>
      <c r="M809" s="216">
        <v>188.73688679999998</v>
      </c>
      <c r="N809" s="244"/>
      <c r="O809" s="85"/>
      <c r="P809" s="86"/>
      <c r="Q809" s="85"/>
      <c r="R809" s="85"/>
      <c r="S809" s="85"/>
      <c r="T809" s="87" t="s">
        <v>14</v>
      </c>
      <c r="U809" s="85"/>
      <c r="V809" s="85"/>
      <c r="W809" s="88"/>
    </row>
    <row r="810" spans="6:25" s="205" customFormat="1" ht="24" outlineLevel="4" x14ac:dyDescent="0.2">
      <c r="F810" s="72">
        <v>79</v>
      </c>
      <c r="G810" s="73" t="s">
        <v>34</v>
      </c>
      <c r="H810" s="74" t="s">
        <v>504</v>
      </c>
      <c r="I810" s="75" t="s">
        <v>2965</v>
      </c>
      <c r="J810" s="73" t="s">
        <v>39</v>
      </c>
      <c r="K810" s="76">
        <v>23.338000000000008</v>
      </c>
      <c r="L810" s="77">
        <v>0</v>
      </c>
      <c r="M810" s="206">
        <v>23.338000000000008</v>
      </c>
      <c r="N810" s="232"/>
      <c r="O810" s="77">
        <f>M810*N810</f>
        <v>0</v>
      </c>
      <c r="P810" s="79"/>
      <c r="Q810" s="80">
        <f>M810*P810</f>
        <v>0</v>
      </c>
      <c r="R810" s="79"/>
      <c r="S810" s="80">
        <f>M810*R810</f>
        <v>0</v>
      </c>
      <c r="T810" s="78">
        <v>15</v>
      </c>
      <c r="U810" s="78">
        <f>O810*(T810/100)</f>
        <v>0</v>
      </c>
      <c r="V810" s="78">
        <f>O810+U810</f>
        <v>0</v>
      </c>
      <c r="W810" s="75"/>
      <c r="X810" s="96" t="s">
        <v>1162</v>
      </c>
      <c r="Y810" s="96">
        <v>1</v>
      </c>
    </row>
    <row r="811" spans="6:25" s="71" customFormat="1" ht="67.5" outlineLevel="4" x14ac:dyDescent="0.2">
      <c r="F811" s="207"/>
      <c r="G811" s="208"/>
      <c r="H811" s="19" t="s">
        <v>1053</v>
      </c>
      <c r="I811" s="228" t="s">
        <v>3644</v>
      </c>
      <c r="J811" s="221"/>
      <c r="K811" s="221"/>
      <c r="L811" s="221"/>
      <c r="M811" s="221"/>
      <c r="N811" s="245"/>
      <c r="O811" s="231"/>
      <c r="P811" s="209"/>
      <c r="Q811" s="210"/>
      <c r="R811" s="209"/>
      <c r="S811" s="210"/>
      <c r="T811" s="211"/>
      <c r="U811" s="211"/>
      <c r="V811" s="211"/>
      <c r="W811" s="212"/>
      <c r="X811" s="212"/>
      <c r="Y811" s="212"/>
    </row>
    <row r="812" spans="6:25" s="71" customFormat="1" ht="6" customHeight="1" outlineLevel="4" x14ac:dyDescent="0.2">
      <c r="F812" s="207"/>
      <c r="G812" s="208"/>
      <c r="H812" s="20"/>
      <c r="I812" s="212"/>
      <c r="J812" s="208"/>
      <c r="K812" s="213"/>
      <c r="L812" s="214"/>
      <c r="M812" s="213"/>
      <c r="N812" s="241"/>
      <c r="O812" s="214"/>
      <c r="P812" s="209"/>
      <c r="Q812" s="210"/>
      <c r="R812" s="209"/>
      <c r="S812" s="210"/>
      <c r="T812" s="211"/>
      <c r="U812" s="211"/>
      <c r="V812" s="211"/>
      <c r="W812" s="212"/>
      <c r="X812" s="212"/>
      <c r="Y812" s="212"/>
    </row>
    <row r="813" spans="6:25" s="81" customFormat="1" ht="11.25" outlineLevel="5" x14ac:dyDescent="0.2">
      <c r="F813" s="82"/>
      <c r="G813" s="83"/>
      <c r="H813" s="21" t="str">
        <f>IF(AND(H812&lt;&gt;"Výkaz výměr:",I812=""),"Výkaz výměr:","")</f>
        <v>Výkaz výměr:</v>
      </c>
      <c r="I813" s="84" t="s">
        <v>2184</v>
      </c>
      <c r="J813" s="215"/>
      <c r="L813" s="85"/>
      <c r="M813" s="216">
        <v>0</v>
      </c>
      <c r="N813" s="244"/>
      <c r="O813" s="85"/>
      <c r="P813" s="86"/>
      <c r="Q813" s="85"/>
      <c r="R813" s="85"/>
      <c r="S813" s="85"/>
      <c r="T813" s="87" t="s">
        <v>14</v>
      </c>
      <c r="U813" s="85"/>
      <c r="V813" s="85"/>
      <c r="W813" s="88"/>
    </row>
    <row r="814" spans="6:25" s="81" customFormat="1" ht="11.25" outlineLevel="5" x14ac:dyDescent="0.2">
      <c r="F814" s="82"/>
      <c r="G814" s="83"/>
      <c r="H814" s="21" t="str">
        <f>IF(AND(H813&lt;&gt;"Výkaz výměr:",I813=""),"Výkaz výměr:","")</f>
        <v/>
      </c>
      <c r="I814" s="84" t="s">
        <v>2616</v>
      </c>
      <c r="J814" s="215"/>
      <c r="L814" s="85"/>
      <c r="M814" s="216">
        <v>0</v>
      </c>
      <c r="N814" s="244"/>
      <c r="O814" s="85"/>
      <c r="P814" s="86"/>
      <c r="Q814" s="85"/>
      <c r="R814" s="85"/>
      <c r="S814" s="85"/>
      <c r="T814" s="87" t="s">
        <v>14</v>
      </c>
      <c r="U814" s="85"/>
      <c r="V814" s="85"/>
      <c r="W814" s="88"/>
    </row>
    <row r="815" spans="6:25" s="81" customFormat="1" ht="11.25" outlineLevel="5" x14ac:dyDescent="0.2">
      <c r="F815" s="82"/>
      <c r="G815" s="83"/>
      <c r="H815" s="21" t="str">
        <f>IF(AND(H814&lt;&gt;"Výkaz výměr:",I814=""),"Výkaz výměr:","")</f>
        <v/>
      </c>
      <c r="I815" s="84" t="s">
        <v>2344</v>
      </c>
      <c r="J815" s="215"/>
      <c r="L815" s="85"/>
      <c r="M815" s="216">
        <v>23.338000000000008</v>
      </c>
      <c r="N815" s="244"/>
      <c r="O815" s="85"/>
      <c r="P815" s="86"/>
      <c r="Q815" s="85"/>
      <c r="R815" s="85"/>
      <c r="S815" s="85"/>
      <c r="T815" s="87" t="s">
        <v>14</v>
      </c>
      <c r="U815" s="85"/>
      <c r="V815" s="85"/>
      <c r="W815" s="88"/>
    </row>
    <row r="816" spans="6:25" s="205" customFormat="1" ht="12" outlineLevel="4" x14ac:dyDescent="0.2">
      <c r="F816" s="72">
        <v>80</v>
      </c>
      <c r="G816" s="73" t="s">
        <v>13</v>
      </c>
      <c r="H816" s="74" t="s">
        <v>389</v>
      </c>
      <c r="I816" s="75" t="s">
        <v>2523</v>
      </c>
      <c r="J816" s="73" t="s">
        <v>16</v>
      </c>
      <c r="K816" s="76">
        <v>44.12679026</v>
      </c>
      <c r="L816" s="77">
        <v>0</v>
      </c>
      <c r="M816" s="206">
        <v>44.12679026</v>
      </c>
      <c r="N816" s="232"/>
      <c r="O816" s="77">
        <f>M816*N816</f>
        <v>0</v>
      </c>
      <c r="P816" s="79">
        <v>1</v>
      </c>
      <c r="Q816" s="80">
        <f>M816*P816</f>
        <v>44.12679026</v>
      </c>
      <c r="R816" s="79"/>
      <c r="S816" s="80">
        <f>M816*R816</f>
        <v>0</v>
      </c>
      <c r="T816" s="78">
        <v>15</v>
      </c>
      <c r="U816" s="78">
        <f>O816*(T816/100)</f>
        <v>0</v>
      </c>
      <c r="V816" s="78">
        <f>O816+U816</f>
        <v>0</v>
      </c>
      <c r="W816" s="75"/>
      <c r="X816" s="96" t="s">
        <v>1162</v>
      </c>
      <c r="Y816" s="96">
        <v>1</v>
      </c>
    </row>
    <row r="817" spans="6:25" s="71" customFormat="1" ht="12" outlineLevel="4" x14ac:dyDescent="0.2">
      <c r="F817" s="207"/>
      <c r="G817" s="208"/>
      <c r="H817" s="19" t="s">
        <v>1053</v>
      </c>
      <c r="I817" s="228" t="s">
        <v>2523</v>
      </c>
      <c r="J817" s="221"/>
      <c r="K817" s="221"/>
      <c r="L817" s="221"/>
      <c r="M817" s="221"/>
      <c r="N817" s="245"/>
      <c r="O817" s="231"/>
      <c r="P817" s="209"/>
      <c r="Q817" s="210"/>
      <c r="R817" s="209"/>
      <c r="S817" s="210"/>
      <c r="T817" s="211"/>
      <c r="U817" s="211"/>
      <c r="V817" s="211"/>
      <c r="W817" s="212"/>
      <c r="X817" s="212"/>
      <c r="Y817" s="212"/>
    </row>
    <row r="818" spans="6:25" s="71" customFormat="1" ht="6" customHeight="1" outlineLevel="4" x14ac:dyDescent="0.2">
      <c r="F818" s="207"/>
      <c r="G818" s="208"/>
      <c r="H818" s="20"/>
      <c r="I818" s="212"/>
      <c r="J818" s="208"/>
      <c r="K818" s="213"/>
      <c r="L818" s="214"/>
      <c r="M818" s="213"/>
      <c r="N818" s="241"/>
      <c r="O818" s="214"/>
      <c r="P818" s="209"/>
      <c r="Q818" s="210"/>
      <c r="R818" s="209"/>
      <c r="S818" s="210"/>
      <c r="T818" s="211"/>
      <c r="U818" s="211"/>
      <c r="V818" s="211"/>
      <c r="W818" s="212"/>
      <c r="X818" s="212"/>
      <c r="Y818" s="212"/>
    </row>
    <row r="819" spans="6:25" s="81" customFormat="1" ht="11.25" outlineLevel="5" x14ac:dyDescent="0.2">
      <c r="F819" s="82"/>
      <c r="G819" s="83"/>
      <c r="H819" s="21" t="str">
        <f>IF(AND(H818&lt;&gt;"Výkaz výměr:",I818=""),"Výkaz výměr:","")</f>
        <v>Výkaz výměr:</v>
      </c>
      <c r="I819" s="84" t="s">
        <v>2763</v>
      </c>
      <c r="J819" s="215"/>
      <c r="L819" s="85"/>
      <c r="M819" s="216">
        <v>0</v>
      </c>
      <c r="N819" s="244"/>
      <c r="O819" s="85"/>
      <c r="P819" s="86"/>
      <c r="Q819" s="85"/>
      <c r="R819" s="85"/>
      <c r="S819" s="85"/>
      <c r="T819" s="87" t="s">
        <v>14</v>
      </c>
      <c r="U819" s="85"/>
      <c r="V819" s="85"/>
      <c r="W819" s="88"/>
    </row>
    <row r="820" spans="6:25" s="81" customFormat="1" ht="11.25" outlineLevel="5" x14ac:dyDescent="0.2">
      <c r="F820" s="82"/>
      <c r="G820" s="83"/>
      <c r="H820" s="21" t="str">
        <f>IF(AND(H819&lt;&gt;"Výkaz výměr:",I819=""),"Výkaz výměr:","")</f>
        <v/>
      </c>
      <c r="I820" s="84" t="s">
        <v>2270</v>
      </c>
      <c r="J820" s="215"/>
      <c r="L820" s="85"/>
      <c r="M820" s="216">
        <v>0</v>
      </c>
      <c r="N820" s="244"/>
      <c r="O820" s="85"/>
      <c r="P820" s="86"/>
      <c r="Q820" s="85"/>
      <c r="R820" s="85"/>
      <c r="S820" s="85"/>
      <c r="T820" s="87" t="s">
        <v>14</v>
      </c>
      <c r="U820" s="85"/>
      <c r="V820" s="85"/>
      <c r="W820" s="88"/>
    </row>
    <row r="821" spans="6:25" s="81" customFormat="1" ht="11.25" outlineLevel="5" x14ac:dyDescent="0.2">
      <c r="F821" s="82"/>
      <c r="G821" s="83"/>
      <c r="H821" s="21" t="str">
        <f>IF(AND(H820&lt;&gt;"Výkaz výměr:",I820=""),"Výkaz výměr:","")</f>
        <v/>
      </c>
      <c r="I821" s="84" t="s">
        <v>1220</v>
      </c>
      <c r="J821" s="215"/>
      <c r="L821" s="85"/>
      <c r="M821" s="216">
        <v>44.12679026</v>
      </c>
      <c r="N821" s="244"/>
      <c r="O821" s="85"/>
      <c r="P821" s="86"/>
      <c r="Q821" s="85"/>
      <c r="R821" s="85"/>
      <c r="S821" s="85"/>
      <c r="T821" s="87" t="s">
        <v>14</v>
      </c>
      <c r="U821" s="85"/>
      <c r="V821" s="85"/>
      <c r="W821" s="88"/>
    </row>
    <row r="822" spans="6:25" s="6" customFormat="1" ht="12.75" customHeight="1" outlineLevel="4" x14ac:dyDescent="0.2">
      <c r="F822" s="7"/>
      <c r="G822" s="8"/>
      <c r="H822" s="8"/>
      <c r="I822" s="217"/>
      <c r="J822" s="218"/>
      <c r="K822" s="219"/>
      <c r="L822" s="220"/>
      <c r="M822" s="219"/>
      <c r="N822" s="242"/>
      <c r="O822" s="11"/>
      <c r="P822" s="12"/>
      <c r="Q822" s="11"/>
      <c r="R822" s="11"/>
      <c r="S822" s="11"/>
      <c r="T822" s="5" t="s">
        <v>14</v>
      </c>
      <c r="U822" s="11"/>
      <c r="V822" s="11"/>
      <c r="W822" s="11"/>
    </row>
    <row r="823" spans="6:25" s="60" customFormat="1" ht="16.5" customHeight="1" outlineLevel="3" x14ac:dyDescent="0.2">
      <c r="F823" s="61"/>
      <c r="G823" s="62"/>
      <c r="H823" s="63"/>
      <c r="I823" s="227" t="s">
        <v>3689</v>
      </c>
      <c r="J823" s="62"/>
      <c r="K823" s="64"/>
      <c r="L823" s="65"/>
      <c r="M823" s="64"/>
      <c r="N823" s="239"/>
      <c r="O823" s="65">
        <f>SUBTOTAL(9,O824:O840)</f>
        <v>0</v>
      </c>
      <c r="P823" s="67"/>
      <c r="Q823" s="68">
        <f>SUBTOTAL(9,Q824:Q840)</f>
        <v>78.487337600000004</v>
      </c>
      <c r="R823" s="65"/>
      <c r="S823" s="68">
        <f>SUBTOTAL(9,S824:S840)</f>
        <v>0</v>
      </c>
      <c r="T823" s="69" t="s">
        <v>14</v>
      </c>
      <c r="U823" s="66">
        <f>SUBTOTAL(9,U824:U840)</f>
        <v>0</v>
      </c>
      <c r="V823" s="66">
        <f>SUBTOTAL(9,V824:V840)</f>
        <v>0</v>
      </c>
      <c r="W823" s="70"/>
      <c r="Y823" s="66">
        <f>SUBTOTAL(9,Y824:Y840)</f>
        <v>3</v>
      </c>
    </row>
    <row r="824" spans="6:25" s="205" customFormat="1" ht="24" outlineLevel="4" x14ac:dyDescent="0.2">
      <c r="F824" s="72">
        <v>81</v>
      </c>
      <c r="G824" s="73" t="s">
        <v>34</v>
      </c>
      <c r="H824" s="74" t="s">
        <v>515</v>
      </c>
      <c r="I824" s="75" t="s">
        <v>3122</v>
      </c>
      <c r="J824" s="73" t="s">
        <v>38</v>
      </c>
      <c r="K824" s="76">
        <v>775.05599999999993</v>
      </c>
      <c r="L824" s="77">
        <v>0</v>
      </c>
      <c r="M824" s="206">
        <v>775.05599999999993</v>
      </c>
      <c r="N824" s="232"/>
      <c r="O824" s="77">
        <f>M824*N824</f>
        <v>0</v>
      </c>
      <c r="P824" s="79">
        <v>1.7000000000000001E-4</v>
      </c>
      <c r="Q824" s="80">
        <f>M824*P824</f>
        <v>0.13175951999999999</v>
      </c>
      <c r="R824" s="79"/>
      <c r="S824" s="80">
        <f>M824*R824</f>
        <v>0</v>
      </c>
      <c r="T824" s="78">
        <v>15</v>
      </c>
      <c r="U824" s="78">
        <f>O824*(T824/100)</f>
        <v>0</v>
      </c>
      <c r="V824" s="78">
        <f>O824+U824</f>
        <v>0</v>
      </c>
      <c r="W824" s="75"/>
      <c r="X824" s="96" t="s">
        <v>1162</v>
      </c>
      <c r="Y824" s="96">
        <v>1</v>
      </c>
    </row>
    <row r="825" spans="6:25" s="71" customFormat="1" ht="33.75" outlineLevel="4" x14ac:dyDescent="0.2">
      <c r="F825" s="207"/>
      <c r="G825" s="208"/>
      <c r="H825" s="19" t="s">
        <v>1053</v>
      </c>
      <c r="I825" s="228" t="s">
        <v>3460</v>
      </c>
      <c r="J825" s="221"/>
      <c r="K825" s="221"/>
      <c r="L825" s="221"/>
      <c r="M825" s="221"/>
      <c r="N825" s="245"/>
      <c r="O825" s="231"/>
      <c r="P825" s="209"/>
      <c r="Q825" s="210"/>
      <c r="R825" s="209"/>
      <c r="S825" s="210"/>
      <c r="T825" s="211"/>
      <c r="U825" s="211"/>
      <c r="V825" s="211"/>
      <c r="W825" s="212"/>
      <c r="X825" s="212"/>
      <c r="Y825" s="212"/>
    </row>
    <row r="826" spans="6:25" s="71" customFormat="1" ht="6" customHeight="1" outlineLevel="4" x14ac:dyDescent="0.2">
      <c r="F826" s="207"/>
      <c r="G826" s="208"/>
      <c r="H826" s="20"/>
      <c r="I826" s="212"/>
      <c r="J826" s="208"/>
      <c r="K826" s="213"/>
      <c r="L826" s="214"/>
      <c r="M826" s="213"/>
      <c r="N826" s="241"/>
      <c r="O826" s="214"/>
      <c r="P826" s="209"/>
      <c r="Q826" s="210"/>
      <c r="R826" s="209"/>
      <c r="S826" s="210"/>
      <c r="T826" s="211"/>
      <c r="U826" s="211"/>
      <c r="V826" s="211"/>
      <c r="W826" s="212"/>
      <c r="X826" s="212"/>
      <c r="Y826" s="212"/>
    </row>
    <row r="827" spans="6:25" s="81" customFormat="1" ht="11.25" outlineLevel="5" x14ac:dyDescent="0.2">
      <c r="F827" s="82"/>
      <c r="G827" s="83"/>
      <c r="H827" s="21" t="str">
        <f>IF(AND(H826&lt;&gt;"Výkaz výměr:",I826=""),"Výkaz výměr:","")</f>
        <v>Výkaz výměr:</v>
      </c>
      <c r="I827" s="84" t="s">
        <v>2184</v>
      </c>
      <c r="J827" s="215"/>
      <c r="L827" s="85"/>
      <c r="M827" s="216">
        <v>0</v>
      </c>
      <c r="N827" s="244"/>
      <c r="O827" s="85"/>
      <c r="P827" s="86"/>
      <c r="Q827" s="85"/>
      <c r="R827" s="85"/>
      <c r="S827" s="85"/>
      <c r="T827" s="87" t="s">
        <v>14</v>
      </c>
      <c r="U827" s="85"/>
      <c r="V827" s="85"/>
      <c r="W827" s="88"/>
    </row>
    <row r="828" spans="6:25" s="81" customFormat="1" ht="11.25" outlineLevel="5" x14ac:dyDescent="0.2">
      <c r="F828" s="82"/>
      <c r="G828" s="83"/>
      <c r="H828" s="21" t="str">
        <f>IF(AND(H827&lt;&gt;"Výkaz výměr:",I827=""),"Výkaz výměr:","")</f>
        <v/>
      </c>
      <c r="I828" s="84" t="s">
        <v>1643</v>
      </c>
      <c r="J828" s="215"/>
      <c r="L828" s="85"/>
      <c r="M828" s="216">
        <v>0</v>
      </c>
      <c r="N828" s="244"/>
      <c r="O828" s="85"/>
      <c r="P828" s="86"/>
      <c r="Q828" s="85"/>
      <c r="R828" s="85"/>
      <c r="S828" s="85"/>
      <c r="T828" s="87" t="s">
        <v>14</v>
      </c>
      <c r="U828" s="85"/>
      <c r="V828" s="85"/>
      <c r="W828" s="88"/>
    </row>
    <row r="829" spans="6:25" s="81" customFormat="1" ht="11.25" outlineLevel="5" x14ac:dyDescent="0.2">
      <c r="F829" s="82"/>
      <c r="G829" s="83"/>
      <c r="H829" s="21" t="str">
        <f>IF(AND(H828&lt;&gt;"Výkaz výměr:",I828=""),"Výkaz výměr:","")</f>
        <v/>
      </c>
      <c r="I829" s="84" t="s">
        <v>2407</v>
      </c>
      <c r="J829" s="215"/>
      <c r="L829" s="85"/>
      <c r="M829" s="216">
        <v>775.05599999999993</v>
      </c>
      <c r="N829" s="244"/>
      <c r="O829" s="85"/>
      <c r="P829" s="86"/>
      <c r="Q829" s="85"/>
      <c r="R829" s="85"/>
      <c r="S829" s="85"/>
      <c r="T829" s="87" t="s">
        <v>14</v>
      </c>
      <c r="U829" s="85"/>
      <c r="V829" s="85"/>
      <c r="W829" s="88"/>
    </row>
    <row r="830" spans="6:25" s="205" customFormat="1" ht="12" outlineLevel="4" x14ac:dyDescent="0.2">
      <c r="F830" s="72">
        <v>82</v>
      </c>
      <c r="G830" s="73" t="s">
        <v>13</v>
      </c>
      <c r="H830" s="74" t="s">
        <v>408</v>
      </c>
      <c r="I830" s="75" t="s">
        <v>1719</v>
      </c>
      <c r="J830" s="73" t="s">
        <v>38</v>
      </c>
      <c r="K830" s="76">
        <v>775.05600000000004</v>
      </c>
      <c r="L830" s="77">
        <v>10</v>
      </c>
      <c r="M830" s="206">
        <v>852.5616</v>
      </c>
      <c r="N830" s="232"/>
      <c r="O830" s="77">
        <f>M830*N830</f>
        <v>0</v>
      </c>
      <c r="P830" s="79">
        <v>2.9999999999999997E-4</v>
      </c>
      <c r="Q830" s="80">
        <f>M830*P830</f>
        <v>0.25576847999999996</v>
      </c>
      <c r="R830" s="79"/>
      <c r="S830" s="80">
        <f>M830*R830</f>
        <v>0</v>
      </c>
      <c r="T830" s="78">
        <v>15</v>
      </c>
      <c r="U830" s="78">
        <f>O830*(T830/100)</f>
        <v>0</v>
      </c>
      <c r="V830" s="78">
        <f>O830+U830</f>
        <v>0</v>
      </c>
      <c r="W830" s="75"/>
      <c r="X830" s="96" t="s">
        <v>1162</v>
      </c>
      <c r="Y830" s="96">
        <v>1</v>
      </c>
    </row>
    <row r="831" spans="6:25" s="71" customFormat="1" ht="12" outlineLevel="4" x14ac:dyDescent="0.2">
      <c r="F831" s="207"/>
      <c r="G831" s="208"/>
      <c r="H831" s="19" t="s">
        <v>1053</v>
      </c>
      <c r="I831" s="228" t="s">
        <v>1719</v>
      </c>
      <c r="J831" s="221"/>
      <c r="K831" s="221"/>
      <c r="L831" s="221"/>
      <c r="M831" s="221"/>
      <c r="N831" s="245"/>
      <c r="O831" s="231"/>
      <c r="P831" s="209"/>
      <c r="Q831" s="210"/>
      <c r="R831" s="209"/>
      <c r="S831" s="210"/>
      <c r="T831" s="211"/>
      <c r="U831" s="211"/>
      <c r="V831" s="211"/>
      <c r="W831" s="212"/>
      <c r="X831" s="212"/>
      <c r="Y831" s="212"/>
    </row>
    <row r="832" spans="6:25" s="71" customFormat="1" ht="6" customHeight="1" outlineLevel="4" x14ac:dyDescent="0.2">
      <c r="F832" s="207"/>
      <c r="G832" s="208"/>
      <c r="H832" s="20"/>
      <c r="I832" s="212"/>
      <c r="J832" s="208"/>
      <c r="K832" s="213"/>
      <c r="L832" s="214"/>
      <c r="M832" s="213"/>
      <c r="N832" s="241"/>
      <c r="O832" s="214"/>
      <c r="P832" s="209"/>
      <c r="Q832" s="210"/>
      <c r="R832" s="209"/>
      <c r="S832" s="210"/>
      <c r="T832" s="211"/>
      <c r="U832" s="211"/>
      <c r="V832" s="211"/>
      <c r="W832" s="212"/>
      <c r="X832" s="212"/>
      <c r="Y832" s="212"/>
    </row>
    <row r="833" spans="6:25" s="81" customFormat="1" ht="11.25" outlineLevel="5" x14ac:dyDescent="0.2">
      <c r="F833" s="82"/>
      <c r="G833" s="83"/>
      <c r="H833" s="21" t="str">
        <f>IF(AND(H832&lt;&gt;"Výkaz výměr:",I832=""),"Výkaz výměr:","")</f>
        <v>Výkaz výměr:</v>
      </c>
      <c r="I833" s="84" t="s">
        <v>3006</v>
      </c>
      <c r="J833" s="215"/>
      <c r="L833" s="85"/>
      <c r="M833" s="216">
        <v>0</v>
      </c>
      <c r="N833" s="244"/>
      <c r="O833" s="85"/>
      <c r="P833" s="86"/>
      <c r="Q833" s="85"/>
      <c r="R833" s="85"/>
      <c r="S833" s="85"/>
      <c r="T833" s="87" t="s">
        <v>14</v>
      </c>
      <c r="U833" s="85"/>
      <c r="V833" s="85"/>
      <c r="W833" s="88"/>
    </row>
    <row r="834" spans="6:25" s="81" customFormat="1" ht="11.25" outlineLevel="5" x14ac:dyDescent="0.2">
      <c r="F834" s="82"/>
      <c r="G834" s="83"/>
      <c r="H834" s="21" t="str">
        <f>IF(AND(H833&lt;&gt;"Výkaz výměr:",I833=""),"Výkaz výměr:","")</f>
        <v/>
      </c>
      <c r="I834" s="84" t="s">
        <v>310</v>
      </c>
      <c r="J834" s="215"/>
      <c r="L834" s="85"/>
      <c r="M834" s="216">
        <v>775.05600000000004</v>
      </c>
      <c r="N834" s="244"/>
      <c r="O834" s="85"/>
      <c r="P834" s="86"/>
      <c r="Q834" s="85"/>
      <c r="R834" s="85"/>
      <c r="S834" s="85"/>
      <c r="T834" s="87" t="s">
        <v>14</v>
      </c>
      <c r="U834" s="85"/>
      <c r="V834" s="85"/>
      <c r="W834" s="88"/>
    </row>
    <row r="835" spans="6:25" s="205" customFormat="1" ht="24" outlineLevel="4" x14ac:dyDescent="0.2">
      <c r="F835" s="72">
        <v>83</v>
      </c>
      <c r="G835" s="73" t="s">
        <v>34</v>
      </c>
      <c r="H835" s="74" t="s">
        <v>516</v>
      </c>
      <c r="I835" s="75" t="s">
        <v>3121</v>
      </c>
      <c r="J835" s="73" t="s">
        <v>15</v>
      </c>
      <c r="K835" s="76">
        <v>322.94</v>
      </c>
      <c r="L835" s="77">
        <v>0</v>
      </c>
      <c r="M835" s="206">
        <v>322.94</v>
      </c>
      <c r="N835" s="232"/>
      <c r="O835" s="77">
        <f>M835*N835</f>
        <v>0</v>
      </c>
      <c r="P835" s="79">
        <v>0.24184</v>
      </c>
      <c r="Q835" s="80">
        <f>M835*P835</f>
        <v>78.0998096</v>
      </c>
      <c r="R835" s="79"/>
      <c r="S835" s="80">
        <f>M835*R835</f>
        <v>0</v>
      </c>
      <c r="T835" s="78">
        <v>15</v>
      </c>
      <c r="U835" s="78">
        <f>O835*(T835/100)</f>
        <v>0</v>
      </c>
      <c r="V835" s="78">
        <f>O835+U835</f>
        <v>0</v>
      </c>
      <c r="W835" s="75"/>
      <c r="X835" s="96" t="s">
        <v>1162</v>
      </c>
      <c r="Y835" s="96">
        <v>1</v>
      </c>
    </row>
    <row r="836" spans="6:25" s="71" customFormat="1" ht="78.75" outlineLevel="4" x14ac:dyDescent="0.2">
      <c r="F836" s="207"/>
      <c r="G836" s="208"/>
      <c r="H836" s="19" t="s">
        <v>1053</v>
      </c>
      <c r="I836" s="228" t="s">
        <v>3635</v>
      </c>
      <c r="J836" s="221"/>
      <c r="K836" s="221"/>
      <c r="L836" s="221"/>
      <c r="M836" s="221"/>
      <c r="N836" s="245"/>
      <c r="O836" s="231"/>
      <c r="P836" s="209"/>
      <c r="Q836" s="210"/>
      <c r="R836" s="209"/>
      <c r="S836" s="210"/>
      <c r="T836" s="211"/>
      <c r="U836" s="211"/>
      <c r="V836" s="211"/>
      <c r="W836" s="212"/>
      <c r="X836" s="212"/>
      <c r="Y836" s="212"/>
    </row>
    <row r="837" spans="6:25" s="71" customFormat="1" ht="6" customHeight="1" outlineLevel="4" x14ac:dyDescent="0.2">
      <c r="F837" s="207"/>
      <c r="G837" s="208"/>
      <c r="H837" s="20"/>
      <c r="I837" s="212"/>
      <c r="J837" s="208"/>
      <c r="K837" s="213"/>
      <c r="L837" s="214"/>
      <c r="M837" s="213"/>
      <c r="N837" s="241"/>
      <c r="O837" s="214"/>
      <c r="P837" s="209"/>
      <c r="Q837" s="210"/>
      <c r="R837" s="209"/>
      <c r="S837" s="210"/>
      <c r="T837" s="211"/>
      <c r="U837" s="211"/>
      <c r="V837" s="211"/>
      <c r="W837" s="212"/>
      <c r="X837" s="212"/>
      <c r="Y837" s="212"/>
    </row>
    <row r="838" spans="6:25" s="81" customFormat="1" ht="11.25" outlineLevel="5" x14ac:dyDescent="0.2">
      <c r="F838" s="82"/>
      <c r="G838" s="83"/>
      <c r="H838" s="21" t="str">
        <f>IF(AND(H837&lt;&gt;"Výkaz výměr:",I837=""),"Výkaz výměr:","")</f>
        <v>Výkaz výměr:</v>
      </c>
      <c r="I838" s="84" t="s">
        <v>2184</v>
      </c>
      <c r="J838" s="215"/>
      <c r="L838" s="85"/>
      <c r="M838" s="216">
        <v>0</v>
      </c>
      <c r="N838" s="244"/>
      <c r="O838" s="85"/>
      <c r="P838" s="86"/>
      <c r="Q838" s="85"/>
      <c r="R838" s="85"/>
      <c r="S838" s="85"/>
      <c r="T838" s="87" t="s">
        <v>14</v>
      </c>
      <c r="U838" s="85"/>
      <c r="V838" s="85"/>
      <c r="W838" s="88"/>
    </row>
    <row r="839" spans="6:25" s="81" customFormat="1" ht="11.25" outlineLevel="5" x14ac:dyDescent="0.2">
      <c r="F839" s="82"/>
      <c r="G839" s="83"/>
      <c r="H839" s="21" t="str">
        <f>IF(AND(H838&lt;&gt;"Výkaz výměr:",I838=""),"Výkaz výměr:","")</f>
        <v/>
      </c>
      <c r="I839" s="84" t="s">
        <v>2250</v>
      </c>
      <c r="J839" s="215"/>
      <c r="L839" s="85"/>
      <c r="M839" s="216">
        <v>322.94</v>
      </c>
      <c r="N839" s="244"/>
      <c r="O839" s="85"/>
      <c r="P839" s="86"/>
      <c r="Q839" s="85"/>
      <c r="R839" s="85"/>
      <c r="S839" s="85"/>
      <c r="T839" s="87" t="s">
        <v>14</v>
      </c>
      <c r="U839" s="85"/>
      <c r="V839" s="85"/>
      <c r="W839" s="88"/>
    </row>
    <row r="840" spans="6:25" s="6" customFormat="1" ht="12.75" customHeight="1" outlineLevel="4" x14ac:dyDescent="0.2">
      <c r="F840" s="7"/>
      <c r="G840" s="8"/>
      <c r="H840" s="8"/>
      <c r="I840" s="217"/>
      <c r="J840" s="218"/>
      <c r="K840" s="219"/>
      <c r="L840" s="220"/>
      <c r="M840" s="219"/>
      <c r="N840" s="242"/>
      <c r="O840" s="11"/>
      <c r="P840" s="12"/>
      <c r="Q840" s="11"/>
      <c r="R840" s="11"/>
      <c r="S840" s="11"/>
      <c r="T840" s="5" t="s">
        <v>14</v>
      </c>
      <c r="U840" s="11"/>
      <c r="V840" s="11"/>
      <c r="W840" s="11"/>
    </row>
    <row r="841" spans="6:25" s="60" customFormat="1" ht="16.5" customHeight="1" outlineLevel="3" x14ac:dyDescent="0.2">
      <c r="F841" s="61"/>
      <c r="G841" s="62"/>
      <c r="H841" s="63"/>
      <c r="I841" s="227" t="s">
        <v>3690</v>
      </c>
      <c r="J841" s="62"/>
      <c r="K841" s="64"/>
      <c r="L841" s="65"/>
      <c r="M841" s="64"/>
      <c r="N841" s="239"/>
      <c r="O841" s="65">
        <f>SUBTOTAL(9,O842:O848)</f>
        <v>0</v>
      </c>
      <c r="P841" s="67"/>
      <c r="Q841" s="68">
        <f>SUBTOTAL(9,Q842:Q848)</f>
        <v>11.031697565000004</v>
      </c>
      <c r="R841" s="65"/>
      <c r="S841" s="68">
        <f>SUBTOTAL(9,S842:S848)</f>
        <v>0</v>
      </c>
      <c r="T841" s="69" t="s">
        <v>14</v>
      </c>
      <c r="U841" s="66">
        <f>SUBTOTAL(9,U842:U848)</f>
        <v>0</v>
      </c>
      <c r="V841" s="66">
        <f>SUBTOTAL(9,V842:V848)</f>
        <v>0</v>
      </c>
      <c r="W841" s="70"/>
      <c r="Y841" s="66">
        <f>SUBTOTAL(9,Y842:Y848)</f>
        <v>1</v>
      </c>
    </row>
    <row r="842" spans="6:25" s="205" customFormat="1" ht="12" outlineLevel="4" x14ac:dyDescent="0.2">
      <c r="F842" s="72">
        <v>84</v>
      </c>
      <c r="G842" s="73" t="s">
        <v>34</v>
      </c>
      <c r="H842" s="74" t="s">
        <v>547</v>
      </c>
      <c r="I842" s="75" t="s">
        <v>2827</v>
      </c>
      <c r="J842" s="73" t="s">
        <v>39</v>
      </c>
      <c r="K842" s="76">
        <v>5.834500000000002</v>
      </c>
      <c r="L842" s="77">
        <v>0</v>
      </c>
      <c r="M842" s="206">
        <v>5.834500000000002</v>
      </c>
      <c r="N842" s="232"/>
      <c r="O842" s="77">
        <f>M842*N842</f>
        <v>0</v>
      </c>
      <c r="P842" s="79">
        <v>1.8907700000000001</v>
      </c>
      <c r="Q842" s="80">
        <f>M842*P842</f>
        <v>11.031697565000004</v>
      </c>
      <c r="R842" s="79"/>
      <c r="S842" s="80">
        <f>M842*R842</f>
        <v>0</v>
      </c>
      <c r="T842" s="78">
        <v>15</v>
      </c>
      <c r="U842" s="78">
        <f>O842*(T842/100)</f>
        <v>0</v>
      </c>
      <c r="V842" s="78">
        <f>O842+U842</f>
        <v>0</v>
      </c>
      <c r="W842" s="75"/>
      <c r="X842" s="96" t="s">
        <v>1162</v>
      </c>
      <c r="Y842" s="96">
        <v>1</v>
      </c>
    </row>
    <row r="843" spans="6:25" s="71" customFormat="1" ht="33.75" outlineLevel="4" x14ac:dyDescent="0.2">
      <c r="F843" s="207"/>
      <c r="G843" s="208"/>
      <c r="H843" s="19" t="s">
        <v>1053</v>
      </c>
      <c r="I843" s="228" t="s">
        <v>3338</v>
      </c>
      <c r="J843" s="221"/>
      <c r="K843" s="221"/>
      <c r="L843" s="221"/>
      <c r="M843" s="221"/>
      <c r="N843" s="245"/>
      <c r="O843" s="231"/>
      <c r="P843" s="209"/>
      <c r="Q843" s="210"/>
      <c r="R843" s="209"/>
      <c r="S843" s="210"/>
      <c r="T843" s="211"/>
      <c r="U843" s="211"/>
      <c r="V843" s="211"/>
      <c r="W843" s="212"/>
      <c r="X843" s="212"/>
      <c r="Y843" s="212"/>
    </row>
    <row r="844" spans="6:25" s="71" customFormat="1" ht="6" customHeight="1" outlineLevel="4" x14ac:dyDescent="0.2">
      <c r="F844" s="207"/>
      <c r="G844" s="208"/>
      <c r="H844" s="20"/>
      <c r="I844" s="212"/>
      <c r="J844" s="208"/>
      <c r="K844" s="213"/>
      <c r="L844" s="214"/>
      <c r="M844" s="213"/>
      <c r="N844" s="241"/>
      <c r="O844" s="214"/>
      <c r="P844" s="209"/>
      <c r="Q844" s="210"/>
      <c r="R844" s="209"/>
      <c r="S844" s="210"/>
      <c r="T844" s="211"/>
      <c r="U844" s="211"/>
      <c r="V844" s="211"/>
      <c r="W844" s="212"/>
      <c r="X844" s="212"/>
      <c r="Y844" s="212"/>
    </row>
    <row r="845" spans="6:25" s="81" customFormat="1" ht="11.25" outlineLevel="5" x14ac:dyDescent="0.2">
      <c r="F845" s="82"/>
      <c r="G845" s="83"/>
      <c r="H845" s="21" t="str">
        <f>IF(AND(H844&lt;&gt;"Výkaz výměr:",I844=""),"Výkaz výměr:","")</f>
        <v>Výkaz výměr:</v>
      </c>
      <c r="I845" s="84" t="s">
        <v>2184</v>
      </c>
      <c r="J845" s="215"/>
      <c r="L845" s="85"/>
      <c r="M845" s="216">
        <v>0</v>
      </c>
      <c r="N845" s="244"/>
      <c r="O845" s="85"/>
      <c r="P845" s="86"/>
      <c r="Q845" s="85"/>
      <c r="R845" s="85"/>
      <c r="S845" s="85"/>
      <c r="T845" s="87" t="s">
        <v>14</v>
      </c>
      <c r="U845" s="85"/>
      <c r="V845" s="85"/>
      <c r="W845" s="88"/>
    </row>
    <row r="846" spans="6:25" s="81" customFormat="1" ht="11.25" outlineLevel="5" x14ac:dyDescent="0.2">
      <c r="F846" s="82"/>
      <c r="G846" s="83"/>
      <c r="H846" s="21" t="str">
        <f>IF(AND(H845&lt;&gt;"Výkaz výměr:",I845=""),"Výkaz výměr:","")</f>
        <v/>
      </c>
      <c r="I846" s="84" t="s">
        <v>2616</v>
      </c>
      <c r="J846" s="215"/>
      <c r="L846" s="85"/>
      <c r="M846" s="216">
        <v>0</v>
      </c>
      <c r="N846" s="244"/>
      <c r="O846" s="85"/>
      <c r="P846" s="86"/>
      <c r="Q846" s="85"/>
      <c r="R846" s="85"/>
      <c r="S846" s="85"/>
      <c r="T846" s="87" t="s">
        <v>14</v>
      </c>
      <c r="U846" s="85"/>
      <c r="V846" s="85"/>
      <c r="W846" s="88"/>
    </row>
    <row r="847" spans="6:25" s="81" customFormat="1" ht="11.25" outlineLevel="5" x14ac:dyDescent="0.2">
      <c r="F847" s="82"/>
      <c r="G847" s="83"/>
      <c r="H847" s="21" t="str">
        <f>IF(AND(H846&lt;&gt;"Výkaz výměr:",I846=""),"Výkaz výměr:","")</f>
        <v/>
      </c>
      <c r="I847" s="84" t="s">
        <v>2343</v>
      </c>
      <c r="J847" s="215"/>
      <c r="L847" s="85"/>
      <c r="M847" s="216">
        <v>5.834500000000002</v>
      </c>
      <c r="N847" s="244"/>
      <c r="O847" s="85"/>
      <c r="P847" s="86"/>
      <c r="Q847" s="85"/>
      <c r="R847" s="85"/>
      <c r="S847" s="85"/>
      <c r="T847" s="87" t="s">
        <v>14</v>
      </c>
      <c r="U847" s="85"/>
      <c r="V847" s="85"/>
      <c r="W847" s="88"/>
    </row>
    <row r="848" spans="6:25" s="6" customFormat="1" ht="12.75" customHeight="1" outlineLevel="4" x14ac:dyDescent="0.2">
      <c r="F848" s="7"/>
      <c r="G848" s="8"/>
      <c r="H848" s="8"/>
      <c r="I848" s="217"/>
      <c r="J848" s="218"/>
      <c r="K848" s="219"/>
      <c r="L848" s="220"/>
      <c r="M848" s="219"/>
      <c r="N848" s="242"/>
      <c r="O848" s="11"/>
      <c r="P848" s="12"/>
      <c r="Q848" s="11"/>
      <c r="R848" s="11"/>
      <c r="S848" s="11"/>
      <c r="T848" s="5" t="s">
        <v>14</v>
      </c>
      <c r="U848" s="11"/>
      <c r="V848" s="11"/>
      <c r="W848" s="11"/>
    </row>
    <row r="849" spans="6:25" s="60" customFormat="1" ht="16.5" customHeight="1" outlineLevel="3" x14ac:dyDescent="0.2">
      <c r="F849" s="61"/>
      <c r="G849" s="62"/>
      <c r="H849" s="63"/>
      <c r="I849" s="227" t="s">
        <v>3691</v>
      </c>
      <c r="J849" s="62"/>
      <c r="K849" s="64"/>
      <c r="L849" s="65"/>
      <c r="M849" s="64"/>
      <c r="N849" s="239"/>
      <c r="O849" s="65">
        <f>SUBTOTAL(9,O850:O945)</f>
        <v>0</v>
      </c>
      <c r="P849" s="67"/>
      <c r="Q849" s="68">
        <f>SUBTOTAL(9,Q850:Q945)</f>
        <v>2.2913799999999998</v>
      </c>
      <c r="R849" s="65"/>
      <c r="S849" s="68">
        <f>SUBTOTAL(9,S850:S945)</f>
        <v>0</v>
      </c>
      <c r="T849" s="69" t="s">
        <v>14</v>
      </c>
      <c r="U849" s="66">
        <f>SUBTOTAL(9,U850:U945)</f>
        <v>0</v>
      </c>
      <c r="V849" s="66">
        <f>SUBTOTAL(9,V850:V945)</f>
        <v>0</v>
      </c>
      <c r="W849" s="70"/>
      <c r="Y849" s="66">
        <f>SUBTOTAL(9,Y850:Y945)</f>
        <v>26</v>
      </c>
    </row>
    <row r="850" spans="6:25" s="205" customFormat="1" ht="12" outlineLevel="4" x14ac:dyDescent="0.2">
      <c r="F850" s="72">
        <v>85</v>
      </c>
      <c r="G850" s="73" t="s">
        <v>34</v>
      </c>
      <c r="H850" s="74" t="s">
        <v>800</v>
      </c>
      <c r="I850" s="75" t="s">
        <v>2682</v>
      </c>
      <c r="J850" s="73" t="s">
        <v>116</v>
      </c>
      <c r="K850" s="76">
        <v>1</v>
      </c>
      <c r="L850" s="77">
        <v>0</v>
      </c>
      <c r="M850" s="206">
        <v>1</v>
      </c>
      <c r="N850" s="232"/>
      <c r="O850" s="77">
        <f>M850*N850</f>
        <v>0</v>
      </c>
      <c r="P850" s="79"/>
      <c r="Q850" s="80">
        <f>M850*P850</f>
        <v>0</v>
      </c>
      <c r="R850" s="79"/>
      <c r="S850" s="80">
        <f>M850*R850</f>
        <v>0</v>
      </c>
      <c r="T850" s="78">
        <v>15</v>
      </c>
      <c r="U850" s="78">
        <f>O850*(T850/100)</f>
        <v>0</v>
      </c>
      <c r="V850" s="78">
        <f>O850+U850</f>
        <v>0</v>
      </c>
      <c r="W850" s="75"/>
      <c r="X850" s="96" t="s">
        <v>1162</v>
      </c>
      <c r="Y850" s="96">
        <v>1</v>
      </c>
    </row>
    <row r="851" spans="6:25" s="71" customFormat="1" ht="56.25" outlineLevel="4" x14ac:dyDescent="0.2">
      <c r="F851" s="207"/>
      <c r="G851" s="208"/>
      <c r="H851" s="19" t="s">
        <v>1053</v>
      </c>
      <c r="I851" s="228" t="s">
        <v>3507</v>
      </c>
      <c r="J851" s="221"/>
      <c r="K851" s="221"/>
      <c r="L851" s="221"/>
      <c r="M851" s="221"/>
      <c r="N851" s="245"/>
      <c r="O851" s="231"/>
      <c r="P851" s="209"/>
      <c r="Q851" s="210"/>
      <c r="R851" s="209"/>
      <c r="S851" s="210"/>
      <c r="T851" s="211"/>
      <c r="U851" s="211"/>
      <c r="V851" s="211"/>
      <c r="W851" s="212"/>
      <c r="X851" s="212"/>
      <c r="Y851" s="212"/>
    </row>
    <row r="852" spans="6:25" s="71" customFormat="1" ht="6" customHeight="1" outlineLevel="4" x14ac:dyDescent="0.2">
      <c r="F852" s="207"/>
      <c r="G852" s="208"/>
      <c r="H852" s="20"/>
      <c r="I852" s="212"/>
      <c r="J852" s="208"/>
      <c r="K852" s="213"/>
      <c r="L852" s="214"/>
      <c r="M852" s="213"/>
      <c r="N852" s="241"/>
      <c r="O852" s="214"/>
      <c r="P852" s="209"/>
      <c r="Q852" s="210"/>
      <c r="R852" s="209"/>
      <c r="S852" s="210"/>
      <c r="T852" s="211"/>
      <c r="U852" s="211"/>
      <c r="V852" s="211"/>
      <c r="W852" s="212"/>
      <c r="X852" s="212"/>
      <c r="Y852" s="212"/>
    </row>
    <row r="853" spans="6:25" s="205" customFormat="1" ht="12" outlineLevel="4" x14ac:dyDescent="0.2">
      <c r="F853" s="72">
        <v>86</v>
      </c>
      <c r="G853" s="73" t="s">
        <v>13</v>
      </c>
      <c r="H853" s="74" t="s">
        <v>386</v>
      </c>
      <c r="I853" s="75" t="s">
        <v>2776</v>
      </c>
      <c r="J853" s="73" t="s">
        <v>116</v>
      </c>
      <c r="K853" s="76">
        <v>1</v>
      </c>
      <c r="L853" s="77">
        <v>0</v>
      </c>
      <c r="M853" s="206">
        <v>1</v>
      </c>
      <c r="N853" s="232"/>
      <c r="O853" s="77">
        <f>M853*N853</f>
        <v>0</v>
      </c>
      <c r="P853" s="79">
        <v>7.1999999999999998E-3</v>
      </c>
      <c r="Q853" s="80">
        <f>M853*P853</f>
        <v>7.1999999999999998E-3</v>
      </c>
      <c r="R853" s="79"/>
      <c r="S853" s="80">
        <f>M853*R853</f>
        <v>0</v>
      </c>
      <c r="T853" s="78">
        <v>15</v>
      </c>
      <c r="U853" s="78">
        <f>O853*(T853/100)</f>
        <v>0</v>
      </c>
      <c r="V853" s="78">
        <f>O853+U853</f>
        <v>0</v>
      </c>
      <c r="W853" s="75"/>
      <c r="X853" s="96" t="s">
        <v>1162</v>
      </c>
      <c r="Y853" s="96">
        <v>1</v>
      </c>
    </row>
    <row r="854" spans="6:25" s="71" customFormat="1" ht="12" outlineLevel="4" x14ac:dyDescent="0.2">
      <c r="F854" s="207"/>
      <c r="G854" s="208"/>
      <c r="H854" s="19" t="s">
        <v>1053</v>
      </c>
      <c r="I854" s="228" t="s">
        <v>2776</v>
      </c>
      <c r="J854" s="221"/>
      <c r="K854" s="221"/>
      <c r="L854" s="221"/>
      <c r="M854" s="221"/>
      <c r="N854" s="245"/>
      <c r="O854" s="231"/>
      <c r="P854" s="209"/>
      <c r="Q854" s="210"/>
      <c r="R854" s="209"/>
      <c r="S854" s="210"/>
      <c r="T854" s="211"/>
      <c r="U854" s="211"/>
      <c r="V854" s="211"/>
      <c r="W854" s="212"/>
      <c r="X854" s="212"/>
      <c r="Y854" s="212"/>
    </row>
    <row r="855" spans="6:25" s="71" customFormat="1" ht="6" customHeight="1" outlineLevel="4" x14ac:dyDescent="0.2">
      <c r="F855" s="207"/>
      <c r="G855" s="208"/>
      <c r="H855" s="20"/>
      <c r="I855" s="212"/>
      <c r="J855" s="208"/>
      <c r="K855" s="213"/>
      <c r="L855" s="214"/>
      <c r="M855" s="213"/>
      <c r="N855" s="241"/>
      <c r="O855" s="214"/>
      <c r="P855" s="209"/>
      <c r="Q855" s="210"/>
      <c r="R855" s="209"/>
      <c r="S855" s="210"/>
      <c r="T855" s="211"/>
      <c r="U855" s="211"/>
      <c r="V855" s="211"/>
      <c r="W855" s="212"/>
      <c r="X855" s="212"/>
      <c r="Y855" s="212"/>
    </row>
    <row r="856" spans="6:25" s="81" customFormat="1" ht="11.25" outlineLevel="5" x14ac:dyDescent="0.2">
      <c r="F856" s="82"/>
      <c r="G856" s="83"/>
      <c r="H856" s="21" t="str">
        <f>IF(AND(H855&lt;&gt;"Výkaz výměr:",I855=""),"Výkaz výměr:","")</f>
        <v>Výkaz výměr:</v>
      </c>
      <c r="I856" s="84" t="s">
        <v>2546</v>
      </c>
      <c r="J856" s="215"/>
      <c r="L856" s="85"/>
      <c r="M856" s="216">
        <v>0</v>
      </c>
      <c r="N856" s="244"/>
      <c r="O856" s="85"/>
      <c r="P856" s="86"/>
      <c r="Q856" s="85"/>
      <c r="R856" s="85"/>
      <c r="S856" s="85"/>
      <c r="T856" s="87" t="s">
        <v>14</v>
      </c>
      <c r="U856" s="85"/>
      <c r="V856" s="85"/>
      <c r="W856" s="88"/>
    </row>
    <row r="857" spans="6:25" s="81" customFormat="1" ht="11.25" outlineLevel="5" x14ac:dyDescent="0.2">
      <c r="F857" s="82"/>
      <c r="G857" s="83"/>
      <c r="H857" s="21" t="str">
        <f>IF(AND(H856&lt;&gt;"Výkaz výměr:",I856=""),"Výkaz výměr:","")</f>
        <v/>
      </c>
      <c r="I857" s="84" t="s">
        <v>2</v>
      </c>
      <c r="J857" s="215"/>
      <c r="L857" s="85"/>
      <c r="M857" s="216">
        <v>1</v>
      </c>
      <c r="N857" s="244"/>
      <c r="O857" s="85"/>
      <c r="P857" s="86"/>
      <c r="Q857" s="85"/>
      <c r="R857" s="85"/>
      <c r="S857" s="85"/>
      <c r="T857" s="87" t="s">
        <v>14</v>
      </c>
      <c r="U857" s="85"/>
      <c r="V857" s="85"/>
      <c r="W857" s="88"/>
    </row>
    <row r="858" spans="6:25" s="205" customFormat="1" ht="12" outlineLevel="4" x14ac:dyDescent="0.2">
      <c r="F858" s="72">
        <v>87</v>
      </c>
      <c r="G858" s="73" t="s">
        <v>34</v>
      </c>
      <c r="H858" s="74" t="s">
        <v>801</v>
      </c>
      <c r="I858" s="75" t="s">
        <v>2873</v>
      </c>
      <c r="J858" s="73" t="s">
        <v>116</v>
      </c>
      <c r="K858" s="76">
        <v>5</v>
      </c>
      <c r="L858" s="77">
        <v>0</v>
      </c>
      <c r="M858" s="206">
        <v>5</v>
      </c>
      <c r="N858" s="232"/>
      <c r="O858" s="77">
        <f>M858*N858</f>
        <v>0</v>
      </c>
      <c r="P858" s="79">
        <v>4.9050000000000003E-2</v>
      </c>
      <c r="Q858" s="80">
        <f>M858*P858</f>
        <v>0.24525000000000002</v>
      </c>
      <c r="R858" s="79"/>
      <c r="S858" s="80">
        <f>M858*R858</f>
        <v>0</v>
      </c>
      <c r="T858" s="78">
        <v>15</v>
      </c>
      <c r="U858" s="78">
        <f>O858*(T858/100)</f>
        <v>0</v>
      </c>
      <c r="V858" s="78">
        <f>O858+U858</f>
        <v>0</v>
      </c>
      <c r="W858" s="75"/>
      <c r="X858" s="96" t="s">
        <v>1162</v>
      </c>
      <c r="Y858" s="96">
        <v>1</v>
      </c>
    </row>
    <row r="859" spans="6:25" s="71" customFormat="1" ht="67.5" outlineLevel="4" x14ac:dyDescent="0.2">
      <c r="F859" s="207"/>
      <c r="G859" s="208"/>
      <c r="H859" s="19" t="s">
        <v>1053</v>
      </c>
      <c r="I859" s="228" t="s">
        <v>3530</v>
      </c>
      <c r="J859" s="221"/>
      <c r="K859" s="221"/>
      <c r="L859" s="221"/>
      <c r="M859" s="221"/>
      <c r="N859" s="245"/>
      <c r="O859" s="231"/>
      <c r="P859" s="209"/>
      <c r="Q859" s="210"/>
      <c r="R859" s="209"/>
      <c r="S859" s="210"/>
      <c r="T859" s="211"/>
      <c r="U859" s="211"/>
      <c r="V859" s="211"/>
      <c r="W859" s="212"/>
      <c r="X859" s="212"/>
      <c r="Y859" s="212"/>
    </row>
    <row r="860" spans="6:25" s="71" customFormat="1" ht="6" customHeight="1" outlineLevel="4" x14ac:dyDescent="0.2">
      <c r="F860" s="207"/>
      <c r="G860" s="208"/>
      <c r="H860" s="20"/>
      <c r="I860" s="212"/>
      <c r="J860" s="208"/>
      <c r="K860" s="213"/>
      <c r="L860" s="214"/>
      <c r="M860" s="213"/>
      <c r="N860" s="241"/>
      <c r="O860" s="214"/>
      <c r="P860" s="209"/>
      <c r="Q860" s="210"/>
      <c r="R860" s="209"/>
      <c r="S860" s="210"/>
      <c r="T860" s="211"/>
      <c r="U860" s="211"/>
      <c r="V860" s="211"/>
      <c r="W860" s="212"/>
      <c r="X860" s="212"/>
      <c r="Y860" s="212"/>
    </row>
    <row r="861" spans="6:25" s="81" customFormat="1" ht="11.25" outlineLevel="5" x14ac:dyDescent="0.2">
      <c r="F861" s="82"/>
      <c r="G861" s="83"/>
      <c r="H861" s="21" t="str">
        <f>IF(AND(H860&lt;&gt;"Výkaz výměr:",I860=""),"Výkaz výměr:","")</f>
        <v>Výkaz výměr:</v>
      </c>
      <c r="I861" s="84" t="s">
        <v>1935</v>
      </c>
      <c r="J861" s="215"/>
      <c r="L861" s="85"/>
      <c r="M861" s="216">
        <v>0</v>
      </c>
      <c r="N861" s="244"/>
      <c r="O861" s="85"/>
      <c r="P861" s="86"/>
      <c r="Q861" s="85"/>
      <c r="R861" s="85"/>
      <c r="S861" s="85"/>
      <c r="T861" s="87" t="s">
        <v>14</v>
      </c>
      <c r="U861" s="85"/>
      <c r="V861" s="85"/>
      <c r="W861" s="88"/>
    </row>
    <row r="862" spans="6:25" s="81" customFormat="1" ht="11.25" outlineLevel="5" x14ac:dyDescent="0.2">
      <c r="F862" s="82"/>
      <c r="G862" s="83"/>
      <c r="H862" s="21" t="str">
        <f>IF(AND(H861&lt;&gt;"Výkaz výměr:",I861=""),"Výkaz výměr:","")</f>
        <v/>
      </c>
      <c r="I862" s="84" t="s">
        <v>6</v>
      </c>
      <c r="J862" s="215"/>
      <c r="L862" s="85"/>
      <c r="M862" s="216">
        <v>5</v>
      </c>
      <c r="N862" s="244"/>
      <c r="O862" s="85"/>
      <c r="P862" s="86"/>
      <c r="Q862" s="85"/>
      <c r="R862" s="85"/>
      <c r="S862" s="85"/>
      <c r="T862" s="87" t="s">
        <v>14</v>
      </c>
      <c r="U862" s="85"/>
      <c r="V862" s="85"/>
      <c r="W862" s="88"/>
    </row>
    <row r="863" spans="6:25" s="205" customFormat="1" ht="24" outlineLevel="4" x14ac:dyDescent="0.2">
      <c r="F863" s="72">
        <v>88</v>
      </c>
      <c r="G863" s="73" t="s">
        <v>34</v>
      </c>
      <c r="H863" s="74" t="s">
        <v>802</v>
      </c>
      <c r="I863" s="75" t="s">
        <v>3256</v>
      </c>
      <c r="J863" s="73" t="s">
        <v>116</v>
      </c>
      <c r="K863" s="76">
        <v>1</v>
      </c>
      <c r="L863" s="77">
        <v>0</v>
      </c>
      <c r="M863" s="206">
        <v>1</v>
      </c>
      <c r="N863" s="232"/>
      <c r="O863" s="77">
        <f>M863*N863</f>
        <v>0</v>
      </c>
      <c r="P863" s="79">
        <v>3.96E-3</v>
      </c>
      <c r="Q863" s="80">
        <f>M863*P863</f>
        <v>3.96E-3</v>
      </c>
      <c r="R863" s="79"/>
      <c r="S863" s="80">
        <f>M863*R863</f>
        <v>0</v>
      </c>
      <c r="T863" s="78">
        <v>15</v>
      </c>
      <c r="U863" s="78">
        <f>O863*(T863/100)</f>
        <v>0</v>
      </c>
      <c r="V863" s="78">
        <f>O863+U863</f>
        <v>0</v>
      </c>
      <c r="W863" s="75"/>
      <c r="X863" s="96" t="s">
        <v>1162</v>
      </c>
      <c r="Y863" s="96">
        <v>1</v>
      </c>
    </row>
    <row r="864" spans="6:25" s="71" customFormat="1" ht="67.5" outlineLevel="4" x14ac:dyDescent="0.2">
      <c r="F864" s="207"/>
      <c r="G864" s="208"/>
      <c r="H864" s="19" t="s">
        <v>1053</v>
      </c>
      <c r="I864" s="228" t="s">
        <v>3501</v>
      </c>
      <c r="J864" s="221"/>
      <c r="K864" s="221"/>
      <c r="L864" s="221"/>
      <c r="M864" s="221"/>
      <c r="N864" s="245"/>
      <c r="O864" s="231"/>
      <c r="P864" s="209"/>
      <c r="Q864" s="210"/>
      <c r="R864" s="209"/>
      <c r="S864" s="210"/>
      <c r="T864" s="211"/>
      <c r="U864" s="211"/>
      <c r="V864" s="211"/>
      <c r="W864" s="212"/>
      <c r="X864" s="212"/>
      <c r="Y864" s="212"/>
    </row>
    <row r="865" spans="6:25" s="71" customFormat="1" ht="6" customHeight="1" outlineLevel="4" x14ac:dyDescent="0.2">
      <c r="F865" s="207"/>
      <c r="G865" s="208"/>
      <c r="H865" s="20"/>
      <c r="I865" s="212"/>
      <c r="J865" s="208"/>
      <c r="K865" s="213"/>
      <c r="L865" s="214"/>
      <c r="M865" s="213"/>
      <c r="N865" s="241"/>
      <c r="O865" s="214"/>
      <c r="P865" s="209"/>
      <c r="Q865" s="210"/>
      <c r="R865" s="209"/>
      <c r="S865" s="210"/>
      <c r="T865" s="211"/>
      <c r="U865" s="211"/>
      <c r="V865" s="211"/>
      <c r="W865" s="212"/>
      <c r="X865" s="212"/>
      <c r="Y865" s="212"/>
    </row>
    <row r="866" spans="6:25" s="81" customFormat="1" ht="11.25" outlineLevel="5" x14ac:dyDescent="0.2">
      <c r="F866" s="82"/>
      <c r="G866" s="83"/>
      <c r="H866" s="21" t="str">
        <f>IF(AND(H865&lt;&gt;"Výkaz výměr:",I865=""),"Výkaz výměr:","")</f>
        <v>Výkaz výměr:</v>
      </c>
      <c r="I866" s="84" t="s">
        <v>1935</v>
      </c>
      <c r="J866" s="215"/>
      <c r="L866" s="85"/>
      <c r="M866" s="216">
        <v>0</v>
      </c>
      <c r="N866" s="244"/>
      <c r="O866" s="85"/>
      <c r="P866" s="86"/>
      <c r="Q866" s="85"/>
      <c r="R866" s="85"/>
      <c r="S866" s="85"/>
      <c r="T866" s="87" t="s">
        <v>14</v>
      </c>
      <c r="U866" s="85"/>
      <c r="V866" s="85"/>
      <c r="W866" s="88"/>
    </row>
    <row r="867" spans="6:25" s="81" customFormat="1" ht="11.25" outlineLevel="5" x14ac:dyDescent="0.2">
      <c r="F867" s="82"/>
      <c r="G867" s="83"/>
      <c r="H867" s="21" t="str">
        <f>IF(AND(H866&lt;&gt;"Výkaz výměr:",I866=""),"Výkaz výměr:","")</f>
        <v/>
      </c>
      <c r="I867" s="84" t="s">
        <v>1385</v>
      </c>
      <c r="J867" s="215"/>
      <c r="L867" s="85"/>
      <c r="M867" s="216">
        <v>0</v>
      </c>
      <c r="N867" s="244"/>
      <c r="O867" s="85"/>
      <c r="P867" s="86"/>
      <c r="Q867" s="85"/>
      <c r="R867" s="85"/>
      <c r="S867" s="85"/>
      <c r="T867" s="87" t="s">
        <v>14</v>
      </c>
      <c r="U867" s="85"/>
      <c r="V867" s="85"/>
      <c r="W867" s="88"/>
    </row>
    <row r="868" spans="6:25" s="81" customFormat="1" ht="11.25" outlineLevel="5" x14ac:dyDescent="0.2">
      <c r="F868" s="82"/>
      <c r="G868" s="83"/>
      <c r="H868" s="21" t="str">
        <f>IF(AND(H867&lt;&gt;"Výkaz výměr:",I867=""),"Výkaz výměr:","")</f>
        <v/>
      </c>
      <c r="I868" s="84" t="s">
        <v>2</v>
      </c>
      <c r="J868" s="215"/>
      <c r="L868" s="85"/>
      <c r="M868" s="216">
        <v>1</v>
      </c>
      <c r="N868" s="244"/>
      <c r="O868" s="85"/>
      <c r="P868" s="86"/>
      <c r="Q868" s="85"/>
      <c r="R868" s="85"/>
      <c r="S868" s="85"/>
      <c r="T868" s="87" t="s">
        <v>14</v>
      </c>
      <c r="U868" s="85"/>
      <c r="V868" s="85"/>
      <c r="W868" s="88"/>
    </row>
    <row r="869" spans="6:25" s="205" customFormat="1" ht="24" outlineLevel="4" x14ac:dyDescent="0.2">
      <c r="F869" s="72">
        <v>89</v>
      </c>
      <c r="G869" s="73" t="s">
        <v>34</v>
      </c>
      <c r="H869" s="74" t="s">
        <v>803</v>
      </c>
      <c r="I869" s="75" t="s">
        <v>3257</v>
      </c>
      <c r="J869" s="73" t="s">
        <v>116</v>
      </c>
      <c r="K869" s="76">
        <v>3</v>
      </c>
      <c r="L869" s="77">
        <v>0</v>
      </c>
      <c r="M869" s="206">
        <v>3</v>
      </c>
      <c r="N869" s="232"/>
      <c r="O869" s="77">
        <f>M869*N869</f>
        <v>0</v>
      </c>
      <c r="P869" s="79">
        <v>5.9800000000000001E-3</v>
      </c>
      <c r="Q869" s="80">
        <f>M869*P869</f>
        <v>1.7940000000000001E-2</v>
      </c>
      <c r="R869" s="79"/>
      <c r="S869" s="80">
        <f>M869*R869</f>
        <v>0</v>
      </c>
      <c r="T869" s="78">
        <v>15</v>
      </c>
      <c r="U869" s="78">
        <f>O869*(T869/100)</f>
        <v>0</v>
      </c>
      <c r="V869" s="78">
        <f>O869+U869</f>
        <v>0</v>
      </c>
      <c r="W869" s="75"/>
      <c r="X869" s="96" t="s">
        <v>1162</v>
      </c>
      <c r="Y869" s="96">
        <v>1</v>
      </c>
    </row>
    <row r="870" spans="6:25" s="71" customFormat="1" ht="67.5" outlineLevel="4" x14ac:dyDescent="0.2">
      <c r="F870" s="207"/>
      <c r="G870" s="208"/>
      <c r="H870" s="19" t="s">
        <v>1053</v>
      </c>
      <c r="I870" s="228" t="s">
        <v>3502</v>
      </c>
      <c r="J870" s="221"/>
      <c r="K870" s="221"/>
      <c r="L870" s="221"/>
      <c r="M870" s="221"/>
      <c r="N870" s="245"/>
      <c r="O870" s="231"/>
      <c r="P870" s="209"/>
      <c r="Q870" s="210"/>
      <c r="R870" s="209"/>
      <c r="S870" s="210"/>
      <c r="T870" s="211"/>
      <c r="U870" s="211"/>
      <c r="V870" s="211"/>
      <c r="W870" s="212"/>
      <c r="X870" s="212"/>
      <c r="Y870" s="212"/>
    </row>
    <row r="871" spans="6:25" s="71" customFormat="1" ht="6" customHeight="1" outlineLevel="4" x14ac:dyDescent="0.2">
      <c r="F871" s="207"/>
      <c r="G871" s="208"/>
      <c r="H871" s="20"/>
      <c r="I871" s="212"/>
      <c r="J871" s="208"/>
      <c r="K871" s="213"/>
      <c r="L871" s="214"/>
      <c r="M871" s="213"/>
      <c r="N871" s="241"/>
      <c r="O871" s="214"/>
      <c r="P871" s="209"/>
      <c r="Q871" s="210"/>
      <c r="R871" s="209"/>
      <c r="S871" s="210"/>
      <c r="T871" s="211"/>
      <c r="U871" s="211"/>
      <c r="V871" s="211"/>
      <c r="W871" s="212"/>
      <c r="X871" s="212"/>
      <c r="Y871" s="212"/>
    </row>
    <row r="872" spans="6:25" s="81" customFormat="1" ht="11.25" outlineLevel="5" x14ac:dyDescent="0.2">
      <c r="F872" s="82"/>
      <c r="G872" s="83"/>
      <c r="H872" s="21" t="str">
        <f t="shared" ref="H872:H878" si="26">IF(AND(H871&lt;&gt;"Výkaz výměr:",I871=""),"Výkaz výměr:","")</f>
        <v>Výkaz výměr:</v>
      </c>
      <c r="I872" s="84" t="s">
        <v>1935</v>
      </c>
      <c r="J872" s="215"/>
      <c r="L872" s="85"/>
      <c r="M872" s="216">
        <v>0</v>
      </c>
      <c r="N872" s="244"/>
      <c r="O872" s="85"/>
      <c r="P872" s="86"/>
      <c r="Q872" s="85"/>
      <c r="R872" s="85"/>
      <c r="S872" s="85"/>
      <c r="T872" s="87" t="s">
        <v>14</v>
      </c>
      <c r="U872" s="85"/>
      <c r="V872" s="85"/>
      <c r="W872" s="88"/>
    </row>
    <row r="873" spans="6:25" s="81" customFormat="1" ht="11.25" outlineLevel="5" x14ac:dyDescent="0.2">
      <c r="F873" s="82"/>
      <c r="G873" s="83"/>
      <c r="H873" s="21" t="str">
        <f t="shared" si="26"/>
        <v/>
      </c>
      <c r="I873" s="84" t="s">
        <v>1388</v>
      </c>
      <c r="J873" s="215"/>
      <c r="L873" s="85"/>
      <c r="M873" s="216">
        <v>0</v>
      </c>
      <c r="N873" s="244"/>
      <c r="O873" s="85"/>
      <c r="P873" s="86"/>
      <c r="Q873" s="85"/>
      <c r="R873" s="85"/>
      <c r="S873" s="85"/>
      <c r="T873" s="87" t="s">
        <v>14</v>
      </c>
      <c r="U873" s="85"/>
      <c r="V873" s="85"/>
      <c r="W873" s="88"/>
    </row>
    <row r="874" spans="6:25" s="81" customFormat="1" ht="11.25" outlineLevel="5" x14ac:dyDescent="0.2">
      <c r="F874" s="82"/>
      <c r="G874" s="83"/>
      <c r="H874" s="21" t="str">
        <f t="shared" si="26"/>
        <v/>
      </c>
      <c r="I874" s="84" t="s">
        <v>2</v>
      </c>
      <c r="J874" s="215"/>
      <c r="L874" s="85"/>
      <c r="M874" s="216">
        <v>1</v>
      </c>
      <c r="N874" s="244"/>
      <c r="O874" s="85"/>
      <c r="P874" s="86"/>
      <c r="Q874" s="85"/>
      <c r="R874" s="85"/>
      <c r="S874" s="85"/>
      <c r="T874" s="87" t="s">
        <v>14</v>
      </c>
      <c r="U874" s="85"/>
      <c r="V874" s="85"/>
      <c r="W874" s="88"/>
    </row>
    <row r="875" spans="6:25" s="81" customFormat="1" ht="11.25" outlineLevel="5" x14ac:dyDescent="0.2">
      <c r="F875" s="82"/>
      <c r="G875" s="83"/>
      <c r="H875" s="21" t="str">
        <f t="shared" si="26"/>
        <v/>
      </c>
      <c r="I875" s="84" t="s">
        <v>1387</v>
      </c>
      <c r="J875" s="215"/>
      <c r="L875" s="85"/>
      <c r="M875" s="216">
        <v>0</v>
      </c>
      <c r="N875" s="244"/>
      <c r="O875" s="85"/>
      <c r="P875" s="86"/>
      <c r="Q875" s="85"/>
      <c r="R875" s="85"/>
      <c r="S875" s="85"/>
      <c r="T875" s="87" t="s">
        <v>14</v>
      </c>
      <c r="U875" s="85"/>
      <c r="V875" s="85"/>
      <c r="W875" s="88"/>
    </row>
    <row r="876" spans="6:25" s="81" customFormat="1" ht="11.25" outlineLevel="5" x14ac:dyDescent="0.2">
      <c r="F876" s="82"/>
      <c r="G876" s="83"/>
      <c r="H876" s="21" t="str">
        <f t="shared" si="26"/>
        <v/>
      </c>
      <c r="I876" s="84" t="s">
        <v>2</v>
      </c>
      <c r="J876" s="215"/>
      <c r="L876" s="85"/>
      <c r="M876" s="216">
        <v>1</v>
      </c>
      <c r="N876" s="244"/>
      <c r="O876" s="85"/>
      <c r="P876" s="86"/>
      <c r="Q876" s="85"/>
      <c r="R876" s="85"/>
      <c r="S876" s="85"/>
      <c r="T876" s="87" t="s">
        <v>14</v>
      </c>
      <c r="U876" s="85"/>
      <c r="V876" s="85"/>
      <c r="W876" s="88"/>
    </row>
    <row r="877" spans="6:25" s="81" customFormat="1" ht="11.25" outlineLevel="5" x14ac:dyDescent="0.2">
      <c r="F877" s="82"/>
      <c r="G877" s="83"/>
      <c r="H877" s="21" t="str">
        <f t="shared" si="26"/>
        <v/>
      </c>
      <c r="I877" s="84" t="s">
        <v>1386</v>
      </c>
      <c r="J877" s="215"/>
      <c r="L877" s="85"/>
      <c r="M877" s="216">
        <v>0</v>
      </c>
      <c r="N877" s="244"/>
      <c r="O877" s="85"/>
      <c r="P877" s="86"/>
      <c r="Q877" s="85"/>
      <c r="R877" s="85"/>
      <c r="S877" s="85"/>
      <c r="T877" s="87" t="s">
        <v>14</v>
      </c>
      <c r="U877" s="85"/>
      <c r="V877" s="85"/>
      <c r="W877" s="88"/>
    </row>
    <row r="878" spans="6:25" s="81" customFormat="1" ht="11.25" outlineLevel="5" x14ac:dyDescent="0.2">
      <c r="F878" s="82"/>
      <c r="G878" s="83"/>
      <c r="H878" s="21" t="str">
        <f t="shared" si="26"/>
        <v/>
      </c>
      <c r="I878" s="84" t="s">
        <v>2</v>
      </c>
      <c r="J878" s="215"/>
      <c r="L878" s="85"/>
      <c r="M878" s="216">
        <v>1</v>
      </c>
      <c r="N878" s="244"/>
      <c r="O878" s="85"/>
      <c r="P878" s="86"/>
      <c r="Q878" s="85"/>
      <c r="R878" s="85"/>
      <c r="S878" s="85"/>
      <c r="T878" s="87" t="s">
        <v>14</v>
      </c>
      <c r="U878" s="85"/>
      <c r="V878" s="85"/>
      <c r="W878" s="88"/>
    </row>
    <row r="879" spans="6:25" s="205" customFormat="1" ht="24" outlineLevel="4" x14ac:dyDescent="0.2">
      <c r="F879" s="72">
        <v>90</v>
      </c>
      <c r="G879" s="73" t="s">
        <v>34</v>
      </c>
      <c r="H879" s="74" t="s">
        <v>804</v>
      </c>
      <c r="I879" s="75" t="s">
        <v>3258</v>
      </c>
      <c r="J879" s="73" t="s">
        <v>116</v>
      </c>
      <c r="K879" s="76">
        <v>1</v>
      </c>
      <c r="L879" s="77">
        <v>0</v>
      </c>
      <c r="M879" s="206">
        <v>1</v>
      </c>
      <c r="N879" s="232"/>
      <c r="O879" s="77">
        <f>M879*N879</f>
        <v>0</v>
      </c>
      <c r="P879" s="79">
        <v>1.1950000000000001E-2</v>
      </c>
      <c r="Q879" s="80">
        <f>M879*P879</f>
        <v>1.1950000000000001E-2</v>
      </c>
      <c r="R879" s="79"/>
      <c r="S879" s="80">
        <f>M879*R879</f>
        <v>0</v>
      </c>
      <c r="T879" s="78">
        <v>15</v>
      </c>
      <c r="U879" s="78">
        <f>O879*(T879/100)</f>
        <v>0</v>
      </c>
      <c r="V879" s="78">
        <f>O879+U879</f>
        <v>0</v>
      </c>
      <c r="W879" s="75"/>
      <c r="X879" s="96" t="s">
        <v>1162</v>
      </c>
      <c r="Y879" s="96">
        <v>1</v>
      </c>
    </row>
    <row r="880" spans="6:25" s="71" customFormat="1" ht="67.5" outlineLevel="4" x14ac:dyDescent="0.2">
      <c r="F880" s="207"/>
      <c r="G880" s="208"/>
      <c r="H880" s="19" t="s">
        <v>1053</v>
      </c>
      <c r="I880" s="228" t="s">
        <v>3503</v>
      </c>
      <c r="J880" s="221"/>
      <c r="K880" s="221"/>
      <c r="L880" s="221"/>
      <c r="M880" s="221"/>
      <c r="N880" s="245"/>
      <c r="O880" s="231"/>
      <c r="P880" s="209"/>
      <c r="Q880" s="210"/>
      <c r="R880" s="209"/>
      <c r="S880" s="210"/>
      <c r="T880" s="211"/>
      <c r="U880" s="211"/>
      <c r="V880" s="211"/>
      <c r="W880" s="212"/>
      <c r="X880" s="212"/>
      <c r="Y880" s="212"/>
    </row>
    <row r="881" spans="6:25" s="71" customFormat="1" ht="6" customHeight="1" outlineLevel="4" x14ac:dyDescent="0.2">
      <c r="F881" s="207"/>
      <c r="G881" s="208"/>
      <c r="H881" s="20"/>
      <c r="I881" s="212"/>
      <c r="J881" s="208"/>
      <c r="K881" s="213"/>
      <c r="L881" s="214"/>
      <c r="M881" s="213"/>
      <c r="N881" s="241"/>
      <c r="O881" s="214"/>
      <c r="P881" s="209"/>
      <c r="Q881" s="210"/>
      <c r="R881" s="209"/>
      <c r="S881" s="210"/>
      <c r="T881" s="211"/>
      <c r="U881" s="211"/>
      <c r="V881" s="211"/>
      <c r="W881" s="212"/>
      <c r="X881" s="212"/>
      <c r="Y881" s="212"/>
    </row>
    <row r="882" spans="6:25" s="81" customFormat="1" ht="11.25" outlineLevel="5" x14ac:dyDescent="0.2">
      <c r="F882" s="82"/>
      <c r="G882" s="83"/>
      <c r="H882" s="21" t="str">
        <f>IF(AND(H881&lt;&gt;"Výkaz výměr:",I881=""),"Výkaz výměr:","")</f>
        <v>Výkaz výměr:</v>
      </c>
      <c r="I882" s="84" t="s">
        <v>1935</v>
      </c>
      <c r="J882" s="215"/>
      <c r="L882" s="85"/>
      <c r="M882" s="216">
        <v>0</v>
      </c>
      <c r="N882" s="244"/>
      <c r="O882" s="85"/>
      <c r="P882" s="86"/>
      <c r="Q882" s="85"/>
      <c r="R882" s="85"/>
      <c r="S882" s="85"/>
      <c r="T882" s="87" t="s">
        <v>14</v>
      </c>
      <c r="U882" s="85"/>
      <c r="V882" s="85"/>
      <c r="W882" s="88"/>
    </row>
    <row r="883" spans="6:25" s="81" customFormat="1" ht="11.25" outlineLevel="5" x14ac:dyDescent="0.2">
      <c r="F883" s="82"/>
      <c r="G883" s="83"/>
      <c r="H883" s="21" t="str">
        <f>IF(AND(H882&lt;&gt;"Výkaz výměr:",I882=""),"Výkaz výměr:","")</f>
        <v/>
      </c>
      <c r="I883" s="84" t="s">
        <v>1389</v>
      </c>
      <c r="J883" s="215"/>
      <c r="L883" s="85"/>
      <c r="M883" s="216">
        <v>0</v>
      </c>
      <c r="N883" s="244"/>
      <c r="O883" s="85"/>
      <c r="P883" s="86"/>
      <c r="Q883" s="85"/>
      <c r="R883" s="85"/>
      <c r="S883" s="85"/>
      <c r="T883" s="87" t="s">
        <v>14</v>
      </c>
      <c r="U883" s="85"/>
      <c r="V883" s="85"/>
      <c r="W883" s="88"/>
    </row>
    <row r="884" spans="6:25" s="81" customFormat="1" ht="11.25" outlineLevel="5" x14ac:dyDescent="0.2">
      <c r="F884" s="82"/>
      <c r="G884" s="83"/>
      <c r="H884" s="21" t="str">
        <f>IF(AND(H883&lt;&gt;"Výkaz výměr:",I883=""),"Výkaz výměr:","")</f>
        <v/>
      </c>
      <c r="I884" s="84" t="s">
        <v>2</v>
      </c>
      <c r="J884" s="215"/>
      <c r="L884" s="85"/>
      <c r="M884" s="216">
        <v>1</v>
      </c>
      <c r="N884" s="244"/>
      <c r="O884" s="85"/>
      <c r="P884" s="86"/>
      <c r="Q884" s="85"/>
      <c r="R884" s="85"/>
      <c r="S884" s="85"/>
      <c r="T884" s="87" t="s">
        <v>14</v>
      </c>
      <c r="U884" s="85"/>
      <c r="V884" s="85"/>
      <c r="W884" s="88"/>
    </row>
    <row r="885" spans="6:25" s="205" customFormat="1" ht="24" outlineLevel="4" x14ac:dyDescent="0.2">
      <c r="F885" s="72">
        <v>91</v>
      </c>
      <c r="G885" s="73" t="s">
        <v>34</v>
      </c>
      <c r="H885" s="74" t="s">
        <v>805</v>
      </c>
      <c r="I885" s="75" t="s">
        <v>3094</v>
      </c>
      <c r="J885" s="73" t="s">
        <v>116</v>
      </c>
      <c r="K885" s="76">
        <v>5</v>
      </c>
      <c r="L885" s="77">
        <v>0</v>
      </c>
      <c r="M885" s="206">
        <v>5</v>
      </c>
      <c r="N885" s="232"/>
      <c r="O885" s="77">
        <f>M885*N885</f>
        <v>0</v>
      </c>
      <c r="P885" s="79"/>
      <c r="Q885" s="80">
        <f>M885*P885</f>
        <v>0</v>
      </c>
      <c r="R885" s="79"/>
      <c r="S885" s="80">
        <f>M885*R885</f>
        <v>0</v>
      </c>
      <c r="T885" s="78">
        <v>15</v>
      </c>
      <c r="U885" s="78">
        <f>O885*(T885/100)</f>
        <v>0</v>
      </c>
      <c r="V885" s="78">
        <f>O885+U885</f>
        <v>0</v>
      </c>
      <c r="W885" s="75"/>
      <c r="X885" s="96" t="s">
        <v>1162</v>
      </c>
      <c r="Y885" s="96">
        <v>1</v>
      </c>
    </row>
    <row r="886" spans="6:25" s="71" customFormat="1" ht="67.5" outlineLevel="4" x14ac:dyDescent="0.2">
      <c r="F886" s="207"/>
      <c r="G886" s="208"/>
      <c r="H886" s="19" t="s">
        <v>1053</v>
      </c>
      <c r="I886" s="228" t="s">
        <v>3580</v>
      </c>
      <c r="J886" s="221"/>
      <c r="K886" s="221"/>
      <c r="L886" s="221"/>
      <c r="M886" s="221"/>
      <c r="N886" s="245"/>
      <c r="O886" s="231"/>
      <c r="P886" s="209"/>
      <c r="Q886" s="210"/>
      <c r="R886" s="209"/>
      <c r="S886" s="210"/>
      <c r="T886" s="211"/>
      <c r="U886" s="211"/>
      <c r="V886" s="211"/>
      <c r="W886" s="212"/>
      <c r="X886" s="212"/>
      <c r="Y886" s="212"/>
    </row>
    <row r="887" spans="6:25" s="71" customFormat="1" ht="6" customHeight="1" outlineLevel="4" x14ac:dyDescent="0.2">
      <c r="F887" s="207"/>
      <c r="G887" s="208"/>
      <c r="H887" s="20"/>
      <c r="I887" s="212"/>
      <c r="J887" s="208"/>
      <c r="K887" s="213"/>
      <c r="L887" s="214"/>
      <c r="M887" s="213"/>
      <c r="N887" s="241"/>
      <c r="O887" s="214"/>
      <c r="P887" s="209"/>
      <c r="Q887" s="210"/>
      <c r="R887" s="209"/>
      <c r="S887" s="210"/>
      <c r="T887" s="211"/>
      <c r="U887" s="211"/>
      <c r="V887" s="211"/>
      <c r="W887" s="212"/>
      <c r="X887" s="212"/>
      <c r="Y887" s="212"/>
    </row>
    <row r="888" spans="6:25" s="205" customFormat="1" ht="24" outlineLevel="4" x14ac:dyDescent="0.2">
      <c r="F888" s="72">
        <v>92</v>
      </c>
      <c r="G888" s="73" t="s">
        <v>34</v>
      </c>
      <c r="H888" s="74" t="s">
        <v>806</v>
      </c>
      <c r="I888" s="75" t="s">
        <v>3063</v>
      </c>
      <c r="J888" s="73" t="s">
        <v>116</v>
      </c>
      <c r="K888" s="76">
        <v>5</v>
      </c>
      <c r="L888" s="77">
        <v>0</v>
      </c>
      <c r="M888" s="206">
        <v>5</v>
      </c>
      <c r="N888" s="232"/>
      <c r="O888" s="77">
        <f>M888*N888</f>
        <v>0</v>
      </c>
      <c r="P888" s="79">
        <v>1.9400000000000001E-3</v>
      </c>
      <c r="Q888" s="80">
        <f>M888*P888</f>
        <v>9.7000000000000003E-3</v>
      </c>
      <c r="R888" s="79"/>
      <c r="S888" s="80">
        <f>M888*R888</f>
        <v>0</v>
      </c>
      <c r="T888" s="78">
        <v>15</v>
      </c>
      <c r="U888" s="78">
        <f>O888*(T888/100)</f>
        <v>0</v>
      </c>
      <c r="V888" s="78">
        <f>O888+U888</f>
        <v>0</v>
      </c>
      <c r="W888" s="75"/>
      <c r="X888" s="96" t="s">
        <v>1162</v>
      </c>
      <c r="Y888" s="96">
        <v>1</v>
      </c>
    </row>
    <row r="889" spans="6:25" s="71" customFormat="1" ht="67.5" outlineLevel="4" x14ac:dyDescent="0.2">
      <c r="F889" s="207"/>
      <c r="G889" s="208"/>
      <c r="H889" s="19" t="s">
        <v>1053</v>
      </c>
      <c r="I889" s="228" t="s">
        <v>3463</v>
      </c>
      <c r="J889" s="221"/>
      <c r="K889" s="221"/>
      <c r="L889" s="221"/>
      <c r="M889" s="221"/>
      <c r="N889" s="245"/>
      <c r="O889" s="231"/>
      <c r="P889" s="209"/>
      <c r="Q889" s="210"/>
      <c r="R889" s="209"/>
      <c r="S889" s="210"/>
      <c r="T889" s="211"/>
      <c r="U889" s="211"/>
      <c r="V889" s="211"/>
      <c r="W889" s="212"/>
      <c r="X889" s="212"/>
      <c r="Y889" s="212"/>
    </row>
    <row r="890" spans="6:25" s="71" customFormat="1" ht="6" customHeight="1" outlineLevel="4" x14ac:dyDescent="0.2">
      <c r="F890" s="207"/>
      <c r="G890" s="208"/>
      <c r="H890" s="20"/>
      <c r="I890" s="212"/>
      <c r="J890" s="208"/>
      <c r="K890" s="213"/>
      <c r="L890" s="214"/>
      <c r="M890" s="213"/>
      <c r="N890" s="241"/>
      <c r="O890" s="214"/>
      <c r="P890" s="209"/>
      <c r="Q890" s="210"/>
      <c r="R890" s="209"/>
      <c r="S890" s="210"/>
      <c r="T890" s="211"/>
      <c r="U890" s="211"/>
      <c r="V890" s="211"/>
      <c r="W890" s="212"/>
      <c r="X890" s="212"/>
      <c r="Y890" s="212"/>
    </row>
    <row r="891" spans="6:25" s="205" customFormat="1" ht="12" outlineLevel="4" x14ac:dyDescent="0.2">
      <c r="F891" s="72">
        <v>93</v>
      </c>
      <c r="G891" s="73" t="s">
        <v>12</v>
      </c>
      <c r="H891" s="74" t="s">
        <v>1031</v>
      </c>
      <c r="I891" s="75" t="s">
        <v>2780</v>
      </c>
      <c r="J891" s="73" t="s">
        <v>116</v>
      </c>
      <c r="K891" s="76">
        <v>1</v>
      </c>
      <c r="L891" s="77">
        <v>0</v>
      </c>
      <c r="M891" s="206">
        <v>1</v>
      </c>
      <c r="N891" s="232"/>
      <c r="O891" s="77">
        <f>M891*N891</f>
        <v>0</v>
      </c>
      <c r="P891" s="79">
        <v>6.5919999999999992E-2</v>
      </c>
      <c r="Q891" s="80">
        <f>M891*P891</f>
        <v>6.5919999999999992E-2</v>
      </c>
      <c r="R891" s="79"/>
      <c r="S891" s="80">
        <f>M891*R891</f>
        <v>0</v>
      </c>
      <c r="T891" s="78">
        <v>15</v>
      </c>
      <c r="U891" s="78">
        <f>O891*(T891/100)</f>
        <v>0</v>
      </c>
      <c r="V891" s="78">
        <f>O891+U891</f>
        <v>0</v>
      </c>
      <c r="W891" s="75"/>
      <c r="X891" s="96" t="s">
        <v>1090</v>
      </c>
      <c r="Y891" s="96">
        <v>1</v>
      </c>
    </row>
    <row r="892" spans="6:25" s="71" customFormat="1" ht="12" outlineLevel="4" x14ac:dyDescent="0.2">
      <c r="F892" s="207"/>
      <c r="G892" s="208"/>
      <c r="H892" s="19" t="s">
        <v>1053</v>
      </c>
      <c r="I892" s="228"/>
      <c r="J892" s="221"/>
      <c r="K892" s="221"/>
      <c r="L892" s="221"/>
      <c r="M892" s="221"/>
      <c r="N892" s="245"/>
      <c r="O892" s="231"/>
      <c r="P892" s="209"/>
      <c r="Q892" s="210"/>
      <c r="R892" s="209"/>
      <c r="S892" s="210"/>
      <c r="T892" s="211"/>
      <c r="U892" s="211"/>
      <c r="V892" s="211"/>
      <c r="W892" s="212"/>
      <c r="X892" s="212"/>
      <c r="Y892" s="212"/>
    </row>
    <row r="893" spans="6:25" s="71" customFormat="1" ht="6" customHeight="1" outlineLevel="4" x14ac:dyDescent="0.2">
      <c r="F893" s="207"/>
      <c r="G893" s="208"/>
      <c r="H893" s="20"/>
      <c r="I893" s="212"/>
      <c r="J893" s="208"/>
      <c r="K893" s="213"/>
      <c r="L893" s="214"/>
      <c r="M893" s="213"/>
      <c r="N893" s="241"/>
      <c r="O893" s="214"/>
      <c r="P893" s="209"/>
      <c r="Q893" s="210"/>
      <c r="R893" s="209"/>
      <c r="S893" s="210"/>
      <c r="T893" s="211"/>
      <c r="U893" s="211"/>
      <c r="V893" s="211"/>
      <c r="W893" s="212"/>
      <c r="X893" s="212"/>
      <c r="Y893" s="212"/>
    </row>
    <row r="894" spans="6:25" s="205" customFormat="1" ht="12" outlineLevel="4" x14ac:dyDescent="0.2">
      <c r="F894" s="72">
        <v>94</v>
      </c>
      <c r="G894" s="73" t="s">
        <v>12</v>
      </c>
      <c r="H894" s="74" t="s">
        <v>1032</v>
      </c>
      <c r="I894" s="75" t="s">
        <v>2781</v>
      </c>
      <c r="J894" s="73" t="s">
        <v>116</v>
      </c>
      <c r="K894" s="76">
        <v>1</v>
      </c>
      <c r="L894" s="77">
        <v>0</v>
      </c>
      <c r="M894" s="206">
        <v>1</v>
      </c>
      <c r="N894" s="232"/>
      <c r="O894" s="77">
        <f>M894*N894</f>
        <v>0</v>
      </c>
      <c r="P894" s="79">
        <v>6.5919999999999992E-2</v>
      </c>
      <c r="Q894" s="80">
        <f>M894*P894</f>
        <v>6.5919999999999992E-2</v>
      </c>
      <c r="R894" s="79"/>
      <c r="S894" s="80">
        <f>M894*R894</f>
        <v>0</v>
      </c>
      <c r="T894" s="78">
        <v>15</v>
      </c>
      <c r="U894" s="78">
        <f>O894*(T894/100)</f>
        <v>0</v>
      </c>
      <c r="V894" s="78">
        <f>O894+U894</f>
        <v>0</v>
      </c>
      <c r="W894" s="75"/>
      <c r="X894" s="96" t="s">
        <v>1090</v>
      </c>
      <c r="Y894" s="96">
        <v>1</v>
      </c>
    </row>
    <row r="895" spans="6:25" s="71" customFormat="1" ht="12" outlineLevel="4" x14ac:dyDescent="0.2">
      <c r="F895" s="207"/>
      <c r="G895" s="208"/>
      <c r="H895" s="19" t="s">
        <v>1053</v>
      </c>
      <c r="I895" s="228"/>
      <c r="J895" s="221"/>
      <c r="K895" s="221"/>
      <c r="L895" s="221"/>
      <c r="M895" s="221"/>
      <c r="N895" s="245"/>
      <c r="O895" s="231"/>
      <c r="P895" s="209"/>
      <c r="Q895" s="210"/>
      <c r="R895" s="209"/>
      <c r="S895" s="210"/>
      <c r="T895" s="211"/>
      <c r="U895" s="211"/>
      <c r="V895" s="211"/>
      <c r="W895" s="212"/>
      <c r="X895" s="212"/>
      <c r="Y895" s="212"/>
    </row>
    <row r="896" spans="6:25" s="71" customFormat="1" ht="6" customHeight="1" outlineLevel="4" x14ac:dyDescent="0.2">
      <c r="F896" s="207"/>
      <c r="G896" s="208"/>
      <c r="H896" s="20"/>
      <c r="I896" s="212"/>
      <c r="J896" s="208"/>
      <c r="K896" s="213"/>
      <c r="L896" s="214"/>
      <c r="M896" s="213"/>
      <c r="N896" s="241"/>
      <c r="O896" s="214"/>
      <c r="P896" s="209"/>
      <c r="Q896" s="210"/>
      <c r="R896" s="209"/>
      <c r="S896" s="210"/>
      <c r="T896" s="211"/>
      <c r="U896" s="211"/>
      <c r="V896" s="211"/>
      <c r="W896" s="212"/>
      <c r="X896" s="212"/>
      <c r="Y896" s="212"/>
    </row>
    <row r="897" spans="6:25" s="205" customFormat="1" ht="12" outlineLevel="4" x14ac:dyDescent="0.2">
      <c r="F897" s="72">
        <v>95</v>
      </c>
      <c r="G897" s="73" t="s">
        <v>12</v>
      </c>
      <c r="H897" s="74" t="s">
        <v>1033</v>
      </c>
      <c r="I897" s="75" t="s">
        <v>2782</v>
      </c>
      <c r="J897" s="73" t="s">
        <v>116</v>
      </c>
      <c r="K897" s="76">
        <v>1</v>
      </c>
      <c r="L897" s="77">
        <v>0</v>
      </c>
      <c r="M897" s="206">
        <v>1</v>
      </c>
      <c r="N897" s="232"/>
      <c r="O897" s="77">
        <f>M897*N897</f>
        <v>0</v>
      </c>
      <c r="P897" s="79">
        <v>6.5920000000000006E-2</v>
      </c>
      <c r="Q897" s="80">
        <f>M897*P897</f>
        <v>6.5920000000000006E-2</v>
      </c>
      <c r="R897" s="79"/>
      <c r="S897" s="80">
        <f>M897*R897</f>
        <v>0</v>
      </c>
      <c r="T897" s="78">
        <v>15</v>
      </c>
      <c r="U897" s="78">
        <f>O897*(T897/100)</f>
        <v>0</v>
      </c>
      <c r="V897" s="78">
        <f>O897+U897</f>
        <v>0</v>
      </c>
      <c r="W897" s="75"/>
      <c r="X897" s="96" t="s">
        <v>1090</v>
      </c>
      <c r="Y897" s="96">
        <v>1</v>
      </c>
    </row>
    <row r="898" spans="6:25" s="71" customFormat="1" ht="12" outlineLevel="4" x14ac:dyDescent="0.2">
      <c r="F898" s="207"/>
      <c r="G898" s="208"/>
      <c r="H898" s="19" t="s">
        <v>1053</v>
      </c>
      <c r="I898" s="228"/>
      <c r="J898" s="221"/>
      <c r="K898" s="221"/>
      <c r="L898" s="221"/>
      <c r="M898" s="221"/>
      <c r="N898" s="245"/>
      <c r="O898" s="231"/>
      <c r="P898" s="209"/>
      <c r="Q898" s="210"/>
      <c r="R898" s="209"/>
      <c r="S898" s="210"/>
      <c r="T898" s="211"/>
      <c r="U898" s="211"/>
      <c r="V898" s="211"/>
      <c r="W898" s="212"/>
      <c r="X898" s="212"/>
      <c r="Y898" s="212"/>
    </row>
    <row r="899" spans="6:25" s="71" customFormat="1" ht="6" customHeight="1" outlineLevel="4" x14ac:dyDescent="0.2">
      <c r="F899" s="207"/>
      <c r="G899" s="208"/>
      <c r="H899" s="20"/>
      <c r="I899" s="212"/>
      <c r="J899" s="208"/>
      <c r="K899" s="213"/>
      <c r="L899" s="214"/>
      <c r="M899" s="213"/>
      <c r="N899" s="241"/>
      <c r="O899" s="214"/>
      <c r="P899" s="209"/>
      <c r="Q899" s="210"/>
      <c r="R899" s="209"/>
      <c r="S899" s="210"/>
      <c r="T899" s="211"/>
      <c r="U899" s="211"/>
      <c r="V899" s="211"/>
      <c r="W899" s="212"/>
      <c r="X899" s="212"/>
      <c r="Y899" s="212"/>
    </row>
    <row r="900" spans="6:25" s="205" customFormat="1" ht="12" outlineLevel="4" x14ac:dyDescent="0.2">
      <c r="F900" s="72">
        <v>96</v>
      </c>
      <c r="G900" s="73" t="s">
        <v>12</v>
      </c>
      <c r="H900" s="74" t="s">
        <v>1034</v>
      </c>
      <c r="I900" s="75" t="s">
        <v>2783</v>
      </c>
      <c r="J900" s="73" t="s">
        <v>116</v>
      </c>
      <c r="K900" s="76">
        <v>1</v>
      </c>
      <c r="L900" s="77">
        <v>0</v>
      </c>
      <c r="M900" s="206">
        <v>1</v>
      </c>
      <c r="N900" s="232"/>
      <c r="O900" s="77">
        <f>M900*N900</f>
        <v>0</v>
      </c>
      <c r="P900" s="79">
        <v>6.5919999999999992E-2</v>
      </c>
      <c r="Q900" s="80">
        <f>M900*P900</f>
        <v>6.5919999999999992E-2</v>
      </c>
      <c r="R900" s="79"/>
      <c r="S900" s="80">
        <f>M900*R900</f>
        <v>0</v>
      </c>
      <c r="T900" s="78">
        <v>15</v>
      </c>
      <c r="U900" s="78">
        <f>O900*(T900/100)</f>
        <v>0</v>
      </c>
      <c r="V900" s="78">
        <f>O900+U900</f>
        <v>0</v>
      </c>
      <c r="W900" s="75"/>
      <c r="X900" s="96" t="s">
        <v>1090</v>
      </c>
      <c r="Y900" s="96">
        <v>1</v>
      </c>
    </row>
    <row r="901" spans="6:25" s="71" customFormat="1" ht="12" outlineLevel="4" x14ac:dyDescent="0.2">
      <c r="F901" s="207"/>
      <c r="G901" s="208"/>
      <c r="H901" s="19" t="s">
        <v>1053</v>
      </c>
      <c r="I901" s="228"/>
      <c r="J901" s="221"/>
      <c r="K901" s="221"/>
      <c r="L901" s="221"/>
      <c r="M901" s="221"/>
      <c r="N901" s="245"/>
      <c r="O901" s="231"/>
      <c r="P901" s="209"/>
      <c r="Q901" s="210"/>
      <c r="R901" s="209"/>
      <c r="S901" s="210"/>
      <c r="T901" s="211"/>
      <c r="U901" s="211"/>
      <c r="V901" s="211"/>
      <c r="W901" s="212"/>
      <c r="X901" s="212"/>
      <c r="Y901" s="212"/>
    </row>
    <row r="902" spans="6:25" s="71" customFormat="1" ht="6" customHeight="1" outlineLevel="4" x14ac:dyDescent="0.2">
      <c r="F902" s="207"/>
      <c r="G902" s="208"/>
      <c r="H902" s="20"/>
      <c r="I902" s="212"/>
      <c r="J902" s="208"/>
      <c r="K902" s="213"/>
      <c r="L902" s="214"/>
      <c r="M902" s="213"/>
      <c r="N902" s="241"/>
      <c r="O902" s="214"/>
      <c r="P902" s="209"/>
      <c r="Q902" s="210"/>
      <c r="R902" s="209"/>
      <c r="S902" s="210"/>
      <c r="T902" s="211"/>
      <c r="U902" s="211"/>
      <c r="V902" s="211"/>
      <c r="W902" s="212"/>
      <c r="X902" s="212"/>
      <c r="Y902" s="212"/>
    </row>
    <row r="903" spans="6:25" s="205" customFormat="1" ht="12" outlineLevel="4" x14ac:dyDescent="0.2">
      <c r="F903" s="72">
        <v>97</v>
      </c>
      <c r="G903" s="73" t="s">
        <v>12</v>
      </c>
      <c r="H903" s="74" t="s">
        <v>1035</v>
      </c>
      <c r="I903" s="75" t="s">
        <v>2809</v>
      </c>
      <c r="J903" s="73" t="s">
        <v>116</v>
      </c>
      <c r="K903" s="76">
        <v>4</v>
      </c>
      <c r="L903" s="77">
        <v>0</v>
      </c>
      <c r="M903" s="206">
        <v>4</v>
      </c>
      <c r="N903" s="232"/>
      <c r="O903" s="77">
        <f>M903*N903</f>
        <v>0</v>
      </c>
      <c r="P903" s="79">
        <v>6.5919999999999992E-2</v>
      </c>
      <c r="Q903" s="80">
        <f>M903*P903</f>
        <v>0.26367999999999997</v>
      </c>
      <c r="R903" s="79"/>
      <c r="S903" s="80">
        <f>M903*R903</f>
        <v>0</v>
      </c>
      <c r="T903" s="78">
        <v>15</v>
      </c>
      <c r="U903" s="78">
        <f>O903*(T903/100)</f>
        <v>0</v>
      </c>
      <c r="V903" s="78">
        <f>O903+U903</f>
        <v>0</v>
      </c>
      <c r="W903" s="75"/>
      <c r="X903" s="96" t="s">
        <v>1090</v>
      </c>
      <c r="Y903" s="96">
        <v>1</v>
      </c>
    </row>
    <row r="904" spans="6:25" s="71" customFormat="1" ht="12" outlineLevel="4" x14ac:dyDescent="0.2">
      <c r="F904" s="207"/>
      <c r="G904" s="208"/>
      <c r="H904" s="19" t="s">
        <v>1053</v>
      </c>
      <c r="I904" s="228"/>
      <c r="J904" s="221"/>
      <c r="K904" s="221"/>
      <c r="L904" s="221"/>
      <c r="M904" s="221"/>
      <c r="N904" s="245"/>
      <c r="O904" s="231"/>
      <c r="P904" s="209"/>
      <c r="Q904" s="210"/>
      <c r="R904" s="209"/>
      <c r="S904" s="210"/>
      <c r="T904" s="211"/>
      <c r="U904" s="211"/>
      <c r="V904" s="211"/>
      <c r="W904" s="212"/>
      <c r="X904" s="212"/>
      <c r="Y904" s="212"/>
    </row>
    <row r="905" spans="6:25" s="71" customFormat="1" ht="6" customHeight="1" outlineLevel="4" x14ac:dyDescent="0.2">
      <c r="F905" s="207"/>
      <c r="G905" s="208"/>
      <c r="H905" s="20"/>
      <c r="I905" s="212"/>
      <c r="J905" s="208"/>
      <c r="K905" s="213"/>
      <c r="L905" s="214"/>
      <c r="M905" s="213"/>
      <c r="N905" s="241"/>
      <c r="O905" s="214"/>
      <c r="P905" s="209"/>
      <c r="Q905" s="210"/>
      <c r="R905" s="209"/>
      <c r="S905" s="210"/>
      <c r="T905" s="211"/>
      <c r="U905" s="211"/>
      <c r="V905" s="211"/>
      <c r="W905" s="212"/>
      <c r="X905" s="212"/>
      <c r="Y905" s="212"/>
    </row>
    <row r="906" spans="6:25" s="205" customFormat="1" ht="12" outlineLevel="4" x14ac:dyDescent="0.2">
      <c r="F906" s="72">
        <v>98</v>
      </c>
      <c r="G906" s="73" t="s">
        <v>12</v>
      </c>
      <c r="H906" s="74" t="s">
        <v>1036</v>
      </c>
      <c r="I906" s="75" t="s">
        <v>2810</v>
      </c>
      <c r="J906" s="73" t="s">
        <v>116</v>
      </c>
      <c r="K906" s="76">
        <v>1</v>
      </c>
      <c r="L906" s="77">
        <v>0</v>
      </c>
      <c r="M906" s="206">
        <v>1</v>
      </c>
      <c r="N906" s="232"/>
      <c r="O906" s="77">
        <f>M906*N906</f>
        <v>0</v>
      </c>
      <c r="P906" s="79">
        <v>6.5919999999999992E-2</v>
      </c>
      <c r="Q906" s="80">
        <f>M906*P906</f>
        <v>6.5919999999999992E-2</v>
      </c>
      <c r="R906" s="79"/>
      <c r="S906" s="80">
        <f>M906*R906</f>
        <v>0</v>
      </c>
      <c r="T906" s="78">
        <v>15</v>
      </c>
      <c r="U906" s="78">
        <f>O906*(T906/100)</f>
        <v>0</v>
      </c>
      <c r="V906" s="78">
        <f>O906+U906</f>
        <v>0</v>
      </c>
      <c r="W906" s="75"/>
      <c r="X906" s="96" t="s">
        <v>1090</v>
      </c>
      <c r="Y906" s="96">
        <v>1</v>
      </c>
    </row>
    <row r="907" spans="6:25" s="71" customFormat="1" ht="12" outlineLevel="4" x14ac:dyDescent="0.2">
      <c r="F907" s="207"/>
      <c r="G907" s="208"/>
      <c r="H907" s="19" t="s">
        <v>1053</v>
      </c>
      <c r="I907" s="228"/>
      <c r="J907" s="221"/>
      <c r="K907" s="221"/>
      <c r="L907" s="221"/>
      <c r="M907" s="221"/>
      <c r="N907" s="245"/>
      <c r="O907" s="231"/>
      <c r="P907" s="209"/>
      <c r="Q907" s="210"/>
      <c r="R907" s="209"/>
      <c r="S907" s="210"/>
      <c r="T907" s="211"/>
      <c r="U907" s="211"/>
      <c r="V907" s="211"/>
      <c r="W907" s="212"/>
      <c r="X907" s="212"/>
      <c r="Y907" s="212"/>
    </row>
    <row r="908" spans="6:25" s="71" customFormat="1" ht="6" customHeight="1" outlineLevel="4" x14ac:dyDescent="0.2">
      <c r="F908" s="207"/>
      <c r="G908" s="208"/>
      <c r="H908" s="20"/>
      <c r="I908" s="212"/>
      <c r="J908" s="208"/>
      <c r="K908" s="213"/>
      <c r="L908" s="214"/>
      <c r="M908" s="213"/>
      <c r="N908" s="241"/>
      <c r="O908" s="214"/>
      <c r="P908" s="209"/>
      <c r="Q908" s="210"/>
      <c r="R908" s="209"/>
      <c r="S908" s="210"/>
      <c r="T908" s="211"/>
      <c r="U908" s="211"/>
      <c r="V908" s="211"/>
      <c r="W908" s="212"/>
      <c r="X908" s="212"/>
      <c r="Y908" s="212"/>
    </row>
    <row r="909" spans="6:25" s="205" customFormat="1" ht="12" outlineLevel="4" x14ac:dyDescent="0.2">
      <c r="F909" s="72">
        <v>99</v>
      </c>
      <c r="G909" s="73" t="s">
        <v>12</v>
      </c>
      <c r="H909" s="74" t="s">
        <v>1037</v>
      </c>
      <c r="I909" s="75" t="s">
        <v>2811</v>
      </c>
      <c r="J909" s="73" t="s">
        <v>116</v>
      </c>
      <c r="K909" s="76">
        <v>2</v>
      </c>
      <c r="L909" s="77">
        <v>0</v>
      </c>
      <c r="M909" s="206">
        <v>2</v>
      </c>
      <c r="N909" s="232"/>
      <c r="O909" s="77">
        <f>M909*N909</f>
        <v>0</v>
      </c>
      <c r="P909" s="79">
        <v>6.5919999999999992E-2</v>
      </c>
      <c r="Q909" s="80">
        <f>M909*P909</f>
        <v>0.13183999999999998</v>
      </c>
      <c r="R909" s="79"/>
      <c r="S909" s="80">
        <f>M909*R909</f>
        <v>0</v>
      </c>
      <c r="T909" s="78">
        <v>15</v>
      </c>
      <c r="U909" s="78">
        <f>O909*(T909/100)</f>
        <v>0</v>
      </c>
      <c r="V909" s="78">
        <f>O909+U909</f>
        <v>0</v>
      </c>
      <c r="W909" s="75"/>
      <c r="X909" s="96" t="s">
        <v>1090</v>
      </c>
      <c r="Y909" s="96">
        <v>1</v>
      </c>
    </row>
    <row r="910" spans="6:25" s="71" customFormat="1" ht="12" outlineLevel="4" x14ac:dyDescent="0.2">
      <c r="F910" s="207"/>
      <c r="G910" s="208"/>
      <c r="H910" s="19" t="s">
        <v>1053</v>
      </c>
      <c r="I910" s="228"/>
      <c r="J910" s="221"/>
      <c r="K910" s="221"/>
      <c r="L910" s="221"/>
      <c r="M910" s="221"/>
      <c r="N910" s="245"/>
      <c r="O910" s="231"/>
      <c r="P910" s="209"/>
      <c r="Q910" s="210"/>
      <c r="R910" s="209"/>
      <c r="S910" s="210"/>
      <c r="T910" s="211"/>
      <c r="U910" s="211"/>
      <c r="V910" s="211"/>
      <c r="W910" s="212"/>
      <c r="X910" s="212"/>
      <c r="Y910" s="212"/>
    </row>
    <row r="911" spans="6:25" s="71" customFormat="1" ht="6" customHeight="1" outlineLevel="4" x14ac:dyDescent="0.2">
      <c r="F911" s="207"/>
      <c r="G911" s="208"/>
      <c r="H911" s="20"/>
      <c r="I911" s="212"/>
      <c r="J911" s="208"/>
      <c r="K911" s="213"/>
      <c r="L911" s="214"/>
      <c r="M911" s="213"/>
      <c r="N911" s="241"/>
      <c r="O911" s="214"/>
      <c r="P911" s="209"/>
      <c r="Q911" s="210"/>
      <c r="R911" s="209"/>
      <c r="S911" s="210"/>
      <c r="T911" s="211"/>
      <c r="U911" s="211"/>
      <c r="V911" s="211"/>
      <c r="W911" s="212"/>
      <c r="X911" s="212"/>
      <c r="Y911" s="212"/>
    </row>
    <row r="912" spans="6:25" s="205" customFormat="1" ht="12" outlineLevel="4" x14ac:dyDescent="0.2">
      <c r="F912" s="72">
        <v>100</v>
      </c>
      <c r="G912" s="73" t="s">
        <v>12</v>
      </c>
      <c r="H912" s="74" t="s">
        <v>1038</v>
      </c>
      <c r="I912" s="75" t="s">
        <v>2812</v>
      </c>
      <c r="J912" s="73" t="s">
        <v>116</v>
      </c>
      <c r="K912" s="76">
        <v>5</v>
      </c>
      <c r="L912" s="77">
        <v>0</v>
      </c>
      <c r="M912" s="206">
        <v>5</v>
      </c>
      <c r="N912" s="232"/>
      <c r="O912" s="77">
        <f>M912*N912</f>
        <v>0</v>
      </c>
      <c r="P912" s="79">
        <v>7.0000000000000007E-2</v>
      </c>
      <c r="Q912" s="80">
        <f>M912*P912</f>
        <v>0.35000000000000003</v>
      </c>
      <c r="R912" s="79"/>
      <c r="S912" s="80">
        <f>M912*R912</f>
        <v>0</v>
      </c>
      <c r="T912" s="78">
        <v>15</v>
      </c>
      <c r="U912" s="78">
        <f>O912*(T912/100)</f>
        <v>0</v>
      </c>
      <c r="V912" s="78">
        <f>O912+U912</f>
        <v>0</v>
      </c>
      <c r="W912" s="75"/>
      <c r="X912" s="96" t="s">
        <v>1090</v>
      </c>
      <c r="Y912" s="96">
        <v>1</v>
      </c>
    </row>
    <row r="913" spans="6:25" s="71" customFormat="1" ht="12" outlineLevel="4" x14ac:dyDescent="0.2">
      <c r="F913" s="207"/>
      <c r="G913" s="208"/>
      <c r="H913" s="19" t="s">
        <v>1053</v>
      </c>
      <c r="I913" s="228"/>
      <c r="J913" s="221"/>
      <c r="K913" s="221"/>
      <c r="L913" s="221"/>
      <c r="M913" s="221"/>
      <c r="N913" s="245"/>
      <c r="O913" s="231"/>
      <c r="P913" s="209"/>
      <c r="Q913" s="210"/>
      <c r="R913" s="209"/>
      <c r="S913" s="210"/>
      <c r="T913" s="211"/>
      <c r="U913" s="211"/>
      <c r="V913" s="211"/>
      <c r="W913" s="212"/>
      <c r="X913" s="212"/>
      <c r="Y913" s="212"/>
    </row>
    <row r="914" spans="6:25" s="71" customFormat="1" ht="6" customHeight="1" outlineLevel="4" x14ac:dyDescent="0.2">
      <c r="F914" s="207"/>
      <c r="G914" s="208"/>
      <c r="H914" s="20"/>
      <c r="I914" s="212"/>
      <c r="J914" s="208"/>
      <c r="K914" s="213"/>
      <c r="L914" s="214"/>
      <c r="M914" s="213"/>
      <c r="N914" s="241"/>
      <c r="O914" s="214"/>
      <c r="P914" s="209"/>
      <c r="Q914" s="210"/>
      <c r="R914" s="209"/>
      <c r="S914" s="210"/>
      <c r="T914" s="211"/>
      <c r="U914" s="211"/>
      <c r="V914" s="211"/>
      <c r="W914" s="212"/>
      <c r="X914" s="212"/>
      <c r="Y914" s="212"/>
    </row>
    <row r="915" spans="6:25" s="205" customFormat="1" ht="12" outlineLevel="4" x14ac:dyDescent="0.2">
      <c r="F915" s="72">
        <v>101</v>
      </c>
      <c r="G915" s="73" t="s">
        <v>12</v>
      </c>
      <c r="H915" s="74" t="s">
        <v>1039</v>
      </c>
      <c r="I915" s="75" t="s">
        <v>2813</v>
      </c>
      <c r="J915" s="73" t="s">
        <v>116</v>
      </c>
      <c r="K915" s="76">
        <v>2</v>
      </c>
      <c r="L915" s="77">
        <v>0</v>
      </c>
      <c r="M915" s="206">
        <v>2</v>
      </c>
      <c r="N915" s="232"/>
      <c r="O915" s="77">
        <f>M915*N915</f>
        <v>0</v>
      </c>
      <c r="P915" s="79">
        <v>7.0000000000000007E-2</v>
      </c>
      <c r="Q915" s="80">
        <f>M915*P915</f>
        <v>0.14000000000000001</v>
      </c>
      <c r="R915" s="79"/>
      <c r="S915" s="80">
        <f>M915*R915</f>
        <v>0</v>
      </c>
      <c r="T915" s="78">
        <v>15</v>
      </c>
      <c r="U915" s="78">
        <f>O915*(T915/100)</f>
        <v>0</v>
      </c>
      <c r="V915" s="78">
        <f>O915+U915</f>
        <v>0</v>
      </c>
      <c r="W915" s="75"/>
      <c r="X915" s="96" t="s">
        <v>1090</v>
      </c>
      <c r="Y915" s="96">
        <v>1</v>
      </c>
    </row>
    <row r="916" spans="6:25" s="71" customFormat="1" ht="12" outlineLevel="4" x14ac:dyDescent="0.2">
      <c r="F916" s="207"/>
      <c r="G916" s="208"/>
      <c r="H916" s="19" t="s">
        <v>1053</v>
      </c>
      <c r="I916" s="228"/>
      <c r="J916" s="221"/>
      <c r="K916" s="221"/>
      <c r="L916" s="221"/>
      <c r="M916" s="221"/>
      <c r="N916" s="245"/>
      <c r="O916" s="231"/>
      <c r="P916" s="209"/>
      <c r="Q916" s="210"/>
      <c r="R916" s="209"/>
      <c r="S916" s="210"/>
      <c r="T916" s="211"/>
      <c r="U916" s="211"/>
      <c r="V916" s="211"/>
      <c r="W916" s="212"/>
      <c r="X916" s="212"/>
      <c r="Y916" s="212"/>
    </row>
    <row r="917" spans="6:25" s="71" customFormat="1" ht="6" customHeight="1" outlineLevel="4" x14ac:dyDescent="0.2">
      <c r="F917" s="207"/>
      <c r="G917" s="208"/>
      <c r="H917" s="20"/>
      <c r="I917" s="212"/>
      <c r="J917" s="208"/>
      <c r="K917" s="213"/>
      <c r="L917" s="214"/>
      <c r="M917" s="213"/>
      <c r="N917" s="241"/>
      <c r="O917" s="214"/>
      <c r="P917" s="209"/>
      <c r="Q917" s="210"/>
      <c r="R917" s="209"/>
      <c r="S917" s="210"/>
      <c r="T917" s="211"/>
      <c r="U917" s="211"/>
      <c r="V917" s="211"/>
      <c r="W917" s="212"/>
      <c r="X917" s="212"/>
      <c r="Y917" s="212"/>
    </row>
    <row r="918" spans="6:25" s="205" customFormat="1" ht="12" outlineLevel="4" x14ac:dyDescent="0.2">
      <c r="F918" s="72">
        <v>102</v>
      </c>
      <c r="G918" s="73" t="s">
        <v>12</v>
      </c>
      <c r="H918" s="74" t="s">
        <v>1040</v>
      </c>
      <c r="I918" s="75" t="s">
        <v>2814</v>
      </c>
      <c r="J918" s="73" t="s">
        <v>116</v>
      </c>
      <c r="K918" s="76">
        <v>3</v>
      </c>
      <c r="L918" s="77">
        <v>0</v>
      </c>
      <c r="M918" s="206">
        <v>3</v>
      </c>
      <c r="N918" s="232"/>
      <c r="O918" s="77">
        <f>M918*N918</f>
        <v>0</v>
      </c>
      <c r="P918" s="79">
        <v>7.0000000000000007E-2</v>
      </c>
      <c r="Q918" s="80">
        <f>M918*P918</f>
        <v>0.21000000000000002</v>
      </c>
      <c r="R918" s="79"/>
      <c r="S918" s="80">
        <f>M918*R918</f>
        <v>0</v>
      </c>
      <c r="T918" s="78">
        <v>15</v>
      </c>
      <c r="U918" s="78">
        <f>O918*(T918/100)</f>
        <v>0</v>
      </c>
      <c r="V918" s="78">
        <f>O918+U918</f>
        <v>0</v>
      </c>
      <c r="W918" s="75"/>
      <c r="X918" s="96" t="s">
        <v>1090</v>
      </c>
      <c r="Y918" s="96">
        <v>1</v>
      </c>
    </row>
    <row r="919" spans="6:25" s="71" customFormat="1" ht="12" outlineLevel="4" x14ac:dyDescent="0.2">
      <c r="F919" s="207"/>
      <c r="G919" s="208"/>
      <c r="H919" s="19" t="s">
        <v>1053</v>
      </c>
      <c r="I919" s="228"/>
      <c r="J919" s="221"/>
      <c r="K919" s="221"/>
      <c r="L919" s="221"/>
      <c r="M919" s="221"/>
      <c r="N919" s="245"/>
      <c r="O919" s="231"/>
      <c r="P919" s="209"/>
      <c r="Q919" s="210"/>
      <c r="R919" s="209"/>
      <c r="S919" s="210"/>
      <c r="T919" s="211"/>
      <c r="U919" s="211"/>
      <c r="V919" s="211"/>
      <c r="W919" s="212"/>
      <c r="X919" s="212"/>
      <c r="Y919" s="212"/>
    </row>
    <row r="920" spans="6:25" s="71" customFormat="1" ht="6" customHeight="1" outlineLevel="4" x14ac:dyDescent="0.2">
      <c r="F920" s="207"/>
      <c r="G920" s="208"/>
      <c r="H920" s="20"/>
      <c r="I920" s="212"/>
      <c r="J920" s="208"/>
      <c r="K920" s="213"/>
      <c r="L920" s="214"/>
      <c r="M920" s="213"/>
      <c r="N920" s="241"/>
      <c r="O920" s="214"/>
      <c r="P920" s="209"/>
      <c r="Q920" s="210"/>
      <c r="R920" s="209"/>
      <c r="S920" s="210"/>
      <c r="T920" s="211"/>
      <c r="U920" s="211"/>
      <c r="V920" s="211"/>
      <c r="W920" s="212"/>
      <c r="X920" s="212"/>
      <c r="Y920" s="212"/>
    </row>
    <row r="921" spans="6:25" s="205" customFormat="1" ht="12" outlineLevel="4" x14ac:dyDescent="0.2">
      <c r="F921" s="72">
        <v>103</v>
      </c>
      <c r="G921" s="73" t="s">
        <v>12</v>
      </c>
      <c r="H921" s="74" t="s">
        <v>1041</v>
      </c>
      <c r="I921" s="75" t="s">
        <v>2815</v>
      </c>
      <c r="J921" s="73" t="s">
        <v>116</v>
      </c>
      <c r="K921" s="76">
        <v>1</v>
      </c>
      <c r="L921" s="77">
        <v>0</v>
      </c>
      <c r="M921" s="206">
        <v>1</v>
      </c>
      <c r="N921" s="232"/>
      <c r="O921" s="77">
        <f>M921*N921</f>
        <v>0</v>
      </c>
      <c r="P921" s="79">
        <v>7.0000000000000007E-2</v>
      </c>
      <c r="Q921" s="80">
        <f>M921*P921</f>
        <v>7.0000000000000007E-2</v>
      </c>
      <c r="R921" s="79"/>
      <c r="S921" s="80">
        <f>M921*R921</f>
        <v>0</v>
      </c>
      <c r="T921" s="78">
        <v>15</v>
      </c>
      <c r="U921" s="78">
        <f>O921*(T921/100)</f>
        <v>0</v>
      </c>
      <c r="V921" s="78">
        <f>O921+U921</f>
        <v>0</v>
      </c>
      <c r="W921" s="75"/>
      <c r="X921" s="96" t="s">
        <v>1090</v>
      </c>
      <c r="Y921" s="96">
        <v>1</v>
      </c>
    </row>
    <row r="922" spans="6:25" s="71" customFormat="1" ht="12" outlineLevel="4" x14ac:dyDescent="0.2">
      <c r="F922" s="207"/>
      <c r="G922" s="208"/>
      <c r="H922" s="19" t="s">
        <v>1053</v>
      </c>
      <c r="I922" s="228"/>
      <c r="J922" s="221"/>
      <c r="K922" s="221"/>
      <c r="L922" s="221"/>
      <c r="M922" s="221"/>
      <c r="N922" s="245"/>
      <c r="O922" s="231"/>
      <c r="P922" s="209"/>
      <c r="Q922" s="210"/>
      <c r="R922" s="209"/>
      <c r="S922" s="210"/>
      <c r="T922" s="211"/>
      <c r="U922" s="211"/>
      <c r="V922" s="211"/>
      <c r="W922" s="212"/>
      <c r="X922" s="212"/>
      <c r="Y922" s="212"/>
    </row>
    <row r="923" spans="6:25" s="71" customFormat="1" ht="6" customHeight="1" outlineLevel="4" x14ac:dyDescent="0.2">
      <c r="F923" s="207"/>
      <c r="G923" s="208"/>
      <c r="H923" s="20"/>
      <c r="I923" s="212"/>
      <c r="J923" s="208"/>
      <c r="K923" s="213"/>
      <c r="L923" s="214"/>
      <c r="M923" s="213"/>
      <c r="N923" s="241"/>
      <c r="O923" s="214"/>
      <c r="P923" s="209"/>
      <c r="Q923" s="210"/>
      <c r="R923" s="209"/>
      <c r="S923" s="210"/>
      <c r="T923" s="211"/>
      <c r="U923" s="211"/>
      <c r="V923" s="211"/>
      <c r="W923" s="212"/>
      <c r="X923" s="212"/>
      <c r="Y923" s="212"/>
    </row>
    <row r="924" spans="6:25" s="205" customFormat="1" ht="12" outlineLevel="4" x14ac:dyDescent="0.2">
      <c r="F924" s="72">
        <v>104</v>
      </c>
      <c r="G924" s="73" t="s">
        <v>12</v>
      </c>
      <c r="H924" s="74" t="s">
        <v>1042</v>
      </c>
      <c r="I924" s="75" t="s">
        <v>2816</v>
      </c>
      <c r="J924" s="73" t="s">
        <v>116</v>
      </c>
      <c r="K924" s="76">
        <v>1</v>
      </c>
      <c r="L924" s="77">
        <v>0</v>
      </c>
      <c r="M924" s="206">
        <v>1</v>
      </c>
      <c r="N924" s="232"/>
      <c r="O924" s="77">
        <f>M924*N924</f>
        <v>0</v>
      </c>
      <c r="P924" s="79">
        <v>7.0000000000000007E-2</v>
      </c>
      <c r="Q924" s="80">
        <f>M924*P924</f>
        <v>7.0000000000000007E-2</v>
      </c>
      <c r="R924" s="79"/>
      <c r="S924" s="80">
        <f>M924*R924</f>
        <v>0</v>
      </c>
      <c r="T924" s="78">
        <v>15</v>
      </c>
      <c r="U924" s="78">
        <f>O924*(T924/100)</f>
        <v>0</v>
      </c>
      <c r="V924" s="78">
        <f>O924+U924</f>
        <v>0</v>
      </c>
      <c r="W924" s="75"/>
      <c r="X924" s="96" t="s">
        <v>1090</v>
      </c>
      <c r="Y924" s="96">
        <v>1</v>
      </c>
    </row>
    <row r="925" spans="6:25" s="71" customFormat="1" ht="12" outlineLevel="4" x14ac:dyDescent="0.2">
      <c r="F925" s="207"/>
      <c r="G925" s="208"/>
      <c r="H925" s="19" t="s">
        <v>1053</v>
      </c>
      <c r="I925" s="228"/>
      <c r="J925" s="221"/>
      <c r="K925" s="221"/>
      <c r="L925" s="221"/>
      <c r="M925" s="221"/>
      <c r="N925" s="245"/>
      <c r="O925" s="231"/>
      <c r="P925" s="209"/>
      <c r="Q925" s="210"/>
      <c r="R925" s="209"/>
      <c r="S925" s="210"/>
      <c r="T925" s="211"/>
      <c r="U925" s="211"/>
      <c r="V925" s="211"/>
      <c r="W925" s="212"/>
      <c r="X925" s="212"/>
      <c r="Y925" s="212"/>
    </row>
    <row r="926" spans="6:25" s="71" customFormat="1" ht="6" customHeight="1" outlineLevel="4" x14ac:dyDescent="0.2">
      <c r="F926" s="207"/>
      <c r="G926" s="208"/>
      <c r="H926" s="20"/>
      <c r="I926" s="212"/>
      <c r="J926" s="208"/>
      <c r="K926" s="213"/>
      <c r="L926" s="214"/>
      <c r="M926" s="213"/>
      <c r="N926" s="241"/>
      <c r="O926" s="214"/>
      <c r="P926" s="209"/>
      <c r="Q926" s="210"/>
      <c r="R926" s="209"/>
      <c r="S926" s="210"/>
      <c r="T926" s="211"/>
      <c r="U926" s="211"/>
      <c r="V926" s="211"/>
      <c r="W926" s="212"/>
      <c r="X926" s="212"/>
      <c r="Y926" s="212"/>
    </row>
    <row r="927" spans="6:25" s="205" customFormat="1" ht="12" outlineLevel="4" x14ac:dyDescent="0.2">
      <c r="F927" s="72">
        <v>105</v>
      </c>
      <c r="G927" s="73" t="s">
        <v>12</v>
      </c>
      <c r="H927" s="74" t="s">
        <v>1043</v>
      </c>
      <c r="I927" s="75" t="s">
        <v>2817</v>
      </c>
      <c r="J927" s="73" t="s">
        <v>116</v>
      </c>
      <c r="K927" s="76">
        <v>1</v>
      </c>
      <c r="L927" s="77">
        <v>0</v>
      </c>
      <c r="M927" s="206">
        <v>1</v>
      </c>
      <c r="N927" s="232"/>
      <c r="O927" s="77">
        <f>M927*N927</f>
        <v>0</v>
      </c>
      <c r="P927" s="79">
        <v>7.5130000000000002E-2</v>
      </c>
      <c r="Q927" s="80">
        <f>M927*P927</f>
        <v>7.5130000000000002E-2</v>
      </c>
      <c r="R927" s="79"/>
      <c r="S927" s="80">
        <f>M927*R927</f>
        <v>0</v>
      </c>
      <c r="T927" s="78">
        <v>15</v>
      </c>
      <c r="U927" s="78">
        <f>O927*(T927/100)</f>
        <v>0</v>
      </c>
      <c r="V927" s="78">
        <f>O927+U927</f>
        <v>0</v>
      </c>
      <c r="W927" s="75"/>
      <c r="X927" s="96" t="s">
        <v>1090</v>
      </c>
      <c r="Y927" s="96">
        <v>1</v>
      </c>
    </row>
    <row r="928" spans="6:25" s="71" customFormat="1" ht="12" outlineLevel="4" x14ac:dyDescent="0.2">
      <c r="F928" s="207"/>
      <c r="G928" s="208"/>
      <c r="H928" s="19" t="s">
        <v>1053</v>
      </c>
      <c r="I928" s="228"/>
      <c r="J928" s="221"/>
      <c r="K928" s="221"/>
      <c r="L928" s="221"/>
      <c r="M928" s="221"/>
      <c r="N928" s="245"/>
      <c r="O928" s="231"/>
      <c r="P928" s="209"/>
      <c r="Q928" s="210"/>
      <c r="R928" s="209"/>
      <c r="S928" s="210"/>
      <c r="T928" s="211"/>
      <c r="U928" s="211"/>
      <c r="V928" s="211"/>
      <c r="W928" s="212"/>
      <c r="X928" s="212"/>
      <c r="Y928" s="212"/>
    </row>
    <row r="929" spans="6:25" s="71" customFormat="1" ht="6" customHeight="1" outlineLevel="4" x14ac:dyDescent="0.2">
      <c r="F929" s="207"/>
      <c r="G929" s="208"/>
      <c r="H929" s="20"/>
      <c r="I929" s="212"/>
      <c r="J929" s="208"/>
      <c r="K929" s="213"/>
      <c r="L929" s="214"/>
      <c r="M929" s="213"/>
      <c r="N929" s="241"/>
      <c r="O929" s="214"/>
      <c r="P929" s="209"/>
      <c r="Q929" s="210"/>
      <c r="R929" s="209"/>
      <c r="S929" s="210"/>
      <c r="T929" s="211"/>
      <c r="U929" s="211"/>
      <c r="V929" s="211"/>
      <c r="W929" s="212"/>
      <c r="X929" s="212"/>
      <c r="Y929" s="212"/>
    </row>
    <row r="930" spans="6:25" s="205" customFormat="1" ht="24" outlineLevel="4" x14ac:dyDescent="0.2">
      <c r="F930" s="72">
        <v>106</v>
      </c>
      <c r="G930" s="73" t="s">
        <v>12</v>
      </c>
      <c r="H930" s="74" t="s">
        <v>1044</v>
      </c>
      <c r="I930" s="75" t="s">
        <v>3013</v>
      </c>
      <c r="J930" s="73" t="s">
        <v>116</v>
      </c>
      <c r="K930" s="76">
        <v>1</v>
      </c>
      <c r="L930" s="77">
        <v>0</v>
      </c>
      <c r="M930" s="206">
        <v>1</v>
      </c>
      <c r="N930" s="232"/>
      <c r="O930" s="77">
        <f>M930*N930</f>
        <v>0</v>
      </c>
      <c r="P930" s="79">
        <v>7.0000000000000007E-2</v>
      </c>
      <c r="Q930" s="80">
        <f>M930*P930</f>
        <v>7.0000000000000007E-2</v>
      </c>
      <c r="R930" s="79"/>
      <c r="S930" s="80">
        <f>M930*R930</f>
        <v>0</v>
      </c>
      <c r="T930" s="78">
        <v>15</v>
      </c>
      <c r="U930" s="78">
        <f>O930*(T930/100)</f>
        <v>0</v>
      </c>
      <c r="V930" s="78">
        <f>O930+U930</f>
        <v>0</v>
      </c>
      <c r="W930" s="75"/>
      <c r="X930" s="96" t="s">
        <v>1090</v>
      </c>
      <c r="Y930" s="96">
        <v>1</v>
      </c>
    </row>
    <row r="931" spans="6:25" s="71" customFormat="1" ht="12" outlineLevel="4" x14ac:dyDescent="0.2">
      <c r="F931" s="207"/>
      <c r="G931" s="208"/>
      <c r="H931" s="19" t="s">
        <v>1053</v>
      </c>
      <c r="I931" s="228"/>
      <c r="J931" s="221"/>
      <c r="K931" s="221"/>
      <c r="L931" s="221"/>
      <c r="M931" s="221"/>
      <c r="N931" s="245"/>
      <c r="O931" s="231"/>
      <c r="P931" s="209"/>
      <c r="Q931" s="210"/>
      <c r="R931" s="209"/>
      <c r="S931" s="210"/>
      <c r="T931" s="211"/>
      <c r="U931" s="211"/>
      <c r="V931" s="211"/>
      <c r="W931" s="212"/>
      <c r="X931" s="212"/>
      <c r="Y931" s="212"/>
    </row>
    <row r="932" spans="6:25" s="71" customFormat="1" ht="6" customHeight="1" outlineLevel="4" x14ac:dyDescent="0.2">
      <c r="F932" s="207"/>
      <c r="G932" s="208"/>
      <c r="H932" s="20"/>
      <c r="I932" s="212"/>
      <c r="J932" s="208"/>
      <c r="K932" s="213"/>
      <c r="L932" s="214"/>
      <c r="M932" s="213"/>
      <c r="N932" s="241"/>
      <c r="O932" s="214"/>
      <c r="P932" s="209"/>
      <c r="Q932" s="210"/>
      <c r="R932" s="209"/>
      <c r="S932" s="210"/>
      <c r="T932" s="211"/>
      <c r="U932" s="211"/>
      <c r="V932" s="211"/>
      <c r="W932" s="212"/>
      <c r="X932" s="212"/>
      <c r="Y932" s="212"/>
    </row>
    <row r="933" spans="6:25" s="205" customFormat="1" ht="24" outlineLevel="4" x14ac:dyDescent="0.2">
      <c r="F933" s="72">
        <v>107</v>
      </c>
      <c r="G933" s="73" t="s">
        <v>12</v>
      </c>
      <c r="H933" s="74" t="s">
        <v>1045</v>
      </c>
      <c r="I933" s="75" t="s">
        <v>3013</v>
      </c>
      <c r="J933" s="73" t="s">
        <v>116</v>
      </c>
      <c r="K933" s="76">
        <v>1</v>
      </c>
      <c r="L933" s="77">
        <v>0</v>
      </c>
      <c r="M933" s="206">
        <v>1</v>
      </c>
      <c r="N933" s="232"/>
      <c r="O933" s="77">
        <f>M933*N933</f>
        <v>0</v>
      </c>
      <c r="P933" s="79">
        <v>7.0000000000000007E-2</v>
      </c>
      <c r="Q933" s="80">
        <f>M933*P933</f>
        <v>7.0000000000000007E-2</v>
      </c>
      <c r="R933" s="79"/>
      <c r="S933" s="80">
        <f>M933*R933</f>
        <v>0</v>
      </c>
      <c r="T933" s="78">
        <v>15</v>
      </c>
      <c r="U933" s="78">
        <f>O933*(T933/100)</f>
        <v>0</v>
      </c>
      <c r="V933" s="78">
        <f>O933+U933</f>
        <v>0</v>
      </c>
      <c r="W933" s="75"/>
      <c r="X933" s="96" t="s">
        <v>1090</v>
      </c>
      <c r="Y933" s="96">
        <v>1</v>
      </c>
    </row>
    <row r="934" spans="6:25" s="71" customFormat="1" ht="12" outlineLevel="4" x14ac:dyDescent="0.2">
      <c r="F934" s="207"/>
      <c r="G934" s="208"/>
      <c r="H934" s="19" t="s">
        <v>1053</v>
      </c>
      <c r="I934" s="228"/>
      <c r="J934" s="221"/>
      <c r="K934" s="221"/>
      <c r="L934" s="221"/>
      <c r="M934" s="221"/>
      <c r="N934" s="245"/>
      <c r="O934" s="231"/>
      <c r="P934" s="209"/>
      <c r="Q934" s="210"/>
      <c r="R934" s="209"/>
      <c r="S934" s="210"/>
      <c r="T934" s="211"/>
      <c r="U934" s="211"/>
      <c r="V934" s="211"/>
      <c r="W934" s="212"/>
      <c r="X934" s="212"/>
      <c r="Y934" s="212"/>
    </row>
    <row r="935" spans="6:25" s="71" customFormat="1" ht="6" customHeight="1" outlineLevel="4" x14ac:dyDescent="0.2">
      <c r="F935" s="207"/>
      <c r="G935" s="208"/>
      <c r="H935" s="20"/>
      <c r="I935" s="212"/>
      <c r="J935" s="208"/>
      <c r="K935" s="213"/>
      <c r="L935" s="214"/>
      <c r="M935" s="213"/>
      <c r="N935" s="241"/>
      <c r="O935" s="214"/>
      <c r="P935" s="209"/>
      <c r="Q935" s="210"/>
      <c r="R935" s="209"/>
      <c r="S935" s="210"/>
      <c r="T935" s="211"/>
      <c r="U935" s="211"/>
      <c r="V935" s="211"/>
      <c r="W935" s="212"/>
      <c r="X935" s="212"/>
      <c r="Y935" s="212"/>
    </row>
    <row r="936" spans="6:25" s="205" customFormat="1" ht="24" outlineLevel="4" x14ac:dyDescent="0.2">
      <c r="F936" s="72">
        <v>108</v>
      </c>
      <c r="G936" s="73" t="s">
        <v>12</v>
      </c>
      <c r="H936" s="74" t="s">
        <v>1046</v>
      </c>
      <c r="I936" s="75" t="s">
        <v>3013</v>
      </c>
      <c r="J936" s="73" t="s">
        <v>116</v>
      </c>
      <c r="K936" s="76">
        <v>1</v>
      </c>
      <c r="L936" s="77">
        <v>0</v>
      </c>
      <c r="M936" s="206">
        <v>1</v>
      </c>
      <c r="N936" s="232"/>
      <c r="O936" s="77">
        <f>M936*N936</f>
        <v>0</v>
      </c>
      <c r="P936" s="79">
        <v>7.0000000000000007E-2</v>
      </c>
      <c r="Q936" s="80">
        <f>M936*P936</f>
        <v>7.0000000000000007E-2</v>
      </c>
      <c r="R936" s="79"/>
      <c r="S936" s="80">
        <f>M936*R936</f>
        <v>0</v>
      </c>
      <c r="T936" s="78">
        <v>15</v>
      </c>
      <c r="U936" s="78">
        <f>O936*(T936/100)</f>
        <v>0</v>
      </c>
      <c r="V936" s="78">
        <f>O936+U936</f>
        <v>0</v>
      </c>
      <c r="W936" s="75"/>
      <c r="X936" s="96" t="s">
        <v>1090</v>
      </c>
      <c r="Y936" s="96">
        <v>1</v>
      </c>
    </row>
    <row r="937" spans="6:25" s="71" customFormat="1" ht="12" outlineLevel="4" x14ac:dyDescent="0.2">
      <c r="F937" s="207"/>
      <c r="G937" s="208"/>
      <c r="H937" s="19" t="s">
        <v>1053</v>
      </c>
      <c r="I937" s="228"/>
      <c r="J937" s="221"/>
      <c r="K937" s="221"/>
      <c r="L937" s="221"/>
      <c r="M937" s="221"/>
      <c r="N937" s="245"/>
      <c r="O937" s="231"/>
      <c r="P937" s="209"/>
      <c r="Q937" s="210"/>
      <c r="R937" s="209"/>
      <c r="S937" s="210"/>
      <c r="T937" s="211"/>
      <c r="U937" s="211"/>
      <c r="V937" s="211"/>
      <c r="W937" s="212"/>
      <c r="X937" s="212"/>
      <c r="Y937" s="212"/>
    </row>
    <row r="938" spans="6:25" s="71" customFormat="1" ht="6" customHeight="1" outlineLevel="4" x14ac:dyDescent="0.2">
      <c r="F938" s="207"/>
      <c r="G938" s="208"/>
      <c r="H938" s="20"/>
      <c r="I938" s="212"/>
      <c r="J938" s="208"/>
      <c r="K938" s="213"/>
      <c r="L938" s="214"/>
      <c r="M938" s="213"/>
      <c r="N938" s="241"/>
      <c r="O938" s="214"/>
      <c r="P938" s="209"/>
      <c r="Q938" s="210"/>
      <c r="R938" s="209"/>
      <c r="S938" s="210"/>
      <c r="T938" s="211"/>
      <c r="U938" s="211"/>
      <c r="V938" s="211"/>
      <c r="W938" s="212"/>
      <c r="X938" s="212"/>
      <c r="Y938" s="212"/>
    </row>
    <row r="939" spans="6:25" s="205" customFormat="1" ht="24" outlineLevel="4" x14ac:dyDescent="0.2">
      <c r="F939" s="72">
        <v>109</v>
      </c>
      <c r="G939" s="73" t="s">
        <v>12</v>
      </c>
      <c r="H939" s="74" t="s">
        <v>1047</v>
      </c>
      <c r="I939" s="75" t="s">
        <v>3013</v>
      </c>
      <c r="J939" s="73" t="s">
        <v>116</v>
      </c>
      <c r="K939" s="76">
        <v>1</v>
      </c>
      <c r="L939" s="77">
        <v>0</v>
      </c>
      <c r="M939" s="206">
        <v>1</v>
      </c>
      <c r="N939" s="232"/>
      <c r="O939" s="77">
        <f>M939*N939</f>
        <v>0</v>
      </c>
      <c r="P939" s="79">
        <v>7.0000000000000007E-2</v>
      </c>
      <c r="Q939" s="80">
        <f>M939*P939</f>
        <v>7.0000000000000007E-2</v>
      </c>
      <c r="R939" s="79"/>
      <c r="S939" s="80">
        <f>M939*R939</f>
        <v>0</v>
      </c>
      <c r="T939" s="78">
        <v>15</v>
      </c>
      <c r="U939" s="78">
        <f>O939*(T939/100)</f>
        <v>0</v>
      </c>
      <c r="V939" s="78">
        <f>O939+U939</f>
        <v>0</v>
      </c>
      <c r="W939" s="75"/>
      <c r="X939" s="96" t="s">
        <v>1090</v>
      </c>
      <c r="Y939" s="96">
        <v>1</v>
      </c>
    </row>
    <row r="940" spans="6:25" s="71" customFormat="1" ht="12" outlineLevel="4" x14ac:dyDescent="0.2">
      <c r="F940" s="207"/>
      <c r="G940" s="208"/>
      <c r="H940" s="19" t="s">
        <v>1053</v>
      </c>
      <c r="I940" s="228"/>
      <c r="J940" s="221"/>
      <c r="K940" s="221"/>
      <c r="L940" s="221"/>
      <c r="M940" s="221"/>
      <c r="N940" s="245"/>
      <c r="O940" s="231"/>
      <c r="P940" s="209"/>
      <c r="Q940" s="210"/>
      <c r="R940" s="209"/>
      <c r="S940" s="210"/>
      <c r="T940" s="211"/>
      <c r="U940" s="211"/>
      <c r="V940" s="211"/>
      <c r="W940" s="212"/>
      <c r="X940" s="212"/>
      <c r="Y940" s="212"/>
    </row>
    <row r="941" spans="6:25" s="71" customFormat="1" ht="6" customHeight="1" outlineLevel="4" x14ac:dyDescent="0.2">
      <c r="F941" s="207"/>
      <c r="G941" s="208"/>
      <c r="H941" s="20"/>
      <c r="I941" s="212"/>
      <c r="J941" s="208"/>
      <c r="K941" s="213"/>
      <c r="L941" s="214"/>
      <c r="M941" s="213"/>
      <c r="N941" s="241"/>
      <c r="O941" s="214"/>
      <c r="P941" s="209"/>
      <c r="Q941" s="210"/>
      <c r="R941" s="209"/>
      <c r="S941" s="210"/>
      <c r="T941" s="211"/>
      <c r="U941" s="211"/>
      <c r="V941" s="211"/>
      <c r="W941" s="212"/>
      <c r="X941" s="212"/>
      <c r="Y941" s="212"/>
    </row>
    <row r="942" spans="6:25" s="205" customFormat="1" ht="24" outlineLevel="4" x14ac:dyDescent="0.2">
      <c r="F942" s="72">
        <v>110</v>
      </c>
      <c r="G942" s="73" t="s">
        <v>12</v>
      </c>
      <c r="H942" s="74" t="s">
        <v>1048</v>
      </c>
      <c r="I942" s="75" t="s">
        <v>3013</v>
      </c>
      <c r="J942" s="73" t="s">
        <v>116</v>
      </c>
      <c r="K942" s="76">
        <v>1</v>
      </c>
      <c r="L942" s="77">
        <v>0</v>
      </c>
      <c r="M942" s="206">
        <v>1</v>
      </c>
      <c r="N942" s="232"/>
      <c r="O942" s="77">
        <f>M942*N942</f>
        <v>0</v>
      </c>
      <c r="P942" s="79">
        <v>7.5130000000000002E-2</v>
      </c>
      <c r="Q942" s="80">
        <f>M942*P942</f>
        <v>7.5130000000000002E-2</v>
      </c>
      <c r="R942" s="79"/>
      <c r="S942" s="80">
        <f>M942*R942</f>
        <v>0</v>
      </c>
      <c r="T942" s="78">
        <v>15</v>
      </c>
      <c r="U942" s="78">
        <f>O942*(T942/100)</f>
        <v>0</v>
      </c>
      <c r="V942" s="78">
        <f>O942+U942</f>
        <v>0</v>
      </c>
      <c r="W942" s="75"/>
      <c r="X942" s="96" t="s">
        <v>1090</v>
      </c>
      <c r="Y942" s="96">
        <v>1</v>
      </c>
    </row>
    <row r="943" spans="6:25" s="71" customFormat="1" ht="12" outlineLevel="4" x14ac:dyDescent="0.2">
      <c r="F943" s="207"/>
      <c r="G943" s="208"/>
      <c r="H943" s="19" t="s">
        <v>1053</v>
      </c>
      <c r="I943" s="228"/>
      <c r="J943" s="221"/>
      <c r="K943" s="221"/>
      <c r="L943" s="221"/>
      <c r="M943" s="221"/>
      <c r="N943" s="245"/>
      <c r="O943" s="231"/>
      <c r="P943" s="209"/>
      <c r="Q943" s="210"/>
      <c r="R943" s="209"/>
      <c r="S943" s="210"/>
      <c r="T943" s="211"/>
      <c r="U943" s="211"/>
      <c r="V943" s="211"/>
      <c r="W943" s="212"/>
      <c r="X943" s="212"/>
      <c r="Y943" s="212"/>
    </row>
    <row r="944" spans="6:25" s="71" customFormat="1" ht="6" customHeight="1" outlineLevel="4" x14ac:dyDescent="0.2">
      <c r="F944" s="207"/>
      <c r="G944" s="208"/>
      <c r="H944" s="20"/>
      <c r="I944" s="212"/>
      <c r="J944" s="208"/>
      <c r="K944" s="213"/>
      <c r="L944" s="214"/>
      <c r="M944" s="213"/>
      <c r="N944" s="241"/>
      <c r="O944" s="214"/>
      <c r="P944" s="209"/>
      <c r="Q944" s="210"/>
      <c r="R944" s="209"/>
      <c r="S944" s="210"/>
      <c r="T944" s="211"/>
      <c r="U944" s="211"/>
      <c r="V944" s="211"/>
      <c r="W944" s="212"/>
      <c r="X944" s="212"/>
      <c r="Y944" s="212"/>
    </row>
    <row r="945" spans="6:25" s="6" customFormat="1" ht="12.75" customHeight="1" outlineLevel="4" x14ac:dyDescent="0.2">
      <c r="F945" s="7"/>
      <c r="G945" s="8"/>
      <c r="H945" s="8"/>
      <c r="I945" s="217"/>
      <c r="J945" s="218"/>
      <c r="K945" s="219"/>
      <c r="L945" s="220"/>
      <c r="M945" s="219"/>
      <c r="N945" s="242"/>
      <c r="O945" s="11"/>
      <c r="P945" s="12"/>
      <c r="Q945" s="11"/>
      <c r="R945" s="11"/>
      <c r="S945" s="11"/>
      <c r="T945" s="5" t="s">
        <v>14</v>
      </c>
      <c r="U945" s="11"/>
      <c r="V945" s="11"/>
      <c r="W945" s="11"/>
    </row>
    <row r="946" spans="6:25" s="60" customFormat="1" ht="16.5" customHeight="1" outlineLevel="3" x14ac:dyDescent="0.2">
      <c r="F946" s="61"/>
      <c r="G946" s="62"/>
      <c r="H946" s="63"/>
      <c r="I946" s="227" t="s">
        <v>3670</v>
      </c>
      <c r="J946" s="62"/>
      <c r="K946" s="64"/>
      <c r="L946" s="65"/>
      <c r="M946" s="64"/>
      <c r="N946" s="239"/>
      <c r="O946" s="65">
        <f>SUBTOTAL(9,O947:O953)</f>
        <v>0</v>
      </c>
      <c r="P946" s="67"/>
      <c r="Q946" s="68">
        <f>SUBTOTAL(9,Q947:Q953)</f>
        <v>0</v>
      </c>
      <c r="R946" s="65"/>
      <c r="S946" s="68">
        <f>SUBTOTAL(9,S947:S953)</f>
        <v>0</v>
      </c>
      <c r="T946" s="69" t="s">
        <v>14</v>
      </c>
      <c r="U946" s="66">
        <f>SUBTOTAL(9,U947:U953)</f>
        <v>0</v>
      </c>
      <c r="V946" s="66">
        <f>SUBTOTAL(9,V947:V953)</f>
        <v>0</v>
      </c>
      <c r="W946" s="70"/>
      <c r="Y946" s="66">
        <f>SUBTOTAL(9,Y947:Y953)</f>
        <v>2</v>
      </c>
    </row>
    <row r="947" spans="6:25" s="205" customFormat="1" ht="12" outlineLevel="4" x14ac:dyDescent="0.2">
      <c r="F947" s="72">
        <v>111</v>
      </c>
      <c r="G947" s="73" t="s">
        <v>34</v>
      </c>
      <c r="H947" s="74" t="s">
        <v>861</v>
      </c>
      <c r="I947" s="75" t="s">
        <v>2725</v>
      </c>
      <c r="J947" s="73" t="s">
        <v>16</v>
      </c>
      <c r="K947" s="76">
        <v>324.67409222499998</v>
      </c>
      <c r="L947" s="77">
        <v>0</v>
      </c>
      <c r="M947" s="206">
        <v>324.67409222499998</v>
      </c>
      <c r="N947" s="232"/>
      <c r="O947" s="77">
        <f>M947*N947</f>
        <v>0</v>
      </c>
      <c r="P947" s="79"/>
      <c r="Q947" s="80">
        <f>M947*P947</f>
        <v>0</v>
      </c>
      <c r="R947" s="79"/>
      <c r="S947" s="80">
        <f>M947*R947</f>
        <v>0</v>
      </c>
      <c r="T947" s="78">
        <v>15</v>
      </c>
      <c r="U947" s="78">
        <f>O947*(T947/100)</f>
        <v>0</v>
      </c>
      <c r="V947" s="78">
        <f>O947+U947</f>
        <v>0</v>
      </c>
      <c r="W947" s="75" t="s">
        <v>1942</v>
      </c>
      <c r="X947" s="96" t="s">
        <v>1162</v>
      </c>
      <c r="Y947" s="96">
        <v>1</v>
      </c>
    </row>
    <row r="948" spans="6:25" s="71" customFormat="1" ht="56.25" outlineLevel="4" x14ac:dyDescent="0.2">
      <c r="F948" s="207"/>
      <c r="G948" s="208"/>
      <c r="H948" s="19" t="s">
        <v>1053</v>
      </c>
      <c r="I948" s="228" t="s">
        <v>3620</v>
      </c>
      <c r="J948" s="221"/>
      <c r="K948" s="221"/>
      <c r="L948" s="221"/>
      <c r="M948" s="221"/>
      <c r="N948" s="245"/>
      <c r="O948" s="231"/>
      <c r="P948" s="209"/>
      <c r="Q948" s="210"/>
      <c r="R948" s="209"/>
      <c r="S948" s="210"/>
      <c r="T948" s="211"/>
      <c r="U948" s="211"/>
      <c r="V948" s="211"/>
      <c r="W948" s="212"/>
      <c r="X948" s="212"/>
      <c r="Y948" s="212"/>
    </row>
    <row r="949" spans="6:25" s="71" customFormat="1" ht="6" customHeight="1" outlineLevel="4" x14ac:dyDescent="0.2">
      <c r="F949" s="207"/>
      <c r="G949" s="208"/>
      <c r="H949" s="20"/>
      <c r="I949" s="212"/>
      <c r="J949" s="208"/>
      <c r="K949" s="213"/>
      <c r="L949" s="214"/>
      <c r="M949" s="213"/>
      <c r="N949" s="241"/>
      <c r="O949" s="214"/>
      <c r="P949" s="209"/>
      <c r="Q949" s="210"/>
      <c r="R949" s="209"/>
      <c r="S949" s="210"/>
      <c r="T949" s="211"/>
      <c r="U949" s="211"/>
      <c r="V949" s="211"/>
      <c r="W949" s="212"/>
      <c r="X949" s="212"/>
      <c r="Y949" s="212"/>
    </row>
    <row r="950" spans="6:25" s="205" customFormat="1" ht="24" outlineLevel="4" x14ac:dyDescent="0.2">
      <c r="F950" s="72">
        <v>112</v>
      </c>
      <c r="G950" s="73" t="s">
        <v>34</v>
      </c>
      <c r="H950" s="74" t="s">
        <v>865</v>
      </c>
      <c r="I950" s="75" t="s">
        <v>3045</v>
      </c>
      <c r="J950" s="73" t="s">
        <v>16</v>
      </c>
      <c r="K950" s="76">
        <v>324.67409222499998</v>
      </c>
      <c r="L950" s="77">
        <v>0</v>
      </c>
      <c r="M950" s="206">
        <v>324.67409222499998</v>
      </c>
      <c r="N950" s="232"/>
      <c r="O950" s="77">
        <f>M950*N950</f>
        <v>0</v>
      </c>
      <c r="P950" s="79"/>
      <c r="Q950" s="80">
        <f>M950*P950</f>
        <v>0</v>
      </c>
      <c r="R950" s="79"/>
      <c r="S950" s="80">
        <f>M950*R950</f>
        <v>0</v>
      </c>
      <c r="T950" s="78">
        <v>15</v>
      </c>
      <c r="U950" s="78">
        <f>O950*(T950/100)</f>
        <v>0</v>
      </c>
      <c r="V950" s="78">
        <f>O950+U950</f>
        <v>0</v>
      </c>
      <c r="W950" s="75" t="s">
        <v>1942</v>
      </c>
      <c r="X950" s="96" t="s">
        <v>1162</v>
      </c>
      <c r="Y950" s="96">
        <v>1</v>
      </c>
    </row>
    <row r="951" spans="6:25" s="71" customFormat="1" ht="56.25" outlineLevel="4" x14ac:dyDescent="0.2">
      <c r="F951" s="207"/>
      <c r="G951" s="208"/>
      <c r="H951" s="19" t="s">
        <v>1053</v>
      </c>
      <c r="I951" s="228" t="s">
        <v>3647</v>
      </c>
      <c r="J951" s="221"/>
      <c r="K951" s="221"/>
      <c r="L951" s="221"/>
      <c r="M951" s="221"/>
      <c r="N951" s="245"/>
      <c r="O951" s="231"/>
      <c r="P951" s="209"/>
      <c r="Q951" s="210"/>
      <c r="R951" s="209"/>
      <c r="S951" s="210"/>
      <c r="T951" s="211"/>
      <c r="U951" s="211"/>
      <c r="V951" s="211"/>
      <c r="W951" s="212"/>
      <c r="X951" s="212"/>
      <c r="Y951" s="212"/>
    </row>
    <row r="952" spans="6:25" s="71" customFormat="1" ht="6" customHeight="1" outlineLevel="4" x14ac:dyDescent="0.2">
      <c r="F952" s="207"/>
      <c r="G952" s="208"/>
      <c r="H952" s="20"/>
      <c r="I952" s="212"/>
      <c r="J952" s="208"/>
      <c r="K952" s="213"/>
      <c r="L952" s="214"/>
      <c r="M952" s="213"/>
      <c r="N952" s="241"/>
      <c r="O952" s="214"/>
      <c r="P952" s="209"/>
      <c r="Q952" s="210"/>
      <c r="R952" s="209"/>
      <c r="S952" s="210"/>
      <c r="T952" s="211"/>
      <c r="U952" s="211"/>
      <c r="V952" s="211"/>
      <c r="W952" s="212"/>
      <c r="X952" s="212"/>
      <c r="Y952" s="212"/>
    </row>
    <row r="953" spans="6:25" s="6" customFormat="1" ht="12.75" customHeight="1" outlineLevel="4" x14ac:dyDescent="0.2">
      <c r="F953" s="7"/>
      <c r="G953" s="8"/>
      <c r="H953" s="8"/>
      <c r="I953" s="217"/>
      <c r="J953" s="218"/>
      <c r="K953" s="219"/>
      <c r="L953" s="220"/>
      <c r="M953" s="219"/>
      <c r="N953" s="242"/>
      <c r="O953" s="11"/>
      <c r="P953" s="12"/>
      <c r="Q953" s="11"/>
      <c r="R953" s="11"/>
      <c r="S953" s="11"/>
      <c r="T953" s="5" t="s">
        <v>14</v>
      </c>
      <c r="U953" s="11"/>
      <c r="V953" s="11"/>
      <c r="W953" s="11"/>
    </row>
    <row r="954" spans="6:25" s="60" customFormat="1" ht="16.5" customHeight="1" outlineLevel="3" x14ac:dyDescent="0.2">
      <c r="F954" s="61"/>
      <c r="G954" s="62"/>
      <c r="H954" s="63"/>
      <c r="I954" s="227" t="s">
        <v>3692</v>
      </c>
      <c r="J954" s="62"/>
      <c r="K954" s="64"/>
      <c r="L954" s="65"/>
      <c r="M954" s="64"/>
      <c r="N954" s="239"/>
      <c r="O954" s="65">
        <f>SUBTOTAL(9,O955:O978)</f>
        <v>0</v>
      </c>
      <c r="P954" s="67"/>
      <c r="Q954" s="68">
        <f>SUBTOTAL(9,Q955:Q978)</f>
        <v>0.25144410000000006</v>
      </c>
      <c r="R954" s="65"/>
      <c r="S954" s="68">
        <f>SUBTOTAL(9,S955:S978)</f>
        <v>0</v>
      </c>
      <c r="T954" s="69" t="s">
        <v>14</v>
      </c>
      <c r="U954" s="66">
        <f>SUBTOTAL(9,U955:U978)</f>
        <v>0</v>
      </c>
      <c r="V954" s="66">
        <f>SUBTOTAL(9,V955:V978)</f>
        <v>0</v>
      </c>
      <c r="W954" s="70"/>
      <c r="Y954" s="66">
        <f>SUBTOTAL(9,Y955:Y978)</f>
        <v>5</v>
      </c>
    </row>
    <row r="955" spans="6:25" s="205" customFormat="1" ht="12" outlineLevel="4" x14ac:dyDescent="0.2">
      <c r="F955" s="72">
        <v>113</v>
      </c>
      <c r="G955" s="73" t="s">
        <v>34</v>
      </c>
      <c r="H955" s="74" t="s">
        <v>652</v>
      </c>
      <c r="I955" s="75" t="s">
        <v>2130</v>
      </c>
      <c r="J955" s="73" t="s">
        <v>116</v>
      </c>
      <c r="K955" s="76">
        <v>6</v>
      </c>
      <c r="L955" s="77">
        <v>0</v>
      </c>
      <c r="M955" s="206">
        <v>6</v>
      </c>
      <c r="N955" s="232"/>
      <c r="O955" s="77">
        <f>M955*N955</f>
        <v>0</v>
      </c>
      <c r="P955" s="79"/>
      <c r="Q955" s="80">
        <f>M955*P955</f>
        <v>0</v>
      </c>
      <c r="R955" s="79"/>
      <c r="S955" s="80">
        <f>M955*R955</f>
        <v>0</v>
      </c>
      <c r="T955" s="78">
        <v>15</v>
      </c>
      <c r="U955" s="78">
        <f>O955*(T955/100)</f>
        <v>0</v>
      </c>
      <c r="V955" s="78">
        <f>O955+U955</f>
        <v>0</v>
      </c>
      <c r="W955" s="75"/>
      <c r="X955" s="96" t="s">
        <v>1162</v>
      </c>
      <c r="Y955" s="96">
        <v>1</v>
      </c>
    </row>
    <row r="956" spans="6:25" s="71" customFormat="1" ht="33.75" outlineLevel="4" x14ac:dyDescent="0.2">
      <c r="F956" s="207"/>
      <c r="G956" s="208"/>
      <c r="H956" s="19" t="s">
        <v>1053</v>
      </c>
      <c r="I956" s="228" t="s">
        <v>2339</v>
      </c>
      <c r="J956" s="221"/>
      <c r="K956" s="221"/>
      <c r="L956" s="221"/>
      <c r="M956" s="221"/>
      <c r="N956" s="245"/>
      <c r="O956" s="231"/>
      <c r="P956" s="209"/>
      <c r="Q956" s="210"/>
      <c r="R956" s="209"/>
      <c r="S956" s="210"/>
      <c r="T956" s="211"/>
      <c r="U956" s="211"/>
      <c r="V956" s="211"/>
      <c r="W956" s="212"/>
      <c r="X956" s="212"/>
      <c r="Y956" s="212"/>
    </row>
    <row r="957" spans="6:25" s="71" customFormat="1" ht="6" customHeight="1" outlineLevel="4" x14ac:dyDescent="0.2">
      <c r="F957" s="207"/>
      <c r="G957" s="208"/>
      <c r="H957" s="20"/>
      <c r="I957" s="212"/>
      <c r="J957" s="208"/>
      <c r="K957" s="213"/>
      <c r="L957" s="214"/>
      <c r="M957" s="213"/>
      <c r="N957" s="241"/>
      <c r="O957" s="214"/>
      <c r="P957" s="209"/>
      <c r="Q957" s="210"/>
      <c r="R957" s="209"/>
      <c r="S957" s="210"/>
      <c r="T957" s="211"/>
      <c r="U957" s="211"/>
      <c r="V957" s="211"/>
      <c r="W957" s="212"/>
      <c r="X957" s="212"/>
      <c r="Y957" s="212"/>
    </row>
    <row r="958" spans="6:25" s="81" customFormat="1" ht="11.25" outlineLevel="5" x14ac:dyDescent="0.2">
      <c r="F958" s="82"/>
      <c r="G958" s="83"/>
      <c r="H958" s="21" t="str">
        <f>IF(AND(H957&lt;&gt;"Výkaz výměr:",I957=""),"Výkaz výměr:","")</f>
        <v>Výkaz výměr:</v>
      </c>
      <c r="I958" s="84" t="s">
        <v>1935</v>
      </c>
      <c r="J958" s="215"/>
      <c r="L958" s="85"/>
      <c r="M958" s="216">
        <v>0</v>
      </c>
      <c r="N958" s="244"/>
      <c r="O958" s="85"/>
      <c r="P958" s="86"/>
      <c r="Q958" s="85"/>
      <c r="R958" s="85"/>
      <c r="S958" s="85"/>
      <c r="T958" s="87" t="s">
        <v>14</v>
      </c>
      <c r="U958" s="85"/>
      <c r="V958" s="85"/>
      <c r="W958" s="88"/>
    </row>
    <row r="959" spans="6:25" s="81" customFormat="1" ht="11.25" outlineLevel="5" x14ac:dyDescent="0.2">
      <c r="F959" s="82"/>
      <c r="G959" s="83"/>
      <c r="H959" s="21" t="str">
        <f>IF(AND(H958&lt;&gt;"Výkaz výměr:",I958=""),"Výkaz výměr:","")</f>
        <v/>
      </c>
      <c r="I959" s="84" t="s">
        <v>2524</v>
      </c>
      <c r="J959" s="215"/>
      <c r="L959" s="85"/>
      <c r="M959" s="216">
        <v>0</v>
      </c>
      <c r="N959" s="244"/>
      <c r="O959" s="85"/>
      <c r="P959" s="86"/>
      <c r="Q959" s="85"/>
      <c r="R959" s="85"/>
      <c r="S959" s="85"/>
      <c r="T959" s="87" t="s">
        <v>14</v>
      </c>
      <c r="U959" s="85"/>
      <c r="V959" s="85"/>
      <c r="W959" s="88"/>
    </row>
    <row r="960" spans="6:25" s="81" customFormat="1" ht="11.25" outlineLevel="5" x14ac:dyDescent="0.2">
      <c r="F960" s="82"/>
      <c r="G960" s="83"/>
      <c r="H960" s="21" t="str">
        <f>IF(AND(H959&lt;&gt;"Výkaz výměr:",I959=""),"Výkaz výměr:","")</f>
        <v/>
      </c>
      <c r="I960" s="84" t="s">
        <v>163</v>
      </c>
      <c r="J960" s="215"/>
      <c r="L960" s="85"/>
      <c r="M960" s="216">
        <v>6</v>
      </c>
      <c r="N960" s="244"/>
      <c r="O960" s="85"/>
      <c r="P960" s="86"/>
      <c r="Q960" s="85"/>
      <c r="R960" s="85"/>
      <c r="S960" s="85"/>
      <c r="T960" s="87" t="s">
        <v>14</v>
      </c>
      <c r="U960" s="85"/>
      <c r="V960" s="85"/>
      <c r="W960" s="88"/>
    </row>
    <row r="961" spans="6:25" s="205" customFormat="1" ht="24" outlineLevel="4" x14ac:dyDescent="0.2">
      <c r="F961" s="72">
        <v>114</v>
      </c>
      <c r="G961" s="73" t="s">
        <v>34</v>
      </c>
      <c r="H961" s="74" t="s">
        <v>653</v>
      </c>
      <c r="I961" s="75" t="s">
        <v>3080</v>
      </c>
      <c r="J961" s="73" t="s">
        <v>116</v>
      </c>
      <c r="K961" s="76">
        <v>3</v>
      </c>
      <c r="L961" s="77">
        <v>0</v>
      </c>
      <c r="M961" s="206">
        <v>3</v>
      </c>
      <c r="N961" s="232"/>
      <c r="O961" s="77">
        <f>M961*N961</f>
        <v>0</v>
      </c>
      <c r="P961" s="79">
        <v>1.03E-2</v>
      </c>
      <c r="Q961" s="80">
        <f>M961*P961</f>
        <v>3.09E-2</v>
      </c>
      <c r="R961" s="79"/>
      <c r="S961" s="80">
        <f>M961*R961</f>
        <v>0</v>
      </c>
      <c r="T961" s="78">
        <v>15</v>
      </c>
      <c r="U961" s="78">
        <f>O961*(T961/100)</f>
        <v>0</v>
      </c>
      <c r="V961" s="78">
        <f>O961+U961</f>
        <v>0</v>
      </c>
      <c r="W961" s="75"/>
      <c r="X961" s="96" t="s">
        <v>1261</v>
      </c>
      <c r="Y961" s="96">
        <v>1</v>
      </c>
    </row>
    <row r="962" spans="6:25" s="71" customFormat="1" ht="33.75" outlineLevel="4" x14ac:dyDescent="0.2">
      <c r="F962" s="207"/>
      <c r="G962" s="208"/>
      <c r="H962" s="19" t="s">
        <v>1053</v>
      </c>
      <c r="I962" s="228" t="s">
        <v>3300</v>
      </c>
      <c r="J962" s="221"/>
      <c r="K962" s="221"/>
      <c r="L962" s="221"/>
      <c r="M962" s="221"/>
      <c r="N962" s="245"/>
      <c r="O962" s="231"/>
      <c r="P962" s="209"/>
      <c r="Q962" s="210"/>
      <c r="R962" s="209"/>
      <c r="S962" s="210"/>
      <c r="T962" s="211"/>
      <c r="U962" s="211"/>
      <c r="V962" s="211"/>
      <c r="W962" s="212"/>
      <c r="X962" s="212"/>
      <c r="Y962" s="212"/>
    </row>
    <row r="963" spans="6:25" s="71" customFormat="1" ht="6" customHeight="1" outlineLevel="4" x14ac:dyDescent="0.2">
      <c r="F963" s="207"/>
      <c r="G963" s="208"/>
      <c r="H963" s="20"/>
      <c r="I963" s="212"/>
      <c r="J963" s="208"/>
      <c r="K963" s="213"/>
      <c r="L963" s="214"/>
      <c r="M963" s="213"/>
      <c r="N963" s="241"/>
      <c r="O963" s="214"/>
      <c r="P963" s="209"/>
      <c r="Q963" s="210"/>
      <c r="R963" s="209"/>
      <c r="S963" s="210"/>
      <c r="T963" s="211"/>
      <c r="U963" s="211"/>
      <c r="V963" s="211"/>
      <c r="W963" s="212"/>
      <c r="X963" s="212"/>
      <c r="Y963" s="212"/>
    </row>
    <row r="964" spans="6:25" s="81" customFormat="1" ht="11.25" outlineLevel="5" x14ac:dyDescent="0.2">
      <c r="F964" s="82"/>
      <c r="G964" s="83"/>
      <c r="H964" s="21" t="str">
        <f>IF(AND(H963&lt;&gt;"Výkaz výměr:",I963=""),"Výkaz výměr:","")</f>
        <v>Výkaz výměr:</v>
      </c>
      <c r="I964" s="84" t="s">
        <v>1935</v>
      </c>
      <c r="J964" s="215"/>
      <c r="L964" s="85"/>
      <c r="M964" s="216">
        <v>0</v>
      </c>
      <c r="N964" s="244"/>
      <c r="O964" s="85"/>
      <c r="P964" s="86"/>
      <c r="Q964" s="85"/>
      <c r="R964" s="85"/>
      <c r="S964" s="85"/>
      <c r="T964" s="87" t="s">
        <v>14</v>
      </c>
      <c r="U964" s="85"/>
      <c r="V964" s="85"/>
      <c r="W964" s="88"/>
    </row>
    <row r="965" spans="6:25" s="81" customFormat="1" ht="11.25" outlineLevel="5" x14ac:dyDescent="0.2">
      <c r="F965" s="82"/>
      <c r="G965" s="83"/>
      <c r="H965" s="21" t="str">
        <f>IF(AND(H964&lt;&gt;"Výkaz výměr:",I964=""),"Výkaz výměr:","")</f>
        <v/>
      </c>
      <c r="I965" s="84" t="s">
        <v>2496</v>
      </c>
      <c r="J965" s="215"/>
      <c r="L965" s="85"/>
      <c r="M965" s="216">
        <v>0</v>
      </c>
      <c r="N965" s="244"/>
      <c r="O965" s="85"/>
      <c r="P965" s="86"/>
      <c r="Q965" s="85"/>
      <c r="R965" s="85"/>
      <c r="S965" s="85"/>
      <c r="T965" s="87" t="s">
        <v>14</v>
      </c>
      <c r="U965" s="85"/>
      <c r="V965" s="85"/>
      <c r="W965" s="88"/>
    </row>
    <row r="966" spans="6:25" s="81" customFormat="1" ht="11.25" outlineLevel="5" x14ac:dyDescent="0.2">
      <c r="F966" s="82"/>
      <c r="G966" s="83"/>
      <c r="H966" s="21" t="str">
        <f>IF(AND(H965&lt;&gt;"Výkaz výměr:",I965=""),"Výkaz výměr:","")</f>
        <v/>
      </c>
      <c r="I966" s="84" t="s">
        <v>4</v>
      </c>
      <c r="J966" s="215"/>
      <c r="L966" s="85"/>
      <c r="M966" s="216">
        <v>3</v>
      </c>
      <c r="N966" s="244"/>
      <c r="O966" s="85"/>
      <c r="P966" s="86"/>
      <c r="Q966" s="85"/>
      <c r="R966" s="85"/>
      <c r="S966" s="85"/>
      <c r="T966" s="87" t="s">
        <v>14</v>
      </c>
      <c r="U966" s="85"/>
      <c r="V966" s="85"/>
      <c r="W966" s="88"/>
    </row>
    <row r="967" spans="6:25" s="205" customFormat="1" ht="12" outlineLevel="4" x14ac:dyDescent="0.2">
      <c r="F967" s="72">
        <v>115</v>
      </c>
      <c r="G967" s="73" t="s">
        <v>34</v>
      </c>
      <c r="H967" s="74" t="s">
        <v>654</v>
      </c>
      <c r="I967" s="75" t="s">
        <v>2574</v>
      </c>
      <c r="J967" s="73" t="s">
        <v>15</v>
      </c>
      <c r="K967" s="76">
        <v>116.69000000000003</v>
      </c>
      <c r="L967" s="77">
        <v>0</v>
      </c>
      <c r="M967" s="206">
        <v>116.69000000000003</v>
      </c>
      <c r="N967" s="232"/>
      <c r="O967" s="77">
        <f>M967*N967</f>
        <v>0</v>
      </c>
      <c r="P967" s="79">
        <v>1.89E-3</v>
      </c>
      <c r="Q967" s="80">
        <f>M967*P967</f>
        <v>0.22054410000000005</v>
      </c>
      <c r="R967" s="79"/>
      <c r="S967" s="80">
        <f>M967*R967</f>
        <v>0</v>
      </c>
      <c r="T967" s="78">
        <v>15</v>
      </c>
      <c r="U967" s="78">
        <f>O967*(T967/100)</f>
        <v>0</v>
      </c>
      <c r="V967" s="78">
        <f>O967+U967</f>
        <v>0</v>
      </c>
      <c r="W967" s="75"/>
      <c r="X967" s="96" t="s">
        <v>1162</v>
      </c>
      <c r="Y967" s="96">
        <v>1</v>
      </c>
    </row>
    <row r="968" spans="6:25" s="71" customFormat="1" ht="45" outlineLevel="4" x14ac:dyDescent="0.2">
      <c r="F968" s="207"/>
      <c r="G968" s="208"/>
      <c r="H968" s="19" t="s">
        <v>1053</v>
      </c>
      <c r="I968" s="228" t="s">
        <v>2841</v>
      </c>
      <c r="J968" s="221"/>
      <c r="K968" s="221"/>
      <c r="L968" s="221"/>
      <c r="M968" s="221"/>
      <c r="N968" s="245"/>
      <c r="O968" s="231"/>
      <c r="P968" s="209"/>
      <c r="Q968" s="210"/>
      <c r="R968" s="209"/>
      <c r="S968" s="210"/>
      <c r="T968" s="211"/>
      <c r="U968" s="211"/>
      <c r="V968" s="211"/>
      <c r="W968" s="212"/>
      <c r="X968" s="212"/>
      <c r="Y968" s="212"/>
    </row>
    <row r="969" spans="6:25" s="71" customFormat="1" ht="6" customHeight="1" outlineLevel="4" x14ac:dyDescent="0.2">
      <c r="F969" s="207"/>
      <c r="G969" s="208"/>
      <c r="H969" s="20"/>
      <c r="I969" s="212"/>
      <c r="J969" s="208"/>
      <c r="K969" s="213"/>
      <c r="L969" s="214"/>
      <c r="M969" s="213"/>
      <c r="N969" s="241"/>
      <c r="O969" s="214"/>
      <c r="P969" s="209"/>
      <c r="Q969" s="210"/>
      <c r="R969" s="209"/>
      <c r="S969" s="210"/>
      <c r="T969" s="211"/>
      <c r="U969" s="211"/>
      <c r="V969" s="211"/>
      <c r="W969" s="212"/>
      <c r="X969" s="212"/>
      <c r="Y969" s="212"/>
    </row>
    <row r="970" spans="6:25" s="81" customFormat="1" ht="11.25" outlineLevel="5" x14ac:dyDescent="0.2">
      <c r="F970" s="82"/>
      <c r="G970" s="83"/>
      <c r="H970" s="21" t="str">
        <f>IF(AND(H969&lt;&gt;"Výkaz výměr:",I969=""),"Výkaz výměr:","")</f>
        <v>Výkaz výměr:</v>
      </c>
      <c r="I970" s="84" t="s">
        <v>2184</v>
      </c>
      <c r="J970" s="215"/>
      <c r="L970" s="85"/>
      <c r="M970" s="216">
        <v>0</v>
      </c>
      <c r="N970" s="244"/>
      <c r="O970" s="85"/>
      <c r="P970" s="86"/>
      <c r="Q970" s="85"/>
      <c r="R970" s="85"/>
      <c r="S970" s="85"/>
      <c r="T970" s="87" t="s">
        <v>14</v>
      </c>
      <c r="U970" s="85"/>
      <c r="V970" s="85"/>
      <c r="W970" s="88"/>
    </row>
    <row r="971" spans="6:25" s="81" customFormat="1" ht="11.25" outlineLevel="5" x14ac:dyDescent="0.2">
      <c r="F971" s="82"/>
      <c r="G971" s="83"/>
      <c r="H971" s="21" t="str">
        <f>IF(AND(H970&lt;&gt;"Výkaz výměr:",I970=""),"Výkaz výměr:","")</f>
        <v/>
      </c>
      <c r="I971" s="84" t="s">
        <v>2211</v>
      </c>
      <c r="J971" s="215"/>
      <c r="L971" s="85"/>
      <c r="M971" s="216">
        <v>116.69000000000003</v>
      </c>
      <c r="N971" s="244"/>
      <c r="O971" s="85"/>
      <c r="P971" s="86"/>
      <c r="Q971" s="85"/>
      <c r="R971" s="85"/>
      <c r="S971" s="85"/>
      <c r="T971" s="87" t="s">
        <v>14</v>
      </c>
      <c r="U971" s="85"/>
      <c r="V971" s="85"/>
      <c r="W971" s="88"/>
    </row>
    <row r="972" spans="6:25" s="205" customFormat="1" ht="12" outlineLevel="4" x14ac:dyDescent="0.2">
      <c r="F972" s="72">
        <v>116</v>
      </c>
      <c r="G972" s="73" t="s">
        <v>34</v>
      </c>
      <c r="H972" s="74" t="s">
        <v>874</v>
      </c>
      <c r="I972" s="75" t="s">
        <v>2871</v>
      </c>
      <c r="J972" s="73" t="s">
        <v>16</v>
      </c>
      <c r="K972" s="76">
        <v>0.25144410000000006</v>
      </c>
      <c r="L972" s="77">
        <v>0</v>
      </c>
      <c r="M972" s="206">
        <v>0.25144410000000006</v>
      </c>
      <c r="N972" s="232"/>
      <c r="O972" s="77">
        <f>M972*N972</f>
        <v>0</v>
      </c>
      <c r="P972" s="79"/>
      <c r="Q972" s="80">
        <f>M972*P972</f>
        <v>0</v>
      </c>
      <c r="R972" s="79"/>
      <c r="S972" s="80">
        <f>M972*R972</f>
        <v>0</v>
      </c>
      <c r="T972" s="78">
        <v>15</v>
      </c>
      <c r="U972" s="78">
        <f>O972*(T972/100)</f>
        <v>0</v>
      </c>
      <c r="V972" s="78">
        <f>O972+U972</f>
        <v>0</v>
      </c>
      <c r="W972" s="75" t="s">
        <v>1942</v>
      </c>
      <c r="X972" s="96" t="s">
        <v>1162</v>
      </c>
      <c r="Y972" s="96">
        <v>1</v>
      </c>
    </row>
    <row r="973" spans="6:25" s="71" customFormat="1" ht="56.25" outlineLevel="4" x14ac:dyDescent="0.2">
      <c r="F973" s="207"/>
      <c r="G973" s="208"/>
      <c r="H973" s="19" t="s">
        <v>1053</v>
      </c>
      <c r="I973" s="228" t="s">
        <v>3544</v>
      </c>
      <c r="J973" s="221"/>
      <c r="K973" s="221"/>
      <c r="L973" s="221"/>
      <c r="M973" s="221"/>
      <c r="N973" s="245"/>
      <c r="O973" s="231"/>
      <c r="P973" s="209"/>
      <c r="Q973" s="210"/>
      <c r="R973" s="209"/>
      <c r="S973" s="210"/>
      <c r="T973" s="211"/>
      <c r="U973" s="211"/>
      <c r="V973" s="211"/>
      <c r="W973" s="212"/>
      <c r="X973" s="212"/>
      <c r="Y973" s="212"/>
    </row>
    <row r="974" spans="6:25" s="71" customFormat="1" ht="6" customHeight="1" outlineLevel="4" x14ac:dyDescent="0.2">
      <c r="F974" s="207"/>
      <c r="G974" s="208"/>
      <c r="H974" s="20"/>
      <c r="I974" s="212"/>
      <c r="J974" s="208"/>
      <c r="K974" s="213"/>
      <c r="L974" s="214"/>
      <c r="M974" s="213"/>
      <c r="N974" s="241"/>
      <c r="O974" s="214"/>
      <c r="P974" s="209"/>
      <c r="Q974" s="210"/>
      <c r="R974" s="209"/>
      <c r="S974" s="210"/>
      <c r="T974" s="211"/>
      <c r="U974" s="211"/>
      <c r="V974" s="211"/>
      <c r="W974" s="212"/>
      <c r="X974" s="212"/>
      <c r="Y974" s="212"/>
    </row>
    <row r="975" spans="6:25" s="205" customFormat="1" ht="12" outlineLevel="4" x14ac:dyDescent="0.2">
      <c r="F975" s="72">
        <v>117</v>
      </c>
      <c r="G975" s="73" t="s">
        <v>34</v>
      </c>
      <c r="H975" s="74" t="s">
        <v>877</v>
      </c>
      <c r="I975" s="75" t="s">
        <v>2893</v>
      </c>
      <c r="J975" s="73" t="s">
        <v>16</v>
      </c>
      <c r="K975" s="76">
        <v>0.25144410000000006</v>
      </c>
      <c r="L975" s="77">
        <v>0</v>
      </c>
      <c r="M975" s="206">
        <v>0.25144410000000006</v>
      </c>
      <c r="N975" s="232"/>
      <c r="O975" s="77">
        <f>M975*N975</f>
        <v>0</v>
      </c>
      <c r="P975" s="79"/>
      <c r="Q975" s="80">
        <f>M975*P975</f>
        <v>0</v>
      </c>
      <c r="R975" s="79"/>
      <c r="S975" s="80">
        <f>M975*R975</f>
        <v>0</v>
      </c>
      <c r="T975" s="78">
        <v>15</v>
      </c>
      <c r="U975" s="78">
        <f>O975*(T975/100)</f>
        <v>0</v>
      </c>
      <c r="V975" s="78">
        <f>O975+U975</f>
        <v>0</v>
      </c>
      <c r="W975" s="75" t="s">
        <v>1942</v>
      </c>
      <c r="X975" s="96" t="s">
        <v>1162</v>
      </c>
      <c r="Y975" s="96">
        <v>1</v>
      </c>
    </row>
    <row r="976" spans="6:25" s="71" customFormat="1" ht="56.25" outlineLevel="4" x14ac:dyDescent="0.2">
      <c r="F976" s="207"/>
      <c r="G976" s="208"/>
      <c r="H976" s="19" t="s">
        <v>1053</v>
      </c>
      <c r="I976" s="228" t="s">
        <v>3608</v>
      </c>
      <c r="J976" s="221"/>
      <c r="K976" s="221"/>
      <c r="L976" s="221"/>
      <c r="M976" s="221"/>
      <c r="N976" s="245"/>
      <c r="O976" s="231"/>
      <c r="P976" s="209"/>
      <c r="Q976" s="210"/>
      <c r="R976" s="209"/>
      <c r="S976" s="210"/>
      <c r="T976" s="211"/>
      <c r="U976" s="211"/>
      <c r="V976" s="211"/>
      <c r="W976" s="212"/>
      <c r="X976" s="212"/>
      <c r="Y976" s="212"/>
    </row>
    <row r="977" spans="6:25" s="71" customFormat="1" ht="6" customHeight="1" outlineLevel="4" x14ac:dyDescent="0.2">
      <c r="F977" s="207"/>
      <c r="G977" s="208"/>
      <c r="H977" s="20"/>
      <c r="I977" s="212"/>
      <c r="J977" s="208"/>
      <c r="K977" s="213"/>
      <c r="L977" s="214"/>
      <c r="M977" s="213"/>
      <c r="N977" s="241"/>
      <c r="O977" s="214"/>
      <c r="P977" s="209"/>
      <c r="Q977" s="210"/>
      <c r="R977" s="209"/>
      <c r="S977" s="210"/>
      <c r="T977" s="211"/>
      <c r="U977" s="211"/>
      <c r="V977" s="211"/>
      <c r="W977" s="212"/>
      <c r="X977" s="212"/>
      <c r="Y977" s="212"/>
    </row>
    <row r="978" spans="6:25" s="6" customFormat="1" ht="12.75" customHeight="1" outlineLevel="4" x14ac:dyDescent="0.2">
      <c r="F978" s="7"/>
      <c r="G978" s="8"/>
      <c r="H978" s="8"/>
      <c r="I978" s="217"/>
      <c r="J978" s="218"/>
      <c r="K978" s="219"/>
      <c r="L978" s="220"/>
      <c r="M978" s="219"/>
      <c r="N978" s="242"/>
      <c r="O978" s="11"/>
      <c r="P978" s="12"/>
      <c r="Q978" s="11"/>
      <c r="R978" s="11"/>
      <c r="S978" s="11"/>
      <c r="T978" s="5" t="s">
        <v>14</v>
      </c>
      <c r="U978" s="11"/>
      <c r="V978" s="11"/>
      <c r="W978" s="11"/>
    </row>
    <row r="979" spans="6:25" s="6" customFormat="1" ht="12.75" customHeight="1" outlineLevel="3" x14ac:dyDescent="0.2">
      <c r="F979" s="7"/>
      <c r="G979" s="8"/>
      <c r="H979" s="8"/>
      <c r="I979" s="9"/>
      <c r="J979" s="8"/>
      <c r="K979" s="10"/>
      <c r="L979" s="11"/>
      <c r="M979" s="10"/>
      <c r="N979" s="242"/>
      <c r="O979" s="11"/>
      <c r="P979" s="12"/>
      <c r="Q979" s="11"/>
      <c r="R979" s="11"/>
      <c r="S979" s="11"/>
      <c r="T979" s="5" t="s">
        <v>14</v>
      </c>
      <c r="U979" s="11"/>
      <c r="V979" s="11"/>
      <c r="W979" s="11"/>
    </row>
    <row r="980" spans="6:25" s="49" customFormat="1" ht="18.75" customHeight="1" outlineLevel="2" x14ac:dyDescent="0.2">
      <c r="F980" s="50"/>
      <c r="G980" s="51"/>
      <c r="H980" s="52"/>
      <c r="I980" s="226" t="s">
        <v>3693</v>
      </c>
      <c r="J980" s="51"/>
      <c r="K980" s="53"/>
      <c r="L980" s="54"/>
      <c r="M980" s="53"/>
      <c r="N980" s="238"/>
      <c r="O980" s="54">
        <f>SUBTOTAL(9,O981:O1218)</f>
        <v>0</v>
      </c>
      <c r="P980" s="56"/>
      <c r="Q980" s="57">
        <f>SUBTOTAL(9,Q981:Q1218)</f>
        <v>12.194200554</v>
      </c>
      <c r="R980" s="54"/>
      <c r="S980" s="57">
        <f>SUBTOTAL(9,S981:S1218)</f>
        <v>14.477741824999999</v>
      </c>
      <c r="T980" s="58" t="s">
        <v>14</v>
      </c>
      <c r="U980" s="55">
        <f>SUBTOTAL(9,U981:U1218)</f>
        <v>0</v>
      </c>
      <c r="V980" s="55">
        <f>SUBTOTAL(9,V981:V1218)</f>
        <v>0</v>
      </c>
      <c r="W980" s="59"/>
      <c r="Y980" s="55">
        <f>SUBTOTAL(9,Y981:Y1218)</f>
        <v>10</v>
      </c>
    </row>
    <row r="981" spans="6:25" s="60" customFormat="1" ht="16.5" customHeight="1" outlineLevel="3" x14ac:dyDescent="0.2">
      <c r="F981" s="61"/>
      <c r="G981" s="62"/>
      <c r="H981" s="63"/>
      <c r="I981" s="227" t="s">
        <v>3694</v>
      </c>
      <c r="J981" s="62"/>
      <c r="K981" s="64"/>
      <c r="L981" s="65"/>
      <c r="M981" s="64"/>
      <c r="N981" s="239"/>
      <c r="O981" s="65">
        <f>SUBTOTAL(9,O982:O1193)</f>
        <v>0</v>
      </c>
      <c r="P981" s="67"/>
      <c r="Q981" s="68">
        <f>SUBTOTAL(9,Q982:Q1193)</f>
        <v>12.194200554</v>
      </c>
      <c r="R981" s="65"/>
      <c r="S981" s="68">
        <f>SUBTOTAL(9,S982:S1193)</f>
        <v>4.0215948249999984</v>
      </c>
      <c r="T981" s="69" t="s">
        <v>14</v>
      </c>
      <c r="U981" s="66">
        <f>SUBTOTAL(9,U982:U1193)</f>
        <v>0</v>
      </c>
      <c r="V981" s="66">
        <f>SUBTOTAL(9,V982:V1193)</f>
        <v>0</v>
      </c>
      <c r="W981" s="70"/>
      <c r="Y981" s="66">
        <f>SUBTOTAL(9,Y982:Y1193)</f>
        <v>5</v>
      </c>
    </row>
    <row r="982" spans="6:25" s="205" customFormat="1" ht="36" outlineLevel="4" x14ac:dyDescent="0.2">
      <c r="F982" s="72">
        <v>118</v>
      </c>
      <c r="G982" s="73" t="s">
        <v>34</v>
      </c>
      <c r="H982" s="74" t="s">
        <v>582</v>
      </c>
      <c r="I982" s="75" t="s">
        <v>2660</v>
      </c>
      <c r="J982" s="73" t="s">
        <v>38</v>
      </c>
      <c r="K982" s="76">
        <v>81.623499999999993</v>
      </c>
      <c r="L982" s="77">
        <v>0</v>
      </c>
      <c r="M982" s="206">
        <v>81.623499999999993</v>
      </c>
      <c r="N982" s="232"/>
      <c r="O982" s="77">
        <f>M982*N982</f>
        <v>0</v>
      </c>
      <c r="P982" s="79">
        <v>2.5999999999999998E-4</v>
      </c>
      <c r="Q982" s="80">
        <f>M982*P982</f>
        <v>2.1222109999999995E-2</v>
      </c>
      <c r="R982" s="79"/>
      <c r="S982" s="80">
        <f>M982*R982</f>
        <v>0</v>
      </c>
      <c r="T982" s="78">
        <v>15</v>
      </c>
      <c r="U982" s="78">
        <f>O982*(T982/100)</f>
        <v>0</v>
      </c>
      <c r="V982" s="78">
        <f>O982+U982</f>
        <v>0</v>
      </c>
      <c r="W982" s="75" t="s">
        <v>3076</v>
      </c>
      <c r="X982" s="96" t="s">
        <v>1090</v>
      </c>
      <c r="Y982" s="96">
        <v>1</v>
      </c>
    </row>
    <row r="983" spans="6:25" s="71" customFormat="1" ht="45" outlineLevel="4" x14ac:dyDescent="0.2">
      <c r="F983" s="207"/>
      <c r="G983" s="208"/>
      <c r="H983" s="19" t="s">
        <v>1053</v>
      </c>
      <c r="I983" s="228" t="s">
        <v>3405</v>
      </c>
      <c r="J983" s="221"/>
      <c r="K983" s="221"/>
      <c r="L983" s="221"/>
      <c r="M983" s="221"/>
      <c r="N983" s="245"/>
      <c r="O983" s="231"/>
      <c r="P983" s="209"/>
      <c r="Q983" s="210"/>
      <c r="R983" s="209"/>
      <c r="S983" s="210"/>
      <c r="T983" s="211"/>
      <c r="U983" s="211"/>
      <c r="V983" s="211"/>
      <c r="W983" s="212"/>
      <c r="X983" s="212"/>
      <c r="Y983" s="212"/>
    </row>
    <row r="984" spans="6:25" s="71" customFormat="1" ht="6" customHeight="1" outlineLevel="4" x14ac:dyDescent="0.2">
      <c r="F984" s="207"/>
      <c r="G984" s="208"/>
      <c r="H984" s="20"/>
      <c r="I984" s="212"/>
      <c r="J984" s="208"/>
      <c r="K984" s="213"/>
      <c r="L984" s="214"/>
      <c r="M984" s="213"/>
      <c r="N984" s="241"/>
      <c r="O984" s="214"/>
      <c r="P984" s="209"/>
      <c r="Q984" s="210"/>
      <c r="R984" s="209"/>
      <c r="S984" s="210"/>
      <c r="T984" s="211"/>
      <c r="U984" s="211"/>
      <c r="V984" s="211"/>
      <c r="W984" s="212"/>
      <c r="X984" s="212"/>
      <c r="Y984" s="212"/>
    </row>
    <row r="985" spans="6:25" s="81" customFormat="1" ht="11.25" outlineLevel="5" x14ac:dyDescent="0.2">
      <c r="F985" s="82"/>
      <c r="G985" s="83"/>
      <c r="H985" s="21" t="str">
        <f t="shared" ref="H985:H990" si="27">IF(AND(H984&lt;&gt;"Výkaz výměr:",I984=""),"Výkaz výměr:","")</f>
        <v>Výkaz výměr:</v>
      </c>
      <c r="I985" s="84" t="s">
        <v>1136</v>
      </c>
      <c r="J985" s="215"/>
      <c r="L985" s="85"/>
      <c r="M985" s="216">
        <v>0</v>
      </c>
      <c r="N985" s="244"/>
      <c r="O985" s="85"/>
      <c r="P985" s="86"/>
      <c r="Q985" s="85"/>
      <c r="R985" s="85"/>
      <c r="S985" s="85"/>
      <c r="T985" s="87" t="s">
        <v>14</v>
      </c>
      <c r="U985" s="85"/>
      <c r="V985" s="85"/>
      <c r="W985" s="88"/>
    </row>
    <row r="986" spans="6:25" s="81" customFormat="1" ht="11.25" outlineLevel="5" x14ac:dyDescent="0.2">
      <c r="F986" s="82"/>
      <c r="G986" s="83"/>
      <c r="H986" s="21" t="str">
        <f t="shared" si="27"/>
        <v/>
      </c>
      <c r="I986" s="84" t="s">
        <v>1945</v>
      </c>
      <c r="J986" s="215"/>
      <c r="L986" s="85"/>
      <c r="M986" s="216">
        <v>0</v>
      </c>
      <c r="N986" s="244"/>
      <c r="O986" s="85"/>
      <c r="P986" s="86"/>
      <c r="Q986" s="85"/>
      <c r="R986" s="85"/>
      <c r="S986" s="85"/>
      <c r="T986" s="87" t="s">
        <v>14</v>
      </c>
      <c r="U986" s="85"/>
      <c r="V986" s="85"/>
      <c r="W986" s="88"/>
    </row>
    <row r="987" spans="6:25" s="81" customFormat="1" ht="11.25" outlineLevel="5" x14ac:dyDescent="0.2">
      <c r="F987" s="82"/>
      <c r="G987" s="83"/>
      <c r="H987" s="21" t="str">
        <f t="shared" si="27"/>
        <v/>
      </c>
      <c r="I987" s="84" t="s">
        <v>1920</v>
      </c>
      <c r="J987" s="215"/>
      <c r="L987" s="85"/>
      <c r="M987" s="216">
        <v>2.5674999999999999</v>
      </c>
      <c r="N987" s="244"/>
      <c r="O987" s="85"/>
      <c r="P987" s="86"/>
      <c r="Q987" s="85"/>
      <c r="R987" s="85"/>
      <c r="S987" s="85"/>
      <c r="T987" s="87" t="s">
        <v>14</v>
      </c>
      <c r="U987" s="85"/>
      <c r="V987" s="85"/>
      <c r="W987" s="88"/>
    </row>
    <row r="988" spans="6:25" s="81" customFormat="1" ht="11.25" outlineLevel="5" x14ac:dyDescent="0.2">
      <c r="F988" s="82"/>
      <c r="G988" s="83"/>
      <c r="H988" s="21" t="str">
        <f t="shared" si="27"/>
        <v/>
      </c>
      <c r="I988" s="84" t="s">
        <v>1131</v>
      </c>
      <c r="J988" s="215"/>
      <c r="L988" s="85"/>
      <c r="M988" s="216">
        <v>0</v>
      </c>
      <c r="N988" s="244"/>
      <c r="O988" s="85"/>
      <c r="P988" s="86"/>
      <c r="Q988" s="85"/>
      <c r="R988" s="85"/>
      <c r="S988" s="85"/>
      <c r="T988" s="87" t="s">
        <v>14</v>
      </c>
      <c r="U988" s="85"/>
      <c r="V988" s="85"/>
      <c r="W988" s="88"/>
    </row>
    <row r="989" spans="6:25" s="81" customFormat="1" ht="11.25" outlineLevel="5" x14ac:dyDescent="0.2">
      <c r="F989" s="82"/>
      <c r="G989" s="83"/>
      <c r="H989" s="21" t="str">
        <f t="shared" si="27"/>
        <v/>
      </c>
      <c r="I989" s="84" t="s">
        <v>920</v>
      </c>
      <c r="J989" s="215"/>
      <c r="L989" s="85"/>
      <c r="M989" s="216">
        <v>0</v>
      </c>
      <c r="N989" s="244"/>
      <c r="O989" s="85"/>
      <c r="P989" s="86"/>
      <c r="Q989" s="85"/>
      <c r="R989" s="85"/>
      <c r="S989" s="85"/>
      <c r="T989" s="87" t="s">
        <v>14</v>
      </c>
      <c r="U989" s="85"/>
      <c r="V989" s="85"/>
      <c r="W989" s="88"/>
    </row>
    <row r="990" spans="6:25" s="81" customFormat="1" ht="11.25" outlineLevel="5" x14ac:dyDescent="0.2">
      <c r="F990" s="82"/>
      <c r="G990" s="83"/>
      <c r="H990" s="21" t="str">
        <f t="shared" si="27"/>
        <v/>
      </c>
      <c r="I990" s="84" t="s">
        <v>1020</v>
      </c>
      <c r="J990" s="215"/>
      <c r="L990" s="85"/>
      <c r="M990" s="216">
        <v>79.055999999999997</v>
      </c>
      <c r="N990" s="244"/>
      <c r="O990" s="85"/>
      <c r="P990" s="86"/>
      <c r="Q990" s="85"/>
      <c r="R990" s="85"/>
      <c r="S990" s="85"/>
      <c r="T990" s="87" t="s">
        <v>14</v>
      </c>
      <c r="U990" s="85"/>
      <c r="V990" s="85"/>
      <c r="W990" s="88"/>
    </row>
    <row r="991" spans="6:25" s="205" customFormat="1" ht="12" outlineLevel="4" x14ac:dyDescent="0.2">
      <c r="F991" s="72">
        <v>119</v>
      </c>
      <c r="G991" s="73" t="s">
        <v>34</v>
      </c>
      <c r="H991" s="74" t="s">
        <v>585</v>
      </c>
      <c r="I991" s="75" t="s">
        <v>2843</v>
      </c>
      <c r="J991" s="73" t="s">
        <v>38</v>
      </c>
      <c r="K991" s="76">
        <v>491.892</v>
      </c>
      <c r="L991" s="77">
        <v>0</v>
      </c>
      <c r="M991" s="206">
        <v>491.892</v>
      </c>
      <c r="N991" s="232"/>
      <c r="O991" s="77">
        <f>M991*N991</f>
        <v>0</v>
      </c>
      <c r="P991" s="79"/>
      <c r="Q991" s="80">
        <f>M991*P991</f>
        <v>0</v>
      </c>
      <c r="R991" s="79"/>
      <c r="S991" s="80">
        <f>M991*R991</f>
        <v>0</v>
      </c>
      <c r="T991" s="78">
        <v>15</v>
      </c>
      <c r="U991" s="78">
        <f>O991*(T991/100)</f>
        <v>0</v>
      </c>
      <c r="V991" s="78">
        <f>O991+U991</f>
        <v>0</v>
      </c>
      <c r="W991" s="75"/>
      <c r="X991" s="96" t="s">
        <v>1090</v>
      </c>
      <c r="Y991" s="96">
        <v>1</v>
      </c>
    </row>
    <row r="992" spans="6:25" s="71" customFormat="1" ht="33.75" outlineLevel="4" x14ac:dyDescent="0.2">
      <c r="F992" s="207"/>
      <c r="G992" s="208"/>
      <c r="H992" s="19" t="s">
        <v>1053</v>
      </c>
      <c r="I992" s="228" t="s">
        <v>3406</v>
      </c>
      <c r="J992" s="221"/>
      <c r="K992" s="221"/>
      <c r="L992" s="221"/>
      <c r="M992" s="221"/>
      <c r="N992" s="245"/>
      <c r="O992" s="231"/>
      <c r="P992" s="209"/>
      <c r="Q992" s="210"/>
      <c r="R992" s="209"/>
      <c r="S992" s="210"/>
      <c r="T992" s="211"/>
      <c r="U992" s="211"/>
      <c r="V992" s="211"/>
      <c r="W992" s="212"/>
      <c r="X992" s="212"/>
      <c r="Y992" s="212"/>
    </row>
    <row r="993" spans="6:25" s="71" customFormat="1" ht="6" customHeight="1" outlineLevel="4" x14ac:dyDescent="0.2">
      <c r="F993" s="207"/>
      <c r="G993" s="208"/>
      <c r="H993" s="20"/>
      <c r="I993" s="212"/>
      <c r="J993" s="208"/>
      <c r="K993" s="213"/>
      <c r="L993" s="214"/>
      <c r="M993" s="213"/>
      <c r="N993" s="241"/>
      <c r="O993" s="214"/>
      <c r="P993" s="209"/>
      <c r="Q993" s="210"/>
      <c r="R993" s="209"/>
      <c r="S993" s="210"/>
      <c r="T993" s="211"/>
      <c r="U993" s="211"/>
      <c r="V993" s="211"/>
      <c r="W993" s="212"/>
      <c r="X993" s="212"/>
      <c r="Y993" s="212"/>
    </row>
    <row r="994" spans="6:25" s="81" customFormat="1" ht="11.25" outlineLevel="5" x14ac:dyDescent="0.2">
      <c r="F994" s="82"/>
      <c r="G994" s="83"/>
      <c r="H994" s="21" t="str">
        <f>IF(AND(H993&lt;&gt;"Výkaz výměr:",I993=""),"Výkaz výměr:","")</f>
        <v>Výkaz výměr:</v>
      </c>
      <c r="I994" s="84" t="s">
        <v>2231</v>
      </c>
      <c r="J994" s="215"/>
      <c r="L994" s="85"/>
      <c r="M994" s="216">
        <v>0</v>
      </c>
      <c r="N994" s="244"/>
      <c r="O994" s="85"/>
      <c r="P994" s="86"/>
      <c r="Q994" s="85"/>
      <c r="R994" s="85"/>
      <c r="S994" s="85"/>
      <c r="T994" s="87" t="s">
        <v>14</v>
      </c>
      <c r="U994" s="85"/>
      <c r="V994" s="85"/>
      <c r="W994" s="88"/>
    </row>
    <row r="995" spans="6:25" s="81" customFormat="1" ht="11.25" outlineLevel="5" x14ac:dyDescent="0.2">
      <c r="F995" s="82"/>
      <c r="G995" s="83"/>
      <c r="H995" s="21" t="str">
        <f>IF(AND(H994&lt;&gt;"Výkaz výměr:",I994=""),"Výkaz výměr:","")</f>
        <v/>
      </c>
      <c r="I995" s="84" t="s">
        <v>2354</v>
      </c>
      <c r="J995" s="215"/>
      <c r="L995" s="85"/>
      <c r="M995" s="216">
        <v>0</v>
      </c>
      <c r="N995" s="244"/>
      <c r="O995" s="85"/>
      <c r="P995" s="86"/>
      <c r="Q995" s="85"/>
      <c r="R995" s="85"/>
      <c r="S995" s="85"/>
      <c r="T995" s="87" t="s">
        <v>14</v>
      </c>
      <c r="U995" s="85"/>
      <c r="V995" s="85"/>
      <c r="W995" s="88"/>
    </row>
    <row r="996" spans="6:25" s="81" customFormat="1" ht="11.25" outlineLevel="5" x14ac:dyDescent="0.2">
      <c r="F996" s="82"/>
      <c r="G996" s="83"/>
      <c r="H996" s="21" t="str">
        <f>IF(AND(H995&lt;&gt;"Výkaz výměr:",I995=""),"Výkaz výměr:","")</f>
        <v/>
      </c>
      <c r="I996" s="84" t="s">
        <v>3022</v>
      </c>
      <c r="J996" s="215"/>
      <c r="L996" s="85"/>
      <c r="M996" s="216">
        <v>0</v>
      </c>
      <c r="N996" s="244"/>
      <c r="O996" s="85"/>
      <c r="P996" s="86"/>
      <c r="Q996" s="85"/>
      <c r="R996" s="85"/>
      <c r="S996" s="85"/>
      <c r="T996" s="87" t="s">
        <v>14</v>
      </c>
      <c r="U996" s="85"/>
      <c r="V996" s="85"/>
      <c r="W996" s="88"/>
    </row>
    <row r="997" spans="6:25" s="81" customFormat="1" ht="11.25" outlineLevel="5" x14ac:dyDescent="0.2">
      <c r="F997" s="82"/>
      <c r="G997" s="83"/>
      <c r="H997" s="21" t="str">
        <f>IF(AND(H996&lt;&gt;"Výkaz výměr:",I996=""),"Výkaz výměr:","")</f>
        <v/>
      </c>
      <c r="I997" s="84" t="s">
        <v>306</v>
      </c>
      <c r="J997" s="215"/>
      <c r="L997" s="85"/>
      <c r="M997" s="216">
        <v>491.892</v>
      </c>
      <c r="N997" s="244"/>
      <c r="O997" s="85"/>
      <c r="P997" s="86"/>
      <c r="Q997" s="85"/>
      <c r="R997" s="85"/>
      <c r="S997" s="85"/>
      <c r="T997" s="87" t="s">
        <v>14</v>
      </c>
      <c r="U997" s="85"/>
      <c r="V997" s="85"/>
      <c r="W997" s="88"/>
    </row>
    <row r="998" spans="6:25" s="205" customFormat="1" ht="36" outlineLevel="4" x14ac:dyDescent="0.2">
      <c r="F998" s="72">
        <v>120</v>
      </c>
      <c r="G998" s="73" t="s">
        <v>34</v>
      </c>
      <c r="H998" s="74" t="s">
        <v>586</v>
      </c>
      <c r="I998" s="75" t="s">
        <v>2573</v>
      </c>
      <c r="J998" s="73" t="s">
        <v>38</v>
      </c>
      <c r="K998" s="76">
        <v>8073.1933999999974</v>
      </c>
      <c r="L998" s="77">
        <v>0</v>
      </c>
      <c r="M998" s="206">
        <v>8073.1933999999974</v>
      </c>
      <c r="N998" s="232"/>
      <c r="O998" s="77">
        <f>M998*N998</f>
        <v>0</v>
      </c>
      <c r="P998" s="79">
        <v>2.5999999999999998E-4</v>
      </c>
      <c r="Q998" s="80">
        <f>M998*P998</f>
        <v>2.099030283999999</v>
      </c>
      <c r="R998" s="79"/>
      <c r="S998" s="80">
        <f>M998*R998</f>
        <v>0</v>
      </c>
      <c r="T998" s="78">
        <v>15</v>
      </c>
      <c r="U998" s="78">
        <f>O998*(T998/100)</f>
        <v>0</v>
      </c>
      <c r="V998" s="78">
        <f>O998+U998</f>
        <v>0</v>
      </c>
      <c r="W998" s="75" t="s">
        <v>3076</v>
      </c>
      <c r="X998" s="96" t="s">
        <v>1090</v>
      </c>
      <c r="Y998" s="96">
        <v>1</v>
      </c>
    </row>
    <row r="999" spans="6:25" s="71" customFormat="1" ht="45" outlineLevel="4" x14ac:dyDescent="0.2">
      <c r="F999" s="207"/>
      <c r="G999" s="208"/>
      <c r="H999" s="19" t="s">
        <v>1053</v>
      </c>
      <c r="I999" s="228" t="s">
        <v>3389</v>
      </c>
      <c r="J999" s="221"/>
      <c r="K999" s="221"/>
      <c r="L999" s="221"/>
      <c r="M999" s="221"/>
      <c r="N999" s="245"/>
      <c r="O999" s="231"/>
      <c r="P999" s="209"/>
      <c r="Q999" s="210"/>
      <c r="R999" s="209"/>
      <c r="S999" s="210"/>
      <c r="T999" s="211"/>
      <c r="U999" s="211"/>
      <c r="V999" s="211"/>
      <c r="W999" s="212"/>
      <c r="X999" s="212"/>
      <c r="Y999" s="212"/>
    </row>
    <row r="1000" spans="6:25" s="71" customFormat="1" ht="6" customHeight="1" outlineLevel="4" x14ac:dyDescent="0.2">
      <c r="F1000" s="207"/>
      <c r="G1000" s="208"/>
      <c r="H1000" s="20"/>
      <c r="I1000" s="212"/>
      <c r="J1000" s="208"/>
      <c r="K1000" s="213"/>
      <c r="L1000" s="214"/>
      <c r="M1000" s="213"/>
      <c r="N1000" s="241"/>
      <c r="O1000" s="214"/>
      <c r="P1000" s="209"/>
      <c r="Q1000" s="210"/>
      <c r="R1000" s="209"/>
      <c r="S1000" s="210"/>
      <c r="T1000" s="211"/>
      <c r="U1000" s="211"/>
      <c r="V1000" s="211"/>
      <c r="W1000" s="212"/>
      <c r="X1000" s="212"/>
      <c r="Y1000" s="212"/>
    </row>
    <row r="1001" spans="6:25" s="81" customFormat="1" ht="11.25" outlineLevel="5" x14ac:dyDescent="0.2">
      <c r="F1001" s="82"/>
      <c r="G1001" s="83"/>
      <c r="H1001" s="21" t="str">
        <f t="shared" ref="H1001:H1064" si="28">IF(AND(H1000&lt;&gt;"Výkaz výměr:",I1000=""),"Výkaz výměr:","")</f>
        <v>Výkaz výměr:</v>
      </c>
      <c r="I1001" s="84" t="s">
        <v>1129</v>
      </c>
      <c r="J1001" s="215"/>
      <c r="L1001" s="85"/>
      <c r="M1001" s="216">
        <v>0</v>
      </c>
      <c r="N1001" s="244"/>
      <c r="O1001" s="85"/>
      <c r="P1001" s="86"/>
      <c r="Q1001" s="85"/>
      <c r="R1001" s="85"/>
      <c r="S1001" s="85"/>
      <c r="T1001" s="87" t="s">
        <v>14</v>
      </c>
      <c r="U1001" s="85"/>
      <c r="V1001" s="85"/>
      <c r="W1001" s="88"/>
    </row>
    <row r="1002" spans="6:25" s="81" customFormat="1" ht="11.25" outlineLevel="5" x14ac:dyDescent="0.2">
      <c r="F1002" s="82"/>
      <c r="G1002" s="83"/>
      <c r="H1002" s="21" t="str">
        <f t="shared" si="28"/>
        <v/>
      </c>
      <c r="I1002" s="84" t="s">
        <v>2153</v>
      </c>
      <c r="J1002" s="215"/>
      <c r="L1002" s="85"/>
      <c r="M1002" s="216">
        <v>1477.01</v>
      </c>
      <c r="N1002" s="244"/>
      <c r="O1002" s="85"/>
      <c r="P1002" s="86"/>
      <c r="Q1002" s="85"/>
      <c r="R1002" s="85"/>
      <c r="S1002" s="85"/>
      <c r="T1002" s="87" t="s">
        <v>14</v>
      </c>
      <c r="U1002" s="85"/>
      <c r="V1002" s="85"/>
      <c r="W1002" s="88"/>
    </row>
    <row r="1003" spans="6:25" s="81" customFormat="1" ht="11.25" outlineLevel="5" x14ac:dyDescent="0.2">
      <c r="F1003" s="82"/>
      <c r="G1003" s="83"/>
      <c r="H1003" s="21" t="str">
        <f t="shared" si="28"/>
        <v/>
      </c>
      <c r="I1003" s="84" t="s">
        <v>1918</v>
      </c>
      <c r="J1003" s="215"/>
      <c r="L1003" s="85"/>
      <c r="M1003" s="216">
        <v>2823.5460000000003</v>
      </c>
      <c r="N1003" s="244"/>
      <c r="O1003" s="85"/>
      <c r="P1003" s="86"/>
      <c r="Q1003" s="85"/>
      <c r="R1003" s="85"/>
      <c r="S1003" s="85"/>
      <c r="T1003" s="87" t="s">
        <v>14</v>
      </c>
      <c r="U1003" s="85"/>
      <c r="V1003" s="85"/>
      <c r="W1003" s="88"/>
    </row>
    <row r="1004" spans="6:25" s="81" customFormat="1" ht="11.25" outlineLevel="5" x14ac:dyDescent="0.2">
      <c r="F1004" s="82"/>
      <c r="G1004" s="83"/>
      <c r="H1004" s="21" t="str">
        <f t="shared" si="28"/>
        <v/>
      </c>
      <c r="I1004" s="84" t="s">
        <v>1465</v>
      </c>
      <c r="J1004" s="215"/>
      <c r="L1004" s="85"/>
      <c r="M1004" s="216">
        <v>99.222499999999997</v>
      </c>
      <c r="N1004" s="244"/>
      <c r="O1004" s="85"/>
      <c r="P1004" s="86"/>
      <c r="Q1004" s="85"/>
      <c r="R1004" s="85"/>
      <c r="S1004" s="85"/>
      <c r="T1004" s="87" t="s">
        <v>14</v>
      </c>
      <c r="U1004" s="85"/>
      <c r="V1004" s="85"/>
      <c r="W1004" s="88"/>
    </row>
    <row r="1005" spans="6:25" s="81" customFormat="1" ht="11.25" outlineLevel="5" x14ac:dyDescent="0.2">
      <c r="F1005" s="82"/>
      <c r="G1005" s="83"/>
      <c r="H1005" s="21" t="str">
        <f t="shared" si="28"/>
        <v/>
      </c>
      <c r="I1005" s="84" t="s">
        <v>1773</v>
      </c>
      <c r="J1005" s="215"/>
      <c r="L1005" s="85"/>
      <c r="M1005" s="216">
        <v>0</v>
      </c>
      <c r="N1005" s="244"/>
      <c r="O1005" s="85"/>
      <c r="P1005" s="86"/>
      <c r="Q1005" s="85"/>
      <c r="R1005" s="85"/>
      <c r="S1005" s="85"/>
      <c r="T1005" s="87" t="s">
        <v>14</v>
      </c>
      <c r="U1005" s="85"/>
      <c r="V1005" s="85"/>
      <c r="W1005" s="88"/>
    </row>
    <row r="1006" spans="6:25" s="81" customFormat="1" ht="11.25" outlineLevel="5" x14ac:dyDescent="0.2">
      <c r="F1006" s="82"/>
      <c r="G1006" s="83"/>
      <c r="H1006" s="21" t="str">
        <f t="shared" si="28"/>
        <v/>
      </c>
      <c r="I1006" s="84" t="s">
        <v>2005</v>
      </c>
      <c r="J1006" s="215"/>
      <c r="L1006" s="85"/>
      <c r="M1006" s="216">
        <v>-576.55499999999995</v>
      </c>
      <c r="N1006" s="244"/>
      <c r="O1006" s="85"/>
      <c r="P1006" s="86"/>
      <c r="Q1006" s="85"/>
      <c r="R1006" s="85"/>
      <c r="S1006" s="85"/>
      <c r="T1006" s="87" t="s">
        <v>14</v>
      </c>
      <c r="U1006" s="85"/>
      <c r="V1006" s="85"/>
      <c r="W1006" s="88"/>
    </row>
    <row r="1007" spans="6:25" s="81" customFormat="1" ht="11.25" outlineLevel="5" x14ac:dyDescent="0.2">
      <c r="F1007" s="82"/>
      <c r="G1007" s="83"/>
      <c r="H1007" s="21" t="str">
        <f t="shared" si="28"/>
        <v/>
      </c>
      <c r="I1007" s="84" t="s">
        <v>1962</v>
      </c>
      <c r="J1007" s="215"/>
      <c r="L1007" s="85"/>
      <c r="M1007" s="216">
        <v>-392.44499999999999</v>
      </c>
      <c r="N1007" s="244"/>
      <c r="O1007" s="85"/>
      <c r="P1007" s="86"/>
      <c r="Q1007" s="85"/>
      <c r="R1007" s="85"/>
      <c r="S1007" s="85"/>
      <c r="T1007" s="87" t="s">
        <v>14</v>
      </c>
      <c r="U1007" s="85"/>
      <c r="V1007" s="85"/>
      <c r="W1007" s="88"/>
    </row>
    <row r="1008" spans="6:25" s="81" customFormat="1" ht="11.25" outlineLevel="5" x14ac:dyDescent="0.2">
      <c r="F1008" s="82"/>
      <c r="G1008" s="83"/>
      <c r="H1008" s="21" t="str">
        <f t="shared" si="28"/>
        <v/>
      </c>
      <c r="I1008" s="84" t="s">
        <v>1972</v>
      </c>
      <c r="J1008" s="215"/>
      <c r="L1008" s="85"/>
      <c r="M1008" s="216">
        <v>-98.837999999999994</v>
      </c>
      <c r="N1008" s="244"/>
      <c r="O1008" s="85"/>
      <c r="P1008" s="86"/>
      <c r="Q1008" s="85"/>
      <c r="R1008" s="85"/>
      <c r="S1008" s="85"/>
      <c r="T1008" s="87" t="s">
        <v>14</v>
      </c>
      <c r="U1008" s="85"/>
      <c r="V1008" s="85"/>
      <c r="W1008" s="88"/>
    </row>
    <row r="1009" spans="6:23" s="81" customFormat="1" ht="11.25" outlineLevel="5" x14ac:dyDescent="0.2">
      <c r="F1009" s="82"/>
      <c r="G1009" s="83"/>
      <c r="H1009" s="21" t="str">
        <f t="shared" si="28"/>
        <v/>
      </c>
      <c r="I1009" s="84" t="s">
        <v>1958</v>
      </c>
      <c r="J1009" s="215"/>
      <c r="L1009" s="85"/>
      <c r="M1009" s="216">
        <v>-87.21</v>
      </c>
      <c r="N1009" s="244"/>
      <c r="O1009" s="85"/>
      <c r="P1009" s="86"/>
      <c r="Q1009" s="85"/>
      <c r="R1009" s="85"/>
      <c r="S1009" s="85"/>
      <c r="T1009" s="87" t="s">
        <v>14</v>
      </c>
      <c r="U1009" s="85"/>
      <c r="V1009" s="85"/>
      <c r="W1009" s="88"/>
    </row>
    <row r="1010" spans="6:23" s="81" customFormat="1" ht="11.25" outlineLevel="5" x14ac:dyDescent="0.2">
      <c r="F1010" s="82"/>
      <c r="G1010" s="83"/>
      <c r="H1010" s="21" t="str">
        <f t="shared" si="28"/>
        <v/>
      </c>
      <c r="I1010" s="84" t="s">
        <v>1750</v>
      </c>
      <c r="J1010" s="215"/>
      <c r="L1010" s="85"/>
      <c r="M1010" s="216">
        <v>-1.08</v>
      </c>
      <c r="N1010" s="244"/>
      <c r="O1010" s="85"/>
      <c r="P1010" s="86"/>
      <c r="Q1010" s="85"/>
      <c r="R1010" s="85"/>
      <c r="S1010" s="85"/>
      <c r="T1010" s="87" t="s">
        <v>14</v>
      </c>
      <c r="U1010" s="85"/>
      <c r="V1010" s="85"/>
      <c r="W1010" s="88"/>
    </row>
    <row r="1011" spans="6:23" s="81" customFormat="1" ht="11.25" outlineLevel="5" x14ac:dyDescent="0.2">
      <c r="F1011" s="82"/>
      <c r="G1011" s="83"/>
      <c r="H1011" s="21" t="str">
        <f t="shared" si="28"/>
        <v/>
      </c>
      <c r="I1011" s="84" t="s">
        <v>1976</v>
      </c>
      <c r="J1011" s="215"/>
      <c r="L1011" s="85"/>
      <c r="M1011" s="216">
        <v>-37.800000000000004</v>
      </c>
      <c r="N1011" s="244"/>
      <c r="O1011" s="85"/>
      <c r="P1011" s="86"/>
      <c r="Q1011" s="85"/>
      <c r="R1011" s="85"/>
      <c r="S1011" s="85"/>
      <c r="T1011" s="87" t="s">
        <v>14</v>
      </c>
      <c r="U1011" s="85"/>
      <c r="V1011" s="85"/>
      <c r="W1011" s="88"/>
    </row>
    <row r="1012" spans="6:23" s="81" customFormat="1" ht="11.25" outlineLevel="5" x14ac:dyDescent="0.2">
      <c r="F1012" s="82"/>
      <c r="G1012" s="83"/>
      <c r="H1012" s="21" t="str">
        <f t="shared" si="28"/>
        <v/>
      </c>
      <c r="I1012" s="84" t="s">
        <v>2053</v>
      </c>
      <c r="J1012" s="215"/>
      <c r="L1012" s="85"/>
      <c r="M1012" s="216">
        <v>-56.081249999999997</v>
      </c>
      <c r="N1012" s="244"/>
      <c r="O1012" s="85"/>
      <c r="P1012" s="86"/>
      <c r="Q1012" s="85"/>
      <c r="R1012" s="85"/>
      <c r="S1012" s="85"/>
      <c r="T1012" s="87" t="s">
        <v>14</v>
      </c>
      <c r="U1012" s="85"/>
      <c r="V1012" s="85"/>
      <c r="W1012" s="88"/>
    </row>
    <row r="1013" spans="6:23" s="81" customFormat="1" ht="11.25" outlineLevel="5" x14ac:dyDescent="0.2">
      <c r="F1013" s="82"/>
      <c r="G1013" s="83"/>
      <c r="H1013" s="21" t="str">
        <f t="shared" si="28"/>
        <v/>
      </c>
      <c r="I1013" s="84" t="s">
        <v>1836</v>
      </c>
      <c r="J1013" s="215"/>
      <c r="L1013" s="85"/>
      <c r="M1013" s="216">
        <v>-3.3600000000000003</v>
      </c>
      <c r="N1013" s="244"/>
      <c r="O1013" s="85"/>
      <c r="P1013" s="86"/>
      <c r="Q1013" s="85"/>
      <c r="R1013" s="85"/>
      <c r="S1013" s="85"/>
      <c r="T1013" s="87" t="s">
        <v>14</v>
      </c>
      <c r="U1013" s="85"/>
      <c r="V1013" s="85"/>
      <c r="W1013" s="88"/>
    </row>
    <row r="1014" spans="6:23" s="81" customFormat="1" ht="11.25" outlineLevel="5" x14ac:dyDescent="0.2">
      <c r="F1014" s="82"/>
      <c r="G1014" s="83"/>
      <c r="H1014" s="21" t="str">
        <f t="shared" si="28"/>
        <v/>
      </c>
      <c r="I1014" s="84" t="s">
        <v>1837</v>
      </c>
      <c r="J1014" s="215"/>
      <c r="L1014" s="85"/>
      <c r="M1014" s="216">
        <v>-2</v>
      </c>
      <c r="N1014" s="244"/>
      <c r="O1014" s="85"/>
      <c r="P1014" s="86"/>
      <c r="Q1014" s="85"/>
      <c r="R1014" s="85"/>
      <c r="S1014" s="85"/>
      <c r="T1014" s="87" t="s">
        <v>14</v>
      </c>
      <c r="U1014" s="85"/>
      <c r="V1014" s="85"/>
      <c r="W1014" s="88"/>
    </row>
    <row r="1015" spans="6:23" s="81" customFormat="1" ht="11.25" outlineLevel="5" x14ac:dyDescent="0.2">
      <c r="F1015" s="82"/>
      <c r="G1015" s="83"/>
      <c r="H1015" s="21" t="str">
        <f t="shared" si="28"/>
        <v/>
      </c>
      <c r="I1015" s="84" t="s">
        <v>1863</v>
      </c>
      <c r="J1015" s="215"/>
      <c r="L1015" s="85"/>
      <c r="M1015" s="216">
        <v>0</v>
      </c>
      <c r="N1015" s="244"/>
      <c r="O1015" s="85"/>
      <c r="P1015" s="86"/>
      <c r="Q1015" s="85"/>
      <c r="R1015" s="85"/>
      <c r="S1015" s="85"/>
      <c r="T1015" s="87" t="s">
        <v>14</v>
      </c>
      <c r="U1015" s="85"/>
      <c r="V1015" s="85"/>
      <c r="W1015" s="88"/>
    </row>
    <row r="1016" spans="6:23" s="81" customFormat="1" ht="11.25" outlineLevel="5" x14ac:dyDescent="0.2">
      <c r="F1016" s="82"/>
      <c r="G1016" s="83"/>
      <c r="H1016" s="21" t="str">
        <f t="shared" si="28"/>
        <v/>
      </c>
      <c r="I1016" s="84" t="s">
        <v>2213</v>
      </c>
      <c r="J1016" s="215"/>
      <c r="L1016" s="85"/>
      <c r="M1016" s="216">
        <v>74.137000000000015</v>
      </c>
      <c r="N1016" s="244"/>
      <c r="O1016" s="85"/>
      <c r="P1016" s="86"/>
      <c r="Q1016" s="85"/>
      <c r="R1016" s="85"/>
      <c r="S1016" s="85"/>
      <c r="T1016" s="87" t="s">
        <v>14</v>
      </c>
      <c r="U1016" s="85"/>
      <c r="V1016" s="85"/>
      <c r="W1016" s="88"/>
    </row>
    <row r="1017" spans="6:23" s="81" customFormat="1" ht="11.25" outlineLevel="5" x14ac:dyDescent="0.2">
      <c r="F1017" s="82"/>
      <c r="G1017" s="83"/>
      <c r="H1017" s="21" t="str">
        <f t="shared" si="28"/>
        <v/>
      </c>
      <c r="I1017" s="84" t="s">
        <v>2191</v>
      </c>
      <c r="J1017" s="215"/>
      <c r="L1017" s="85"/>
      <c r="M1017" s="216">
        <v>50.463000000000008</v>
      </c>
      <c r="N1017" s="244"/>
      <c r="O1017" s="85"/>
      <c r="P1017" s="86"/>
      <c r="Q1017" s="85"/>
      <c r="R1017" s="85"/>
      <c r="S1017" s="85"/>
      <c r="T1017" s="87" t="s">
        <v>14</v>
      </c>
      <c r="U1017" s="85"/>
      <c r="V1017" s="85"/>
      <c r="W1017" s="88"/>
    </row>
    <row r="1018" spans="6:23" s="81" customFormat="1" ht="11.25" outlineLevel="5" x14ac:dyDescent="0.2">
      <c r="F1018" s="82"/>
      <c r="G1018" s="83"/>
      <c r="H1018" s="21" t="str">
        <f t="shared" si="28"/>
        <v/>
      </c>
      <c r="I1018" s="84" t="s">
        <v>2198</v>
      </c>
      <c r="J1018" s="215"/>
      <c r="L1018" s="85"/>
      <c r="M1018" s="216">
        <v>17.102</v>
      </c>
      <c r="N1018" s="244"/>
      <c r="O1018" s="85"/>
      <c r="P1018" s="86"/>
      <c r="Q1018" s="85"/>
      <c r="R1018" s="85"/>
      <c r="S1018" s="85"/>
      <c r="T1018" s="87" t="s">
        <v>14</v>
      </c>
      <c r="U1018" s="85"/>
      <c r="V1018" s="85"/>
      <c r="W1018" s="88"/>
    </row>
    <row r="1019" spans="6:23" s="81" customFormat="1" ht="11.25" outlineLevel="5" x14ac:dyDescent="0.2">
      <c r="F1019" s="82"/>
      <c r="G1019" s="83"/>
      <c r="H1019" s="21" t="str">
        <f t="shared" si="28"/>
        <v/>
      </c>
      <c r="I1019" s="84" t="s">
        <v>2189</v>
      </c>
      <c r="J1019" s="215"/>
      <c r="L1019" s="85"/>
      <c r="M1019" s="216">
        <v>15.09</v>
      </c>
      <c r="N1019" s="244"/>
      <c r="O1019" s="85"/>
      <c r="P1019" s="86"/>
      <c r="Q1019" s="85"/>
      <c r="R1019" s="85"/>
      <c r="S1019" s="85"/>
      <c r="T1019" s="87" t="s">
        <v>14</v>
      </c>
      <c r="U1019" s="85"/>
      <c r="V1019" s="85"/>
      <c r="W1019" s="88"/>
    </row>
    <row r="1020" spans="6:23" s="81" customFormat="1" ht="11.25" outlineLevel="5" x14ac:dyDescent="0.2">
      <c r="F1020" s="82"/>
      <c r="G1020" s="83"/>
      <c r="H1020" s="21" t="str">
        <f t="shared" si="28"/>
        <v/>
      </c>
      <c r="I1020" s="84" t="s">
        <v>2123</v>
      </c>
      <c r="J1020" s="215"/>
      <c r="L1020" s="85"/>
      <c r="M1020" s="216">
        <v>0.504</v>
      </c>
      <c r="N1020" s="244"/>
      <c r="O1020" s="85"/>
      <c r="P1020" s="86"/>
      <c r="Q1020" s="85"/>
      <c r="R1020" s="85"/>
      <c r="S1020" s="85"/>
      <c r="T1020" s="87" t="s">
        <v>14</v>
      </c>
      <c r="U1020" s="85"/>
      <c r="V1020" s="85"/>
      <c r="W1020" s="88"/>
    </row>
    <row r="1021" spans="6:23" s="81" customFormat="1" ht="11.25" outlineLevel="5" x14ac:dyDescent="0.2">
      <c r="F1021" s="82"/>
      <c r="G1021" s="83"/>
      <c r="H1021" s="21" t="str">
        <f t="shared" si="28"/>
        <v/>
      </c>
      <c r="I1021" s="84" t="s">
        <v>2201</v>
      </c>
      <c r="J1021" s="215"/>
      <c r="L1021" s="85"/>
      <c r="M1021" s="216">
        <v>3.5850000000000004</v>
      </c>
      <c r="N1021" s="244"/>
      <c r="O1021" s="85"/>
      <c r="P1021" s="86"/>
      <c r="Q1021" s="85"/>
      <c r="R1021" s="85"/>
      <c r="S1021" s="85"/>
      <c r="T1021" s="87" t="s">
        <v>14</v>
      </c>
      <c r="U1021" s="85"/>
      <c r="V1021" s="85"/>
      <c r="W1021" s="88"/>
    </row>
    <row r="1022" spans="6:23" s="81" customFormat="1" ht="11.25" outlineLevel="5" x14ac:dyDescent="0.2">
      <c r="F1022" s="82"/>
      <c r="G1022" s="83"/>
      <c r="H1022" s="21" t="str">
        <f t="shared" si="28"/>
        <v/>
      </c>
      <c r="I1022" s="84" t="s">
        <v>2224</v>
      </c>
      <c r="J1022" s="215"/>
      <c r="L1022" s="85"/>
      <c r="M1022" s="216">
        <v>5.2100000000000009</v>
      </c>
      <c r="N1022" s="244"/>
      <c r="O1022" s="85"/>
      <c r="P1022" s="86"/>
      <c r="Q1022" s="85"/>
      <c r="R1022" s="85"/>
      <c r="S1022" s="85"/>
      <c r="T1022" s="87" t="s">
        <v>14</v>
      </c>
      <c r="U1022" s="85"/>
      <c r="V1022" s="85"/>
      <c r="W1022" s="88"/>
    </row>
    <row r="1023" spans="6:23" s="81" customFormat="1" ht="11.25" outlineLevel="5" x14ac:dyDescent="0.2">
      <c r="F1023" s="82"/>
      <c r="G1023" s="83"/>
      <c r="H1023" s="21" t="str">
        <f t="shared" si="28"/>
        <v/>
      </c>
      <c r="I1023" s="84" t="s">
        <v>2160</v>
      </c>
      <c r="J1023" s="215"/>
      <c r="L1023" s="85"/>
      <c r="M1023" s="216">
        <v>0.87000000000000011</v>
      </c>
      <c r="N1023" s="244"/>
      <c r="O1023" s="85"/>
      <c r="P1023" s="86"/>
      <c r="Q1023" s="85"/>
      <c r="R1023" s="85"/>
      <c r="S1023" s="85"/>
      <c r="T1023" s="87" t="s">
        <v>14</v>
      </c>
      <c r="U1023" s="85"/>
      <c r="V1023" s="85"/>
      <c r="W1023" s="88"/>
    </row>
    <row r="1024" spans="6:23" s="81" customFormat="1" ht="11.25" outlineLevel="5" x14ac:dyDescent="0.2">
      <c r="F1024" s="82"/>
      <c r="G1024" s="83"/>
      <c r="H1024" s="21" t="str">
        <f t="shared" si="28"/>
        <v/>
      </c>
      <c r="I1024" s="84" t="s">
        <v>2141</v>
      </c>
      <c r="J1024" s="215"/>
      <c r="L1024" s="85"/>
      <c r="M1024" s="216">
        <v>1</v>
      </c>
      <c r="N1024" s="244"/>
      <c r="O1024" s="85"/>
      <c r="P1024" s="86"/>
      <c r="Q1024" s="85"/>
      <c r="R1024" s="85"/>
      <c r="S1024" s="85"/>
      <c r="T1024" s="87" t="s">
        <v>14</v>
      </c>
      <c r="U1024" s="85"/>
      <c r="V1024" s="85"/>
      <c r="W1024" s="88"/>
    </row>
    <row r="1025" spans="6:23" s="81" customFormat="1" ht="11.25" outlineLevel="5" x14ac:dyDescent="0.2">
      <c r="F1025" s="82"/>
      <c r="G1025" s="83"/>
      <c r="H1025" s="21" t="str">
        <f t="shared" si="28"/>
        <v/>
      </c>
      <c r="I1025" s="84" t="s">
        <v>11</v>
      </c>
      <c r="J1025" s="215"/>
      <c r="L1025" s="85"/>
      <c r="M1025" s="216">
        <v>3312.3702499999999</v>
      </c>
      <c r="N1025" s="244"/>
      <c r="O1025" s="85"/>
      <c r="P1025" s="86"/>
      <c r="Q1025" s="85"/>
      <c r="R1025" s="85"/>
      <c r="S1025" s="85"/>
      <c r="T1025" s="87" t="s">
        <v>14</v>
      </c>
      <c r="U1025" s="85"/>
      <c r="V1025" s="85"/>
      <c r="W1025" s="88"/>
    </row>
    <row r="1026" spans="6:23" s="81" customFormat="1" ht="11.25" outlineLevel="5" x14ac:dyDescent="0.2">
      <c r="F1026" s="82"/>
      <c r="G1026" s="83"/>
      <c r="H1026" s="21" t="str">
        <f t="shared" si="28"/>
        <v/>
      </c>
      <c r="I1026" s="84" t="s">
        <v>1130</v>
      </c>
      <c r="J1026" s="215"/>
      <c r="L1026" s="85"/>
      <c r="M1026" s="216">
        <v>0</v>
      </c>
      <c r="N1026" s="244"/>
      <c r="O1026" s="85"/>
      <c r="P1026" s="86"/>
      <c r="Q1026" s="85"/>
      <c r="R1026" s="85"/>
      <c r="S1026" s="85"/>
      <c r="T1026" s="87" t="s">
        <v>14</v>
      </c>
      <c r="U1026" s="85"/>
      <c r="V1026" s="85"/>
      <c r="W1026" s="88"/>
    </row>
    <row r="1027" spans="6:23" s="81" customFormat="1" ht="11.25" outlineLevel="5" x14ac:dyDescent="0.2">
      <c r="F1027" s="82"/>
      <c r="G1027" s="83"/>
      <c r="H1027" s="21" t="str">
        <f t="shared" si="28"/>
        <v/>
      </c>
      <c r="I1027" s="84" t="s">
        <v>2155</v>
      </c>
      <c r="J1027" s="215"/>
      <c r="L1027" s="85"/>
      <c r="M1027" s="216">
        <v>1934.2100000000003</v>
      </c>
      <c r="N1027" s="244"/>
      <c r="O1027" s="85"/>
      <c r="P1027" s="86"/>
      <c r="Q1027" s="85"/>
      <c r="R1027" s="85"/>
      <c r="S1027" s="85"/>
      <c r="T1027" s="87" t="s">
        <v>14</v>
      </c>
      <c r="U1027" s="85"/>
      <c r="V1027" s="85"/>
      <c r="W1027" s="88"/>
    </row>
    <row r="1028" spans="6:23" s="81" customFormat="1" ht="11.25" outlineLevel="5" x14ac:dyDescent="0.2">
      <c r="F1028" s="82"/>
      <c r="G1028" s="83"/>
      <c r="H1028" s="21" t="str">
        <f t="shared" si="28"/>
        <v/>
      </c>
      <c r="I1028" s="84" t="s">
        <v>1953</v>
      </c>
      <c r="J1028" s="215"/>
      <c r="L1028" s="85"/>
      <c r="M1028" s="216">
        <v>2682.297</v>
      </c>
      <c r="N1028" s="244"/>
      <c r="O1028" s="85"/>
      <c r="P1028" s="86"/>
      <c r="Q1028" s="85"/>
      <c r="R1028" s="85"/>
      <c r="S1028" s="85"/>
      <c r="T1028" s="87" t="s">
        <v>14</v>
      </c>
      <c r="U1028" s="85"/>
      <c r="V1028" s="85"/>
      <c r="W1028" s="88"/>
    </row>
    <row r="1029" spans="6:23" s="81" customFormat="1" ht="11.25" outlineLevel="5" x14ac:dyDescent="0.2">
      <c r="F1029" s="82"/>
      <c r="G1029" s="83"/>
      <c r="H1029" s="21" t="str">
        <f t="shared" si="28"/>
        <v/>
      </c>
      <c r="I1029" s="84" t="s">
        <v>1465</v>
      </c>
      <c r="J1029" s="215"/>
      <c r="L1029" s="85"/>
      <c r="M1029" s="216">
        <v>99.222499999999997</v>
      </c>
      <c r="N1029" s="244"/>
      <c r="O1029" s="85"/>
      <c r="P1029" s="86"/>
      <c r="Q1029" s="85"/>
      <c r="R1029" s="85"/>
      <c r="S1029" s="85"/>
      <c r="T1029" s="87" t="s">
        <v>14</v>
      </c>
      <c r="U1029" s="85"/>
      <c r="V1029" s="85"/>
      <c r="W1029" s="88"/>
    </row>
    <row r="1030" spans="6:23" s="81" customFormat="1" ht="11.25" outlineLevel="5" x14ac:dyDescent="0.2">
      <c r="F1030" s="82"/>
      <c r="G1030" s="83"/>
      <c r="H1030" s="21" t="str">
        <f t="shared" si="28"/>
        <v/>
      </c>
      <c r="I1030" s="84" t="s">
        <v>1773</v>
      </c>
      <c r="J1030" s="215"/>
      <c r="L1030" s="85"/>
      <c r="M1030" s="216">
        <v>0</v>
      </c>
      <c r="N1030" s="244"/>
      <c r="O1030" s="85"/>
      <c r="P1030" s="86"/>
      <c r="Q1030" s="85"/>
      <c r="R1030" s="85"/>
      <c r="S1030" s="85"/>
      <c r="T1030" s="87" t="s">
        <v>14</v>
      </c>
      <c r="U1030" s="85"/>
      <c r="V1030" s="85"/>
      <c r="W1030" s="88"/>
    </row>
    <row r="1031" spans="6:23" s="81" customFormat="1" ht="11.25" outlineLevel="5" x14ac:dyDescent="0.2">
      <c r="F1031" s="82"/>
      <c r="G1031" s="83"/>
      <c r="H1031" s="21" t="str">
        <f t="shared" si="28"/>
        <v/>
      </c>
      <c r="I1031" s="84" t="s">
        <v>2006</v>
      </c>
      <c r="J1031" s="215"/>
      <c r="L1031" s="85"/>
      <c r="M1031" s="216">
        <v>-775.2</v>
      </c>
      <c r="N1031" s="244"/>
      <c r="O1031" s="85"/>
      <c r="P1031" s="86"/>
      <c r="Q1031" s="85"/>
      <c r="R1031" s="85"/>
      <c r="S1031" s="85"/>
      <c r="T1031" s="87" t="s">
        <v>14</v>
      </c>
      <c r="U1031" s="85"/>
      <c r="V1031" s="85"/>
      <c r="W1031" s="88"/>
    </row>
    <row r="1032" spans="6:23" s="81" customFormat="1" ht="11.25" outlineLevel="5" x14ac:dyDescent="0.2">
      <c r="F1032" s="82"/>
      <c r="G1032" s="83"/>
      <c r="H1032" s="21" t="str">
        <f t="shared" si="28"/>
        <v/>
      </c>
      <c r="I1032" s="84" t="s">
        <v>1961</v>
      </c>
      <c r="J1032" s="215"/>
      <c r="L1032" s="85"/>
      <c r="M1032" s="216">
        <v>-193.8</v>
      </c>
      <c r="N1032" s="244"/>
      <c r="O1032" s="85"/>
      <c r="P1032" s="86"/>
      <c r="Q1032" s="85"/>
      <c r="R1032" s="85"/>
      <c r="S1032" s="85"/>
      <c r="T1032" s="87" t="s">
        <v>14</v>
      </c>
      <c r="U1032" s="85"/>
      <c r="V1032" s="85"/>
      <c r="W1032" s="88"/>
    </row>
    <row r="1033" spans="6:23" s="81" customFormat="1" ht="11.25" outlineLevel="5" x14ac:dyDescent="0.2">
      <c r="F1033" s="82"/>
      <c r="G1033" s="83"/>
      <c r="H1033" s="21" t="str">
        <f t="shared" si="28"/>
        <v/>
      </c>
      <c r="I1033" s="84" t="s">
        <v>1973</v>
      </c>
      <c r="J1033" s="215"/>
      <c r="L1033" s="85"/>
      <c r="M1033" s="216">
        <v>-151.16399999999999</v>
      </c>
      <c r="N1033" s="244"/>
      <c r="O1033" s="85"/>
      <c r="P1033" s="86"/>
      <c r="Q1033" s="85"/>
      <c r="R1033" s="85"/>
      <c r="S1033" s="85"/>
      <c r="T1033" s="87" t="s">
        <v>14</v>
      </c>
      <c r="U1033" s="85"/>
      <c r="V1033" s="85"/>
      <c r="W1033" s="88"/>
    </row>
    <row r="1034" spans="6:23" s="81" customFormat="1" ht="11.25" outlineLevel="5" x14ac:dyDescent="0.2">
      <c r="F1034" s="82"/>
      <c r="G1034" s="83"/>
      <c r="H1034" s="21" t="str">
        <f t="shared" si="28"/>
        <v/>
      </c>
      <c r="I1034" s="84" t="s">
        <v>1957</v>
      </c>
      <c r="J1034" s="215"/>
      <c r="L1034" s="85"/>
      <c r="M1034" s="216">
        <v>-34.884</v>
      </c>
      <c r="N1034" s="244"/>
      <c r="O1034" s="85"/>
      <c r="P1034" s="86"/>
      <c r="Q1034" s="85"/>
      <c r="R1034" s="85"/>
      <c r="S1034" s="85"/>
      <c r="T1034" s="87" t="s">
        <v>14</v>
      </c>
      <c r="U1034" s="85"/>
      <c r="V1034" s="85"/>
      <c r="W1034" s="88"/>
    </row>
    <row r="1035" spans="6:23" s="81" customFormat="1" ht="11.25" outlineLevel="5" x14ac:dyDescent="0.2">
      <c r="F1035" s="82"/>
      <c r="G1035" s="83"/>
      <c r="H1035" s="21" t="str">
        <f t="shared" si="28"/>
        <v/>
      </c>
      <c r="I1035" s="84" t="s">
        <v>1895</v>
      </c>
      <c r="J1035" s="215"/>
      <c r="L1035" s="85"/>
      <c r="M1035" s="216">
        <v>-96.000000000000014</v>
      </c>
      <c r="N1035" s="244"/>
      <c r="O1035" s="85"/>
      <c r="P1035" s="86"/>
      <c r="Q1035" s="85"/>
      <c r="R1035" s="85"/>
      <c r="S1035" s="85"/>
      <c r="T1035" s="87" t="s">
        <v>14</v>
      </c>
      <c r="U1035" s="85"/>
      <c r="V1035" s="85"/>
      <c r="W1035" s="88"/>
    </row>
    <row r="1036" spans="6:23" s="81" customFormat="1" ht="11.25" outlineLevel="5" x14ac:dyDescent="0.2">
      <c r="F1036" s="82"/>
      <c r="G1036" s="83"/>
      <c r="H1036" s="21" t="str">
        <f t="shared" si="28"/>
        <v/>
      </c>
      <c r="I1036" s="84" t="s">
        <v>1842</v>
      </c>
      <c r="J1036" s="215"/>
      <c r="L1036" s="85"/>
      <c r="M1036" s="216">
        <v>-11.520000000000001</v>
      </c>
      <c r="N1036" s="244"/>
      <c r="O1036" s="85"/>
      <c r="P1036" s="86"/>
      <c r="Q1036" s="85"/>
      <c r="R1036" s="85"/>
      <c r="S1036" s="85"/>
      <c r="T1036" s="87" t="s">
        <v>14</v>
      </c>
      <c r="U1036" s="85"/>
      <c r="V1036" s="85"/>
      <c r="W1036" s="88"/>
    </row>
    <row r="1037" spans="6:23" s="81" customFormat="1" ht="11.25" outlineLevel="5" x14ac:dyDescent="0.2">
      <c r="F1037" s="82"/>
      <c r="G1037" s="83"/>
      <c r="H1037" s="21" t="str">
        <f t="shared" si="28"/>
        <v/>
      </c>
      <c r="I1037" s="84" t="s">
        <v>1844</v>
      </c>
      <c r="J1037" s="215"/>
      <c r="L1037" s="85"/>
      <c r="M1037" s="216">
        <v>-3.6</v>
      </c>
      <c r="N1037" s="244"/>
      <c r="O1037" s="85"/>
      <c r="P1037" s="86"/>
      <c r="Q1037" s="85"/>
      <c r="R1037" s="85"/>
      <c r="S1037" s="85"/>
      <c r="T1037" s="87" t="s">
        <v>14</v>
      </c>
      <c r="U1037" s="85"/>
      <c r="V1037" s="85"/>
      <c r="W1037" s="88"/>
    </row>
    <row r="1038" spans="6:23" s="81" customFormat="1" ht="11.25" outlineLevel="5" x14ac:dyDescent="0.2">
      <c r="F1038" s="82"/>
      <c r="G1038" s="83"/>
      <c r="H1038" s="21" t="str">
        <f t="shared" si="28"/>
        <v/>
      </c>
      <c r="I1038" s="84" t="s">
        <v>1750</v>
      </c>
      <c r="J1038" s="215"/>
      <c r="L1038" s="85"/>
      <c r="M1038" s="216">
        <v>-1.08</v>
      </c>
      <c r="N1038" s="244"/>
      <c r="O1038" s="85"/>
      <c r="P1038" s="86"/>
      <c r="Q1038" s="85"/>
      <c r="R1038" s="85"/>
      <c r="S1038" s="85"/>
      <c r="T1038" s="87" t="s">
        <v>14</v>
      </c>
      <c r="U1038" s="85"/>
      <c r="V1038" s="85"/>
      <c r="W1038" s="88"/>
    </row>
    <row r="1039" spans="6:23" s="81" customFormat="1" ht="11.25" outlineLevel="5" x14ac:dyDescent="0.2">
      <c r="F1039" s="82"/>
      <c r="G1039" s="83"/>
      <c r="H1039" s="21" t="str">
        <f t="shared" si="28"/>
        <v/>
      </c>
      <c r="I1039" s="84" t="s">
        <v>1978</v>
      </c>
      <c r="J1039" s="215"/>
      <c r="L1039" s="85"/>
      <c r="M1039" s="216">
        <v>-63.45</v>
      </c>
      <c r="N1039" s="244"/>
      <c r="O1039" s="85"/>
      <c r="P1039" s="86"/>
      <c r="Q1039" s="85"/>
      <c r="R1039" s="85"/>
      <c r="S1039" s="85"/>
      <c r="T1039" s="87" t="s">
        <v>14</v>
      </c>
      <c r="U1039" s="85"/>
      <c r="V1039" s="85"/>
      <c r="W1039" s="88"/>
    </row>
    <row r="1040" spans="6:23" s="81" customFormat="1" ht="11.25" outlineLevel="5" x14ac:dyDescent="0.2">
      <c r="F1040" s="82"/>
      <c r="G1040" s="83"/>
      <c r="H1040" s="21" t="str">
        <f t="shared" si="28"/>
        <v/>
      </c>
      <c r="I1040" s="84" t="s">
        <v>1980</v>
      </c>
      <c r="J1040" s="215"/>
      <c r="L1040" s="85"/>
      <c r="M1040" s="216">
        <v>-37.800000000000004</v>
      </c>
      <c r="N1040" s="244"/>
      <c r="O1040" s="85"/>
      <c r="P1040" s="86"/>
      <c r="Q1040" s="85"/>
      <c r="R1040" s="85"/>
      <c r="S1040" s="85"/>
      <c r="T1040" s="87" t="s">
        <v>14</v>
      </c>
      <c r="U1040" s="85"/>
      <c r="V1040" s="85"/>
      <c r="W1040" s="88"/>
    </row>
    <row r="1041" spans="6:23" s="81" customFormat="1" ht="11.25" outlineLevel="5" x14ac:dyDescent="0.2">
      <c r="F1041" s="82"/>
      <c r="G1041" s="83"/>
      <c r="H1041" s="21" t="str">
        <f t="shared" si="28"/>
        <v/>
      </c>
      <c r="I1041" s="84" t="s">
        <v>1889</v>
      </c>
      <c r="J1041" s="215"/>
      <c r="L1041" s="85"/>
      <c r="M1041" s="216">
        <v>-3.9200000000000004</v>
      </c>
      <c r="N1041" s="244"/>
      <c r="O1041" s="85"/>
      <c r="P1041" s="86"/>
      <c r="Q1041" s="85"/>
      <c r="R1041" s="85"/>
      <c r="S1041" s="85"/>
      <c r="T1041" s="87" t="s">
        <v>14</v>
      </c>
      <c r="U1041" s="85"/>
      <c r="V1041" s="85"/>
      <c r="W1041" s="88"/>
    </row>
    <row r="1042" spans="6:23" s="81" customFormat="1" ht="11.25" outlineLevel="5" x14ac:dyDescent="0.2">
      <c r="F1042" s="82"/>
      <c r="G1042" s="83"/>
      <c r="H1042" s="21" t="str">
        <f t="shared" si="28"/>
        <v/>
      </c>
      <c r="I1042" s="84" t="s">
        <v>1837</v>
      </c>
      <c r="J1042" s="215"/>
      <c r="L1042" s="85"/>
      <c r="M1042" s="216">
        <v>-2</v>
      </c>
      <c r="N1042" s="244"/>
      <c r="O1042" s="85"/>
      <c r="P1042" s="86"/>
      <c r="Q1042" s="85"/>
      <c r="R1042" s="85"/>
      <c r="S1042" s="85"/>
      <c r="T1042" s="87" t="s">
        <v>14</v>
      </c>
      <c r="U1042" s="85"/>
      <c r="V1042" s="85"/>
      <c r="W1042" s="88"/>
    </row>
    <row r="1043" spans="6:23" s="81" customFormat="1" ht="11.25" outlineLevel="5" x14ac:dyDescent="0.2">
      <c r="F1043" s="82"/>
      <c r="G1043" s="83"/>
      <c r="H1043" s="21" t="str">
        <f t="shared" si="28"/>
        <v/>
      </c>
      <c r="I1043" s="84" t="s">
        <v>1863</v>
      </c>
      <c r="J1043" s="215"/>
      <c r="L1043" s="85"/>
      <c r="M1043" s="216">
        <v>0</v>
      </c>
      <c r="N1043" s="244"/>
      <c r="O1043" s="85"/>
      <c r="P1043" s="86"/>
      <c r="Q1043" s="85"/>
      <c r="R1043" s="85"/>
      <c r="S1043" s="85"/>
      <c r="T1043" s="87" t="s">
        <v>14</v>
      </c>
      <c r="U1043" s="85"/>
      <c r="V1043" s="85"/>
      <c r="W1043" s="88"/>
    </row>
    <row r="1044" spans="6:23" s="81" customFormat="1" ht="11.25" outlineLevel="5" x14ac:dyDescent="0.2">
      <c r="F1044" s="82"/>
      <c r="G1044" s="83"/>
      <c r="H1044" s="21" t="str">
        <f t="shared" si="28"/>
        <v/>
      </c>
      <c r="I1044" s="84" t="s">
        <v>2214</v>
      </c>
      <c r="J1044" s="215"/>
      <c r="L1044" s="85"/>
      <c r="M1044" s="216">
        <v>99.680000000000021</v>
      </c>
      <c r="N1044" s="244"/>
      <c r="O1044" s="85"/>
      <c r="P1044" s="86"/>
      <c r="Q1044" s="85"/>
      <c r="R1044" s="85"/>
      <c r="S1044" s="85"/>
      <c r="T1044" s="87" t="s">
        <v>14</v>
      </c>
      <c r="U1044" s="85"/>
      <c r="V1044" s="85"/>
      <c r="W1044" s="88"/>
    </row>
    <row r="1045" spans="6:23" s="81" customFormat="1" ht="11.25" outlineLevel="5" x14ac:dyDescent="0.2">
      <c r="F1045" s="82"/>
      <c r="G1045" s="83"/>
      <c r="H1045" s="21" t="str">
        <f t="shared" si="28"/>
        <v/>
      </c>
      <c r="I1045" s="84" t="s">
        <v>2190</v>
      </c>
      <c r="J1045" s="215"/>
      <c r="L1045" s="85"/>
      <c r="M1045" s="216">
        <v>24.920000000000005</v>
      </c>
      <c r="N1045" s="244"/>
      <c r="O1045" s="85"/>
      <c r="P1045" s="86"/>
      <c r="Q1045" s="85"/>
      <c r="R1045" s="85"/>
      <c r="S1045" s="85"/>
      <c r="T1045" s="87" t="s">
        <v>14</v>
      </c>
      <c r="U1045" s="85"/>
      <c r="V1045" s="85"/>
      <c r="W1045" s="88"/>
    </row>
    <row r="1046" spans="6:23" s="81" customFormat="1" ht="11.25" outlineLevel="5" x14ac:dyDescent="0.2">
      <c r="F1046" s="82"/>
      <c r="G1046" s="83"/>
      <c r="H1046" s="21" t="str">
        <f t="shared" si="28"/>
        <v/>
      </c>
      <c r="I1046" s="84" t="s">
        <v>2199</v>
      </c>
      <c r="J1046" s="215"/>
      <c r="L1046" s="85"/>
      <c r="M1046" s="216">
        <v>26.155999999999999</v>
      </c>
      <c r="N1046" s="244"/>
      <c r="O1046" s="85"/>
      <c r="P1046" s="86"/>
      <c r="Q1046" s="85"/>
      <c r="R1046" s="85"/>
      <c r="S1046" s="85"/>
      <c r="T1046" s="87" t="s">
        <v>14</v>
      </c>
      <c r="U1046" s="85"/>
      <c r="V1046" s="85"/>
      <c r="W1046" s="88"/>
    </row>
    <row r="1047" spans="6:23" s="81" customFormat="1" ht="11.25" outlineLevel="5" x14ac:dyDescent="0.2">
      <c r="F1047" s="82"/>
      <c r="G1047" s="83"/>
      <c r="H1047" s="21" t="str">
        <f t="shared" si="28"/>
        <v/>
      </c>
      <c r="I1047" s="84" t="s">
        <v>2188</v>
      </c>
      <c r="J1047" s="215"/>
      <c r="L1047" s="85"/>
      <c r="M1047" s="216">
        <v>6.0359999999999996</v>
      </c>
      <c r="N1047" s="244"/>
      <c r="O1047" s="85"/>
      <c r="P1047" s="86"/>
      <c r="Q1047" s="85"/>
      <c r="R1047" s="85"/>
      <c r="S1047" s="85"/>
      <c r="T1047" s="87" t="s">
        <v>14</v>
      </c>
      <c r="U1047" s="85"/>
      <c r="V1047" s="85"/>
      <c r="W1047" s="88"/>
    </row>
    <row r="1048" spans="6:23" s="81" customFormat="1" ht="11.25" outlineLevel="5" x14ac:dyDescent="0.2">
      <c r="F1048" s="82"/>
      <c r="G1048" s="83"/>
      <c r="H1048" s="21" t="str">
        <f t="shared" si="28"/>
        <v/>
      </c>
      <c r="I1048" s="84" t="s">
        <v>2122</v>
      </c>
      <c r="J1048" s="215"/>
      <c r="L1048" s="85"/>
      <c r="M1048" s="216">
        <v>0</v>
      </c>
      <c r="N1048" s="244"/>
      <c r="O1048" s="85"/>
      <c r="P1048" s="86"/>
      <c r="Q1048" s="85"/>
      <c r="R1048" s="85"/>
      <c r="S1048" s="85"/>
      <c r="T1048" s="87" t="s">
        <v>14</v>
      </c>
      <c r="U1048" s="85"/>
      <c r="V1048" s="85"/>
      <c r="W1048" s="88"/>
    </row>
    <row r="1049" spans="6:23" s="81" customFormat="1" ht="11.25" outlineLevel="5" x14ac:dyDescent="0.2">
      <c r="F1049" s="82"/>
      <c r="G1049" s="83"/>
      <c r="H1049" s="21" t="str">
        <f t="shared" si="28"/>
        <v/>
      </c>
      <c r="I1049" s="84" t="s">
        <v>2103</v>
      </c>
      <c r="J1049" s="215"/>
      <c r="L1049" s="85"/>
      <c r="M1049" s="216">
        <v>0</v>
      </c>
      <c r="N1049" s="244"/>
      <c r="O1049" s="85"/>
      <c r="P1049" s="86"/>
      <c r="Q1049" s="85"/>
      <c r="R1049" s="85"/>
      <c r="S1049" s="85"/>
      <c r="T1049" s="87" t="s">
        <v>14</v>
      </c>
      <c r="U1049" s="85"/>
      <c r="V1049" s="85"/>
      <c r="W1049" s="88"/>
    </row>
    <row r="1050" spans="6:23" s="81" customFormat="1" ht="11.25" outlineLevel="5" x14ac:dyDescent="0.2">
      <c r="F1050" s="82"/>
      <c r="G1050" s="83"/>
      <c r="H1050" s="21" t="str">
        <f t="shared" si="28"/>
        <v/>
      </c>
      <c r="I1050" s="84" t="s">
        <v>2104</v>
      </c>
      <c r="J1050" s="215"/>
      <c r="L1050" s="85"/>
      <c r="M1050" s="216">
        <v>0</v>
      </c>
      <c r="N1050" s="244"/>
      <c r="O1050" s="85"/>
      <c r="P1050" s="86"/>
      <c r="Q1050" s="85"/>
      <c r="R1050" s="85"/>
      <c r="S1050" s="85"/>
      <c r="T1050" s="87" t="s">
        <v>14</v>
      </c>
      <c r="U1050" s="85"/>
      <c r="V1050" s="85"/>
      <c r="W1050" s="88"/>
    </row>
    <row r="1051" spans="6:23" s="81" customFormat="1" ht="11.25" outlineLevel="5" x14ac:dyDescent="0.2">
      <c r="F1051" s="82"/>
      <c r="G1051" s="83"/>
      <c r="H1051" s="21" t="str">
        <f t="shared" si="28"/>
        <v/>
      </c>
      <c r="I1051" s="84" t="s">
        <v>2123</v>
      </c>
      <c r="J1051" s="215"/>
      <c r="L1051" s="85"/>
      <c r="M1051" s="216">
        <v>0.504</v>
      </c>
      <c r="N1051" s="244"/>
      <c r="O1051" s="85"/>
      <c r="P1051" s="86"/>
      <c r="Q1051" s="85"/>
      <c r="R1051" s="85"/>
      <c r="S1051" s="85"/>
      <c r="T1051" s="87" t="s">
        <v>14</v>
      </c>
      <c r="U1051" s="85"/>
      <c r="V1051" s="85"/>
      <c r="W1051" s="88"/>
    </row>
    <row r="1052" spans="6:23" s="81" customFormat="1" ht="11.25" outlineLevel="5" x14ac:dyDescent="0.2">
      <c r="F1052" s="82"/>
      <c r="G1052" s="83"/>
      <c r="H1052" s="21" t="str">
        <f t="shared" si="28"/>
        <v/>
      </c>
      <c r="I1052" s="84" t="s">
        <v>2202</v>
      </c>
      <c r="J1052" s="215"/>
      <c r="L1052" s="85"/>
      <c r="M1052" s="216">
        <v>5.8650000000000002</v>
      </c>
      <c r="N1052" s="244"/>
      <c r="O1052" s="85"/>
      <c r="P1052" s="86"/>
      <c r="Q1052" s="85"/>
      <c r="R1052" s="85"/>
      <c r="S1052" s="85"/>
      <c r="T1052" s="87" t="s">
        <v>14</v>
      </c>
      <c r="U1052" s="85"/>
      <c r="V1052" s="85"/>
      <c r="W1052" s="88"/>
    </row>
    <row r="1053" spans="6:23" s="81" customFormat="1" ht="11.25" outlineLevel="5" x14ac:dyDescent="0.2">
      <c r="F1053" s="82"/>
      <c r="G1053" s="83"/>
      <c r="H1053" s="21" t="str">
        <f t="shared" si="28"/>
        <v/>
      </c>
      <c r="I1053" s="84" t="s">
        <v>2203</v>
      </c>
      <c r="J1053" s="215"/>
      <c r="L1053" s="85"/>
      <c r="M1053" s="216">
        <v>3.5850000000000004</v>
      </c>
      <c r="N1053" s="244"/>
      <c r="O1053" s="85"/>
      <c r="P1053" s="86"/>
      <c r="Q1053" s="85"/>
      <c r="R1053" s="85"/>
      <c r="S1053" s="85"/>
      <c r="T1053" s="87" t="s">
        <v>14</v>
      </c>
      <c r="U1053" s="85"/>
      <c r="V1053" s="85"/>
      <c r="W1053" s="88"/>
    </row>
    <row r="1054" spans="6:23" s="81" customFormat="1" ht="11.25" outlineLevel="5" x14ac:dyDescent="0.2">
      <c r="F1054" s="82"/>
      <c r="G1054" s="83"/>
      <c r="H1054" s="21" t="str">
        <f t="shared" si="28"/>
        <v/>
      </c>
      <c r="I1054" s="84" t="s">
        <v>2118</v>
      </c>
      <c r="J1054" s="215"/>
      <c r="L1054" s="85"/>
      <c r="M1054" s="216">
        <v>0</v>
      </c>
      <c r="N1054" s="244"/>
      <c r="O1054" s="85"/>
      <c r="P1054" s="86"/>
      <c r="Q1054" s="85"/>
      <c r="R1054" s="85"/>
      <c r="S1054" s="85"/>
      <c r="T1054" s="87" t="s">
        <v>14</v>
      </c>
      <c r="U1054" s="85"/>
      <c r="V1054" s="85"/>
      <c r="W1054" s="88"/>
    </row>
    <row r="1055" spans="6:23" s="81" customFormat="1" ht="11.25" outlineLevel="5" x14ac:dyDescent="0.2">
      <c r="F1055" s="82"/>
      <c r="G1055" s="83"/>
      <c r="H1055" s="21" t="str">
        <f t="shared" si="28"/>
        <v/>
      </c>
      <c r="I1055" s="84" t="s">
        <v>2141</v>
      </c>
      <c r="J1055" s="215"/>
      <c r="L1055" s="85"/>
      <c r="M1055" s="216">
        <v>1</v>
      </c>
      <c r="N1055" s="244"/>
      <c r="O1055" s="85"/>
      <c r="P1055" s="86"/>
      <c r="Q1055" s="85"/>
      <c r="R1055" s="85"/>
      <c r="S1055" s="85"/>
      <c r="T1055" s="87" t="s">
        <v>14</v>
      </c>
      <c r="U1055" s="85"/>
      <c r="V1055" s="85"/>
      <c r="W1055" s="88"/>
    </row>
    <row r="1056" spans="6:23" s="81" customFormat="1" ht="11.25" outlineLevel="5" x14ac:dyDescent="0.2">
      <c r="F1056" s="82"/>
      <c r="G1056" s="83"/>
      <c r="H1056" s="21" t="str">
        <f t="shared" si="28"/>
        <v/>
      </c>
      <c r="I1056" s="84" t="s">
        <v>11</v>
      </c>
      <c r="J1056" s="215"/>
      <c r="L1056" s="85"/>
      <c r="M1056" s="216">
        <v>3509.0575000000003</v>
      </c>
      <c r="N1056" s="244"/>
      <c r="O1056" s="85"/>
      <c r="P1056" s="86"/>
      <c r="Q1056" s="85"/>
      <c r="R1056" s="85"/>
      <c r="S1056" s="85"/>
      <c r="T1056" s="87" t="s">
        <v>14</v>
      </c>
      <c r="U1056" s="85"/>
      <c r="V1056" s="85"/>
      <c r="W1056" s="88"/>
    </row>
    <row r="1057" spans="6:23" s="81" customFormat="1" ht="11.25" outlineLevel="5" x14ac:dyDescent="0.2">
      <c r="F1057" s="82"/>
      <c r="G1057" s="83"/>
      <c r="H1057" s="21" t="str">
        <f t="shared" si="28"/>
        <v/>
      </c>
      <c r="I1057" s="84" t="s">
        <v>1131</v>
      </c>
      <c r="J1057" s="215"/>
      <c r="L1057" s="85"/>
      <c r="M1057" s="216">
        <v>0</v>
      </c>
      <c r="N1057" s="244"/>
      <c r="O1057" s="85"/>
      <c r="P1057" s="86"/>
      <c r="Q1057" s="85"/>
      <c r="R1057" s="85"/>
      <c r="S1057" s="85"/>
      <c r="T1057" s="87" t="s">
        <v>14</v>
      </c>
      <c r="U1057" s="85"/>
      <c r="V1057" s="85"/>
      <c r="W1057" s="88"/>
    </row>
    <row r="1058" spans="6:23" s="81" customFormat="1" ht="22.5" outlineLevel="5" x14ac:dyDescent="0.2">
      <c r="F1058" s="82"/>
      <c r="G1058" s="83"/>
      <c r="H1058" s="21" t="str">
        <f t="shared" si="28"/>
        <v/>
      </c>
      <c r="I1058" s="84" t="s">
        <v>2612</v>
      </c>
      <c r="J1058" s="215"/>
      <c r="L1058" s="85"/>
      <c r="M1058" s="216">
        <v>176.39075</v>
      </c>
      <c r="N1058" s="244"/>
      <c r="O1058" s="85"/>
      <c r="P1058" s="86"/>
      <c r="Q1058" s="85"/>
      <c r="R1058" s="85"/>
      <c r="S1058" s="85"/>
      <c r="T1058" s="87" t="s">
        <v>14</v>
      </c>
      <c r="U1058" s="85"/>
      <c r="V1058" s="85"/>
      <c r="W1058" s="88"/>
    </row>
    <row r="1059" spans="6:23" s="81" customFormat="1" ht="11.25" outlineLevel="5" x14ac:dyDescent="0.2">
      <c r="F1059" s="82"/>
      <c r="G1059" s="83"/>
      <c r="H1059" s="21" t="str">
        <f t="shared" si="28"/>
        <v/>
      </c>
      <c r="I1059" s="84" t="s">
        <v>2588</v>
      </c>
      <c r="J1059" s="215"/>
      <c r="L1059" s="85"/>
      <c r="M1059" s="216">
        <v>63.05830000000001</v>
      </c>
      <c r="N1059" s="244"/>
      <c r="O1059" s="85"/>
      <c r="P1059" s="86"/>
      <c r="Q1059" s="85"/>
      <c r="R1059" s="85"/>
      <c r="S1059" s="85"/>
      <c r="T1059" s="87" t="s">
        <v>14</v>
      </c>
      <c r="U1059" s="85"/>
      <c r="V1059" s="85"/>
      <c r="W1059" s="88"/>
    </row>
    <row r="1060" spans="6:23" s="81" customFormat="1" ht="11.25" outlineLevel="5" x14ac:dyDescent="0.2">
      <c r="F1060" s="82"/>
      <c r="G1060" s="83"/>
      <c r="H1060" s="21" t="str">
        <f t="shared" si="28"/>
        <v/>
      </c>
      <c r="I1060" s="84" t="s">
        <v>1461</v>
      </c>
      <c r="J1060" s="215"/>
      <c r="L1060" s="85"/>
      <c r="M1060" s="216">
        <v>30.03</v>
      </c>
      <c r="N1060" s="244"/>
      <c r="O1060" s="85"/>
      <c r="P1060" s="86"/>
      <c r="Q1060" s="85"/>
      <c r="R1060" s="85"/>
      <c r="S1060" s="85"/>
      <c r="T1060" s="87" t="s">
        <v>14</v>
      </c>
      <c r="U1060" s="85"/>
      <c r="V1060" s="85"/>
      <c r="W1060" s="88"/>
    </row>
    <row r="1061" spans="6:23" s="81" customFormat="1" ht="11.25" outlineLevel="5" x14ac:dyDescent="0.2">
      <c r="F1061" s="82"/>
      <c r="G1061" s="83"/>
      <c r="H1061" s="21" t="str">
        <f t="shared" si="28"/>
        <v/>
      </c>
      <c r="I1061" s="84" t="s">
        <v>2516</v>
      </c>
      <c r="J1061" s="215"/>
      <c r="L1061" s="85"/>
      <c r="M1061" s="216">
        <v>743.52099999999984</v>
      </c>
      <c r="N1061" s="244"/>
      <c r="O1061" s="85"/>
      <c r="P1061" s="86"/>
      <c r="Q1061" s="85"/>
      <c r="R1061" s="85"/>
      <c r="S1061" s="85"/>
      <c r="T1061" s="87" t="s">
        <v>14</v>
      </c>
      <c r="U1061" s="85"/>
      <c r="V1061" s="85"/>
      <c r="W1061" s="88"/>
    </row>
    <row r="1062" spans="6:23" s="81" customFormat="1" ht="11.25" outlineLevel="5" x14ac:dyDescent="0.2">
      <c r="F1062" s="82"/>
      <c r="G1062" s="83"/>
      <c r="H1062" s="21" t="str">
        <f t="shared" si="28"/>
        <v/>
      </c>
      <c r="I1062" s="84" t="s">
        <v>1921</v>
      </c>
      <c r="J1062" s="215"/>
      <c r="L1062" s="85"/>
      <c r="M1062" s="216">
        <v>485.65859999999998</v>
      </c>
      <c r="N1062" s="244"/>
      <c r="O1062" s="85"/>
      <c r="P1062" s="86"/>
      <c r="Q1062" s="85"/>
      <c r="R1062" s="85"/>
      <c r="S1062" s="85"/>
      <c r="T1062" s="87" t="s">
        <v>14</v>
      </c>
      <c r="U1062" s="85"/>
      <c r="V1062" s="85"/>
      <c r="W1062" s="88"/>
    </row>
    <row r="1063" spans="6:23" s="81" customFormat="1" ht="11.25" outlineLevel="5" x14ac:dyDescent="0.2">
      <c r="F1063" s="82"/>
      <c r="G1063" s="83"/>
      <c r="H1063" s="21" t="str">
        <f t="shared" si="28"/>
        <v/>
      </c>
      <c r="I1063" s="84" t="s">
        <v>2056</v>
      </c>
      <c r="J1063" s="215"/>
      <c r="L1063" s="85"/>
      <c r="M1063" s="216">
        <v>71.694500000000005</v>
      </c>
      <c r="N1063" s="244"/>
      <c r="O1063" s="85"/>
      <c r="P1063" s="86"/>
      <c r="Q1063" s="85"/>
      <c r="R1063" s="85"/>
      <c r="S1063" s="85"/>
      <c r="T1063" s="87" t="s">
        <v>14</v>
      </c>
      <c r="U1063" s="85"/>
      <c r="V1063" s="85"/>
      <c r="W1063" s="88"/>
    </row>
    <row r="1064" spans="6:23" s="81" customFormat="1" ht="11.25" outlineLevel="5" x14ac:dyDescent="0.2">
      <c r="F1064" s="82"/>
      <c r="G1064" s="83"/>
      <c r="H1064" s="21" t="str">
        <f t="shared" si="28"/>
        <v/>
      </c>
      <c r="I1064" s="84" t="s">
        <v>1773</v>
      </c>
      <c r="J1064" s="215"/>
      <c r="L1064" s="85"/>
      <c r="M1064" s="216">
        <v>0</v>
      </c>
      <c r="N1064" s="244"/>
      <c r="O1064" s="85"/>
      <c r="P1064" s="86"/>
      <c r="Q1064" s="85"/>
      <c r="R1064" s="85"/>
      <c r="S1064" s="85"/>
      <c r="T1064" s="87" t="s">
        <v>14</v>
      </c>
      <c r="U1064" s="85"/>
      <c r="V1064" s="85"/>
      <c r="W1064" s="88"/>
    </row>
    <row r="1065" spans="6:23" s="81" customFormat="1" ht="11.25" outlineLevel="5" x14ac:dyDescent="0.2">
      <c r="F1065" s="82"/>
      <c r="G1065" s="83"/>
      <c r="H1065" s="21" t="str">
        <f t="shared" ref="H1065:H1092" si="29">IF(AND(H1064&lt;&gt;"Výkaz výměr:",I1064=""),"Výkaz výměr:","")</f>
        <v/>
      </c>
      <c r="I1065" s="84" t="s">
        <v>1896</v>
      </c>
      <c r="J1065" s="215"/>
      <c r="L1065" s="85"/>
      <c r="M1065" s="216">
        <v>-21.6</v>
      </c>
      <c r="N1065" s="244"/>
      <c r="O1065" s="85"/>
      <c r="P1065" s="86"/>
      <c r="Q1065" s="85"/>
      <c r="R1065" s="85"/>
      <c r="S1065" s="85"/>
      <c r="T1065" s="87" t="s">
        <v>14</v>
      </c>
      <c r="U1065" s="85"/>
      <c r="V1065" s="85"/>
      <c r="W1065" s="88"/>
    </row>
    <row r="1066" spans="6:23" s="81" customFormat="1" ht="11.25" outlineLevel="5" x14ac:dyDescent="0.2">
      <c r="F1066" s="82"/>
      <c r="G1066" s="83"/>
      <c r="H1066" s="21" t="str">
        <f t="shared" si="29"/>
        <v/>
      </c>
      <c r="I1066" s="84" t="s">
        <v>1846</v>
      </c>
      <c r="J1066" s="215"/>
      <c r="L1066" s="85"/>
      <c r="M1066" s="216">
        <v>-5.76</v>
      </c>
      <c r="N1066" s="244"/>
      <c r="O1066" s="85"/>
      <c r="P1066" s="86"/>
      <c r="Q1066" s="85"/>
      <c r="R1066" s="85"/>
      <c r="S1066" s="85"/>
      <c r="T1066" s="87" t="s">
        <v>14</v>
      </c>
      <c r="U1066" s="85"/>
      <c r="V1066" s="85"/>
      <c r="W1066" s="88"/>
    </row>
    <row r="1067" spans="6:23" s="81" customFormat="1" ht="11.25" outlineLevel="5" x14ac:dyDescent="0.2">
      <c r="F1067" s="82"/>
      <c r="G1067" s="83"/>
      <c r="H1067" s="21" t="str">
        <f t="shared" si="29"/>
        <v/>
      </c>
      <c r="I1067" s="84" t="s">
        <v>1897</v>
      </c>
      <c r="J1067" s="215"/>
      <c r="L1067" s="85"/>
      <c r="M1067" s="216">
        <v>-1.62</v>
      </c>
      <c r="N1067" s="244"/>
      <c r="O1067" s="85"/>
      <c r="P1067" s="86"/>
      <c r="Q1067" s="85"/>
      <c r="R1067" s="85"/>
      <c r="S1067" s="85"/>
      <c r="T1067" s="87" t="s">
        <v>14</v>
      </c>
      <c r="U1067" s="85"/>
      <c r="V1067" s="85"/>
      <c r="W1067" s="88"/>
    </row>
    <row r="1068" spans="6:23" s="81" customFormat="1" ht="11.25" outlineLevel="5" x14ac:dyDescent="0.2">
      <c r="F1068" s="82"/>
      <c r="G1068" s="83"/>
      <c r="H1068" s="21" t="str">
        <f t="shared" si="29"/>
        <v/>
      </c>
      <c r="I1068" s="84" t="s">
        <v>1823</v>
      </c>
      <c r="J1068" s="215"/>
      <c r="L1068" s="85"/>
      <c r="M1068" s="216">
        <v>-7.1999999999999993</v>
      </c>
      <c r="N1068" s="244"/>
      <c r="O1068" s="85"/>
      <c r="P1068" s="86"/>
      <c r="Q1068" s="85"/>
      <c r="R1068" s="85"/>
      <c r="S1068" s="85"/>
      <c r="T1068" s="87" t="s">
        <v>14</v>
      </c>
      <c r="U1068" s="85"/>
      <c r="V1068" s="85"/>
      <c r="W1068" s="88"/>
    </row>
    <row r="1069" spans="6:23" s="81" customFormat="1" ht="11.25" outlineLevel="5" x14ac:dyDescent="0.2">
      <c r="F1069" s="82"/>
      <c r="G1069" s="83"/>
      <c r="H1069" s="21" t="str">
        <f t="shared" si="29"/>
        <v/>
      </c>
      <c r="I1069" s="84" t="s">
        <v>1847</v>
      </c>
      <c r="J1069" s="215"/>
      <c r="L1069" s="85"/>
      <c r="M1069" s="216">
        <v>-4.8</v>
      </c>
      <c r="N1069" s="244"/>
      <c r="O1069" s="85"/>
      <c r="P1069" s="86"/>
      <c r="Q1069" s="85"/>
      <c r="R1069" s="85"/>
      <c r="S1069" s="85"/>
      <c r="T1069" s="87" t="s">
        <v>14</v>
      </c>
      <c r="U1069" s="85"/>
      <c r="V1069" s="85"/>
      <c r="W1069" s="88"/>
    </row>
    <row r="1070" spans="6:23" s="81" customFormat="1" ht="11.25" outlineLevel="5" x14ac:dyDescent="0.2">
      <c r="F1070" s="82"/>
      <c r="G1070" s="83"/>
      <c r="H1070" s="21" t="str">
        <f t="shared" si="29"/>
        <v/>
      </c>
      <c r="I1070" s="84" t="s">
        <v>1898</v>
      </c>
      <c r="J1070" s="215"/>
      <c r="L1070" s="85"/>
      <c r="M1070" s="216">
        <v>-57.96</v>
      </c>
      <c r="N1070" s="244"/>
      <c r="O1070" s="85"/>
      <c r="P1070" s="86"/>
      <c r="Q1070" s="85"/>
      <c r="R1070" s="85"/>
      <c r="S1070" s="85"/>
      <c r="T1070" s="87" t="s">
        <v>14</v>
      </c>
      <c r="U1070" s="85"/>
      <c r="V1070" s="85"/>
      <c r="W1070" s="88"/>
    </row>
    <row r="1071" spans="6:23" s="81" customFormat="1" ht="11.25" outlineLevel="5" x14ac:dyDescent="0.2">
      <c r="F1071" s="82"/>
      <c r="G1071" s="83"/>
      <c r="H1071" s="21" t="str">
        <f t="shared" si="29"/>
        <v/>
      </c>
      <c r="I1071" s="84" t="s">
        <v>1848</v>
      </c>
      <c r="J1071" s="215"/>
      <c r="L1071" s="85"/>
      <c r="M1071" s="216">
        <v>-38.64</v>
      </c>
      <c r="N1071" s="244"/>
      <c r="O1071" s="85"/>
      <c r="P1071" s="86"/>
      <c r="Q1071" s="85"/>
      <c r="R1071" s="85"/>
      <c r="S1071" s="85"/>
      <c r="T1071" s="87" t="s">
        <v>14</v>
      </c>
      <c r="U1071" s="85"/>
      <c r="V1071" s="85"/>
      <c r="W1071" s="88"/>
    </row>
    <row r="1072" spans="6:23" s="81" customFormat="1" ht="11.25" outlineLevel="5" x14ac:dyDescent="0.2">
      <c r="F1072" s="82"/>
      <c r="G1072" s="83"/>
      <c r="H1072" s="21" t="str">
        <f t="shared" si="29"/>
        <v/>
      </c>
      <c r="I1072" s="84" t="s">
        <v>1899</v>
      </c>
      <c r="J1072" s="215"/>
      <c r="L1072" s="85"/>
      <c r="M1072" s="216">
        <v>-20.58</v>
      </c>
      <c r="N1072" s="244"/>
      <c r="O1072" s="85"/>
      <c r="P1072" s="86"/>
      <c r="Q1072" s="85"/>
      <c r="R1072" s="85"/>
      <c r="S1072" s="85"/>
      <c r="T1072" s="87" t="s">
        <v>14</v>
      </c>
      <c r="U1072" s="85"/>
      <c r="V1072" s="85"/>
      <c r="W1072" s="88"/>
    </row>
    <row r="1073" spans="6:23" s="81" customFormat="1" ht="11.25" outlineLevel="5" x14ac:dyDescent="0.2">
      <c r="F1073" s="82"/>
      <c r="G1073" s="83"/>
      <c r="H1073" s="21" t="str">
        <f t="shared" si="29"/>
        <v/>
      </c>
      <c r="I1073" s="84" t="s">
        <v>1930</v>
      </c>
      <c r="J1073" s="215"/>
      <c r="L1073" s="85"/>
      <c r="M1073" s="216">
        <v>-76.86</v>
      </c>
      <c r="N1073" s="244"/>
      <c r="O1073" s="85"/>
      <c r="P1073" s="86"/>
      <c r="Q1073" s="85"/>
      <c r="R1073" s="85"/>
      <c r="S1073" s="85"/>
      <c r="T1073" s="87" t="s">
        <v>14</v>
      </c>
      <c r="U1073" s="85"/>
      <c r="V1073" s="85"/>
      <c r="W1073" s="88"/>
    </row>
    <row r="1074" spans="6:23" s="81" customFormat="1" ht="11.25" outlineLevel="5" x14ac:dyDescent="0.2">
      <c r="F1074" s="82"/>
      <c r="G1074" s="83"/>
      <c r="H1074" s="21" t="str">
        <f t="shared" si="29"/>
        <v/>
      </c>
      <c r="I1074" s="84" t="s">
        <v>1852</v>
      </c>
      <c r="J1074" s="215"/>
      <c r="L1074" s="85"/>
      <c r="M1074" s="216">
        <v>-40.799999999999997</v>
      </c>
      <c r="N1074" s="244"/>
      <c r="O1074" s="85"/>
      <c r="P1074" s="86"/>
      <c r="Q1074" s="85"/>
      <c r="R1074" s="85"/>
      <c r="S1074" s="85"/>
      <c r="T1074" s="87" t="s">
        <v>14</v>
      </c>
      <c r="U1074" s="85"/>
      <c r="V1074" s="85"/>
      <c r="W1074" s="88"/>
    </row>
    <row r="1075" spans="6:23" s="81" customFormat="1" ht="11.25" outlineLevel="5" x14ac:dyDescent="0.2">
      <c r="F1075" s="82"/>
      <c r="G1075" s="83"/>
      <c r="H1075" s="21" t="str">
        <f t="shared" si="29"/>
        <v/>
      </c>
      <c r="I1075" s="84" t="s">
        <v>1853</v>
      </c>
      <c r="J1075" s="215"/>
      <c r="L1075" s="85"/>
      <c r="M1075" s="216">
        <v>-40.799999999999997</v>
      </c>
      <c r="N1075" s="244"/>
      <c r="O1075" s="85"/>
      <c r="P1075" s="86"/>
      <c r="Q1075" s="85"/>
      <c r="R1075" s="85"/>
      <c r="S1075" s="85"/>
      <c r="T1075" s="87" t="s">
        <v>14</v>
      </c>
      <c r="U1075" s="85"/>
      <c r="V1075" s="85"/>
      <c r="W1075" s="88"/>
    </row>
    <row r="1076" spans="6:23" s="81" customFormat="1" ht="11.25" outlineLevel="5" x14ac:dyDescent="0.2">
      <c r="F1076" s="82"/>
      <c r="G1076" s="83"/>
      <c r="H1076" s="21" t="str">
        <f t="shared" si="29"/>
        <v/>
      </c>
      <c r="I1076" s="84" t="s">
        <v>1854</v>
      </c>
      <c r="J1076" s="215"/>
      <c r="L1076" s="85"/>
      <c r="M1076" s="216">
        <v>-40.799999999999997</v>
      </c>
      <c r="N1076" s="244"/>
      <c r="O1076" s="85"/>
      <c r="P1076" s="86"/>
      <c r="Q1076" s="85"/>
      <c r="R1076" s="85"/>
      <c r="S1076" s="85"/>
      <c r="T1076" s="87" t="s">
        <v>14</v>
      </c>
      <c r="U1076" s="85"/>
      <c r="V1076" s="85"/>
      <c r="W1076" s="88"/>
    </row>
    <row r="1077" spans="6:23" s="81" customFormat="1" ht="11.25" outlineLevel="5" x14ac:dyDescent="0.2">
      <c r="F1077" s="82"/>
      <c r="G1077" s="83"/>
      <c r="H1077" s="21" t="str">
        <f t="shared" si="29"/>
        <v/>
      </c>
      <c r="I1077" s="84" t="s">
        <v>1890</v>
      </c>
      <c r="J1077" s="215"/>
      <c r="L1077" s="85"/>
      <c r="M1077" s="216">
        <v>-35.51</v>
      </c>
      <c r="N1077" s="244"/>
      <c r="O1077" s="85"/>
      <c r="P1077" s="86"/>
      <c r="Q1077" s="85"/>
      <c r="R1077" s="85"/>
      <c r="S1077" s="85"/>
      <c r="T1077" s="87" t="s">
        <v>14</v>
      </c>
      <c r="U1077" s="85"/>
      <c r="V1077" s="85"/>
      <c r="W1077" s="88"/>
    </row>
    <row r="1078" spans="6:23" s="81" customFormat="1" ht="11.25" outlineLevel="5" x14ac:dyDescent="0.2">
      <c r="F1078" s="82"/>
      <c r="G1078" s="83"/>
      <c r="H1078" s="21" t="str">
        <f t="shared" si="29"/>
        <v/>
      </c>
      <c r="I1078" s="84" t="s">
        <v>1863</v>
      </c>
      <c r="J1078" s="215"/>
      <c r="L1078" s="85"/>
      <c r="M1078" s="216">
        <v>0</v>
      </c>
      <c r="N1078" s="244"/>
      <c r="O1078" s="85"/>
      <c r="P1078" s="86"/>
      <c r="Q1078" s="85"/>
      <c r="R1078" s="85"/>
      <c r="S1078" s="85"/>
      <c r="T1078" s="87" t="s">
        <v>14</v>
      </c>
      <c r="U1078" s="85"/>
      <c r="V1078" s="85"/>
      <c r="W1078" s="88"/>
    </row>
    <row r="1079" spans="6:23" s="81" customFormat="1" ht="11.25" outlineLevel="5" x14ac:dyDescent="0.2">
      <c r="F1079" s="82"/>
      <c r="G1079" s="83"/>
      <c r="H1079" s="21" t="str">
        <f t="shared" si="29"/>
        <v/>
      </c>
      <c r="I1079" s="84" t="s">
        <v>2179</v>
      </c>
      <c r="J1079" s="215"/>
      <c r="L1079" s="85"/>
      <c r="M1079" s="216">
        <v>6.3</v>
      </c>
      <c r="N1079" s="244"/>
      <c r="O1079" s="85"/>
      <c r="P1079" s="86"/>
      <c r="Q1079" s="85"/>
      <c r="R1079" s="85"/>
      <c r="S1079" s="85"/>
      <c r="T1079" s="87" t="s">
        <v>14</v>
      </c>
      <c r="U1079" s="85"/>
      <c r="V1079" s="85"/>
      <c r="W1079" s="88"/>
    </row>
    <row r="1080" spans="6:23" s="81" customFormat="1" ht="11.25" outlineLevel="5" x14ac:dyDescent="0.2">
      <c r="F1080" s="82"/>
      <c r="G1080" s="83"/>
      <c r="H1080" s="21" t="str">
        <f t="shared" si="29"/>
        <v/>
      </c>
      <c r="I1080" s="84" t="s">
        <v>2161</v>
      </c>
      <c r="J1080" s="215"/>
      <c r="L1080" s="85"/>
      <c r="M1080" s="216">
        <v>1.44</v>
      </c>
      <c r="N1080" s="244"/>
      <c r="O1080" s="85"/>
      <c r="P1080" s="86"/>
      <c r="Q1080" s="85"/>
      <c r="R1080" s="85"/>
      <c r="S1080" s="85"/>
      <c r="T1080" s="87" t="s">
        <v>14</v>
      </c>
      <c r="U1080" s="85"/>
      <c r="V1080" s="85"/>
      <c r="W1080" s="88"/>
    </row>
    <row r="1081" spans="6:23" s="81" customFormat="1" ht="11.25" outlineLevel="5" x14ac:dyDescent="0.2">
      <c r="F1081" s="82"/>
      <c r="G1081" s="83"/>
      <c r="H1081" s="21" t="str">
        <f t="shared" si="29"/>
        <v/>
      </c>
      <c r="I1081" s="84" t="s">
        <v>2180</v>
      </c>
      <c r="J1081" s="215"/>
      <c r="L1081" s="85"/>
      <c r="M1081" s="216">
        <v>0.5625</v>
      </c>
      <c r="N1081" s="244"/>
      <c r="O1081" s="85"/>
      <c r="P1081" s="86"/>
      <c r="Q1081" s="85"/>
      <c r="R1081" s="85"/>
      <c r="S1081" s="85"/>
      <c r="T1081" s="87" t="s">
        <v>14</v>
      </c>
      <c r="U1081" s="85"/>
      <c r="V1081" s="85"/>
      <c r="W1081" s="88"/>
    </row>
    <row r="1082" spans="6:23" s="81" customFormat="1" ht="11.25" outlineLevel="5" x14ac:dyDescent="0.2">
      <c r="F1082" s="82"/>
      <c r="G1082" s="83"/>
      <c r="H1082" s="21" t="str">
        <f t="shared" si="29"/>
        <v/>
      </c>
      <c r="I1082" s="84" t="s">
        <v>2133</v>
      </c>
      <c r="J1082" s="215"/>
      <c r="L1082" s="85"/>
      <c r="M1082" s="216">
        <v>3.3600000000000003</v>
      </c>
      <c r="N1082" s="244"/>
      <c r="O1082" s="85"/>
      <c r="P1082" s="86"/>
      <c r="Q1082" s="85"/>
      <c r="R1082" s="85"/>
      <c r="S1082" s="85"/>
      <c r="T1082" s="87" t="s">
        <v>14</v>
      </c>
      <c r="U1082" s="85"/>
      <c r="V1082" s="85"/>
      <c r="W1082" s="88"/>
    </row>
    <row r="1083" spans="6:23" s="81" customFormat="1" ht="11.25" outlineLevel="5" x14ac:dyDescent="0.2">
      <c r="F1083" s="82"/>
      <c r="G1083" s="83"/>
      <c r="H1083" s="21" t="str">
        <f t="shared" si="29"/>
        <v/>
      </c>
      <c r="I1083" s="84" t="s">
        <v>2142</v>
      </c>
      <c r="J1083" s="215"/>
      <c r="L1083" s="85"/>
      <c r="M1083" s="216">
        <v>2.5600000000000005</v>
      </c>
      <c r="N1083" s="244"/>
      <c r="O1083" s="85"/>
      <c r="P1083" s="86"/>
      <c r="Q1083" s="85"/>
      <c r="R1083" s="85"/>
      <c r="S1083" s="85"/>
      <c r="T1083" s="87" t="s">
        <v>14</v>
      </c>
      <c r="U1083" s="85"/>
      <c r="V1083" s="85"/>
      <c r="W1083" s="88"/>
    </row>
    <row r="1084" spans="6:23" s="81" customFormat="1" ht="11.25" outlineLevel="5" x14ac:dyDescent="0.2">
      <c r="F1084" s="82"/>
      <c r="G1084" s="83"/>
      <c r="H1084" s="21" t="str">
        <f t="shared" si="29"/>
        <v/>
      </c>
      <c r="I1084" s="84" t="s">
        <v>2181</v>
      </c>
      <c r="J1084" s="215"/>
      <c r="L1084" s="85"/>
      <c r="M1084" s="216">
        <v>12.059999999999999</v>
      </c>
      <c r="N1084" s="244"/>
      <c r="O1084" s="85"/>
      <c r="P1084" s="86"/>
      <c r="Q1084" s="85"/>
      <c r="R1084" s="85"/>
      <c r="S1084" s="85"/>
      <c r="T1084" s="87" t="s">
        <v>14</v>
      </c>
      <c r="U1084" s="85"/>
      <c r="V1084" s="85"/>
      <c r="W1084" s="88"/>
    </row>
    <row r="1085" spans="6:23" s="81" customFormat="1" ht="11.25" outlineLevel="5" x14ac:dyDescent="0.2">
      <c r="F1085" s="82"/>
      <c r="G1085" s="83"/>
      <c r="H1085" s="21" t="str">
        <f t="shared" si="29"/>
        <v/>
      </c>
      <c r="I1085" s="84" t="s">
        <v>2162</v>
      </c>
      <c r="J1085" s="215"/>
      <c r="L1085" s="85"/>
      <c r="M1085" s="216">
        <v>8.0399999999999991</v>
      </c>
      <c r="N1085" s="244"/>
      <c r="O1085" s="85"/>
      <c r="P1085" s="86"/>
      <c r="Q1085" s="85"/>
      <c r="R1085" s="85"/>
      <c r="S1085" s="85"/>
      <c r="T1085" s="87" t="s">
        <v>14</v>
      </c>
      <c r="U1085" s="85"/>
      <c r="V1085" s="85"/>
      <c r="W1085" s="88"/>
    </row>
    <row r="1086" spans="6:23" s="81" customFormat="1" ht="11.25" outlineLevel="5" x14ac:dyDescent="0.2">
      <c r="F1086" s="82"/>
      <c r="G1086" s="83"/>
      <c r="H1086" s="21" t="str">
        <f t="shared" si="29"/>
        <v/>
      </c>
      <c r="I1086" s="84" t="s">
        <v>2182</v>
      </c>
      <c r="J1086" s="215"/>
      <c r="L1086" s="85"/>
      <c r="M1086" s="216">
        <v>4.2</v>
      </c>
      <c r="N1086" s="244"/>
      <c r="O1086" s="85"/>
      <c r="P1086" s="86"/>
      <c r="Q1086" s="85"/>
      <c r="R1086" s="85"/>
      <c r="S1086" s="85"/>
      <c r="T1086" s="87" t="s">
        <v>14</v>
      </c>
      <c r="U1086" s="85"/>
      <c r="V1086" s="85"/>
      <c r="W1086" s="88"/>
    </row>
    <row r="1087" spans="6:23" s="81" customFormat="1" ht="11.25" outlineLevel="5" x14ac:dyDescent="0.2">
      <c r="F1087" s="82"/>
      <c r="G1087" s="83"/>
      <c r="H1087" s="21" t="str">
        <f t="shared" si="29"/>
        <v/>
      </c>
      <c r="I1087" s="84" t="s">
        <v>2200</v>
      </c>
      <c r="J1087" s="215"/>
      <c r="L1087" s="85"/>
      <c r="M1087" s="216">
        <v>14.759999999999998</v>
      </c>
      <c r="N1087" s="244"/>
      <c r="O1087" s="85"/>
      <c r="P1087" s="86"/>
      <c r="Q1087" s="85"/>
      <c r="R1087" s="85"/>
      <c r="S1087" s="85"/>
      <c r="T1087" s="87" t="s">
        <v>14</v>
      </c>
      <c r="U1087" s="85"/>
      <c r="V1087" s="85"/>
      <c r="W1087" s="88"/>
    </row>
    <row r="1088" spans="6:23" s="81" customFormat="1" ht="11.25" outlineLevel="5" x14ac:dyDescent="0.2">
      <c r="F1088" s="82"/>
      <c r="G1088" s="83"/>
      <c r="H1088" s="21" t="str">
        <f t="shared" si="29"/>
        <v/>
      </c>
      <c r="I1088" s="84" t="s">
        <v>2163</v>
      </c>
      <c r="J1088" s="215"/>
      <c r="L1088" s="85"/>
      <c r="M1088" s="216">
        <v>5.8199999999999994</v>
      </c>
      <c r="N1088" s="244"/>
      <c r="O1088" s="85"/>
      <c r="P1088" s="86"/>
      <c r="Q1088" s="85"/>
      <c r="R1088" s="85"/>
      <c r="S1088" s="85"/>
      <c r="T1088" s="87" t="s">
        <v>14</v>
      </c>
      <c r="U1088" s="85"/>
      <c r="V1088" s="85"/>
      <c r="W1088" s="88"/>
    </row>
    <row r="1089" spans="6:25" s="81" customFormat="1" ht="11.25" outlineLevel="5" x14ac:dyDescent="0.2">
      <c r="F1089" s="82"/>
      <c r="G1089" s="83"/>
      <c r="H1089" s="21" t="str">
        <f t="shared" si="29"/>
        <v/>
      </c>
      <c r="I1089" s="84" t="s">
        <v>2164</v>
      </c>
      <c r="J1089" s="215"/>
      <c r="L1089" s="85"/>
      <c r="M1089" s="216">
        <v>5.8199999999999994</v>
      </c>
      <c r="N1089" s="244"/>
      <c r="O1089" s="85"/>
      <c r="P1089" s="86"/>
      <c r="Q1089" s="85"/>
      <c r="R1089" s="85"/>
      <c r="S1089" s="85"/>
      <c r="T1089" s="87" t="s">
        <v>14</v>
      </c>
      <c r="U1089" s="85"/>
      <c r="V1089" s="85"/>
      <c r="W1089" s="88"/>
    </row>
    <row r="1090" spans="6:25" s="81" customFormat="1" ht="11.25" outlineLevel="5" x14ac:dyDescent="0.2">
      <c r="F1090" s="82"/>
      <c r="G1090" s="83"/>
      <c r="H1090" s="21" t="str">
        <f t="shared" si="29"/>
        <v/>
      </c>
      <c r="I1090" s="84" t="s">
        <v>2165</v>
      </c>
      <c r="J1090" s="215"/>
      <c r="L1090" s="85"/>
      <c r="M1090" s="216">
        <v>5.8199999999999994</v>
      </c>
      <c r="N1090" s="244"/>
      <c r="O1090" s="85"/>
      <c r="P1090" s="86"/>
      <c r="Q1090" s="85"/>
      <c r="R1090" s="85"/>
      <c r="S1090" s="85"/>
      <c r="T1090" s="87" t="s">
        <v>14</v>
      </c>
      <c r="U1090" s="85"/>
      <c r="V1090" s="85"/>
      <c r="W1090" s="88"/>
    </row>
    <row r="1091" spans="6:25" s="81" customFormat="1" ht="11.25" outlineLevel="5" x14ac:dyDescent="0.2">
      <c r="F1091" s="82"/>
      <c r="G1091" s="83"/>
      <c r="H1091" s="21" t="str">
        <f t="shared" si="29"/>
        <v/>
      </c>
      <c r="I1091" s="84" t="s">
        <v>2178</v>
      </c>
      <c r="J1091" s="215"/>
      <c r="L1091" s="85"/>
      <c r="M1091" s="216">
        <v>3.5999999999999996</v>
      </c>
      <c r="N1091" s="244"/>
      <c r="O1091" s="85"/>
      <c r="P1091" s="86"/>
      <c r="Q1091" s="85"/>
      <c r="R1091" s="85"/>
      <c r="S1091" s="85"/>
      <c r="T1091" s="87" t="s">
        <v>14</v>
      </c>
      <c r="U1091" s="85"/>
      <c r="V1091" s="85"/>
      <c r="W1091" s="88"/>
    </row>
    <row r="1092" spans="6:25" s="81" customFormat="1" ht="11.25" outlineLevel="5" x14ac:dyDescent="0.2">
      <c r="F1092" s="82"/>
      <c r="G1092" s="83"/>
      <c r="H1092" s="21" t="str">
        <f t="shared" si="29"/>
        <v/>
      </c>
      <c r="I1092" s="84" t="s">
        <v>11</v>
      </c>
      <c r="J1092" s="215"/>
      <c r="L1092" s="85"/>
      <c r="M1092" s="216">
        <v>1251.7656499999998</v>
      </c>
      <c r="N1092" s="244"/>
      <c r="O1092" s="85"/>
      <c r="P1092" s="86"/>
      <c r="Q1092" s="85"/>
      <c r="R1092" s="85"/>
      <c r="S1092" s="85"/>
      <c r="T1092" s="87" t="s">
        <v>14</v>
      </c>
      <c r="U1092" s="85"/>
      <c r="V1092" s="85"/>
      <c r="W1092" s="88"/>
    </row>
    <row r="1093" spans="6:25" s="205" customFormat="1" ht="36" outlineLevel="4" x14ac:dyDescent="0.2">
      <c r="F1093" s="72">
        <v>121</v>
      </c>
      <c r="G1093" s="73" t="s">
        <v>34</v>
      </c>
      <c r="H1093" s="74" t="s">
        <v>587</v>
      </c>
      <c r="I1093" s="75" t="s">
        <v>2956</v>
      </c>
      <c r="J1093" s="73" t="s">
        <v>38</v>
      </c>
      <c r="K1093" s="76">
        <v>491.892</v>
      </c>
      <c r="L1093" s="77">
        <v>0</v>
      </c>
      <c r="M1093" s="206">
        <v>491.892</v>
      </c>
      <c r="N1093" s="232"/>
      <c r="O1093" s="77">
        <f>M1093*N1093</f>
        <v>0</v>
      </c>
      <c r="P1093" s="79">
        <v>2.0480000000000002E-2</v>
      </c>
      <c r="Q1093" s="80">
        <f>M1093*P1093</f>
        <v>10.07394816</v>
      </c>
      <c r="R1093" s="79"/>
      <c r="S1093" s="80">
        <f>M1093*R1093</f>
        <v>0</v>
      </c>
      <c r="T1093" s="78">
        <v>15</v>
      </c>
      <c r="U1093" s="78">
        <f>O1093*(T1093/100)</f>
        <v>0</v>
      </c>
      <c r="V1093" s="78">
        <f>O1093+U1093</f>
        <v>0</v>
      </c>
      <c r="W1093" s="75" t="s">
        <v>3076</v>
      </c>
      <c r="X1093" s="96" t="s">
        <v>1162</v>
      </c>
      <c r="Y1093" s="96">
        <v>1</v>
      </c>
    </row>
    <row r="1094" spans="6:25" s="71" customFormat="1" ht="45" outlineLevel="4" x14ac:dyDescent="0.2">
      <c r="F1094" s="207"/>
      <c r="G1094" s="208"/>
      <c r="H1094" s="19" t="s">
        <v>1053</v>
      </c>
      <c r="I1094" s="228" t="s">
        <v>3390</v>
      </c>
      <c r="J1094" s="221"/>
      <c r="K1094" s="221"/>
      <c r="L1094" s="221"/>
      <c r="M1094" s="221"/>
      <c r="N1094" s="245"/>
      <c r="O1094" s="231"/>
      <c r="P1094" s="209"/>
      <c r="Q1094" s="210"/>
      <c r="R1094" s="209"/>
      <c r="S1094" s="210"/>
      <c r="T1094" s="211"/>
      <c r="U1094" s="211"/>
      <c r="V1094" s="211"/>
      <c r="W1094" s="212"/>
      <c r="X1094" s="212"/>
      <c r="Y1094" s="212"/>
    </row>
    <row r="1095" spans="6:25" s="71" customFormat="1" ht="6" customHeight="1" outlineLevel="4" x14ac:dyDescent="0.2">
      <c r="F1095" s="207"/>
      <c r="G1095" s="208"/>
      <c r="H1095" s="20"/>
      <c r="I1095" s="212"/>
      <c r="J1095" s="208"/>
      <c r="K1095" s="213"/>
      <c r="L1095" s="214"/>
      <c r="M1095" s="213"/>
      <c r="N1095" s="241"/>
      <c r="O1095" s="214"/>
      <c r="P1095" s="209"/>
      <c r="Q1095" s="210"/>
      <c r="R1095" s="209"/>
      <c r="S1095" s="210"/>
      <c r="T1095" s="211"/>
      <c r="U1095" s="211"/>
      <c r="V1095" s="211"/>
      <c r="W1095" s="212"/>
      <c r="X1095" s="212"/>
      <c r="Y1095" s="212"/>
    </row>
    <row r="1096" spans="6:25" s="81" customFormat="1" ht="11.25" outlineLevel="5" x14ac:dyDescent="0.2">
      <c r="F1096" s="82"/>
      <c r="G1096" s="83"/>
      <c r="H1096" s="21" t="str">
        <f>IF(AND(H1095&lt;&gt;"Výkaz výměr:",I1095=""),"Výkaz výměr:","")</f>
        <v>Výkaz výměr:</v>
      </c>
      <c r="I1096" s="84" t="s">
        <v>2231</v>
      </c>
      <c r="J1096" s="215"/>
      <c r="L1096" s="85"/>
      <c r="M1096" s="216">
        <v>0</v>
      </c>
      <c r="N1096" s="244"/>
      <c r="O1096" s="85"/>
      <c r="P1096" s="86"/>
      <c r="Q1096" s="85"/>
      <c r="R1096" s="85"/>
      <c r="S1096" s="85"/>
      <c r="T1096" s="87" t="s">
        <v>14</v>
      </c>
      <c r="U1096" s="85"/>
      <c r="V1096" s="85"/>
      <c r="W1096" s="88"/>
    </row>
    <row r="1097" spans="6:25" s="81" customFormat="1" ht="11.25" outlineLevel="5" x14ac:dyDescent="0.2">
      <c r="F1097" s="82"/>
      <c r="G1097" s="83"/>
      <c r="H1097" s="21" t="str">
        <f>IF(AND(H1096&lt;&gt;"Výkaz výměr:",I1096=""),"Výkaz výměr:","")</f>
        <v/>
      </c>
      <c r="I1097" s="84" t="s">
        <v>2354</v>
      </c>
      <c r="J1097" s="215"/>
      <c r="L1097" s="85"/>
      <c r="M1097" s="216">
        <v>0</v>
      </c>
      <c r="N1097" s="244"/>
      <c r="O1097" s="85"/>
      <c r="P1097" s="86"/>
      <c r="Q1097" s="85"/>
      <c r="R1097" s="85"/>
      <c r="S1097" s="85"/>
      <c r="T1097" s="87" t="s">
        <v>14</v>
      </c>
      <c r="U1097" s="85"/>
      <c r="V1097" s="85"/>
      <c r="W1097" s="88"/>
    </row>
    <row r="1098" spans="6:25" s="81" customFormat="1" ht="11.25" outlineLevel="5" x14ac:dyDescent="0.2">
      <c r="F1098" s="82"/>
      <c r="G1098" s="83"/>
      <c r="H1098" s="21" t="str">
        <f>IF(AND(H1097&lt;&gt;"Výkaz výměr:",I1097=""),"Výkaz výměr:","")</f>
        <v/>
      </c>
      <c r="I1098" s="84" t="s">
        <v>3022</v>
      </c>
      <c r="J1098" s="215"/>
      <c r="L1098" s="85"/>
      <c r="M1098" s="216">
        <v>0</v>
      </c>
      <c r="N1098" s="244"/>
      <c r="O1098" s="85"/>
      <c r="P1098" s="86"/>
      <c r="Q1098" s="85"/>
      <c r="R1098" s="85"/>
      <c r="S1098" s="85"/>
      <c r="T1098" s="87" t="s">
        <v>14</v>
      </c>
      <c r="U1098" s="85"/>
      <c r="V1098" s="85"/>
      <c r="W1098" s="88"/>
    </row>
    <row r="1099" spans="6:25" s="81" customFormat="1" ht="11.25" outlineLevel="5" x14ac:dyDescent="0.2">
      <c r="F1099" s="82"/>
      <c r="G1099" s="83"/>
      <c r="H1099" s="21" t="str">
        <f>IF(AND(H1098&lt;&gt;"Výkaz výměr:",I1098=""),"Výkaz výměr:","")</f>
        <v/>
      </c>
      <c r="I1099" s="84" t="s">
        <v>306</v>
      </c>
      <c r="J1099" s="215"/>
      <c r="L1099" s="85"/>
      <c r="M1099" s="216">
        <v>491.892</v>
      </c>
      <c r="N1099" s="244"/>
      <c r="O1099" s="85"/>
      <c r="P1099" s="86"/>
      <c r="Q1099" s="85"/>
      <c r="R1099" s="85"/>
      <c r="S1099" s="85"/>
      <c r="T1099" s="87" t="s">
        <v>14</v>
      </c>
      <c r="U1099" s="85"/>
      <c r="V1099" s="85"/>
      <c r="W1099" s="88"/>
    </row>
    <row r="1100" spans="6:25" s="205" customFormat="1" ht="12" outlineLevel="4" x14ac:dyDescent="0.2">
      <c r="F1100" s="72">
        <v>122</v>
      </c>
      <c r="G1100" s="73" t="s">
        <v>34</v>
      </c>
      <c r="H1100" s="74" t="s">
        <v>602</v>
      </c>
      <c r="I1100" s="75" t="s">
        <v>2475</v>
      </c>
      <c r="J1100" s="73" t="s">
        <v>38</v>
      </c>
      <c r="K1100" s="76">
        <v>8043.1896499999975</v>
      </c>
      <c r="L1100" s="77">
        <v>0</v>
      </c>
      <c r="M1100" s="206">
        <v>8043.1896499999975</v>
      </c>
      <c r="N1100" s="232"/>
      <c r="O1100" s="77">
        <f>M1100*N1100</f>
        <v>0</v>
      </c>
      <c r="P1100" s="79"/>
      <c r="Q1100" s="80">
        <f>M1100*P1100</f>
        <v>0</v>
      </c>
      <c r="R1100" s="79">
        <v>5.0000000000000001E-4</v>
      </c>
      <c r="S1100" s="80">
        <f>M1100*R1100</f>
        <v>4.0215948249999984</v>
      </c>
      <c r="T1100" s="78">
        <v>15</v>
      </c>
      <c r="U1100" s="78">
        <f>O1100*(T1100/100)</f>
        <v>0</v>
      </c>
      <c r="V1100" s="78">
        <f>O1100+U1100</f>
        <v>0</v>
      </c>
      <c r="W1100" s="75"/>
      <c r="X1100" s="96" t="s">
        <v>1162</v>
      </c>
      <c r="Y1100" s="96">
        <v>1</v>
      </c>
    </row>
    <row r="1101" spans="6:25" s="71" customFormat="1" ht="22.5" outlineLevel="4" x14ac:dyDescent="0.2">
      <c r="F1101" s="207"/>
      <c r="G1101" s="208"/>
      <c r="H1101" s="19" t="s">
        <v>1053</v>
      </c>
      <c r="I1101" s="228" t="s">
        <v>2619</v>
      </c>
      <c r="J1101" s="221"/>
      <c r="K1101" s="221"/>
      <c r="L1101" s="221"/>
      <c r="M1101" s="221"/>
      <c r="N1101" s="245"/>
      <c r="O1101" s="231"/>
      <c r="P1101" s="209"/>
      <c r="Q1101" s="210"/>
      <c r="R1101" s="209"/>
      <c r="S1101" s="210"/>
      <c r="T1101" s="211"/>
      <c r="U1101" s="211"/>
      <c r="V1101" s="211"/>
      <c r="W1101" s="212"/>
      <c r="X1101" s="212"/>
      <c r="Y1101" s="212"/>
    </row>
    <row r="1102" spans="6:25" s="71" customFormat="1" ht="6" customHeight="1" outlineLevel="4" x14ac:dyDescent="0.2">
      <c r="F1102" s="207"/>
      <c r="G1102" s="208"/>
      <c r="H1102" s="20"/>
      <c r="I1102" s="212"/>
      <c r="J1102" s="208"/>
      <c r="K1102" s="213"/>
      <c r="L1102" s="214"/>
      <c r="M1102" s="213"/>
      <c r="N1102" s="241"/>
      <c r="O1102" s="214"/>
      <c r="P1102" s="209"/>
      <c r="Q1102" s="210"/>
      <c r="R1102" s="209"/>
      <c r="S1102" s="210"/>
      <c r="T1102" s="211"/>
      <c r="U1102" s="211"/>
      <c r="V1102" s="211"/>
      <c r="W1102" s="212"/>
      <c r="X1102" s="212"/>
      <c r="Y1102" s="212"/>
    </row>
    <row r="1103" spans="6:25" s="81" customFormat="1" ht="11.25" outlineLevel="5" x14ac:dyDescent="0.2">
      <c r="F1103" s="82"/>
      <c r="G1103" s="83"/>
      <c r="H1103" s="21" t="str">
        <f t="shared" ref="H1103:H1166" si="30">IF(AND(H1102&lt;&gt;"Výkaz výměr:",I1102=""),"Výkaz výměr:","")</f>
        <v>Výkaz výměr:</v>
      </c>
      <c r="I1103" s="84" t="s">
        <v>1129</v>
      </c>
      <c r="J1103" s="215"/>
      <c r="L1103" s="85"/>
      <c r="M1103" s="216">
        <v>0</v>
      </c>
      <c r="N1103" s="244"/>
      <c r="O1103" s="85"/>
      <c r="P1103" s="86"/>
      <c r="Q1103" s="85"/>
      <c r="R1103" s="85"/>
      <c r="S1103" s="85"/>
      <c r="T1103" s="87" t="s">
        <v>14</v>
      </c>
      <c r="U1103" s="85"/>
      <c r="V1103" s="85"/>
      <c r="W1103" s="88"/>
    </row>
    <row r="1104" spans="6:25" s="81" customFormat="1" ht="11.25" outlineLevel="5" x14ac:dyDescent="0.2">
      <c r="F1104" s="82"/>
      <c r="G1104" s="83"/>
      <c r="H1104" s="21" t="str">
        <f t="shared" si="30"/>
        <v/>
      </c>
      <c r="I1104" s="84" t="s">
        <v>2153</v>
      </c>
      <c r="J1104" s="215"/>
      <c r="L1104" s="85"/>
      <c r="M1104" s="216">
        <v>1477.01</v>
      </c>
      <c r="N1104" s="244"/>
      <c r="O1104" s="85"/>
      <c r="P1104" s="86"/>
      <c r="Q1104" s="85"/>
      <c r="R1104" s="85"/>
      <c r="S1104" s="85"/>
      <c r="T1104" s="87" t="s">
        <v>14</v>
      </c>
      <c r="U1104" s="85"/>
      <c r="V1104" s="85"/>
      <c r="W1104" s="88"/>
    </row>
    <row r="1105" spans="6:23" s="81" customFormat="1" ht="11.25" outlineLevel="5" x14ac:dyDescent="0.2">
      <c r="F1105" s="82"/>
      <c r="G1105" s="83"/>
      <c r="H1105" s="21" t="str">
        <f t="shared" si="30"/>
        <v/>
      </c>
      <c r="I1105" s="84" t="s">
        <v>1918</v>
      </c>
      <c r="J1105" s="215"/>
      <c r="L1105" s="85"/>
      <c r="M1105" s="216">
        <v>2823.5460000000003</v>
      </c>
      <c r="N1105" s="244"/>
      <c r="O1105" s="85"/>
      <c r="P1105" s="86"/>
      <c r="Q1105" s="85"/>
      <c r="R1105" s="85"/>
      <c r="S1105" s="85"/>
      <c r="T1105" s="87" t="s">
        <v>14</v>
      </c>
      <c r="U1105" s="85"/>
      <c r="V1105" s="85"/>
      <c r="W1105" s="88"/>
    </row>
    <row r="1106" spans="6:23" s="81" customFormat="1" ht="11.25" outlineLevel="5" x14ac:dyDescent="0.2">
      <c r="F1106" s="82"/>
      <c r="G1106" s="83"/>
      <c r="H1106" s="21" t="str">
        <f t="shared" si="30"/>
        <v/>
      </c>
      <c r="I1106" s="84" t="s">
        <v>1465</v>
      </c>
      <c r="J1106" s="215"/>
      <c r="L1106" s="85"/>
      <c r="M1106" s="216">
        <v>99.222499999999997</v>
      </c>
      <c r="N1106" s="244"/>
      <c r="O1106" s="85"/>
      <c r="P1106" s="86"/>
      <c r="Q1106" s="85"/>
      <c r="R1106" s="85"/>
      <c r="S1106" s="85"/>
      <c r="T1106" s="87" t="s">
        <v>14</v>
      </c>
      <c r="U1106" s="85"/>
      <c r="V1106" s="85"/>
      <c r="W1106" s="88"/>
    </row>
    <row r="1107" spans="6:23" s="81" customFormat="1" ht="11.25" outlineLevel="5" x14ac:dyDescent="0.2">
      <c r="F1107" s="82"/>
      <c r="G1107" s="83"/>
      <c r="H1107" s="21" t="str">
        <f t="shared" si="30"/>
        <v/>
      </c>
      <c r="I1107" s="84" t="s">
        <v>1773</v>
      </c>
      <c r="J1107" s="215"/>
      <c r="L1107" s="85"/>
      <c r="M1107" s="216">
        <v>0</v>
      </c>
      <c r="N1107" s="244"/>
      <c r="O1107" s="85"/>
      <c r="P1107" s="86"/>
      <c r="Q1107" s="85"/>
      <c r="R1107" s="85"/>
      <c r="S1107" s="85"/>
      <c r="T1107" s="87" t="s">
        <v>14</v>
      </c>
      <c r="U1107" s="85"/>
      <c r="V1107" s="85"/>
      <c r="W1107" s="88"/>
    </row>
    <row r="1108" spans="6:23" s="81" customFormat="1" ht="11.25" outlineLevel="5" x14ac:dyDescent="0.2">
      <c r="F1108" s="82"/>
      <c r="G1108" s="83"/>
      <c r="H1108" s="21" t="str">
        <f t="shared" si="30"/>
        <v/>
      </c>
      <c r="I1108" s="84" t="s">
        <v>1995</v>
      </c>
      <c r="J1108" s="215"/>
      <c r="L1108" s="85"/>
      <c r="M1108" s="216">
        <v>-576.55499999999995</v>
      </c>
      <c r="N1108" s="244"/>
      <c r="O1108" s="85"/>
      <c r="P1108" s="86"/>
      <c r="Q1108" s="85"/>
      <c r="R1108" s="85"/>
      <c r="S1108" s="85"/>
      <c r="T1108" s="87" t="s">
        <v>14</v>
      </c>
      <c r="U1108" s="85"/>
      <c r="V1108" s="85"/>
      <c r="W1108" s="88"/>
    </row>
    <row r="1109" spans="6:23" s="81" customFormat="1" ht="11.25" outlineLevel="5" x14ac:dyDescent="0.2">
      <c r="F1109" s="82"/>
      <c r="G1109" s="83"/>
      <c r="H1109" s="21" t="str">
        <f t="shared" si="30"/>
        <v/>
      </c>
      <c r="I1109" s="84" t="s">
        <v>1962</v>
      </c>
      <c r="J1109" s="215"/>
      <c r="L1109" s="85"/>
      <c r="M1109" s="216">
        <v>-392.44499999999999</v>
      </c>
      <c r="N1109" s="244"/>
      <c r="O1109" s="85"/>
      <c r="P1109" s="86"/>
      <c r="Q1109" s="85"/>
      <c r="R1109" s="85"/>
      <c r="S1109" s="85"/>
      <c r="T1109" s="87" t="s">
        <v>14</v>
      </c>
      <c r="U1109" s="85"/>
      <c r="V1109" s="85"/>
      <c r="W1109" s="88"/>
    </row>
    <row r="1110" spans="6:23" s="81" customFormat="1" ht="11.25" outlineLevel="5" x14ac:dyDescent="0.2">
      <c r="F1110" s="82"/>
      <c r="G1110" s="83"/>
      <c r="H1110" s="21" t="str">
        <f t="shared" si="30"/>
        <v/>
      </c>
      <c r="I1110" s="84" t="s">
        <v>1965</v>
      </c>
      <c r="J1110" s="215"/>
      <c r="L1110" s="85"/>
      <c r="M1110" s="216">
        <v>-98.837999999999994</v>
      </c>
      <c r="N1110" s="244"/>
      <c r="O1110" s="85"/>
      <c r="P1110" s="86"/>
      <c r="Q1110" s="85"/>
      <c r="R1110" s="85"/>
      <c r="S1110" s="85"/>
      <c r="T1110" s="87" t="s">
        <v>14</v>
      </c>
      <c r="U1110" s="85"/>
      <c r="V1110" s="85"/>
      <c r="W1110" s="88"/>
    </row>
    <row r="1111" spans="6:23" s="81" customFormat="1" ht="11.25" outlineLevel="5" x14ac:dyDescent="0.2">
      <c r="F1111" s="82"/>
      <c r="G1111" s="83"/>
      <c r="H1111" s="21" t="str">
        <f t="shared" si="30"/>
        <v/>
      </c>
      <c r="I1111" s="84" t="s">
        <v>1958</v>
      </c>
      <c r="J1111" s="215"/>
      <c r="L1111" s="85"/>
      <c r="M1111" s="216">
        <v>-87.21</v>
      </c>
      <c r="N1111" s="244"/>
      <c r="O1111" s="85"/>
      <c r="P1111" s="86"/>
      <c r="Q1111" s="85"/>
      <c r="R1111" s="85"/>
      <c r="S1111" s="85"/>
      <c r="T1111" s="87" t="s">
        <v>14</v>
      </c>
      <c r="U1111" s="85"/>
      <c r="V1111" s="85"/>
      <c r="W1111" s="88"/>
    </row>
    <row r="1112" spans="6:23" s="81" customFormat="1" ht="11.25" outlineLevel="5" x14ac:dyDescent="0.2">
      <c r="F1112" s="82"/>
      <c r="G1112" s="83"/>
      <c r="H1112" s="21" t="str">
        <f t="shared" si="30"/>
        <v/>
      </c>
      <c r="I1112" s="84" t="s">
        <v>1737</v>
      </c>
      <c r="J1112" s="215"/>
      <c r="L1112" s="85"/>
      <c r="M1112" s="216">
        <v>-0.54</v>
      </c>
      <c r="N1112" s="244"/>
      <c r="O1112" s="85"/>
      <c r="P1112" s="86"/>
      <c r="Q1112" s="85"/>
      <c r="R1112" s="85"/>
      <c r="S1112" s="85"/>
      <c r="T1112" s="87" t="s">
        <v>14</v>
      </c>
      <c r="U1112" s="85"/>
      <c r="V1112" s="85"/>
      <c r="W1112" s="88"/>
    </row>
    <row r="1113" spans="6:23" s="81" customFormat="1" ht="11.25" outlineLevel="5" x14ac:dyDescent="0.2">
      <c r="F1113" s="82"/>
      <c r="G1113" s="83"/>
      <c r="H1113" s="21" t="str">
        <f t="shared" si="30"/>
        <v/>
      </c>
      <c r="I1113" s="84" t="s">
        <v>1967</v>
      </c>
      <c r="J1113" s="215"/>
      <c r="L1113" s="85"/>
      <c r="M1113" s="216">
        <v>-37.800000000000004</v>
      </c>
      <c r="N1113" s="244"/>
      <c r="O1113" s="85"/>
      <c r="P1113" s="86"/>
      <c r="Q1113" s="85"/>
      <c r="R1113" s="85"/>
      <c r="S1113" s="85"/>
      <c r="T1113" s="87" t="s">
        <v>14</v>
      </c>
      <c r="U1113" s="85"/>
      <c r="V1113" s="85"/>
      <c r="W1113" s="88"/>
    </row>
    <row r="1114" spans="6:23" s="81" customFormat="1" ht="11.25" outlineLevel="5" x14ac:dyDescent="0.2">
      <c r="F1114" s="82"/>
      <c r="G1114" s="83"/>
      <c r="H1114" s="21" t="str">
        <f t="shared" si="30"/>
        <v/>
      </c>
      <c r="I1114" s="84" t="s">
        <v>2036</v>
      </c>
      <c r="J1114" s="215"/>
      <c r="L1114" s="85"/>
      <c r="M1114" s="216">
        <v>-56.081249999999997</v>
      </c>
      <c r="N1114" s="244"/>
      <c r="O1114" s="85"/>
      <c r="P1114" s="86"/>
      <c r="Q1114" s="85"/>
      <c r="R1114" s="85"/>
      <c r="S1114" s="85"/>
      <c r="T1114" s="87" t="s">
        <v>14</v>
      </c>
      <c r="U1114" s="85"/>
      <c r="V1114" s="85"/>
      <c r="W1114" s="88"/>
    </row>
    <row r="1115" spans="6:23" s="81" customFormat="1" ht="11.25" outlineLevel="5" x14ac:dyDescent="0.2">
      <c r="F1115" s="82"/>
      <c r="G1115" s="83"/>
      <c r="H1115" s="21" t="str">
        <f t="shared" si="30"/>
        <v/>
      </c>
      <c r="I1115" s="84" t="s">
        <v>1827</v>
      </c>
      <c r="J1115" s="215"/>
      <c r="L1115" s="85"/>
      <c r="M1115" s="216">
        <v>-3.3600000000000003</v>
      </c>
      <c r="N1115" s="244"/>
      <c r="O1115" s="85"/>
      <c r="P1115" s="86"/>
      <c r="Q1115" s="85"/>
      <c r="R1115" s="85"/>
      <c r="S1115" s="85"/>
      <c r="T1115" s="87" t="s">
        <v>14</v>
      </c>
      <c r="U1115" s="85"/>
      <c r="V1115" s="85"/>
      <c r="W1115" s="88"/>
    </row>
    <row r="1116" spans="6:23" s="81" customFormat="1" ht="11.25" outlineLevel="5" x14ac:dyDescent="0.2">
      <c r="F1116" s="82"/>
      <c r="G1116" s="83"/>
      <c r="H1116" s="21" t="str">
        <f t="shared" si="30"/>
        <v/>
      </c>
      <c r="I1116" s="84" t="s">
        <v>1825</v>
      </c>
      <c r="J1116" s="215"/>
      <c r="L1116" s="85"/>
      <c r="M1116" s="216">
        <v>-2</v>
      </c>
      <c r="N1116" s="244"/>
      <c r="O1116" s="85"/>
      <c r="P1116" s="86"/>
      <c r="Q1116" s="85"/>
      <c r="R1116" s="85"/>
      <c r="S1116" s="85"/>
      <c r="T1116" s="87" t="s">
        <v>14</v>
      </c>
      <c r="U1116" s="85"/>
      <c r="V1116" s="85"/>
      <c r="W1116" s="88"/>
    </row>
    <row r="1117" spans="6:23" s="81" customFormat="1" ht="11.25" outlineLevel="5" x14ac:dyDescent="0.2">
      <c r="F1117" s="82"/>
      <c r="G1117" s="83"/>
      <c r="H1117" s="21" t="str">
        <f t="shared" si="30"/>
        <v/>
      </c>
      <c r="I1117" s="84" t="s">
        <v>1863</v>
      </c>
      <c r="J1117" s="215"/>
      <c r="L1117" s="85"/>
      <c r="M1117" s="216">
        <v>0</v>
      </c>
      <c r="N1117" s="244"/>
      <c r="O1117" s="85"/>
      <c r="P1117" s="86"/>
      <c r="Q1117" s="85"/>
      <c r="R1117" s="85"/>
      <c r="S1117" s="85"/>
      <c r="T1117" s="87" t="s">
        <v>14</v>
      </c>
      <c r="U1117" s="85"/>
      <c r="V1117" s="85"/>
      <c r="W1117" s="88"/>
    </row>
    <row r="1118" spans="6:23" s="81" customFormat="1" ht="11.25" outlineLevel="5" x14ac:dyDescent="0.2">
      <c r="F1118" s="82"/>
      <c r="G1118" s="83"/>
      <c r="H1118" s="21" t="str">
        <f t="shared" si="30"/>
        <v/>
      </c>
      <c r="I1118" s="84" t="s">
        <v>2207</v>
      </c>
      <c r="J1118" s="215"/>
      <c r="L1118" s="85"/>
      <c r="M1118" s="216">
        <v>74.137000000000015</v>
      </c>
      <c r="N1118" s="244"/>
      <c r="O1118" s="85"/>
      <c r="P1118" s="86"/>
      <c r="Q1118" s="85"/>
      <c r="R1118" s="85"/>
      <c r="S1118" s="85"/>
      <c r="T1118" s="87" t="s">
        <v>14</v>
      </c>
      <c r="U1118" s="85"/>
      <c r="V1118" s="85"/>
      <c r="W1118" s="88"/>
    </row>
    <row r="1119" spans="6:23" s="81" customFormat="1" ht="11.25" outlineLevel="5" x14ac:dyDescent="0.2">
      <c r="F1119" s="82"/>
      <c r="G1119" s="83"/>
      <c r="H1119" s="21" t="str">
        <f t="shared" si="30"/>
        <v/>
      </c>
      <c r="I1119" s="84" t="s">
        <v>2191</v>
      </c>
      <c r="J1119" s="215"/>
      <c r="L1119" s="85"/>
      <c r="M1119" s="216">
        <v>50.463000000000008</v>
      </c>
      <c r="N1119" s="244"/>
      <c r="O1119" s="85"/>
      <c r="P1119" s="86"/>
      <c r="Q1119" s="85"/>
      <c r="R1119" s="85"/>
      <c r="S1119" s="85"/>
      <c r="T1119" s="87" t="s">
        <v>14</v>
      </c>
      <c r="U1119" s="85"/>
      <c r="V1119" s="85"/>
      <c r="W1119" s="88"/>
    </row>
    <row r="1120" spans="6:23" s="81" customFormat="1" ht="11.25" outlineLevel="5" x14ac:dyDescent="0.2">
      <c r="F1120" s="82"/>
      <c r="G1120" s="83"/>
      <c r="H1120" s="21" t="str">
        <f t="shared" si="30"/>
        <v/>
      </c>
      <c r="I1120" s="84" t="s">
        <v>2192</v>
      </c>
      <c r="J1120" s="215"/>
      <c r="L1120" s="85"/>
      <c r="M1120" s="216">
        <v>17.102</v>
      </c>
      <c r="N1120" s="244"/>
      <c r="O1120" s="85"/>
      <c r="P1120" s="86"/>
      <c r="Q1120" s="85"/>
      <c r="R1120" s="85"/>
      <c r="S1120" s="85"/>
      <c r="T1120" s="87" t="s">
        <v>14</v>
      </c>
      <c r="U1120" s="85"/>
      <c r="V1120" s="85"/>
      <c r="W1120" s="88"/>
    </row>
    <row r="1121" spans="6:23" s="81" customFormat="1" ht="11.25" outlineLevel="5" x14ac:dyDescent="0.2">
      <c r="F1121" s="82"/>
      <c r="G1121" s="83"/>
      <c r="H1121" s="21" t="str">
        <f t="shared" si="30"/>
        <v/>
      </c>
      <c r="I1121" s="84" t="s">
        <v>2189</v>
      </c>
      <c r="J1121" s="215"/>
      <c r="L1121" s="85"/>
      <c r="M1121" s="216">
        <v>15.09</v>
      </c>
      <c r="N1121" s="244"/>
      <c r="O1121" s="85"/>
      <c r="P1121" s="86"/>
      <c r="Q1121" s="85"/>
      <c r="R1121" s="85"/>
      <c r="S1121" s="85"/>
      <c r="T1121" s="87" t="s">
        <v>14</v>
      </c>
      <c r="U1121" s="85"/>
      <c r="V1121" s="85"/>
      <c r="W1121" s="88"/>
    </row>
    <row r="1122" spans="6:23" s="81" customFormat="1" ht="11.25" outlineLevel="5" x14ac:dyDescent="0.2">
      <c r="F1122" s="82"/>
      <c r="G1122" s="83"/>
      <c r="H1122" s="21" t="str">
        <f t="shared" si="30"/>
        <v/>
      </c>
      <c r="I1122" s="84" t="s">
        <v>2117</v>
      </c>
      <c r="J1122" s="215"/>
      <c r="L1122" s="85"/>
      <c r="M1122" s="216">
        <v>0.252</v>
      </c>
      <c r="N1122" s="244"/>
      <c r="O1122" s="85"/>
      <c r="P1122" s="86"/>
      <c r="Q1122" s="85"/>
      <c r="R1122" s="85"/>
      <c r="S1122" s="85"/>
      <c r="T1122" s="87" t="s">
        <v>14</v>
      </c>
      <c r="U1122" s="85"/>
      <c r="V1122" s="85"/>
      <c r="W1122" s="88"/>
    </row>
    <row r="1123" spans="6:23" s="81" customFormat="1" ht="11.25" outlineLevel="5" x14ac:dyDescent="0.2">
      <c r="F1123" s="82"/>
      <c r="G1123" s="83"/>
      <c r="H1123" s="21" t="str">
        <f t="shared" si="30"/>
        <v/>
      </c>
      <c r="I1123" s="84" t="s">
        <v>2194</v>
      </c>
      <c r="J1123" s="215"/>
      <c r="L1123" s="85"/>
      <c r="M1123" s="216">
        <v>3.5850000000000004</v>
      </c>
      <c r="N1123" s="244"/>
      <c r="O1123" s="85"/>
      <c r="P1123" s="86"/>
      <c r="Q1123" s="85"/>
      <c r="R1123" s="85"/>
      <c r="S1123" s="85"/>
      <c r="T1123" s="87" t="s">
        <v>14</v>
      </c>
      <c r="U1123" s="85"/>
      <c r="V1123" s="85"/>
      <c r="W1123" s="88"/>
    </row>
    <row r="1124" spans="6:23" s="81" customFormat="1" ht="11.25" outlineLevel="5" x14ac:dyDescent="0.2">
      <c r="F1124" s="82"/>
      <c r="G1124" s="83"/>
      <c r="H1124" s="21" t="str">
        <f t="shared" si="30"/>
        <v/>
      </c>
      <c r="I1124" s="84" t="s">
        <v>2223</v>
      </c>
      <c r="J1124" s="215"/>
      <c r="L1124" s="85"/>
      <c r="M1124" s="216">
        <v>5.2100000000000009</v>
      </c>
      <c r="N1124" s="244"/>
      <c r="O1124" s="85"/>
      <c r="P1124" s="86"/>
      <c r="Q1124" s="85"/>
      <c r="R1124" s="85"/>
      <c r="S1124" s="85"/>
      <c r="T1124" s="87" t="s">
        <v>14</v>
      </c>
      <c r="U1124" s="85"/>
      <c r="V1124" s="85"/>
      <c r="W1124" s="88"/>
    </row>
    <row r="1125" spans="6:23" s="81" customFormat="1" ht="11.25" outlineLevel="5" x14ac:dyDescent="0.2">
      <c r="F1125" s="82"/>
      <c r="G1125" s="83"/>
      <c r="H1125" s="21" t="str">
        <f t="shared" si="30"/>
        <v/>
      </c>
      <c r="I1125" s="84" t="s">
        <v>2156</v>
      </c>
      <c r="J1125" s="215"/>
      <c r="L1125" s="85"/>
      <c r="M1125" s="216">
        <v>0.87000000000000011</v>
      </c>
      <c r="N1125" s="244"/>
      <c r="O1125" s="85"/>
      <c r="P1125" s="86"/>
      <c r="Q1125" s="85"/>
      <c r="R1125" s="85"/>
      <c r="S1125" s="85"/>
      <c r="T1125" s="87" t="s">
        <v>14</v>
      </c>
      <c r="U1125" s="85"/>
      <c r="V1125" s="85"/>
      <c r="W1125" s="88"/>
    </row>
    <row r="1126" spans="6:23" s="81" customFormat="1" ht="11.25" outlineLevel="5" x14ac:dyDescent="0.2">
      <c r="F1126" s="82"/>
      <c r="G1126" s="83"/>
      <c r="H1126" s="21" t="str">
        <f t="shared" si="30"/>
        <v/>
      </c>
      <c r="I1126" s="84" t="s">
        <v>2134</v>
      </c>
      <c r="J1126" s="215"/>
      <c r="L1126" s="85"/>
      <c r="M1126" s="216">
        <v>1</v>
      </c>
      <c r="N1126" s="244"/>
      <c r="O1126" s="85"/>
      <c r="P1126" s="86"/>
      <c r="Q1126" s="85"/>
      <c r="R1126" s="85"/>
      <c r="S1126" s="85"/>
      <c r="T1126" s="87" t="s">
        <v>14</v>
      </c>
      <c r="U1126" s="85"/>
      <c r="V1126" s="85"/>
      <c r="W1126" s="88"/>
    </row>
    <row r="1127" spans="6:23" s="81" customFormat="1" ht="11.25" outlineLevel="5" x14ac:dyDescent="0.2">
      <c r="F1127" s="82"/>
      <c r="G1127" s="83"/>
      <c r="H1127" s="21" t="str">
        <f t="shared" si="30"/>
        <v/>
      </c>
      <c r="I1127" s="84" t="s">
        <v>11</v>
      </c>
      <c r="J1127" s="215"/>
      <c r="L1127" s="85"/>
      <c r="M1127" s="216">
        <v>3312.65825</v>
      </c>
      <c r="N1127" s="244"/>
      <c r="O1127" s="85"/>
      <c r="P1127" s="86"/>
      <c r="Q1127" s="85"/>
      <c r="R1127" s="85"/>
      <c r="S1127" s="85"/>
      <c r="T1127" s="87" t="s">
        <v>14</v>
      </c>
      <c r="U1127" s="85"/>
      <c r="V1127" s="85"/>
      <c r="W1127" s="88"/>
    </row>
    <row r="1128" spans="6:23" s="81" customFormat="1" ht="11.25" outlineLevel="5" x14ac:dyDescent="0.2">
      <c r="F1128" s="82"/>
      <c r="G1128" s="83"/>
      <c r="H1128" s="21" t="str">
        <f t="shared" si="30"/>
        <v/>
      </c>
      <c r="I1128" s="84" t="s">
        <v>1130</v>
      </c>
      <c r="J1128" s="215"/>
      <c r="L1128" s="85"/>
      <c r="M1128" s="216">
        <v>0</v>
      </c>
      <c r="N1128" s="244"/>
      <c r="O1128" s="85"/>
      <c r="P1128" s="86"/>
      <c r="Q1128" s="85"/>
      <c r="R1128" s="85"/>
      <c r="S1128" s="85"/>
      <c r="T1128" s="87" t="s">
        <v>14</v>
      </c>
      <c r="U1128" s="85"/>
      <c r="V1128" s="85"/>
      <c r="W1128" s="88"/>
    </row>
    <row r="1129" spans="6:23" s="81" customFormat="1" ht="11.25" outlineLevel="5" x14ac:dyDescent="0.2">
      <c r="F1129" s="82"/>
      <c r="G1129" s="83"/>
      <c r="H1129" s="21" t="str">
        <f t="shared" si="30"/>
        <v/>
      </c>
      <c r="I1129" s="84" t="s">
        <v>2155</v>
      </c>
      <c r="J1129" s="215"/>
      <c r="L1129" s="85"/>
      <c r="M1129" s="216">
        <v>1934.2100000000003</v>
      </c>
      <c r="N1129" s="244"/>
      <c r="O1129" s="85"/>
      <c r="P1129" s="86"/>
      <c r="Q1129" s="85"/>
      <c r="R1129" s="85"/>
      <c r="S1129" s="85"/>
      <c r="T1129" s="87" t="s">
        <v>14</v>
      </c>
      <c r="U1129" s="85"/>
      <c r="V1129" s="85"/>
      <c r="W1129" s="88"/>
    </row>
    <row r="1130" spans="6:23" s="81" customFormat="1" ht="11.25" outlineLevel="5" x14ac:dyDescent="0.2">
      <c r="F1130" s="82"/>
      <c r="G1130" s="83"/>
      <c r="H1130" s="21" t="str">
        <f t="shared" si="30"/>
        <v/>
      </c>
      <c r="I1130" s="84" t="s">
        <v>1953</v>
      </c>
      <c r="J1130" s="215"/>
      <c r="L1130" s="85"/>
      <c r="M1130" s="216">
        <v>2682.297</v>
      </c>
      <c r="N1130" s="244"/>
      <c r="O1130" s="85"/>
      <c r="P1130" s="86"/>
      <c r="Q1130" s="85"/>
      <c r="R1130" s="85"/>
      <c r="S1130" s="85"/>
      <c r="T1130" s="87" t="s">
        <v>14</v>
      </c>
      <c r="U1130" s="85"/>
      <c r="V1130" s="85"/>
      <c r="W1130" s="88"/>
    </row>
    <row r="1131" spans="6:23" s="81" customFormat="1" ht="11.25" outlineLevel="5" x14ac:dyDescent="0.2">
      <c r="F1131" s="82"/>
      <c r="G1131" s="83"/>
      <c r="H1131" s="21" t="str">
        <f t="shared" si="30"/>
        <v/>
      </c>
      <c r="I1131" s="84" t="s">
        <v>1465</v>
      </c>
      <c r="J1131" s="215"/>
      <c r="L1131" s="85"/>
      <c r="M1131" s="216">
        <v>99.222499999999997</v>
      </c>
      <c r="N1131" s="244"/>
      <c r="O1131" s="85"/>
      <c r="P1131" s="86"/>
      <c r="Q1131" s="85"/>
      <c r="R1131" s="85"/>
      <c r="S1131" s="85"/>
      <c r="T1131" s="87" t="s">
        <v>14</v>
      </c>
      <c r="U1131" s="85"/>
      <c r="V1131" s="85"/>
      <c r="W1131" s="88"/>
    </row>
    <row r="1132" spans="6:23" s="81" customFormat="1" ht="11.25" outlineLevel="5" x14ac:dyDescent="0.2">
      <c r="F1132" s="82"/>
      <c r="G1132" s="83"/>
      <c r="H1132" s="21" t="str">
        <f t="shared" si="30"/>
        <v/>
      </c>
      <c r="I1132" s="84" t="s">
        <v>1773</v>
      </c>
      <c r="J1132" s="215"/>
      <c r="L1132" s="85"/>
      <c r="M1132" s="216">
        <v>0</v>
      </c>
      <c r="N1132" s="244"/>
      <c r="O1132" s="85"/>
      <c r="P1132" s="86"/>
      <c r="Q1132" s="85"/>
      <c r="R1132" s="85"/>
      <c r="S1132" s="85"/>
      <c r="T1132" s="87" t="s">
        <v>14</v>
      </c>
      <c r="U1132" s="85"/>
      <c r="V1132" s="85"/>
      <c r="W1132" s="88"/>
    </row>
    <row r="1133" spans="6:23" s="81" customFormat="1" ht="11.25" outlineLevel="5" x14ac:dyDescent="0.2">
      <c r="F1133" s="82"/>
      <c r="G1133" s="83"/>
      <c r="H1133" s="21" t="str">
        <f t="shared" si="30"/>
        <v/>
      </c>
      <c r="I1133" s="84" t="s">
        <v>1996</v>
      </c>
      <c r="J1133" s="215"/>
      <c r="L1133" s="85"/>
      <c r="M1133" s="216">
        <v>-775.2</v>
      </c>
      <c r="N1133" s="244"/>
      <c r="O1133" s="85"/>
      <c r="P1133" s="86"/>
      <c r="Q1133" s="85"/>
      <c r="R1133" s="85"/>
      <c r="S1133" s="85"/>
      <c r="T1133" s="87" t="s">
        <v>14</v>
      </c>
      <c r="U1133" s="85"/>
      <c r="V1133" s="85"/>
      <c r="W1133" s="88"/>
    </row>
    <row r="1134" spans="6:23" s="81" customFormat="1" ht="11.25" outlineLevel="5" x14ac:dyDescent="0.2">
      <c r="F1134" s="82"/>
      <c r="G1134" s="83"/>
      <c r="H1134" s="21" t="str">
        <f t="shared" si="30"/>
        <v/>
      </c>
      <c r="I1134" s="84" t="s">
        <v>1961</v>
      </c>
      <c r="J1134" s="215"/>
      <c r="L1134" s="85"/>
      <c r="M1134" s="216">
        <v>-193.8</v>
      </c>
      <c r="N1134" s="244"/>
      <c r="O1134" s="85"/>
      <c r="P1134" s="86"/>
      <c r="Q1134" s="85"/>
      <c r="R1134" s="85"/>
      <c r="S1134" s="85"/>
      <c r="T1134" s="87" t="s">
        <v>14</v>
      </c>
      <c r="U1134" s="85"/>
      <c r="V1134" s="85"/>
      <c r="W1134" s="88"/>
    </row>
    <row r="1135" spans="6:23" s="81" customFormat="1" ht="11.25" outlineLevel="5" x14ac:dyDescent="0.2">
      <c r="F1135" s="82"/>
      <c r="G1135" s="83"/>
      <c r="H1135" s="21" t="str">
        <f t="shared" si="30"/>
        <v/>
      </c>
      <c r="I1135" s="84" t="s">
        <v>1966</v>
      </c>
      <c r="J1135" s="215"/>
      <c r="L1135" s="85"/>
      <c r="M1135" s="216">
        <v>-151.16399999999999</v>
      </c>
      <c r="N1135" s="244"/>
      <c r="O1135" s="85"/>
      <c r="P1135" s="86"/>
      <c r="Q1135" s="85"/>
      <c r="R1135" s="85"/>
      <c r="S1135" s="85"/>
      <c r="T1135" s="87" t="s">
        <v>14</v>
      </c>
      <c r="U1135" s="85"/>
      <c r="V1135" s="85"/>
      <c r="W1135" s="88"/>
    </row>
    <row r="1136" spans="6:23" s="81" customFormat="1" ht="11.25" outlineLevel="5" x14ac:dyDescent="0.2">
      <c r="F1136" s="82"/>
      <c r="G1136" s="83"/>
      <c r="H1136" s="21" t="str">
        <f t="shared" si="30"/>
        <v/>
      </c>
      <c r="I1136" s="84" t="s">
        <v>1957</v>
      </c>
      <c r="J1136" s="215"/>
      <c r="L1136" s="85"/>
      <c r="M1136" s="216">
        <v>-34.884</v>
      </c>
      <c r="N1136" s="244"/>
      <c r="O1136" s="85"/>
      <c r="P1136" s="86"/>
      <c r="Q1136" s="85"/>
      <c r="R1136" s="85"/>
      <c r="S1136" s="85"/>
      <c r="T1136" s="87" t="s">
        <v>14</v>
      </c>
      <c r="U1136" s="85"/>
      <c r="V1136" s="85"/>
      <c r="W1136" s="88"/>
    </row>
    <row r="1137" spans="6:23" s="81" customFormat="1" ht="11.25" outlineLevel="5" x14ac:dyDescent="0.2">
      <c r="F1137" s="82"/>
      <c r="G1137" s="83"/>
      <c r="H1137" s="21" t="str">
        <f t="shared" si="30"/>
        <v/>
      </c>
      <c r="I1137" s="84" t="s">
        <v>1886</v>
      </c>
      <c r="J1137" s="215"/>
      <c r="L1137" s="85"/>
      <c r="M1137" s="216">
        <v>-96.000000000000014</v>
      </c>
      <c r="N1137" s="244"/>
      <c r="O1137" s="85"/>
      <c r="P1137" s="86"/>
      <c r="Q1137" s="85"/>
      <c r="R1137" s="85"/>
      <c r="S1137" s="85"/>
      <c r="T1137" s="87" t="s">
        <v>14</v>
      </c>
      <c r="U1137" s="85"/>
      <c r="V1137" s="85"/>
      <c r="W1137" s="88"/>
    </row>
    <row r="1138" spans="6:23" s="81" customFormat="1" ht="11.25" outlineLevel="5" x14ac:dyDescent="0.2">
      <c r="F1138" s="82"/>
      <c r="G1138" s="83"/>
      <c r="H1138" s="21" t="str">
        <f t="shared" si="30"/>
        <v/>
      </c>
      <c r="I1138" s="84" t="s">
        <v>1829</v>
      </c>
      <c r="J1138" s="215"/>
      <c r="L1138" s="85"/>
      <c r="M1138" s="216">
        <v>-11.520000000000001</v>
      </c>
      <c r="N1138" s="244"/>
      <c r="O1138" s="85"/>
      <c r="P1138" s="86"/>
      <c r="Q1138" s="85"/>
      <c r="R1138" s="85"/>
      <c r="S1138" s="85"/>
      <c r="T1138" s="87" t="s">
        <v>14</v>
      </c>
      <c r="U1138" s="85"/>
      <c r="V1138" s="85"/>
      <c r="W1138" s="88"/>
    </row>
    <row r="1139" spans="6:23" s="81" customFormat="1" ht="11.25" outlineLevel="5" x14ac:dyDescent="0.2">
      <c r="F1139" s="82"/>
      <c r="G1139" s="83"/>
      <c r="H1139" s="21" t="str">
        <f t="shared" si="30"/>
        <v/>
      </c>
      <c r="I1139" s="84" t="s">
        <v>1828</v>
      </c>
      <c r="J1139" s="215"/>
      <c r="L1139" s="85"/>
      <c r="M1139" s="216">
        <v>-3.6</v>
      </c>
      <c r="N1139" s="244"/>
      <c r="O1139" s="85"/>
      <c r="P1139" s="86"/>
      <c r="Q1139" s="85"/>
      <c r="R1139" s="85"/>
      <c r="S1139" s="85"/>
      <c r="T1139" s="87" t="s">
        <v>14</v>
      </c>
      <c r="U1139" s="85"/>
      <c r="V1139" s="85"/>
      <c r="W1139" s="88"/>
    </row>
    <row r="1140" spans="6:23" s="81" customFormat="1" ht="11.25" outlineLevel="5" x14ac:dyDescent="0.2">
      <c r="F1140" s="82"/>
      <c r="G1140" s="83"/>
      <c r="H1140" s="21" t="str">
        <f t="shared" si="30"/>
        <v/>
      </c>
      <c r="I1140" s="84" t="s">
        <v>1737</v>
      </c>
      <c r="J1140" s="215"/>
      <c r="L1140" s="85"/>
      <c r="M1140" s="216">
        <v>-0.54</v>
      </c>
      <c r="N1140" s="244"/>
      <c r="O1140" s="85"/>
      <c r="P1140" s="86"/>
      <c r="Q1140" s="85"/>
      <c r="R1140" s="85"/>
      <c r="S1140" s="85"/>
      <c r="T1140" s="87" t="s">
        <v>14</v>
      </c>
      <c r="U1140" s="85"/>
      <c r="V1140" s="85"/>
      <c r="W1140" s="88"/>
    </row>
    <row r="1141" spans="6:23" s="81" customFormat="1" ht="11.25" outlineLevel="5" x14ac:dyDescent="0.2">
      <c r="F1141" s="82"/>
      <c r="G1141" s="83"/>
      <c r="H1141" s="21" t="str">
        <f t="shared" si="30"/>
        <v/>
      </c>
      <c r="I1141" s="84" t="s">
        <v>1968</v>
      </c>
      <c r="J1141" s="215"/>
      <c r="L1141" s="85"/>
      <c r="M1141" s="216">
        <v>-63.45</v>
      </c>
      <c r="N1141" s="244"/>
      <c r="O1141" s="85"/>
      <c r="P1141" s="86"/>
      <c r="Q1141" s="85"/>
      <c r="R1141" s="85"/>
      <c r="S1141" s="85"/>
      <c r="T1141" s="87" t="s">
        <v>14</v>
      </c>
      <c r="U1141" s="85"/>
      <c r="V1141" s="85"/>
      <c r="W1141" s="88"/>
    </row>
    <row r="1142" spans="6:23" s="81" customFormat="1" ht="11.25" outlineLevel="5" x14ac:dyDescent="0.2">
      <c r="F1142" s="82"/>
      <c r="G1142" s="83"/>
      <c r="H1142" s="21" t="str">
        <f t="shared" si="30"/>
        <v/>
      </c>
      <c r="I1142" s="84" t="s">
        <v>1994</v>
      </c>
      <c r="J1142" s="215"/>
      <c r="L1142" s="85"/>
      <c r="M1142" s="216">
        <v>-31.837499999999999</v>
      </c>
      <c r="N1142" s="244"/>
      <c r="O1142" s="85"/>
      <c r="P1142" s="86"/>
      <c r="Q1142" s="85"/>
      <c r="R1142" s="85"/>
      <c r="S1142" s="85"/>
      <c r="T1142" s="87" t="s">
        <v>14</v>
      </c>
      <c r="U1142" s="85"/>
      <c r="V1142" s="85"/>
      <c r="W1142" s="88"/>
    </row>
    <row r="1143" spans="6:23" s="81" customFormat="1" ht="11.25" outlineLevel="5" x14ac:dyDescent="0.2">
      <c r="F1143" s="82"/>
      <c r="G1143" s="83"/>
      <c r="H1143" s="21" t="str">
        <f t="shared" si="30"/>
        <v/>
      </c>
      <c r="I1143" s="84" t="s">
        <v>1884</v>
      </c>
      <c r="J1143" s="215"/>
      <c r="L1143" s="85"/>
      <c r="M1143" s="216">
        <v>-3.9200000000000004</v>
      </c>
      <c r="N1143" s="244"/>
      <c r="O1143" s="85"/>
      <c r="P1143" s="86"/>
      <c r="Q1143" s="85"/>
      <c r="R1143" s="85"/>
      <c r="S1143" s="85"/>
      <c r="T1143" s="87" t="s">
        <v>14</v>
      </c>
      <c r="U1143" s="85"/>
      <c r="V1143" s="85"/>
      <c r="W1143" s="88"/>
    </row>
    <row r="1144" spans="6:23" s="81" customFormat="1" ht="11.25" outlineLevel="5" x14ac:dyDescent="0.2">
      <c r="F1144" s="82"/>
      <c r="G1144" s="83"/>
      <c r="H1144" s="21" t="str">
        <f t="shared" si="30"/>
        <v/>
      </c>
      <c r="I1144" s="84" t="s">
        <v>1825</v>
      </c>
      <c r="J1144" s="215"/>
      <c r="L1144" s="85"/>
      <c r="M1144" s="216">
        <v>-2</v>
      </c>
      <c r="N1144" s="244"/>
      <c r="O1144" s="85"/>
      <c r="P1144" s="86"/>
      <c r="Q1144" s="85"/>
      <c r="R1144" s="85"/>
      <c r="S1144" s="85"/>
      <c r="T1144" s="87" t="s">
        <v>14</v>
      </c>
      <c r="U1144" s="85"/>
      <c r="V1144" s="85"/>
      <c r="W1144" s="88"/>
    </row>
    <row r="1145" spans="6:23" s="81" customFormat="1" ht="11.25" outlineLevel="5" x14ac:dyDescent="0.2">
      <c r="F1145" s="82"/>
      <c r="G1145" s="83"/>
      <c r="H1145" s="21" t="str">
        <f t="shared" si="30"/>
        <v/>
      </c>
      <c r="I1145" s="84" t="s">
        <v>1863</v>
      </c>
      <c r="J1145" s="215"/>
      <c r="L1145" s="85"/>
      <c r="M1145" s="216">
        <v>0</v>
      </c>
      <c r="N1145" s="244"/>
      <c r="O1145" s="85"/>
      <c r="P1145" s="86"/>
      <c r="Q1145" s="85"/>
      <c r="R1145" s="85"/>
      <c r="S1145" s="85"/>
      <c r="T1145" s="87" t="s">
        <v>14</v>
      </c>
      <c r="U1145" s="85"/>
      <c r="V1145" s="85"/>
      <c r="W1145" s="88"/>
    </row>
    <row r="1146" spans="6:23" s="81" customFormat="1" ht="11.25" outlineLevel="5" x14ac:dyDescent="0.2">
      <c r="F1146" s="82"/>
      <c r="G1146" s="83"/>
      <c r="H1146" s="21" t="str">
        <f t="shared" si="30"/>
        <v/>
      </c>
      <c r="I1146" s="84" t="s">
        <v>2208</v>
      </c>
      <c r="J1146" s="215"/>
      <c r="L1146" s="85"/>
      <c r="M1146" s="216">
        <v>99.680000000000021</v>
      </c>
      <c r="N1146" s="244"/>
      <c r="O1146" s="85"/>
      <c r="P1146" s="86"/>
      <c r="Q1146" s="85"/>
      <c r="R1146" s="85"/>
      <c r="S1146" s="85"/>
      <c r="T1146" s="87" t="s">
        <v>14</v>
      </c>
      <c r="U1146" s="85"/>
      <c r="V1146" s="85"/>
      <c r="W1146" s="88"/>
    </row>
    <row r="1147" spans="6:23" s="81" customFormat="1" ht="11.25" outlineLevel="5" x14ac:dyDescent="0.2">
      <c r="F1147" s="82"/>
      <c r="G1147" s="83"/>
      <c r="H1147" s="21" t="str">
        <f t="shared" si="30"/>
        <v/>
      </c>
      <c r="I1147" s="84" t="s">
        <v>2190</v>
      </c>
      <c r="J1147" s="215"/>
      <c r="L1147" s="85"/>
      <c r="M1147" s="216">
        <v>24.920000000000005</v>
      </c>
      <c r="N1147" s="244"/>
      <c r="O1147" s="85"/>
      <c r="P1147" s="86"/>
      <c r="Q1147" s="85"/>
      <c r="R1147" s="85"/>
      <c r="S1147" s="85"/>
      <c r="T1147" s="87" t="s">
        <v>14</v>
      </c>
      <c r="U1147" s="85"/>
      <c r="V1147" s="85"/>
      <c r="W1147" s="88"/>
    </row>
    <row r="1148" spans="6:23" s="81" customFormat="1" ht="11.25" outlineLevel="5" x14ac:dyDescent="0.2">
      <c r="F1148" s="82"/>
      <c r="G1148" s="83"/>
      <c r="H1148" s="21" t="str">
        <f t="shared" si="30"/>
        <v/>
      </c>
      <c r="I1148" s="84" t="s">
        <v>2193</v>
      </c>
      <c r="J1148" s="215"/>
      <c r="L1148" s="85"/>
      <c r="M1148" s="216">
        <v>26.155999999999999</v>
      </c>
      <c r="N1148" s="244"/>
      <c r="O1148" s="85"/>
      <c r="P1148" s="86"/>
      <c r="Q1148" s="85"/>
      <c r="R1148" s="85"/>
      <c r="S1148" s="85"/>
      <c r="T1148" s="87" t="s">
        <v>14</v>
      </c>
      <c r="U1148" s="85"/>
      <c r="V1148" s="85"/>
      <c r="W1148" s="88"/>
    </row>
    <row r="1149" spans="6:23" s="81" customFormat="1" ht="11.25" outlineLevel="5" x14ac:dyDescent="0.2">
      <c r="F1149" s="82"/>
      <c r="G1149" s="83"/>
      <c r="H1149" s="21" t="str">
        <f t="shared" si="30"/>
        <v/>
      </c>
      <c r="I1149" s="84" t="s">
        <v>2188</v>
      </c>
      <c r="J1149" s="215"/>
      <c r="L1149" s="85"/>
      <c r="M1149" s="216">
        <v>6.0359999999999996</v>
      </c>
      <c r="N1149" s="244"/>
      <c r="O1149" s="85"/>
      <c r="P1149" s="86"/>
      <c r="Q1149" s="85"/>
      <c r="R1149" s="85"/>
      <c r="S1149" s="85"/>
      <c r="T1149" s="87" t="s">
        <v>14</v>
      </c>
      <c r="U1149" s="85"/>
      <c r="V1149" s="85"/>
      <c r="W1149" s="88"/>
    </row>
    <row r="1150" spans="6:23" s="81" customFormat="1" ht="11.25" outlineLevel="5" x14ac:dyDescent="0.2">
      <c r="F1150" s="82"/>
      <c r="G1150" s="83"/>
      <c r="H1150" s="21" t="str">
        <f t="shared" si="30"/>
        <v/>
      </c>
      <c r="I1150" s="84" t="s">
        <v>2116</v>
      </c>
      <c r="J1150" s="215"/>
      <c r="L1150" s="85"/>
      <c r="M1150" s="216">
        <v>0</v>
      </c>
      <c r="N1150" s="244"/>
      <c r="O1150" s="85"/>
      <c r="P1150" s="86"/>
      <c r="Q1150" s="85"/>
      <c r="R1150" s="85"/>
      <c r="S1150" s="85"/>
      <c r="T1150" s="87" t="s">
        <v>14</v>
      </c>
      <c r="U1150" s="85"/>
      <c r="V1150" s="85"/>
      <c r="W1150" s="88"/>
    </row>
    <row r="1151" spans="6:23" s="81" customFormat="1" ht="11.25" outlineLevel="5" x14ac:dyDescent="0.2">
      <c r="F1151" s="82"/>
      <c r="G1151" s="83"/>
      <c r="H1151" s="21" t="str">
        <f t="shared" si="30"/>
        <v/>
      </c>
      <c r="I1151" s="84" t="s">
        <v>2097</v>
      </c>
      <c r="J1151" s="215"/>
      <c r="L1151" s="85"/>
      <c r="M1151" s="216">
        <v>0</v>
      </c>
      <c r="N1151" s="244"/>
      <c r="O1151" s="85"/>
      <c r="P1151" s="86"/>
      <c r="Q1151" s="85"/>
      <c r="R1151" s="85"/>
      <c r="S1151" s="85"/>
      <c r="T1151" s="87" t="s">
        <v>14</v>
      </c>
      <c r="U1151" s="85"/>
      <c r="V1151" s="85"/>
      <c r="W1151" s="88"/>
    </row>
    <row r="1152" spans="6:23" s="81" customFormat="1" ht="11.25" outlineLevel="5" x14ac:dyDescent="0.2">
      <c r="F1152" s="82"/>
      <c r="G1152" s="83"/>
      <c r="H1152" s="21" t="str">
        <f t="shared" si="30"/>
        <v/>
      </c>
      <c r="I1152" s="84" t="s">
        <v>2096</v>
      </c>
      <c r="J1152" s="215"/>
      <c r="L1152" s="85"/>
      <c r="M1152" s="216">
        <v>0</v>
      </c>
      <c r="N1152" s="244"/>
      <c r="O1152" s="85"/>
      <c r="P1152" s="86"/>
      <c r="Q1152" s="85"/>
      <c r="R1152" s="85"/>
      <c r="S1152" s="85"/>
      <c r="T1152" s="87" t="s">
        <v>14</v>
      </c>
      <c r="U1152" s="85"/>
      <c r="V1152" s="85"/>
      <c r="W1152" s="88"/>
    </row>
    <row r="1153" spans="6:23" s="81" customFormat="1" ht="11.25" outlineLevel="5" x14ac:dyDescent="0.2">
      <c r="F1153" s="82"/>
      <c r="G1153" s="83"/>
      <c r="H1153" s="21" t="str">
        <f t="shared" si="30"/>
        <v/>
      </c>
      <c r="I1153" s="84" t="s">
        <v>2117</v>
      </c>
      <c r="J1153" s="215"/>
      <c r="L1153" s="85"/>
      <c r="M1153" s="216">
        <v>0.252</v>
      </c>
      <c r="N1153" s="244"/>
      <c r="O1153" s="85"/>
      <c r="P1153" s="86"/>
      <c r="Q1153" s="85"/>
      <c r="R1153" s="85"/>
      <c r="S1153" s="85"/>
      <c r="T1153" s="87" t="s">
        <v>14</v>
      </c>
      <c r="U1153" s="85"/>
      <c r="V1153" s="85"/>
      <c r="W1153" s="88"/>
    </row>
    <row r="1154" spans="6:23" s="81" customFormat="1" ht="11.25" outlineLevel="5" x14ac:dyDescent="0.2">
      <c r="F1154" s="82"/>
      <c r="G1154" s="83"/>
      <c r="H1154" s="21" t="str">
        <f t="shared" si="30"/>
        <v/>
      </c>
      <c r="I1154" s="84" t="s">
        <v>2195</v>
      </c>
      <c r="J1154" s="215"/>
      <c r="L1154" s="85"/>
      <c r="M1154" s="216">
        <v>5.8650000000000002</v>
      </c>
      <c r="N1154" s="244"/>
      <c r="O1154" s="85"/>
      <c r="P1154" s="86"/>
      <c r="Q1154" s="85"/>
      <c r="R1154" s="85"/>
      <c r="S1154" s="85"/>
      <c r="T1154" s="87" t="s">
        <v>14</v>
      </c>
      <c r="U1154" s="85"/>
      <c r="V1154" s="85"/>
      <c r="W1154" s="88"/>
    </row>
    <row r="1155" spans="6:23" s="81" customFormat="1" ht="11.25" outlineLevel="5" x14ac:dyDescent="0.2">
      <c r="F1155" s="82"/>
      <c r="G1155" s="83"/>
      <c r="H1155" s="21" t="str">
        <f t="shared" si="30"/>
        <v/>
      </c>
      <c r="I1155" s="84" t="s">
        <v>2206</v>
      </c>
      <c r="J1155" s="215"/>
      <c r="L1155" s="85"/>
      <c r="M1155" s="216">
        <v>3.0550000000000002</v>
      </c>
      <c r="N1155" s="244"/>
      <c r="O1155" s="85"/>
      <c r="P1155" s="86"/>
      <c r="Q1155" s="85"/>
      <c r="R1155" s="85"/>
      <c r="S1155" s="85"/>
      <c r="T1155" s="87" t="s">
        <v>14</v>
      </c>
      <c r="U1155" s="85"/>
      <c r="V1155" s="85"/>
      <c r="W1155" s="88"/>
    </row>
    <row r="1156" spans="6:23" s="81" customFormat="1" ht="11.25" outlineLevel="5" x14ac:dyDescent="0.2">
      <c r="F1156" s="82"/>
      <c r="G1156" s="83"/>
      <c r="H1156" s="21" t="str">
        <f t="shared" si="30"/>
        <v/>
      </c>
      <c r="I1156" s="84" t="s">
        <v>2115</v>
      </c>
      <c r="J1156" s="215"/>
      <c r="L1156" s="85"/>
      <c r="M1156" s="216">
        <v>0</v>
      </c>
      <c r="N1156" s="244"/>
      <c r="O1156" s="85"/>
      <c r="P1156" s="86"/>
      <c r="Q1156" s="85"/>
      <c r="R1156" s="85"/>
      <c r="S1156" s="85"/>
      <c r="T1156" s="87" t="s">
        <v>14</v>
      </c>
      <c r="U1156" s="85"/>
      <c r="V1156" s="85"/>
      <c r="W1156" s="88"/>
    </row>
    <row r="1157" spans="6:23" s="81" customFormat="1" ht="11.25" outlineLevel="5" x14ac:dyDescent="0.2">
      <c r="F1157" s="82"/>
      <c r="G1157" s="83"/>
      <c r="H1157" s="21" t="str">
        <f t="shared" si="30"/>
        <v/>
      </c>
      <c r="I1157" s="84" t="s">
        <v>2134</v>
      </c>
      <c r="J1157" s="215"/>
      <c r="L1157" s="85"/>
      <c r="M1157" s="216">
        <v>1</v>
      </c>
      <c r="N1157" s="244"/>
      <c r="O1157" s="85"/>
      <c r="P1157" s="86"/>
      <c r="Q1157" s="85"/>
      <c r="R1157" s="85"/>
      <c r="S1157" s="85"/>
      <c r="T1157" s="87" t="s">
        <v>14</v>
      </c>
      <c r="U1157" s="85"/>
      <c r="V1157" s="85"/>
      <c r="W1157" s="88"/>
    </row>
    <row r="1158" spans="6:23" s="81" customFormat="1" ht="11.25" outlineLevel="5" x14ac:dyDescent="0.2">
      <c r="F1158" s="82"/>
      <c r="G1158" s="83"/>
      <c r="H1158" s="21" t="str">
        <f t="shared" si="30"/>
        <v/>
      </c>
      <c r="I1158" s="84" t="s">
        <v>11</v>
      </c>
      <c r="J1158" s="215"/>
      <c r="L1158" s="85"/>
      <c r="M1158" s="216">
        <v>3514.7780000000002</v>
      </c>
      <c r="N1158" s="244"/>
      <c r="O1158" s="85"/>
      <c r="P1158" s="86"/>
      <c r="Q1158" s="85"/>
      <c r="R1158" s="85"/>
      <c r="S1158" s="85"/>
      <c r="T1158" s="87" t="s">
        <v>14</v>
      </c>
      <c r="U1158" s="85"/>
      <c r="V1158" s="85"/>
      <c r="W1158" s="88"/>
    </row>
    <row r="1159" spans="6:23" s="81" customFormat="1" ht="11.25" outlineLevel="5" x14ac:dyDescent="0.2">
      <c r="F1159" s="82"/>
      <c r="G1159" s="83"/>
      <c r="H1159" s="21" t="str">
        <f t="shared" si="30"/>
        <v/>
      </c>
      <c r="I1159" s="84" t="s">
        <v>1131</v>
      </c>
      <c r="J1159" s="215"/>
      <c r="L1159" s="85"/>
      <c r="M1159" s="216">
        <v>0</v>
      </c>
      <c r="N1159" s="244"/>
      <c r="O1159" s="85"/>
      <c r="P1159" s="86"/>
      <c r="Q1159" s="85"/>
      <c r="R1159" s="85"/>
      <c r="S1159" s="85"/>
      <c r="T1159" s="87" t="s">
        <v>14</v>
      </c>
      <c r="U1159" s="85"/>
      <c r="V1159" s="85"/>
      <c r="W1159" s="88"/>
    </row>
    <row r="1160" spans="6:23" s="81" customFormat="1" ht="22.5" outlineLevel="5" x14ac:dyDescent="0.2">
      <c r="F1160" s="82"/>
      <c r="G1160" s="83"/>
      <c r="H1160" s="21" t="str">
        <f t="shared" si="30"/>
        <v/>
      </c>
      <c r="I1160" s="84" t="s">
        <v>2612</v>
      </c>
      <c r="J1160" s="215"/>
      <c r="L1160" s="85"/>
      <c r="M1160" s="216">
        <v>176.39075</v>
      </c>
      <c r="N1160" s="244"/>
      <c r="O1160" s="85"/>
      <c r="P1160" s="86"/>
      <c r="Q1160" s="85"/>
      <c r="R1160" s="85"/>
      <c r="S1160" s="85"/>
      <c r="T1160" s="87" t="s">
        <v>14</v>
      </c>
      <c r="U1160" s="85"/>
      <c r="V1160" s="85"/>
      <c r="W1160" s="88"/>
    </row>
    <row r="1161" spans="6:23" s="81" customFormat="1" ht="11.25" outlineLevel="5" x14ac:dyDescent="0.2">
      <c r="F1161" s="82"/>
      <c r="G1161" s="83"/>
      <c r="H1161" s="21" t="str">
        <f t="shared" si="30"/>
        <v/>
      </c>
      <c r="I1161" s="84" t="s">
        <v>2588</v>
      </c>
      <c r="J1161" s="215"/>
      <c r="L1161" s="85"/>
      <c r="M1161" s="216">
        <v>63.05830000000001</v>
      </c>
      <c r="N1161" s="244"/>
      <c r="O1161" s="85"/>
      <c r="P1161" s="86"/>
      <c r="Q1161" s="85"/>
      <c r="R1161" s="85"/>
      <c r="S1161" s="85"/>
      <c r="T1161" s="87" t="s">
        <v>14</v>
      </c>
      <c r="U1161" s="85"/>
      <c r="V1161" s="85"/>
      <c r="W1161" s="88"/>
    </row>
    <row r="1162" spans="6:23" s="81" customFormat="1" ht="11.25" outlineLevel="5" x14ac:dyDescent="0.2">
      <c r="F1162" s="82"/>
      <c r="G1162" s="83"/>
      <c r="H1162" s="21" t="str">
        <f t="shared" si="30"/>
        <v/>
      </c>
      <c r="I1162" s="84" t="s">
        <v>1461</v>
      </c>
      <c r="J1162" s="215"/>
      <c r="L1162" s="85"/>
      <c r="M1162" s="216">
        <v>30.03</v>
      </c>
      <c r="N1162" s="244"/>
      <c r="O1162" s="85"/>
      <c r="P1162" s="86"/>
      <c r="Q1162" s="85"/>
      <c r="R1162" s="85"/>
      <c r="S1162" s="85"/>
      <c r="T1162" s="87" t="s">
        <v>14</v>
      </c>
      <c r="U1162" s="85"/>
      <c r="V1162" s="85"/>
      <c r="W1162" s="88"/>
    </row>
    <row r="1163" spans="6:23" s="81" customFormat="1" ht="11.25" outlineLevel="5" x14ac:dyDescent="0.2">
      <c r="F1163" s="82"/>
      <c r="G1163" s="83"/>
      <c r="H1163" s="21" t="str">
        <f t="shared" si="30"/>
        <v/>
      </c>
      <c r="I1163" s="84" t="s">
        <v>2516</v>
      </c>
      <c r="J1163" s="215"/>
      <c r="L1163" s="85"/>
      <c r="M1163" s="216">
        <v>743.52099999999984</v>
      </c>
      <c r="N1163" s="244"/>
      <c r="O1163" s="85"/>
      <c r="P1163" s="86"/>
      <c r="Q1163" s="85"/>
      <c r="R1163" s="85"/>
      <c r="S1163" s="85"/>
      <c r="T1163" s="87" t="s">
        <v>14</v>
      </c>
      <c r="U1163" s="85"/>
      <c r="V1163" s="85"/>
      <c r="W1163" s="88"/>
    </row>
    <row r="1164" spans="6:23" s="81" customFormat="1" ht="11.25" outlineLevel="5" x14ac:dyDescent="0.2">
      <c r="F1164" s="82"/>
      <c r="G1164" s="83"/>
      <c r="H1164" s="21" t="str">
        <f t="shared" si="30"/>
        <v/>
      </c>
      <c r="I1164" s="84" t="s">
        <v>1921</v>
      </c>
      <c r="J1164" s="215"/>
      <c r="L1164" s="85"/>
      <c r="M1164" s="216">
        <v>485.65859999999998</v>
      </c>
      <c r="N1164" s="244"/>
      <c r="O1164" s="85"/>
      <c r="P1164" s="86"/>
      <c r="Q1164" s="85"/>
      <c r="R1164" s="85"/>
      <c r="S1164" s="85"/>
      <c r="T1164" s="87" t="s">
        <v>14</v>
      </c>
      <c r="U1164" s="85"/>
      <c r="V1164" s="85"/>
      <c r="W1164" s="88"/>
    </row>
    <row r="1165" spans="6:23" s="81" customFormat="1" ht="11.25" outlineLevel="5" x14ac:dyDescent="0.2">
      <c r="F1165" s="82"/>
      <c r="G1165" s="83"/>
      <c r="H1165" s="21" t="str">
        <f t="shared" si="30"/>
        <v/>
      </c>
      <c r="I1165" s="84" t="s">
        <v>2056</v>
      </c>
      <c r="J1165" s="215"/>
      <c r="L1165" s="85"/>
      <c r="M1165" s="216">
        <v>71.694500000000005</v>
      </c>
      <c r="N1165" s="244"/>
      <c r="O1165" s="85"/>
      <c r="P1165" s="86"/>
      <c r="Q1165" s="85"/>
      <c r="R1165" s="85"/>
      <c r="S1165" s="85"/>
      <c r="T1165" s="87" t="s">
        <v>14</v>
      </c>
      <c r="U1165" s="85"/>
      <c r="V1165" s="85"/>
      <c r="W1165" s="88"/>
    </row>
    <row r="1166" spans="6:23" s="81" customFormat="1" ht="11.25" outlineLevel="5" x14ac:dyDescent="0.2">
      <c r="F1166" s="82"/>
      <c r="G1166" s="83"/>
      <c r="H1166" s="21" t="str">
        <f t="shared" si="30"/>
        <v/>
      </c>
      <c r="I1166" s="84" t="s">
        <v>1773</v>
      </c>
      <c r="J1166" s="215"/>
      <c r="L1166" s="85"/>
      <c r="M1166" s="216">
        <v>0</v>
      </c>
      <c r="N1166" s="244"/>
      <c r="O1166" s="85"/>
      <c r="P1166" s="86"/>
      <c r="Q1166" s="85"/>
      <c r="R1166" s="85"/>
      <c r="S1166" s="85"/>
      <c r="T1166" s="87" t="s">
        <v>14</v>
      </c>
      <c r="U1166" s="85"/>
      <c r="V1166" s="85"/>
      <c r="W1166" s="88"/>
    </row>
    <row r="1167" spans="6:23" s="81" customFormat="1" ht="11.25" outlineLevel="5" x14ac:dyDescent="0.2">
      <c r="F1167" s="82"/>
      <c r="G1167" s="83"/>
      <c r="H1167" s="21" t="str">
        <f t="shared" ref="H1167:H1192" si="31">IF(AND(H1166&lt;&gt;"Výkaz výměr:",I1166=""),"Výkaz výměr:","")</f>
        <v/>
      </c>
      <c r="I1167" s="84" t="s">
        <v>1885</v>
      </c>
      <c r="J1167" s="215"/>
      <c r="L1167" s="85"/>
      <c r="M1167" s="216">
        <v>-21.6</v>
      </c>
      <c r="N1167" s="244"/>
      <c r="O1167" s="85"/>
      <c r="P1167" s="86"/>
      <c r="Q1167" s="85"/>
      <c r="R1167" s="85"/>
      <c r="S1167" s="85"/>
      <c r="T1167" s="87" t="s">
        <v>14</v>
      </c>
      <c r="U1167" s="85"/>
      <c r="V1167" s="85"/>
      <c r="W1167" s="88"/>
    </row>
    <row r="1168" spans="6:23" s="81" customFormat="1" ht="11.25" outlineLevel="5" x14ac:dyDescent="0.2">
      <c r="F1168" s="82"/>
      <c r="G1168" s="83"/>
      <c r="H1168" s="21" t="str">
        <f t="shared" si="31"/>
        <v/>
      </c>
      <c r="I1168" s="84" t="s">
        <v>1830</v>
      </c>
      <c r="J1168" s="215"/>
      <c r="L1168" s="85"/>
      <c r="M1168" s="216">
        <v>-5.76</v>
      </c>
      <c r="N1168" s="244"/>
      <c r="O1168" s="85"/>
      <c r="P1168" s="86"/>
      <c r="Q1168" s="85"/>
      <c r="R1168" s="85"/>
      <c r="S1168" s="85"/>
      <c r="T1168" s="87" t="s">
        <v>14</v>
      </c>
      <c r="U1168" s="85"/>
      <c r="V1168" s="85"/>
      <c r="W1168" s="88"/>
    </row>
    <row r="1169" spans="6:23" s="81" customFormat="1" ht="11.25" outlineLevel="5" x14ac:dyDescent="0.2">
      <c r="F1169" s="82"/>
      <c r="G1169" s="83"/>
      <c r="H1169" s="21" t="str">
        <f t="shared" si="31"/>
        <v/>
      </c>
      <c r="I1169" s="84" t="s">
        <v>1883</v>
      </c>
      <c r="J1169" s="215"/>
      <c r="L1169" s="85"/>
      <c r="M1169" s="216">
        <v>-1.62</v>
      </c>
      <c r="N1169" s="244"/>
      <c r="O1169" s="85"/>
      <c r="P1169" s="86"/>
      <c r="Q1169" s="85"/>
      <c r="R1169" s="85"/>
      <c r="S1169" s="85"/>
      <c r="T1169" s="87" t="s">
        <v>14</v>
      </c>
      <c r="U1169" s="85"/>
      <c r="V1169" s="85"/>
      <c r="W1169" s="88"/>
    </row>
    <row r="1170" spans="6:23" s="81" customFormat="1" ht="11.25" outlineLevel="5" x14ac:dyDescent="0.2">
      <c r="F1170" s="82"/>
      <c r="G1170" s="83"/>
      <c r="H1170" s="21" t="str">
        <f t="shared" si="31"/>
        <v/>
      </c>
      <c r="I1170" s="84" t="s">
        <v>1823</v>
      </c>
      <c r="J1170" s="215"/>
      <c r="L1170" s="85"/>
      <c r="M1170" s="216">
        <v>-7.1999999999999993</v>
      </c>
      <c r="N1170" s="244"/>
      <c r="O1170" s="85"/>
      <c r="P1170" s="86"/>
      <c r="Q1170" s="85"/>
      <c r="R1170" s="85"/>
      <c r="S1170" s="85"/>
      <c r="T1170" s="87" t="s">
        <v>14</v>
      </c>
      <c r="U1170" s="85"/>
      <c r="V1170" s="85"/>
      <c r="W1170" s="88"/>
    </row>
    <row r="1171" spans="6:23" s="81" customFormat="1" ht="11.25" outlineLevel="5" x14ac:dyDescent="0.2">
      <c r="F1171" s="82"/>
      <c r="G1171" s="83"/>
      <c r="H1171" s="21" t="str">
        <f t="shared" si="31"/>
        <v/>
      </c>
      <c r="I1171" s="84" t="s">
        <v>1826</v>
      </c>
      <c r="J1171" s="215"/>
      <c r="L1171" s="85"/>
      <c r="M1171" s="216">
        <v>-4.8</v>
      </c>
      <c r="N1171" s="244"/>
      <c r="O1171" s="85"/>
      <c r="P1171" s="86"/>
      <c r="Q1171" s="85"/>
      <c r="R1171" s="85"/>
      <c r="S1171" s="85"/>
      <c r="T1171" s="87" t="s">
        <v>14</v>
      </c>
      <c r="U1171" s="85"/>
      <c r="V1171" s="85"/>
      <c r="W1171" s="88"/>
    </row>
    <row r="1172" spans="6:23" s="81" customFormat="1" ht="11.25" outlineLevel="5" x14ac:dyDescent="0.2">
      <c r="F1172" s="82"/>
      <c r="G1172" s="83"/>
      <c r="H1172" s="21" t="str">
        <f t="shared" si="31"/>
        <v/>
      </c>
      <c r="I1172" s="84" t="s">
        <v>1888</v>
      </c>
      <c r="J1172" s="215"/>
      <c r="L1172" s="85"/>
      <c r="M1172" s="216">
        <v>-87.839999999999989</v>
      </c>
      <c r="N1172" s="244"/>
      <c r="O1172" s="85"/>
      <c r="P1172" s="86"/>
      <c r="Q1172" s="85"/>
      <c r="R1172" s="85"/>
      <c r="S1172" s="85"/>
      <c r="T1172" s="87" t="s">
        <v>14</v>
      </c>
      <c r="U1172" s="85"/>
      <c r="V1172" s="85"/>
      <c r="W1172" s="88"/>
    </row>
    <row r="1173" spans="6:23" s="81" customFormat="1" ht="11.25" outlineLevel="5" x14ac:dyDescent="0.2">
      <c r="F1173" s="82"/>
      <c r="G1173" s="83"/>
      <c r="H1173" s="21" t="str">
        <f t="shared" si="31"/>
        <v/>
      </c>
      <c r="I1173" s="84" t="s">
        <v>1832</v>
      </c>
      <c r="J1173" s="215"/>
      <c r="L1173" s="85"/>
      <c r="M1173" s="216">
        <v>-22.08</v>
      </c>
      <c r="N1173" s="244"/>
      <c r="O1173" s="85"/>
      <c r="P1173" s="86"/>
      <c r="Q1173" s="85"/>
      <c r="R1173" s="85"/>
      <c r="S1173" s="85"/>
      <c r="T1173" s="87" t="s">
        <v>14</v>
      </c>
      <c r="U1173" s="85"/>
      <c r="V1173" s="85"/>
      <c r="W1173" s="88"/>
    </row>
    <row r="1174" spans="6:23" s="81" customFormat="1" ht="11.25" outlineLevel="5" x14ac:dyDescent="0.2">
      <c r="F1174" s="82"/>
      <c r="G1174" s="83"/>
      <c r="H1174" s="21" t="str">
        <f t="shared" si="31"/>
        <v/>
      </c>
      <c r="I1174" s="84" t="s">
        <v>1887</v>
      </c>
      <c r="J1174" s="215"/>
      <c r="L1174" s="85"/>
      <c r="M1174" s="216">
        <v>-58.559999999999995</v>
      </c>
      <c r="N1174" s="244"/>
      <c r="O1174" s="85"/>
      <c r="P1174" s="86"/>
      <c r="Q1174" s="85"/>
      <c r="R1174" s="85"/>
      <c r="S1174" s="85"/>
      <c r="T1174" s="87" t="s">
        <v>14</v>
      </c>
      <c r="U1174" s="85"/>
      <c r="V1174" s="85"/>
      <c r="W1174" s="88"/>
    </row>
    <row r="1175" spans="6:23" s="81" customFormat="1" ht="11.25" outlineLevel="5" x14ac:dyDescent="0.2">
      <c r="F1175" s="82"/>
      <c r="G1175" s="83"/>
      <c r="H1175" s="21" t="str">
        <f t="shared" si="31"/>
        <v/>
      </c>
      <c r="I1175" s="84" t="s">
        <v>1834</v>
      </c>
      <c r="J1175" s="215"/>
      <c r="L1175" s="85"/>
      <c r="M1175" s="216">
        <v>-12.96</v>
      </c>
      <c r="N1175" s="244"/>
      <c r="O1175" s="85"/>
      <c r="P1175" s="86"/>
      <c r="Q1175" s="85"/>
      <c r="R1175" s="85"/>
      <c r="S1175" s="85"/>
      <c r="T1175" s="87" t="s">
        <v>14</v>
      </c>
      <c r="U1175" s="85"/>
      <c r="V1175" s="85"/>
      <c r="W1175" s="88"/>
    </row>
    <row r="1176" spans="6:23" s="81" customFormat="1" ht="11.25" outlineLevel="5" x14ac:dyDescent="0.2">
      <c r="F1176" s="82"/>
      <c r="G1176" s="83"/>
      <c r="H1176" s="21" t="str">
        <f t="shared" si="31"/>
        <v/>
      </c>
      <c r="I1176" s="84" t="s">
        <v>1831</v>
      </c>
      <c r="J1176" s="215"/>
      <c r="L1176" s="85"/>
      <c r="M1176" s="216">
        <v>-77.760000000000005</v>
      </c>
      <c r="N1176" s="244"/>
      <c r="O1176" s="85"/>
      <c r="P1176" s="86"/>
      <c r="Q1176" s="85"/>
      <c r="R1176" s="85"/>
      <c r="S1176" s="85"/>
      <c r="T1176" s="87" t="s">
        <v>14</v>
      </c>
      <c r="U1176" s="85"/>
      <c r="V1176" s="85"/>
      <c r="W1176" s="88"/>
    </row>
    <row r="1177" spans="6:23" s="81" customFormat="1" ht="11.25" outlineLevel="5" x14ac:dyDescent="0.2">
      <c r="F1177" s="82"/>
      <c r="G1177" s="83"/>
      <c r="H1177" s="21" t="str">
        <f t="shared" si="31"/>
        <v/>
      </c>
      <c r="I1177" s="84" t="s">
        <v>2035</v>
      </c>
      <c r="J1177" s="215"/>
      <c r="L1177" s="85"/>
      <c r="M1177" s="216">
        <v>-79.043249999999986</v>
      </c>
      <c r="N1177" s="244"/>
      <c r="O1177" s="85"/>
      <c r="P1177" s="86"/>
      <c r="Q1177" s="85"/>
      <c r="R1177" s="85"/>
      <c r="S1177" s="85"/>
      <c r="T1177" s="87" t="s">
        <v>14</v>
      </c>
      <c r="U1177" s="85"/>
      <c r="V1177" s="85"/>
      <c r="W1177" s="88"/>
    </row>
    <row r="1178" spans="6:23" s="81" customFormat="1" ht="11.25" outlineLevel="5" x14ac:dyDescent="0.2">
      <c r="F1178" s="82"/>
      <c r="G1178" s="83"/>
      <c r="H1178" s="21" t="str">
        <f t="shared" si="31"/>
        <v/>
      </c>
      <c r="I1178" s="84" t="s">
        <v>1833</v>
      </c>
      <c r="J1178" s="215"/>
      <c r="L1178" s="85"/>
      <c r="M1178" s="216">
        <v>-44.52</v>
      </c>
      <c r="N1178" s="244"/>
      <c r="O1178" s="85"/>
      <c r="P1178" s="86"/>
      <c r="Q1178" s="85"/>
      <c r="R1178" s="85"/>
      <c r="S1178" s="85"/>
      <c r="T1178" s="87" t="s">
        <v>14</v>
      </c>
      <c r="U1178" s="85"/>
      <c r="V1178" s="85"/>
      <c r="W1178" s="88"/>
    </row>
    <row r="1179" spans="6:23" s="81" customFormat="1" ht="11.25" outlineLevel="5" x14ac:dyDescent="0.2">
      <c r="F1179" s="82"/>
      <c r="G1179" s="83"/>
      <c r="H1179" s="21" t="str">
        <f t="shared" si="31"/>
        <v/>
      </c>
      <c r="I1179" s="84" t="s">
        <v>1863</v>
      </c>
      <c r="J1179" s="215"/>
      <c r="L1179" s="85"/>
      <c r="M1179" s="216">
        <v>0</v>
      </c>
      <c r="N1179" s="244"/>
      <c r="O1179" s="85"/>
      <c r="P1179" s="86"/>
      <c r="Q1179" s="85"/>
      <c r="R1179" s="85"/>
      <c r="S1179" s="85"/>
      <c r="T1179" s="87" t="s">
        <v>14</v>
      </c>
      <c r="U1179" s="85"/>
      <c r="V1179" s="85"/>
      <c r="W1179" s="88"/>
    </row>
    <row r="1180" spans="6:23" s="81" customFormat="1" ht="11.25" outlineLevel="5" x14ac:dyDescent="0.2">
      <c r="F1180" s="82"/>
      <c r="G1180" s="83"/>
      <c r="H1180" s="21" t="str">
        <f t="shared" si="31"/>
        <v/>
      </c>
      <c r="I1180" s="84" t="s">
        <v>2157</v>
      </c>
      <c r="J1180" s="215"/>
      <c r="L1180" s="85"/>
      <c r="M1180" s="216">
        <v>8.4</v>
      </c>
      <c r="N1180" s="244"/>
      <c r="O1180" s="85"/>
      <c r="P1180" s="86"/>
      <c r="Q1180" s="85"/>
      <c r="R1180" s="85"/>
      <c r="S1180" s="85"/>
      <c r="T1180" s="87" t="s">
        <v>14</v>
      </c>
      <c r="U1180" s="85"/>
      <c r="V1180" s="85"/>
      <c r="W1180" s="88"/>
    </row>
    <row r="1181" spans="6:23" s="81" customFormat="1" ht="11.25" outlineLevel="5" x14ac:dyDescent="0.2">
      <c r="F1181" s="82"/>
      <c r="G1181" s="83"/>
      <c r="H1181" s="21" t="str">
        <f t="shared" si="31"/>
        <v/>
      </c>
      <c r="I1181" s="84" t="s">
        <v>2136</v>
      </c>
      <c r="J1181" s="215"/>
      <c r="L1181" s="85"/>
      <c r="M1181" s="216">
        <v>1.92</v>
      </c>
      <c r="N1181" s="244"/>
      <c r="O1181" s="85"/>
      <c r="P1181" s="86"/>
      <c r="Q1181" s="85"/>
      <c r="R1181" s="85"/>
      <c r="S1181" s="85"/>
      <c r="T1181" s="87" t="s">
        <v>14</v>
      </c>
      <c r="U1181" s="85"/>
      <c r="V1181" s="85"/>
      <c r="W1181" s="88"/>
    </row>
    <row r="1182" spans="6:23" s="81" customFormat="1" ht="11.25" outlineLevel="5" x14ac:dyDescent="0.2">
      <c r="F1182" s="82"/>
      <c r="G1182" s="83"/>
      <c r="H1182" s="21" t="str">
        <f t="shared" si="31"/>
        <v/>
      </c>
      <c r="I1182" s="84" t="s">
        <v>2114</v>
      </c>
      <c r="J1182" s="215"/>
      <c r="L1182" s="85"/>
      <c r="M1182" s="216">
        <v>0</v>
      </c>
      <c r="N1182" s="244"/>
      <c r="O1182" s="85"/>
      <c r="P1182" s="86"/>
      <c r="Q1182" s="85"/>
      <c r="R1182" s="85"/>
      <c r="S1182" s="85"/>
      <c r="T1182" s="87" t="s">
        <v>14</v>
      </c>
      <c r="U1182" s="85"/>
      <c r="V1182" s="85"/>
      <c r="W1182" s="88"/>
    </row>
    <row r="1183" spans="6:23" s="81" customFormat="1" ht="11.25" outlineLevel="5" x14ac:dyDescent="0.2">
      <c r="F1183" s="82"/>
      <c r="G1183" s="83"/>
      <c r="H1183" s="21" t="str">
        <f t="shared" si="31"/>
        <v/>
      </c>
      <c r="I1183" s="84" t="s">
        <v>2133</v>
      </c>
      <c r="J1183" s="215"/>
      <c r="L1183" s="85"/>
      <c r="M1183" s="216">
        <v>3.3600000000000003</v>
      </c>
      <c r="N1183" s="244"/>
      <c r="O1183" s="85"/>
      <c r="P1183" s="86"/>
      <c r="Q1183" s="85"/>
      <c r="R1183" s="85"/>
      <c r="S1183" s="85"/>
      <c r="T1183" s="87" t="s">
        <v>14</v>
      </c>
      <c r="U1183" s="85"/>
      <c r="V1183" s="85"/>
      <c r="W1183" s="88"/>
    </row>
    <row r="1184" spans="6:23" s="81" customFormat="1" ht="11.25" outlineLevel="5" x14ac:dyDescent="0.2">
      <c r="F1184" s="82"/>
      <c r="G1184" s="83"/>
      <c r="H1184" s="21" t="str">
        <f t="shared" si="31"/>
        <v/>
      </c>
      <c r="I1184" s="84" t="s">
        <v>2135</v>
      </c>
      <c r="J1184" s="215"/>
      <c r="L1184" s="85"/>
      <c r="M1184" s="216">
        <v>2.5600000000000005</v>
      </c>
      <c r="N1184" s="244"/>
      <c r="O1184" s="85"/>
      <c r="P1184" s="86"/>
      <c r="Q1184" s="85"/>
      <c r="R1184" s="85"/>
      <c r="S1184" s="85"/>
      <c r="T1184" s="87" t="s">
        <v>14</v>
      </c>
      <c r="U1184" s="85"/>
      <c r="V1184" s="85"/>
      <c r="W1184" s="88"/>
    </row>
    <row r="1185" spans="6:25" s="81" customFormat="1" ht="11.25" outlineLevel="5" x14ac:dyDescent="0.2">
      <c r="F1185" s="82"/>
      <c r="G1185" s="83"/>
      <c r="H1185" s="21" t="str">
        <f t="shared" si="31"/>
        <v/>
      </c>
      <c r="I1185" s="84" t="s">
        <v>2159</v>
      </c>
      <c r="J1185" s="215"/>
      <c r="L1185" s="85"/>
      <c r="M1185" s="216">
        <v>13.079999999999998</v>
      </c>
      <c r="N1185" s="244"/>
      <c r="O1185" s="85"/>
      <c r="P1185" s="86"/>
      <c r="Q1185" s="85"/>
      <c r="R1185" s="85"/>
      <c r="S1185" s="85"/>
      <c r="T1185" s="87" t="s">
        <v>14</v>
      </c>
      <c r="U1185" s="85"/>
      <c r="V1185" s="85"/>
      <c r="W1185" s="88"/>
    </row>
    <row r="1186" spans="6:25" s="81" customFormat="1" ht="11.25" outlineLevel="5" x14ac:dyDescent="0.2">
      <c r="F1186" s="82"/>
      <c r="G1186" s="83"/>
      <c r="H1186" s="21" t="str">
        <f t="shared" si="31"/>
        <v/>
      </c>
      <c r="I1186" s="84" t="s">
        <v>2138</v>
      </c>
      <c r="J1186" s="215"/>
      <c r="L1186" s="85"/>
      <c r="M1186" s="216">
        <v>3.76</v>
      </c>
      <c r="N1186" s="244"/>
      <c r="O1186" s="85"/>
      <c r="P1186" s="86"/>
      <c r="Q1186" s="85"/>
      <c r="R1186" s="85"/>
      <c r="S1186" s="85"/>
      <c r="T1186" s="87" t="s">
        <v>14</v>
      </c>
      <c r="U1186" s="85"/>
      <c r="V1186" s="85"/>
      <c r="W1186" s="88"/>
    </row>
    <row r="1187" spans="6:25" s="81" customFormat="1" ht="11.25" outlineLevel="5" x14ac:dyDescent="0.2">
      <c r="F1187" s="82"/>
      <c r="G1187" s="83"/>
      <c r="H1187" s="21" t="str">
        <f t="shared" si="31"/>
        <v/>
      </c>
      <c r="I1187" s="84" t="s">
        <v>2158</v>
      </c>
      <c r="J1187" s="215"/>
      <c r="L1187" s="85"/>
      <c r="M1187" s="216">
        <v>8.7199999999999989</v>
      </c>
      <c r="N1187" s="244"/>
      <c r="O1187" s="85"/>
      <c r="P1187" s="86"/>
      <c r="Q1187" s="85"/>
      <c r="R1187" s="85"/>
      <c r="S1187" s="85"/>
      <c r="T1187" s="87" t="s">
        <v>14</v>
      </c>
      <c r="U1187" s="85"/>
      <c r="V1187" s="85"/>
      <c r="W1187" s="88"/>
    </row>
    <row r="1188" spans="6:25" s="81" customFormat="1" ht="11.25" outlineLevel="5" x14ac:dyDescent="0.2">
      <c r="F1188" s="82"/>
      <c r="G1188" s="83"/>
      <c r="H1188" s="21" t="str">
        <f t="shared" si="31"/>
        <v/>
      </c>
      <c r="I1188" s="84" t="s">
        <v>2140</v>
      </c>
      <c r="J1188" s="215"/>
      <c r="L1188" s="85"/>
      <c r="M1188" s="216">
        <v>3.1200000000000006</v>
      </c>
      <c r="N1188" s="244"/>
      <c r="O1188" s="85"/>
      <c r="P1188" s="86"/>
      <c r="Q1188" s="85"/>
      <c r="R1188" s="85"/>
      <c r="S1188" s="85"/>
      <c r="T1188" s="87" t="s">
        <v>14</v>
      </c>
      <c r="U1188" s="85"/>
      <c r="V1188" s="85"/>
      <c r="W1188" s="88"/>
    </row>
    <row r="1189" spans="6:25" s="81" customFormat="1" ht="11.25" outlineLevel="5" x14ac:dyDescent="0.2">
      <c r="F1189" s="82"/>
      <c r="G1189" s="83"/>
      <c r="H1189" s="21" t="str">
        <f t="shared" si="31"/>
        <v/>
      </c>
      <c r="I1189" s="84" t="s">
        <v>2137</v>
      </c>
      <c r="J1189" s="215"/>
      <c r="L1189" s="85"/>
      <c r="M1189" s="216">
        <v>15.840000000000003</v>
      </c>
      <c r="N1189" s="244"/>
      <c r="O1189" s="85"/>
      <c r="P1189" s="86"/>
      <c r="Q1189" s="85"/>
      <c r="R1189" s="85"/>
      <c r="S1189" s="85"/>
      <c r="T1189" s="87" t="s">
        <v>14</v>
      </c>
      <c r="U1189" s="85"/>
      <c r="V1189" s="85"/>
      <c r="W1189" s="88"/>
    </row>
    <row r="1190" spans="6:25" s="81" customFormat="1" ht="11.25" outlineLevel="5" x14ac:dyDescent="0.2">
      <c r="F1190" s="82"/>
      <c r="G1190" s="83"/>
      <c r="H1190" s="21" t="str">
        <f t="shared" si="31"/>
        <v/>
      </c>
      <c r="I1190" s="84" t="s">
        <v>2222</v>
      </c>
      <c r="J1190" s="215"/>
      <c r="L1190" s="85"/>
      <c r="M1190" s="216">
        <v>2.9034999999999997</v>
      </c>
      <c r="N1190" s="244"/>
      <c r="O1190" s="85"/>
      <c r="P1190" s="86"/>
      <c r="Q1190" s="85"/>
      <c r="R1190" s="85"/>
      <c r="S1190" s="85"/>
      <c r="T1190" s="87" t="s">
        <v>14</v>
      </c>
      <c r="U1190" s="85"/>
      <c r="V1190" s="85"/>
      <c r="W1190" s="88"/>
    </row>
    <row r="1191" spans="6:25" s="81" customFormat="1" ht="11.25" outlineLevel="5" x14ac:dyDescent="0.2">
      <c r="F1191" s="82"/>
      <c r="G1191" s="83"/>
      <c r="H1191" s="21" t="str">
        <f t="shared" si="31"/>
        <v/>
      </c>
      <c r="I1191" s="84" t="s">
        <v>2139</v>
      </c>
      <c r="J1191" s="215"/>
      <c r="L1191" s="85"/>
      <c r="M1191" s="216">
        <v>5.48</v>
      </c>
      <c r="N1191" s="244"/>
      <c r="O1191" s="85"/>
      <c r="P1191" s="86"/>
      <c r="Q1191" s="85"/>
      <c r="R1191" s="85"/>
      <c r="S1191" s="85"/>
      <c r="T1191" s="87" t="s">
        <v>14</v>
      </c>
      <c r="U1191" s="85"/>
      <c r="V1191" s="85"/>
      <c r="W1191" s="88"/>
    </row>
    <row r="1192" spans="6:25" s="81" customFormat="1" ht="11.25" outlineLevel="5" x14ac:dyDescent="0.2">
      <c r="F1192" s="82"/>
      <c r="G1192" s="83"/>
      <c r="H1192" s="21" t="str">
        <f t="shared" si="31"/>
        <v/>
      </c>
      <c r="I1192" s="84" t="s">
        <v>11</v>
      </c>
      <c r="J1192" s="215"/>
      <c r="L1192" s="85"/>
      <c r="M1192" s="216">
        <v>1215.7534000000001</v>
      </c>
      <c r="N1192" s="244"/>
      <c r="O1192" s="85"/>
      <c r="P1192" s="86"/>
      <c r="Q1192" s="85"/>
      <c r="R1192" s="85"/>
      <c r="S1192" s="85"/>
      <c r="T1192" s="87" t="s">
        <v>14</v>
      </c>
      <c r="U1192" s="85"/>
      <c r="V1192" s="85"/>
      <c r="W1192" s="88"/>
    </row>
    <row r="1193" spans="6:25" s="6" customFormat="1" ht="12.75" customHeight="1" outlineLevel="4" x14ac:dyDescent="0.2">
      <c r="F1193" s="7"/>
      <c r="G1193" s="8"/>
      <c r="H1193" s="8"/>
      <c r="I1193" s="217"/>
      <c r="J1193" s="218"/>
      <c r="K1193" s="219"/>
      <c r="L1193" s="220"/>
      <c r="M1193" s="219"/>
      <c r="N1193" s="242"/>
      <c r="O1193" s="11"/>
      <c r="P1193" s="12"/>
      <c r="Q1193" s="11"/>
      <c r="R1193" s="11"/>
      <c r="S1193" s="11"/>
      <c r="T1193" s="5" t="s">
        <v>14</v>
      </c>
      <c r="U1193" s="11"/>
      <c r="V1193" s="11"/>
      <c r="W1193" s="11"/>
    </row>
    <row r="1194" spans="6:25" s="60" customFormat="1" ht="16.5" customHeight="1" outlineLevel="3" x14ac:dyDescent="0.2">
      <c r="F1194" s="61"/>
      <c r="G1194" s="62"/>
      <c r="H1194" s="63"/>
      <c r="I1194" s="227" t="s">
        <v>3677</v>
      </c>
      <c r="J1194" s="62"/>
      <c r="K1194" s="64"/>
      <c r="L1194" s="65"/>
      <c r="M1194" s="64"/>
      <c r="N1194" s="239"/>
      <c r="O1194" s="65">
        <f>SUBTOTAL(9,O1195:O1203)</f>
        <v>0</v>
      </c>
      <c r="P1194" s="67"/>
      <c r="Q1194" s="68">
        <f>SUBTOTAL(9,Q1195:Q1203)</f>
        <v>0</v>
      </c>
      <c r="R1194" s="65"/>
      <c r="S1194" s="68">
        <f>SUBTOTAL(9,S1195:S1203)</f>
        <v>10.456147</v>
      </c>
      <c r="T1194" s="69" t="s">
        <v>14</v>
      </c>
      <c r="U1194" s="66">
        <f>SUBTOTAL(9,U1195:U1203)</f>
        <v>0</v>
      </c>
      <c r="V1194" s="66">
        <f>SUBTOTAL(9,V1195:V1203)</f>
        <v>0</v>
      </c>
      <c r="W1194" s="70"/>
      <c r="Y1194" s="66">
        <f>SUBTOTAL(9,Y1195:Y1203)</f>
        <v>1</v>
      </c>
    </row>
    <row r="1195" spans="6:25" s="205" customFormat="1" ht="12" outlineLevel="4" x14ac:dyDescent="0.2">
      <c r="F1195" s="72">
        <v>123</v>
      </c>
      <c r="G1195" s="73" t="s">
        <v>34</v>
      </c>
      <c r="H1195" s="74" t="s">
        <v>854</v>
      </c>
      <c r="I1195" s="75" t="s">
        <v>2735</v>
      </c>
      <c r="J1195" s="73" t="s">
        <v>38</v>
      </c>
      <c r="K1195" s="76">
        <v>8043.19</v>
      </c>
      <c r="L1195" s="77">
        <v>0</v>
      </c>
      <c r="M1195" s="206">
        <v>8043.19</v>
      </c>
      <c r="N1195" s="232"/>
      <c r="O1195" s="77">
        <f>M1195*N1195</f>
        <v>0</v>
      </c>
      <c r="P1195" s="79"/>
      <c r="Q1195" s="80">
        <f>M1195*P1195</f>
        <v>0</v>
      </c>
      <c r="R1195" s="79">
        <v>1.2999999999999999E-3</v>
      </c>
      <c r="S1195" s="80">
        <f>M1195*R1195</f>
        <v>10.456147</v>
      </c>
      <c r="T1195" s="78">
        <v>15</v>
      </c>
      <c r="U1195" s="78">
        <f>O1195*(T1195/100)</f>
        <v>0</v>
      </c>
      <c r="V1195" s="78">
        <f>O1195+U1195</f>
        <v>0</v>
      </c>
      <c r="W1195" s="75"/>
      <c r="X1195" s="96" t="s">
        <v>1162</v>
      </c>
      <c r="Y1195" s="96">
        <v>1</v>
      </c>
    </row>
    <row r="1196" spans="6:25" s="71" customFormat="1" ht="33.75" outlineLevel="4" x14ac:dyDescent="0.2">
      <c r="F1196" s="207"/>
      <c r="G1196" s="208"/>
      <c r="H1196" s="19" t="s">
        <v>1053</v>
      </c>
      <c r="I1196" s="228" t="s">
        <v>3315</v>
      </c>
      <c r="J1196" s="221"/>
      <c r="K1196" s="221"/>
      <c r="L1196" s="221"/>
      <c r="M1196" s="221"/>
      <c r="N1196" s="245"/>
      <c r="O1196" s="231"/>
      <c r="P1196" s="209"/>
      <c r="Q1196" s="210"/>
      <c r="R1196" s="209"/>
      <c r="S1196" s="210"/>
      <c r="T1196" s="211"/>
      <c r="U1196" s="211"/>
      <c r="V1196" s="211"/>
      <c r="W1196" s="212"/>
      <c r="X1196" s="212"/>
      <c r="Y1196" s="212"/>
    </row>
    <row r="1197" spans="6:25" s="71" customFormat="1" ht="6" customHeight="1" outlineLevel="4" x14ac:dyDescent="0.2">
      <c r="F1197" s="207"/>
      <c r="G1197" s="208"/>
      <c r="H1197" s="20"/>
      <c r="I1197" s="212"/>
      <c r="J1197" s="208"/>
      <c r="K1197" s="213"/>
      <c r="L1197" s="214"/>
      <c r="M1197" s="213"/>
      <c r="N1197" s="241"/>
      <c r="O1197" s="214"/>
      <c r="P1197" s="209"/>
      <c r="Q1197" s="210"/>
      <c r="R1197" s="209"/>
      <c r="S1197" s="210"/>
      <c r="T1197" s="211"/>
      <c r="U1197" s="211"/>
      <c r="V1197" s="211"/>
      <c r="W1197" s="212"/>
      <c r="X1197" s="212"/>
      <c r="Y1197" s="212"/>
    </row>
    <row r="1198" spans="6:25" s="81" customFormat="1" ht="11.25" outlineLevel="5" x14ac:dyDescent="0.2">
      <c r="F1198" s="82"/>
      <c r="G1198" s="83"/>
      <c r="H1198" s="21" t="str">
        <f>IF(AND(H1197&lt;&gt;"Výkaz výměr:",I1197=""),"Výkaz výměr:","")</f>
        <v>Výkaz výměr:</v>
      </c>
      <c r="I1198" s="84" t="s">
        <v>2231</v>
      </c>
      <c r="J1198" s="215"/>
      <c r="L1198" s="85"/>
      <c r="M1198" s="216">
        <v>0</v>
      </c>
      <c r="N1198" s="244"/>
      <c r="O1198" s="85"/>
      <c r="P1198" s="86"/>
      <c r="Q1198" s="85"/>
      <c r="R1198" s="85"/>
      <c r="S1198" s="85"/>
      <c r="T1198" s="87" t="s">
        <v>14</v>
      </c>
      <c r="U1198" s="85"/>
      <c r="V1198" s="85"/>
      <c r="W1198" s="88"/>
    </row>
    <row r="1199" spans="6:25" s="81" customFormat="1" ht="11.25" outlineLevel="5" x14ac:dyDescent="0.2">
      <c r="F1199" s="82"/>
      <c r="G1199" s="83"/>
      <c r="H1199" s="21" t="str">
        <f>IF(AND(H1198&lt;&gt;"Výkaz výměr:",I1198=""),"Výkaz výměr:","")</f>
        <v/>
      </c>
      <c r="I1199" s="84" t="s">
        <v>2354</v>
      </c>
      <c r="J1199" s="215"/>
      <c r="L1199" s="85"/>
      <c r="M1199" s="216">
        <v>0</v>
      </c>
      <c r="N1199" s="244"/>
      <c r="O1199" s="85"/>
      <c r="P1199" s="86"/>
      <c r="Q1199" s="85"/>
      <c r="R1199" s="85"/>
      <c r="S1199" s="85"/>
      <c r="T1199" s="87" t="s">
        <v>14</v>
      </c>
      <c r="U1199" s="85"/>
      <c r="V1199" s="85"/>
      <c r="W1199" s="88"/>
    </row>
    <row r="1200" spans="6:25" s="81" customFormat="1" ht="11.25" outlineLevel="5" x14ac:dyDescent="0.2">
      <c r="F1200" s="82"/>
      <c r="G1200" s="83"/>
      <c r="H1200" s="21" t="str">
        <f>IF(AND(H1199&lt;&gt;"Výkaz výměr:",I1199=""),"Výkaz výměr:","")</f>
        <v/>
      </c>
      <c r="I1200" s="84" t="s">
        <v>2753</v>
      </c>
      <c r="J1200" s="215"/>
      <c r="L1200" s="85"/>
      <c r="M1200" s="216">
        <v>0</v>
      </c>
      <c r="N1200" s="244"/>
      <c r="O1200" s="85"/>
      <c r="P1200" s="86"/>
      <c r="Q1200" s="85"/>
      <c r="R1200" s="85"/>
      <c r="S1200" s="85"/>
      <c r="T1200" s="87" t="s">
        <v>14</v>
      </c>
      <c r="U1200" s="85"/>
      <c r="V1200" s="85"/>
      <c r="W1200" s="88"/>
    </row>
    <row r="1201" spans="6:25" s="81" customFormat="1" ht="11.25" outlineLevel="5" x14ac:dyDescent="0.2">
      <c r="F1201" s="82"/>
      <c r="G1201" s="83"/>
      <c r="H1201" s="21" t="str">
        <f>IF(AND(H1200&lt;&gt;"Výkaz výměr:",I1200=""),"Výkaz výměr:","")</f>
        <v/>
      </c>
      <c r="I1201" s="84" t="s">
        <v>2704</v>
      </c>
      <c r="J1201" s="215"/>
      <c r="L1201" s="85"/>
      <c r="M1201" s="216">
        <v>0</v>
      </c>
      <c r="N1201" s="244"/>
      <c r="O1201" s="85"/>
      <c r="P1201" s="86"/>
      <c r="Q1201" s="85"/>
      <c r="R1201" s="85"/>
      <c r="S1201" s="85"/>
      <c r="T1201" s="87" t="s">
        <v>14</v>
      </c>
      <c r="U1201" s="85"/>
      <c r="V1201" s="85"/>
      <c r="W1201" s="88"/>
    </row>
    <row r="1202" spans="6:25" s="81" customFormat="1" ht="11.25" outlineLevel="5" x14ac:dyDescent="0.2">
      <c r="F1202" s="82"/>
      <c r="G1202" s="83"/>
      <c r="H1202" s="21" t="str">
        <f>IF(AND(H1201&lt;&gt;"Výkaz výměr:",I1201=""),"Výkaz výměr:","")</f>
        <v/>
      </c>
      <c r="I1202" s="84" t="s">
        <v>311</v>
      </c>
      <c r="J1202" s="215"/>
      <c r="L1202" s="85"/>
      <c r="M1202" s="216">
        <v>8043.19</v>
      </c>
      <c r="N1202" s="244"/>
      <c r="O1202" s="85"/>
      <c r="P1202" s="86"/>
      <c r="Q1202" s="85"/>
      <c r="R1202" s="85"/>
      <c r="S1202" s="85"/>
      <c r="T1202" s="87" t="s">
        <v>14</v>
      </c>
      <c r="U1202" s="85"/>
      <c r="V1202" s="85"/>
      <c r="W1202" s="88"/>
    </row>
    <row r="1203" spans="6:25" s="6" customFormat="1" ht="12.75" customHeight="1" outlineLevel="4" x14ac:dyDescent="0.2">
      <c r="F1203" s="7"/>
      <c r="G1203" s="8"/>
      <c r="H1203" s="8"/>
      <c r="I1203" s="217"/>
      <c r="J1203" s="218"/>
      <c r="K1203" s="219"/>
      <c r="L1203" s="220"/>
      <c r="M1203" s="219"/>
      <c r="N1203" s="242"/>
      <c r="O1203" s="11"/>
      <c r="P1203" s="12"/>
      <c r="Q1203" s="11"/>
      <c r="R1203" s="11"/>
      <c r="S1203" s="11"/>
      <c r="T1203" s="5" t="s">
        <v>14</v>
      </c>
      <c r="U1203" s="11"/>
      <c r="V1203" s="11"/>
      <c r="W1203" s="11"/>
    </row>
    <row r="1204" spans="6:25" s="60" customFormat="1" ht="16.5" customHeight="1" outlineLevel="3" x14ac:dyDescent="0.2">
      <c r="F1204" s="61"/>
      <c r="G1204" s="62"/>
      <c r="H1204" s="63"/>
      <c r="I1204" s="227" t="s">
        <v>3670</v>
      </c>
      <c r="J1204" s="62"/>
      <c r="K1204" s="64"/>
      <c r="L1204" s="65"/>
      <c r="M1204" s="64"/>
      <c r="N1204" s="239"/>
      <c r="O1204" s="65">
        <f>SUBTOTAL(9,O1205:O1217)</f>
        <v>0</v>
      </c>
      <c r="P1204" s="67"/>
      <c r="Q1204" s="68">
        <f>SUBTOTAL(9,Q1205:Q1217)</f>
        <v>0</v>
      </c>
      <c r="R1204" s="65"/>
      <c r="S1204" s="68">
        <f>SUBTOTAL(9,S1205:S1217)</f>
        <v>0</v>
      </c>
      <c r="T1204" s="69" t="s">
        <v>14</v>
      </c>
      <c r="U1204" s="66">
        <f>SUBTOTAL(9,U1205:U1217)</f>
        <v>0</v>
      </c>
      <c r="V1204" s="66">
        <f>SUBTOTAL(9,V1205:V1217)</f>
        <v>0</v>
      </c>
      <c r="W1204" s="70"/>
      <c r="Y1204" s="66">
        <f>SUBTOTAL(9,Y1205:Y1217)</f>
        <v>4</v>
      </c>
    </row>
    <row r="1205" spans="6:25" s="205" customFormat="1" ht="24" outlineLevel="4" x14ac:dyDescent="0.2">
      <c r="F1205" s="72">
        <v>124</v>
      </c>
      <c r="G1205" s="73" t="s">
        <v>34</v>
      </c>
      <c r="H1205" s="74" t="s">
        <v>859</v>
      </c>
      <c r="I1205" s="75" t="s">
        <v>3228</v>
      </c>
      <c r="J1205" s="73" t="s">
        <v>16</v>
      </c>
      <c r="K1205" s="76">
        <v>14.477741824999999</v>
      </c>
      <c r="L1205" s="77"/>
      <c r="M1205" s="206">
        <v>14.477741824999999</v>
      </c>
      <c r="N1205" s="232"/>
      <c r="O1205" s="77">
        <f>M1205*N1205</f>
        <v>0</v>
      </c>
      <c r="P1205" s="79"/>
      <c r="Q1205" s="80">
        <f>M1205*P1205</f>
        <v>0</v>
      </c>
      <c r="R1205" s="79"/>
      <c r="S1205" s="80">
        <f>M1205*R1205</f>
        <v>0</v>
      </c>
      <c r="T1205" s="78">
        <v>15</v>
      </c>
      <c r="U1205" s="78">
        <f>O1205*(T1205/100)</f>
        <v>0</v>
      </c>
      <c r="V1205" s="78">
        <f>O1205+U1205</f>
        <v>0</v>
      </c>
      <c r="W1205" s="75" t="s">
        <v>1942</v>
      </c>
      <c r="X1205" s="96" t="s">
        <v>1162</v>
      </c>
      <c r="Y1205" s="96">
        <v>1</v>
      </c>
    </row>
    <row r="1206" spans="6:25" s="71" customFormat="1" ht="56.25" outlineLevel="4" x14ac:dyDescent="0.2">
      <c r="F1206" s="207"/>
      <c r="G1206" s="208"/>
      <c r="H1206" s="19" t="s">
        <v>1053</v>
      </c>
      <c r="I1206" s="228" t="s">
        <v>3523</v>
      </c>
      <c r="J1206" s="221"/>
      <c r="K1206" s="221"/>
      <c r="L1206" s="221"/>
      <c r="M1206" s="221"/>
      <c r="N1206" s="245"/>
      <c r="O1206" s="231"/>
      <c r="P1206" s="209"/>
      <c r="Q1206" s="210"/>
      <c r="R1206" s="209"/>
      <c r="S1206" s="210"/>
      <c r="T1206" s="211"/>
      <c r="U1206" s="211"/>
      <c r="V1206" s="211"/>
      <c r="W1206" s="212"/>
      <c r="X1206" s="212"/>
      <c r="Y1206" s="212"/>
    </row>
    <row r="1207" spans="6:25" s="71" customFormat="1" ht="6" customHeight="1" outlineLevel="4" x14ac:dyDescent="0.2">
      <c r="F1207" s="207"/>
      <c r="G1207" s="208"/>
      <c r="H1207" s="20"/>
      <c r="I1207" s="212"/>
      <c r="J1207" s="208"/>
      <c r="K1207" s="213"/>
      <c r="L1207" s="214"/>
      <c r="M1207" s="213"/>
      <c r="N1207" s="241"/>
      <c r="O1207" s="214"/>
      <c r="P1207" s="209"/>
      <c r="Q1207" s="210"/>
      <c r="R1207" s="209"/>
      <c r="S1207" s="210"/>
      <c r="T1207" s="211"/>
      <c r="U1207" s="211"/>
      <c r="V1207" s="211"/>
      <c r="W1207" s="212"/>
      <c r="X1207" s="212"/>
      <c r="Y1207" s="212"/>
    </row>
    <row r="1208" spans="6:25" s="205" customFormat="1" ht="24" outlineLevel="4" x14ac:dyDescent="0.2">
      <c r="F1208" s="72">
        <v>125</v>
      </c>
      <c r="G1208" s="73" t="s">
        <v>12</v>
      </c>
      <c r="H1208" s="74" t="s">
        <v>316</v>
      </c>
      <c r="I1208" s="75" t="s">
        <v>3421</v>
      </c>
      <c r="J1208" s="73" t="s">
        <v>16</v>
      </c>
      <c r="K1208" s="76">
        <v>14.477741824999999</v>
      </c>
      <c r="L1208" s="77"/>
      <c r="M1208" s="206">
        <v>14.477741824999999</v>
      </c>
      <c r="N1208" s="232"/>
      <c r="O1208" s="77">
        <f>M1208*N1208</f>
        <v>0</v>
      </c>
      <c r="P1208" s="79"/>
      <c r="Q1208" s="80">
        <f>M1208*P1208</f>
        <v>0</v>
      </c>
      <c r="R1208" s="79"/>
      <c r="S1208" s="80">
        <f>M1208*R1208</f>
        <v>0</v>
      </c>
      <c r="T1208" s="78">
        <v>15</v>
      </c>
      <c r="U1208" s="78">
        <f>O1208*(T1208/100)</f>
        <v>0</v>
      </c>
      <c r="V1208" s="78">
        <f>O1208+U1208</f>
        <v>0</v>
      </c>
      <c r="W1208" s="75" t="s">
        <v>1942</v>
      </c>
      <c r="X1208" s="96" t="s">
        <v>1162</v>
      </c>
      <c r="Y1208" s="96">
        <v>1</v>
      </c>
    </row>
    <row r="1209" spans="6:25" s="71" customFormat="1" ht="12" outlineLevel="4" x14ac:dyDescent="0.2">
      <c r="F1209" s="207"/>
      <c r="G1209" s="208"/>
      <c r="H1209" s="19" t="s">
        <v>1053</v>
      </c>
      <c r="I1209" s="228"/>
      <c r="J1209" s="221"/>
      <c r="K1209" s="221"/>
      <c r="L1209" s="221"/>
      <c r="M1209" s="221"/>
      <c r="N1209" s="245"/>
      <c r="O1209" s="231"/>
      <c r="P1209" s="209"/>
      <c r="Q1209" s="210"/>
      <c r="R1209" s="209"/>
      <c r="S1209" s="210"/>
      <c r="T1209" s="211"/>
      <c r="U1209" s="211"/>
      <c r="V1209" s="211"/>
      <c r="W1209" s="212"/>
      <c r="X1209" s="212"/>
      <c r="Y1209" s="212"/>
    </row>
    <row r="1210" spans="6:25" s="71" customFormat="1" ht="6" customHeight="1" outlineLevel="4" x14ac:dyDescent="0.2">
      <c r="F1210" s="207"/>
      <c r="G1210" s="208"/>
      <c r="H1210" s="20"/>
      <c r="I1210" s="212"/>
      <c r="J1210" s="208"/>
      <c r="K1210" s="213"/>
      <c r="L1210" s="214"/>
      <c r="M1210" s="213"/>
      <c r="N1210" s="241"/>
      <c r="O1210" s="214"/>
      <c r="P1210" s="209"/>
      <c r="Q1210" s="210"/>
      <c r="R1210" s="209"/>
      <c r="S1210" s="210"/>
      <c r="T1210" s="211"/>
      <c r="U1210" s="211"/>
      <c r="V1210" s="211"/>
      <c r="W1210" s="212"/>
      <c r="X1210" s="212"/>
      <c r="Y1210" s="212"/>
    </row>
    <row r="1211" spans="6:25" s="205" customFormat="1" ht="12" outlineLevel="4" x14ac:dyDescent="0.2">
      <c r="F1211" s="72">
        <v>126</v>
      </c>
      <c r="G1211" s="73" t="s">
        <v>34</v>
      </c>
      <c r="H1211" s="74" t="s">
        <v>863</v>
      </c>
      <c r="I1211" s="75" t="s">
        <v>2742</v>
      </c>
      <c r="J1211" s="73" t="s">
        <v>16</v>
      </c>
      <c r="K1211" s="76">
        <v>12.194200554</v>
      </c>
      <c r="L1211" s="77"/>
      <c r="M1211" s="206">
        <v>12.194200554</v>
      </c>
      <c r="N1211" s="232"/>
      <c r="O1211" s="77">
        <f>M1211*N1211</f>
        <v>0</v>
      </c>
      <c r="P1211" s="79"/>
      <c r="Q1211" s="80">
        <f>M1211*P1211</f>
        <v>0</v>
      </c>
      <c r="R1211" s="79"/>
      <c r="S1211" s="80">
        <f>M1211*R1211</f>
        <v>0</v>
      </c>
      <c r="T1211" s="78">
        <v>15</v>
      </c>
      <c r="U1211" s="78">
        <f>O1211*(T1211/100)</f>
        <v>0</v>
      </c>
      <c r="V1211" s="78">
        <f>O1211+U1211</f>
        <v>0</v>
      </c>
      <c r="W1211" s="75" t="s">
        <v>1942</v>
      </c>
      <c r="X1211" s="96" t="s">
        <v>1162</v>
      </c>
      <c r="Y1211" s="96">
        <v>1</v>
      </c>
    </row>
    <row r="1212" spans="6:25" s="71" customFormat="1" ht="56.25" outlineLevel="4" x14ac:dyDescent="0.2">
      <c r="F1212" s="207"/>
      <c r="G1212" s="208"/>
      <c r="H1212" s="19" t="s">
        <v>1053</v>
      </c>
      <c r="I1212" s="228" t="s">
        <v>3634</v>
      </c>
      <c r="J1212" s="221"/>
      <c r="K1212" s="221"/>
      <c r="L1212" s="221"/>
      <c r="M1212" s="221"/>
      <c r="N1212" s="245"/>
      <c r="O1212" s="231"/>
      <c r="P1212" s="209"/>
      <c r="Q1212" s="210"/>
      <c r="R1212" s="209"/>
      <c r="S1212" s="210"/>
      <c r="T1212" s="211"/>
      <c r="U1212" s="211"/>
      <c r="V1212" s="211"/>
      <c r="W1212" s="212"/>
      <c r="X1212" s="212"/>
      <c r="Y1212" s="212"/>
    </row>
    <row r="1213" spans="6:25" s="71" customFormat="1" ht="6" customHeight="1" outlineLevel="4" x14ac:dyDescent="0.2">
      <c r="F1213" s="207"/>
      <c r="G1213" s="208"/>
      <c r="H1213" s="20"/>
      <c r="I1213" s="212"/>
      <c r="J1213" s="208"/>
      <c r="K1213" s="213"/>
      <c r="L1213" s="214"/>
      <c r="M1213" s="213"/>
      <c r="N1213" s="241"/>
      <c r="O1213" s="214"/>
      <c r="P1213" s="209"/>
      <c r="Q1213" s="210"/>
      <c r="R1213" s="209"/>
      <c r="S1213" s="210"/>
      <c r="T1213" s="211"/>
      <c r="U1213" s="211"/>
      <c r="V1213" s="211"/>
      <c r="W1213" s="212"/>
      <c r="X1213" s="212"/>
      <c r="Y1213" s="212"/>
    </row>
    <row r="1214" spans="6:25" s="205" customFormat="1" ht="24" outlineLevel="4" x14ac:dyDescent="0.2">
      <c r="F1214" s="72">
        <v>127</v>
      </c>
      <c r="G1214" s="73" t="s">
        <v>34</v>
      </c>
      <c r="H1214" s="74" t="s">
        <v>865</v>
      </c>
      <c r="I1214" s="75" t="s">
        <v>3045</v>
      </c>
      <c r="J1214" s="73" t="s">
        <v>16</v>
      </c>
      <c r="K1214" s="76">
        <v>12.194200554</v>
      </c>
      <c r="L1214" s="77">
        <v>0</v>
      </c>
      <c r="M1214" s="206">
        <v>12.194200554</v>
      </c>
      <c r="N1214" s="232"/>
      <c r="O1214" s="77">
        <f>M1214*N1214</f>
        <v>0</v>
      </c>
      <c r="P1214" s="79"/>
      <c r="Q1214" s="80">
        <f>M1214*P1214</f>
        <v>0</v>
      </c>
      <c r="R1214" s="79"/>
      <c r="S1214" s="80">
        <f>M1214*R1214</f>
        <v>0</v>
      </c>
      <c r="T1214" s="78">
        <v>15</v>
      </c>
      <c r="U1214" s="78">
        <f>O1214*(T1214/100)</f>
        <v>0</v>
      </c>
      <c r="V1214" s="78">
        <f>O1214+U1214</f>
        <v>0</v>
      </c>
      <c r="W1214" s="75" t="s">
        <v>1942</v>
      </c>
      <c r="X1214" s="96" t="s">
        <v>1162</v>
      </c>
      <c r="Y1214" s="96">
        <v>1</v>
      </c>
    </row>
    <row r="1215" spans="6:25" s="71" customFormat="1" ht="56.25" outlineLevel="4" x14ac:dyDescent="0.2">
      <c r="F1215" s="207"/>
      <c r="G1215" s="208"/>
      <c r="H1215" s="19" t="s">
        <v>1053</v>
      </c>
      <c r="I1215" s="228" t="s">
        <v>3647</v>
      </c>
      <c r="J1215" s="221"/>
      <c r="K1215" s="221"/>
      <c r="L1215" s="221"/>
      <c r="M1215" s="221"/>
      <c r="N1215" s="245"/>
      <c r="O1215" s="231"/>
      <c r="P1215" s="209"/>
      <c r="Q1215" s="210"/>
      <c r="R1215" s="209"/>
      <c r="S1215" s="210"/>
      <c r="T1215" s="211"/>
      <c r="U1215" s="211"/>
      <c r="V1215" s="211"/>
      <c r="W1215" s="212"/>
      <c r="X1215" s="212"/>
      <c r="Y1215" s="212"/>
    </row>
    <row r="1216" spans="6:25" s="71" customFormat="1" ht="6" customHeight="1" outlineLevel="4" x14ac:dyDescent="0.2">
      <c r="F1216" s="207"/>
      <c r="G1216" s="208"/>
      <c r="H1216" s="20"/>
      <c r="I1216" s="212"/>
      <c r="J1216" s="208"/>
      <c r="K1216" s="213"/>
      <c r="L1216" s="214"/>
      <c r="M1216" s="213"/>
      <c r="N1216" s="241"/>
      <c r="O1216" s="214"/>
      <c r="P1216" s="209"/>
      <c r="Q1216" s="210"/>
      <c r="R1216" s="209"/>
      <c r="S1216" s="210"/>
      <c r="T1216" s="211"/>
      <c r="U1216" s="211"/>
      <c r="V1216" s="211"/>
      <c r="W1216" s="212"/>
      <c r="X1216" s="212"/>
      <c r="Y1216" s="212"/>
    </row>
    <row r="1217" spans="6:25" s="6" customFormat="1" ht="12.75" customHeight="1" outlineLevel="4" x14ac:dyDescent="0.2">
      <c r="F1217" s="7"/>
      <c r="G1217" s="8"/>
      <c r="H1217" s="8"/>
      <c r="I1217" s="217"/>
      <c r="J1217" s="218"/>
      <c r="K1217" s="219"/>
      <c r="L1217" s="220"/>
      <c r="M1217" s="219"/>
      <c r="N1217" s="242"/>
      <c r="O1217" s="11"/>
      <c r="P1217" s="12"/>
      <c r="Q1217" s="11"/>
      <c r="R1217" s="11"/>
      <c r="S1217" s="11"/>
      <c r="T1217" s="5" t="s">
        <v>14</v>
      </c>
      <c r="U1217" s="11"/>
      <c r="V1217" s="11"/>
      <c r="W1217" s="11"/>
    </row>
    <row r="1218" spans="6:25" s="6" customFormat="1" ht="12.75" customHeight="1" outlineLevel="3" x14ac:dyDescent="0.2">
      <c r="F1218" s="7"/>
      <c r="G1218" s="8"/>
      <c r="H1218" s="8"/>
      <c r="I1218" s="9"/>
      <c r="J1218" s="8"/>
      <c r="K1218" s="10"/>
      <c r="L1218" s="11"/>
      <c r="M1218" s="10"/>
      <c r="N1218" s="242"/>
      <c r="O1218" s="11"/>
      <c r="P1218" s="12"/>
      <c r="Q1218" s="11"/>
      <c r="R1218" s="11"/>
      <c r="S1218" s="11"/>
      <c r="T1218" s="5" t="s">
        <v>14</v>
      </c>
      <c r="U1218" s="11"/>
      <c r="V1218" s="11"/>
      <c r="W1218" s="11"/>
    </row>
    <row r="1219" spans="6:25" s="49" customFormat="1" ht="18.75" customHeight="1" outlineLevel="2" x14ac:dyDescent="0.2">
      <c r="F1219" s="50"/>
      <c r="G1219" s="51"/>
      <c r="H1219" s="52"/>
      <c r="I1219" s="226" t="s">
        <v>3695</v>
      </c>
      <c r="J1219" s="51"/>
      <c r="K1219" s="53"/>
      <c r="L1219" s="54"/>
      <c r="M1219" s="53"/>
      <c r="N1219" s="238"/>
      <c r="O1219" s="54">
        <f>SUBTOTAL(9,O1220:O1409)</f>
        <v>0</v>
      </c>
      <c r="P1219" s="56"/>
      <c r="Q1219" s="57">
        <f>SUBTOTAL(9,Q1220:Q1409)</f>
        <v>37.91060859779499</v>
      </c>
      <c r="R1219" s="54"/>
      <c r="S1219" s="57">
        <f>SUBTOTAL(9,S1220:S1409)</f>
        <v>1.5241840000000002</v>
      </c>
      <c r="T1219" s="58" t="s">
        <v>14</v>
      </c>
      <c r="U1219" s="55">
        <f>SUBTOTAL(9,U1220:U1409)</f>
        <v>0</v>
      </c>
      <c r="V1219" s="55">
        <f>SUBTOTAL(9,V1220:V1409)</f>
        <v>0</v>
      </c>
      <c r="W1219" s="59"/>
      <c r="Y1219" s="55">
        <f>SUBTOTAL(9,Y1220:Y1409)</f>
        <v>24</v>
      </c>
    </row>
    <row r="1220" spans="6:25" s="60" customFormat="1" ht="16.5" customHeight="1" outlineLevel="3" x14ac:dyDescent="0.2">
      <c r="F1220" s="61"/>
      <c r="G1220" s="62"/>
      <c r="H1220" s="63"/>
      <c r="I1220" s="227" t="s">
        <v>3674</v>
      </c>
      <c r="J1220" s="62"/>
      <c r="K1220" s="64"/>
      <c r="L1220" s="65"/>
      <c r="M1220" s="64"/>
      <c r="N1220" s="239"/>
      <c r="O1220" s="65">
        <f>SUBTOTAL(9,O1221:O1272)</f>
        <v>0</v>
      </c>
      <c r="P1220" s="67"/>
      <c r="Q1220" s="68">
        <f>SUBTOTAL(9,Q1221:Q1272)</f>
        <v>4.9405118377950004</v>
      </c>
      <c r="R1220" s="65"/>
      <c r="S1220" s="68">
        <f>SUBTOTAL(9,S1221:S1272)</f>
        <v>0</v>
      </c>
      <c r="T1220" s="69" t="s">
        <v>14</v>
      </c>
      <c r="U1220" s="66">
        <f>SUBTOTAL(9,U1221:U1272)</f>
        <v>0</v>
      </c>
      <c r="V1220" s="66">
        <f>SUBTOTAL(9,V1221:V1272)</f>
        <v>0</v>
      </c>
      <c r="W1220" s="70"/>
      <c r="Y1220" s="66">
        <f>SUBTOTAL(9,Y1221:Y1272)</f>
        <v>8</v>
      </c>
    </row>
    <row r="1221" spans="6:25" s="205" customFormat="1" ht="12" outlineLevel="4" x14ac:dyDescent="0.2">
      <c r="F1221" s="72">
        <v>128</v>
      </c>
      <c r="G1221" s="73" t="s">
        <v>34</v>
      </c>
      <c r="H1221" s="74" t="s">
        <v>527</v>
      </c>
      <c r="I1221" s="75" t="s">
        <v>2835</v>
      </c>
      <c r="J1221" s="73" t="s">
        <v>116</v>
      </c>
      <c r="K1221" s="76">
        <v>18</v>
      </c>
      <c r="L1221" s="77">
        <v>0</v>
      </c>
      <c r="M1221" s="206">
        <v>18</v>
      </c>
      <c r="N1221" s="232"/>
      <c r="O1221" s="77">
        <f>M1221*N1221</f>
        <v>0</v>
      </c>
      <c r="P1221" s="79">
        <v>0.18074000000000001</v>
      </c>
      <c r="Q1221" s="80">
        <f>M1221*P1221</f>
        <v>3.2533200000000004</v>
      </c>
      <c r="R1221" s="79"/>
      <c r="S1221" s="80">
        <f>M1221*R1221</f>
        <v>0</v>
      </c>
      <c r="T1221" s="78">
        <v>15</v>
      </c>
      <c r="U1221" s="78">
        <f>O1221*(T1221/100)</f>
        <v>0</v>
      </c>
      <c r="V1221" s="78">
        <f>O1221+U1221</f>
        <v>0</v>
      </c>
      <c r="W1221" s="75"/>
      <c r="X1221" s="96" t="s">
        <v>1090</v>
      </c>
      <c r="Y1221" s="96">
        <v>1</v>
      </c>
    </row>
    <row r="1222" spans="6:25" s="71" customFormat="1" ht="45" outlineLevel="4" x14ac:dyDescent="0.2">
      <c r="F1222" s="207"/>
      <c r="G1222" s="208"/>
      <c r="H1222" s="19" t="s">
        <v>1053</v>
      </c>
      <c r="I1222" s="228" t="s">
        <v>3461</v>
      </c>
      <c r="J1222" s="221"/>
      <c r="K1222" s="221"/>
      <c r="L1222" s="221"/>
      <c r="M1222" s="221"/>
      <c r="N1222" s="245"/>
      <c r="O1222" s="231"/>
      <c r="P1222" s="209"/>
      <c r="Q1222" s="210"/>
      <c r="R1222" s="209"/>
      <c r="S1222" s="210"/>
      <c r="T1222" s="211"/>
      <c r="U1222" s="211"/>
      <c r="V1222" s="211"/>
      <c r="W1222" s="212"/>
      <c r="X1222" s="212"/>
      <c r="Y1222" s="212"/>
    </row>
    <row r="1223" spans="6:25" s="71" customFormat="1" ht="6" customHeight="1" outlineLevel="4" x14ac:dyDescent="0.2">
      <c r="F1223" s="207"/>
      <c r="G1223" s="208"/>
      <c r="H1223" s="20"/>
      <c r="I1223" s="212"/>
      <c r="J1223" s="208"/>
      <c r="K1223" s="213"/>
      <c r="L1223" s="214"/>
      <c r="M1223" s="213"/>
      <c r="N1223" s="241"/>
      <c r="O1223" s="214"/>
      <c r="P1223" s="209"/>
      <c r="Q1223" s="210"/>
      <c r="R1223" s="209"/>
      <c r="S1223" s="210"/>
      <c r="T1223" s="211"/>
      <c r="U1223" s="211"/>
      <c r="V1223" s="211"/>
      <c r="W1223" s="212"/>
      <c r="X1223" s="212"/>
      <c r="Y1223" s="212"/>
    </row>
    <row r="1224" spans="6:25" s="81" customFormat="1" ht="11.25" outlineLevel="5" x14ac:dyDescent="0.2">
      <c r="F1224" s="82"/>
      <c r="G1224" s="83"/>
      <c r="H1224" s="21" t="str">
        <f>IF(AND(H1223&lt;&gt;"Výkaz výměr:",I1223=""),"Výkaz výměr:","")</f>
        <v>Výkaz výměr:</v>
      </c>
      <c r="I1224" s="84" t="s">
        <v>1864</v>
      </c>
      <c r="J1224" s="215"/>
      <c r="L1224" s="85"/>
      <c r="M1224" s="216">
        <v>0</v>
      </c>
      <c r="N1224" s="244"/>
      <c r="O1224" s="85"/>
      <c r="P1224" s="86"/>
      <c r="Q1224" s="85"/>
      <c r="R1224" s="85"/>
      <c r="S1224" s="85"/>
      <c r="T1224" s="87" t="s">
        <v>14</v>
      </c>
      <c r="U1224" s="85"/>
      <c r="V1224" s="85"/>
      <c r="W1224" s="88"/>
    </row>
    <row r="1225" spans="6:25" s="81" customFormat="1" ht="11.25" outlineLevel="5" x14ac:dyDescent="0.2">
      <c r="F1225" s="82"/>
      <c r="G1225" s="83"/>
      <c r="H1225" s="21" t="str">
        <f>IF(AND(H1224&lt;&gt;"Výkaz výměr:",I1224=""),"Výkaz výměr:","")</f>
        <v/>
      </c>
      <c r="I1225" s="84" t="s">
        <v>328</v>
      </c>
      <c r="J1225" s="215"/>
      <c r="L1225" s="85"/>
      <c r="M1225" s="216">
        <v>0</v>
      </c>
      <c r="N1225" s="244"/>
      <c r="O1225" s="85"/>
      <c r="P1225" s="86"/>
      <c r="Q1225" s="85"/>
      <c r="R1225" s="85"/>
      <c r="S1225" s="85"/>
      <c r="T1225" s="87" t="s">
        <v>14</v>
      </c>
      <c r="U1225" s="85"/>
      <c r="V1225" s="85"/>
      <c r="W1225" s="88"/>
    </row>
    <row r="1226" spans="6:25" s="81" customFormat="1" ht="11.25" outlineLevel="5" x14ac:dyDescent="0.2">
      <c r="F1226" s="82"/>
      <c r="G1226" s="83"/>
      <c r="H1226" s="21" t="str">
        <f>IF(AND(H1225&lt;&gt;"Výkaz výměr:",I1225=""),"Výkaz výměr:","")</f>
        <v/>
      </c>
      <c r="I1226" s="84" t="s">
        <v>25</v>
      </c>
      <c r="J1226" s="215"/>
      <c r="L1226" s="85"/>
      <c r="M1226" s="216">
        <v>18</v>
      </c>
      <c r="N1226" s="244"/>
      <c r="O1226" s="85"/>
      <c r="P1226" s="86"/>
      <c r="Q1226" s="85"/>
      <c r="R1226" s="85"/>
      <c r="S1226" s="85"/>
      <c r="T1226" s="87" t="s">
        <v>14</v>
      </c>
      <c r="U1226" s="85"/>
      <c r="V1226" s="85"/>
      <c r="W1226" s="88"/>
    </row>
    <row r="1227" spans="6:25" s="205" customFormat="1" ht="12" outlineLevel="4" x14ac:dyDescent="0.2">
      <c r="F1227" s="72">
        <v>129</v>
      </c>
      <c r="G1227" s="73" t="s">
        <v>34</v>
      </c>
      <c r="H1227" s="74" t="s">
        <v>528</v>
      </c>
      <c r="I1227" s="75" t="s">
        <v>2218</v>
      </c>
      <c r="J1227" s="73" t="s">
        <v>39</v>
      </c>
      <c r="K1227" s="76">
        <v>0.44631000000000004</v>
      </c>
      <c r="L1227" s="77">
        <v>0</v>
      </c>
      <c r="M1227" s="206">
        <v>0.44631000000000004</v>
      </c>
      <c r="N1227" s="232"/>
      <c r="O1227" s="77">
        <f>M1227*N1227</f>
        <v>0</v>
      </c>
      <c r="P1227" s="79">
        <v>2.4533</v>
      </c>
      <c r="Q1227" s="80">
        <f>M1227*P1227</f>
        <v>1.0949323230000001</v>
      </c>
      <c r="R1227" s="79"/>
      <c r="S1227" s="80">
        <f>M1227*R1227</f>
        <v>0</v>
      </c>
      <c r="T1227" s="78">
        <v>15</v>
      </c>
      <c r="U1227" s="78">
        <f>O1227*(T1227/100)</f>
        <v>0</v>
      </c>
      <c r="V1227" s="78">
        <f>O1227+U1227</f>
        <v>0</v>
      </c>
      <c r="W1227" s="75"/>
      <c r="X1227" s="96" t="s">
        <v>1162</v>
      </c>
      <c r="Y1227" s="96">
        <v>1</v>
      </c>
    </row>
    <row r="1228" spans="6:25" s="71" customFormat="1" ht="22.5" outlineLevel="4" x14ac:dyDescent="0.2">
      <c r="F1228" s="207"/>
      <c r="G1228" s="208"/>
      <c r="H1228" s="19" t="s">
        <v>1053</v>
      </c>
      <c r="I1228" s="228" t="s">
        <v>2769</v>
      </c>
      <c r="J1228" s="221"/>
      <c r="K1228" s="221"/>
      <c r="L1228" s="221"/>
      <c r="M1228" s="221"/>
      <c r="N1228" s="245"/>
      <c r="O1228" s="231"/>
      <c r="P1228" s="209"/>
      <c r="Q1228" s="210"/>
      <c r="R1228" s="209"/>
      <c r="S1228" s="210"/>
      <c r="T1228" s="211"/>
      <c r="U1228" s="211"/>
      <c r="V1228" s="211"/>
      <c r="W1228" s="212"/>
      <c r="X1228" s="212"/>
      <c r="Y1228" s="212"/>
    </row>
    <row r="1229" spans="6:25" s="71" customFormat="1" ht="6" customHeight="1" outlineLevel="4" x14ac:dyDescent="0.2">
      <c r="F1229" s="207"/>
      <c r="G1229" s="208"/>
      <c r="H1229" s="20"/>
      <c r="I1229" s="212"/>
      <c r="J1229" s="208"/>
      <c r="K1229" s="213"/>
      <c r="L1229" s="214"/>
      <c r="M1229" s="213"/>
      <c r="N1229" s="241"/>
      <c r="O1229" s="214"/>
      <c r="P1229" s="209"/>
      <c r="Q1229" s="210"/>
      <c r="R1229" s="209"/>
      <c r="S1229" s="210"/>
      <c r="T1229" s="211"/>
      <c r="U1229" s="211"/>
      <c r="V1229" s="211"/>
      <c r="W1229" s="212"/>
      <c r="X1229" s="212"/>
      <c r="Y1229" s="212"/>
    </row>
    <row r="1230" spans="6:25" s="81" customFormat="1" ht="11.25" outlineLevel="5" x14ac:dyDescent="0.2">
      <c r="F1230" s="82"/>
      <c r="G1230" s="83"/>
      <c r="H1230" s="21" t="str">
        <f>IF(AND(H1229&lt;&gt;"Výkaz výměr:",I1229=""),"Výkaz výměr:","")</f>
        <v>Výkaz výměr:</v>
      </c>
      <c r="I1230" s="84" t="s">
        <v>1864</v>
      </c>
      <c r="J1230" s="215"/>
      <c r="L1230" s="85"/>
      <c r="M1230" s="216">
        <v>0</v>
      </c>
      <c r="N1230" s="244"/>
      <c r="O1230" s="85"/>
      <c r="P1230" s="86"/>
      <c r="Q1230" s="85"/>
      <c r="R1230" s="85"/>
      <c r="S1230" s="85"/>
      <c r="T1230" s="87" t="s">
        <v>14</v>
      </c>
      <c r="U1230" s="85"/>
      <c r="V1230" s="85"/>
      <c r="W1230" s="88"/>
    </row>
    <row r="1231" spans="6:25" s="81" customFormat="1" ht="11.25" outlineLevel="5" x14ac:dyDescent="0.2">
      <c r="F1231" s="82"/>
      <c r="G1231" s="83"/>
      <c r="H1231" s="21" t="str">
        <f>IF(AND(H1230&lt;&gt;"Výkaz výměr:",I1230=""),"Výkaz výměr:","")</f>
        <v/>
      </c>
      <c r="I1231" s="84" t="s">
        <v>330</v>
      </c>
      <c r="J1231" s="215"/>
      <c r="L1231" s="85"/>
      <c r="M1231" s="216">
        <v>0</v>
      </c>
      <c r="N1231" s="244"/>
      <c r="O1231" s="85"/>
      <c r="P1231" s="86"/>
      <c r="Q1231" s="85"/>
      <c r="R1231" s="85"/>
      <c r="S1231" s="85"/>
      <c r="T1231" s="87" t="s">
        <v>14</v>
      </c>
      <c r="U1231" s="85"/>
      <c r="V1231" s="85"/>
      <c r="W1231" s="88"/>
    </row>
    <row r="1232" spans="6:25" s="81" customFormat="1" ht="11.25" outlineLevel="5" x14ac:dyDescent="0.2">
      <c r="F1232" s="82"/>
      <c r="G1232" s="83"/>
      <c r="H1232" s="21" t="str">
        <f>IF(AND(H1231&lt;&gt;"Výkaz výměr:",I1231=""),"Výkaz výměr:","")</f>
        <v/>
      </c>
      <c r="I1232" s="84" t="s">
        <v>2175</v>
      </c>
      <c r="J1232" s="215"/>
      <c r="L1232" s="85"/>
      <c r="M1232" s="216">
        <v>0.44631000000000004</v>
      </c>
      <c r="N1232" s="244"/>
      <c r="O1232" s="85"/>
      <c r="P1232" s="86"/>
      <c r="Q1232" s="85"/>
      <c r="R1232" s="85"/>
      <c r="S1232" s="85"/>
      <c r="T1232" s="87" t="s">
        <v>14</v>
      </c>
      <c r="U1232" s="85"/>
      <c r="V1232" s="85"/>
      <c r="W1232" s="88"/>
    </row>
    <row r="1233" spans="6:25" s="205" customFormat="1" ht="12" outlineLevel="4" x14ac:dyDescent="0.2">
      <c r="F1233" s="72">
        <v>130</v>
      </c>
      <c r="G1233" s="73" t="s">
        <v>34</v>
      </c>
      <c r="H1233" s="74" t="s">
        <v>529</v>
      </c>
      <c r="I1233" s="75" t="s">
        <v>2398</v>
      </c>
      <c r="J1233" s="73" t="s">
        <v>38</v>
      </c>
      <c r="K1233" s="76">
        <v>4.2750000000000004</v>
      </c>
      <c r="L1233" s="77">
        <v>0</v>
      </c>
      <c r="M1233" s="206">
        <v>4.2750000000000004</v>
      </c>
      <c r="N1233" s="232"/>
      <c r="O1233" s="77">
        <f>M1233*N1233</f>
        <v>0</v>
      </c>
      <c r="P1233" s="79">
        <v>1.052E-2</v>
      </c>
      <c r="Q1233" s="80">
        <f>M1233*P1233</f>
        <v>4.4973000000000006E-2</v>
      </c>
      <c r="R1233" s="79"/>
      <c r="S1233" s="80">
        <f>M1233*R1233</f>
        <v>0</v>
      </c>
      <c r="T1233" s="78">
        <v>15</v>
      </c>
      <c r="U1233" s="78">
        <f>O1233*(T1233/100)</f>
        <v>0</v>
      </c>
      <c r="V1233" s="78">
        <f>O1233+U1233</f>
        <v>0</v>
      </c>
      <c r="W1233" s="75"/>
      <c r="X1233" s="96" t="s">
        <v>1162</v>
      </c>
      <c r="Y1233" s="96">
        <v>1</v>
      </c>
    </row>
    <row r="1234" spans="6:25" s="71" customFormat="1" ht="56.25" outlineLevel="4" x14ac:dyDescent="0.2">
      <c r="F1234" s="207"/>
      <c r="G1234" s="208"/>
      <c r="H1234" s="19" t="s">
        <v>1053</v>
      </c>
      <c r="I1234" s="228" t="s">
        <v>3616</v>
      </c>
      <c r="J1234" s="221"/>
      <c r="K1234" s="221"/>
      <c r="L1234" s="221"/>
      <c r="M1234" s="221"/>
      <c r="N1234" s="245"/>
      <c r="O1234" s="231"/>
      <c r="P1234" s="209"/>
      <c r="Q1234" s="210"/>
      <c r="R1234" s="209"/>
      <c r="S1234" s="210"/>
      <c r="T1234" s="211"/>
      <c r="U1234" s="211"/>
      <c r="V1234" s="211"/>
      <c r="W1234" s="212"/>
      <c r="X1234" s="212"/>
      <c r="Y1234" s="212"/>
    </row>
    <row r="1235" spans="6:25" s="71" customFormat="1" ht="6" customHeight="1" outlineLevel="4" x14ac:dyDescent="0.2">
      <c r="F1235" s="207"/>
      <c r="G1235" s="208"/>
      <c r="H1235" s="20"/>
      <c r="I1235" s="212"/>
      <c r="J1235" s="208"/>
      <c r="K1235" s="213"/>
      <c r="L1235" s="214"/>
      <c r="M1235" s="213"/>
      <c r="N1235" s="241"/>
      <c r="O1235" s="214"/>
      <c r="P1235" s="209"/>
      <c r="Q1235" s="210"/>
      <c r="R1235" s="209"/>
      <c r="S1235" s="210"/>
      <c r="T1235" s="211"/>
      <c r="U1235" s="211"/>
      <c r="V1235" s="211"/>
      <c r="W1235" s="212"/>
      <c r="X1235" s="212"/>
      <c r="Y1235" s="212"/>
    </row>
    <row r="1236" spans="6:25" s="81" customFormat="1" ht="11.25" outlineLevel="5" x14ac:dyDescent="0.2">
      <c r="F1236" s="82"/>
      <c r="G1236" s="83"/>
      <c r="H1236" s="21" t="str">
        <f>IF(AND(H1235&lt;&gt;"Výkaz výměr:",I1235=""),"Výkaz výměr:","")</f>
        <v>Výkaz výměr:</v>
      </c>
      <c r="I1236" s="84" t="s">
        <v>1864</v>
      </c>
      <c r="J1236" s="215"/>
      <c r="L1236" s="85"/>
      <c r="M1236" s="216">
        <v>0</v>
      </c>
      <c r="N1236" s="244"/>
      <c r="O1236" s="85"/>
      <c r="P1236" s="86"/>
      <c r="Q1236" s="85"/>
      <c r="R1236" s="85"/>
      <c r="S1236" s="85"/>
      <c r="T1236" s="87" t="s">
        <v>14</v>
      </c>
      <c r="U1236" s="85"/>
      <c r="V1236" s="85"/>
      <c r="W1236" s="88"/>
    </row>
    <row r="1237" spans="6:25" s="81" customFormat="1" ht="11.25" outlineLevel="5" x14ac:dyDescent="0.2">
      <c r="F1237" s="82"/>
      <c r="G1237" s="83"/>
      <c r="H1237" s="21" t="str">
        <f>IF(AND(H1236&lt;&gt;"Výkaz výměr:",I1236=""),"Výkaz výměr:","")</f>
        <v/>
      </c>
      <c r="I1237" s="84" t="s">
        <v>330</v>
      </c>
      <c r="J1237" s="215"/>
      <c r="L1237" s="85"/>
      <c r="M1237" s="216">
        <v>0</v>
      </c>
      <c r="N1237" s="244"/>
      <c r="O1237" s="85"/>
      <c r="P1237" s="86"/>
      <c r="Q1237" s="85"/>
      <c r="R1237" s="85"/>
      <c r="S1237" s="85"/>
      <c r="T1237" s="87" t="s">
        <v>14</v>
      </c>
      <c r="U1237" s="85"/>
      <c r="V1237" s="85"/>
      <c r="W1237" s="88"/>
    </row>
    <row r="1238" spans="6:25" s="81" customFormat="1" ht="11.25" outlineLevel="5" x14ac:dyDescent="0.2">
      <c r="F1238" s="82"/>
      <c r="G1238" s="83"/>
      <c r="H1238" s="21" t="str">
        <f>IF(AND(H1237&lt;&gt;"Výkaz výměr:",I1237=""),"Výkaz výměr:","")</f>
        <v/>
      </c>
      <c r="I1238" s="84" t="s">
        <v>1182</v>
      </c>
      <c r="J1238" s="215"/>
      <c r="L1238" s="85"/>
      <c r="M1238" s="216">
        <v>4.2750000000000004</v>
      </c>
      <c r="N1238" s="244"/>
      <c r="O1238" s="85"/>
      <c r="P1238" s="86"/>
      <c r="Q1238" s="85"/>
      <c r="R1238" s="85"/>
      <c r="S1238" s="85"/>
      <c r="T1238" s="87" t="s">
        <v>14</v>
      </c>
      <c r="U1238" s="85"/>
      <c r="V1238" s="85"/>
      <c r="W1238" s="88"/>
    </row>
    <row r="1239" spans="6:25" s="205" customFormat="1" ht="12" outlineLevel="4" x14ac:dyDescent="0.2">
      <c r="F1239" s="72">
        <v>131</v>
      </c>
      <c r="G1239" s="73" t="s">
        <v>34</v>
      </c>
      <c r="H1239" s="74" t="s">
        <v>530</v>
      </c>
      <c r="I1239" s="75" t="s">
        <v>2442</v>
      </c>
      <c r="J1239" s="73" t="s">
        <v>38</v>
      </c>
      <c r="K1239" s="76">
        <v>4.2750000000000004</v>
      </c>
      <c r="L1239" s="77">
        <v>0</v>
      </c>
      <c r="M1239" s="206">
        <v>4.2750000000000004</v>
      </c>
      <c r="N1239" s="232"/>
      <c r="O1239" s="77">
        <f>M1239*N1239</f>
        <v>0</v>
      </c>
      <c r="P1239" s="79"/>
      <c r="Q1239" s="80">
        <f>M1239*P1239</f>
        <v>0</v>
      </c>
      <c r="R1239" s="79"/>
      <c r="S1239" s="80">
        <f>M1239*R1239</f>
        <v>0</v>
      </c>
      <c r="T1239" s="78">
        <v>15</v>
      </c>
      <c r="U1239" s="78">
        <f>O1239*(T1239/100)</f>
        <v>0</v>
      </c>
      <c r="V1239" s="78">
        <f>O1239+U1239</f>
        <v>0</v>
      </c>
      <c r="W1239" s="75"/>
      <c r="X1239" s="96" t="s">
        <v>1162</v>
      </c>
      <c r="Y1239" s="96">
        <v>1</v>
      </c>
    </row>
    <row r="1240" spans="6:25" s="71" customFormat="1" ht="56.25" outlineLevel="4" x14ac:dyDescent="0.2">
      <c r="F1240" s="207"/>
      <c r="G1240" s="208"/>
      <c r="H1240" s="19" t="s">
        <v>1053</v>
      </c>
      <c r="I1240" s="228" t="s">
        <v>3618</v>
      </c>
      <c r="J1240" s="221"/>
      <c r="K1240" s="221"/>
      <c r="L1240" s="221"/>
      <c r="M1240" s="221"/>
      <c r="N1240" s="245"/>
      <c r="O1240" s="231"/>
      <c r="P1240" s="209"/>
      <c r="Q1240" s="210"/>
      <c r="R1240" s="209"/>
      <c r="S1240" s="210"/>
      <c r="T1240" s="211"/>
      <c r="U1240" s="211"/>
      <c r="V1240" s="211"/>
      <c r="W1240" s="212"/>
      <c r="X1240" s="212"/>
      <c r="Y1240" s="212"/>
    </row>
    <row r="1241" spans="6:25" s="71" customFormat="1" ht="6" customHeight="1" outlineLevel="4" x14ac:dyDescent="0.2">
      <c r="F1241" s="207"/>
      <c r="G1241" s="208"/>
      <c r="H1241" s="20"/>
      <c r="I1241" s="212"/>
      <c r="J1241" s="208"/>
      <c r="K1241" s="213"/>
      <c r="L1241" s="214"/>
      <c r="M1241" s="213"/>
      <c r="N1241" s="241"/>
      <c r="O1241" s="214"/>
      <c r="P1241" s="209"/>
      <c r="Q1241" s="210"/>
      <c r="R1241" s="209"/>
      <c r="S1241" s="210"/>
      <c r="T1241" s="211"/>
      <c r="U1241" s="211"/>
      <c r="V1241" s="211"/>
      <c r="W1241" s="212"/>
      <c r="X1241" s="212"/>
      <c r="Y1241" s="212"/>
    </row>
    <row r="1242" spans="6:25" s="81" customFormat="1" ht="11.25" outlineLevel="5" x14ac:dyDescent="0.2">
      <c r="F1242" s="82"/>
      <c r="G1242" s="83"/>
      <c r="H1242" s="21" t="str">
        <f>IF(AND(H1241&lt;&gt;"Výkaz výměr:",I1241=""),"Výkaz výměr:","")</f>
        <v>Výkaz výměr:</v>
      </c>
      <c r="I1242" s="84" t="s">
        <v>1864</v>
      </c>
      <c r="J1242" s="215"/>
      <c r="L1242" s="85"/>
      <c r="M1242" s="216">
        <v>0</v>
      </c>
      <c r="N1242" s="244"/>
      <c r="O1242" s="85"/>
      <c r="P1242" s="86"/>
      <c r="Q1242" s="85"/>
      <c r="R1242" s="85"/>
      <c r="S1242" s="85"/>
      <c r="T1242" s="87" t="s">
        <v>14</v>
      </c>
      <c r="U1242" s="85"/>
      <c r="V1242" s="85"/>
      <c r="W1242" s="88"/>
    </row>
    <row r="1243" spans="6:25" s="81" customFormat="1" ht="11.25" outlineLevel="5" x14ac:dyDescent="0.2">
      <c r="F1243" s="82"/>
      <c r="G1243" s="83"/>
      <c r="H1243" s="21" t="str">
        <f>IF(AND(H1242&lt;&gt;"Výkaz výměr:",I1242=""),"Výkaz výměr:","")</f>
        <v/>
      </c>
      <c r="I1243" s="84" t="s">
        <v>330</v>
      </c>
      <c r="J1243" s="215"/>
      <c r="L1243" s="85"/>
      <c r="M1243" s="216">
        <v>0</v>
      </c>
      <c r="N1243" s="244"/>
      <c r="O1243" s="85"/>
      <c r="P1243" s="86"/>
      <c r="Q1243" s="85"/>
      <c r="R1243" s="85"/>
      <c r="S1243" s="85"/>
      <c r="T1243" s="87" t="s">
        <v>14</v>
      </c>
      <c r="U1243" s="85"/>
      <c r="V1243" s="85"/>
      <c r="W1243" s="88"/>
    </row>
    <row r="1244" spans="6:25" s="81" customFormat="1" ht="11.25" outlineLevel="5" x14ac:dyDescent="0.2">
      <c r="F1244" s="82"/>
      <c r="G1244" s="83"/>
      <c r="H1244" s="21" t="str">
        <f>IF(AND(H1243&lt;&gt;"Výkaz výměr:",I1243=""),"Výkaz výměr:","")</f>
        <v/>
      </c>
      <c r="I1244" s="84" t="s">
        <v>1182</v>
      </c>
      <c r="J1244" s="215"/>
      <c r="L1244" s="85"/>
      <c r="M1244" s="216">
        <v>4.2750000000000004</v>
      </c>
      <c r="N1244" s="244"/>
      <c r="O1244" s="85"/>
      <c r="P1244" s="86"/>
      <c r="Q1244" s="85"/>
      <c r="R1244" s="85"/>
      <c r="S1244" s="85"/>
      <c r="T1244" s="87" t="s">
        <v>14</v>
      </c>
      <c r="U1244" s="85"/>
      <c r="V1244" s="85"/>
      <c r="W1244" s="88"/>
    </row>
    <row r="1245" spans="6:25" s="205" customFormat="1" ht="24" outlineLevel="4" x14ac:dyDescent="0.2">
      <c r="F1245" s="72">
        <v>132</v>
      </c>
      <c r="G1245" s="73" t="s">
        <v>34</v>
      </c>
      <c r="H1245" s="74" t="s">
        <v>531</v>
      </c>
      <c r="I1245" s="75" t="s">
        <v>3134</v>
      </c>
      <c r="J1245" s="73" t="s">
        <v>15</v>
      </c>
      <c r="K1245" s="76">
        <v>11.4</v>
      </c>
      <c r="L1245" s="77">
        <v>0</v>
      </c>
      <c r="M1245" s="206">
        <v>11.4</v>
      </c>
      <c r="N1245" s="232"/>
      <c r="O1245" s="77">
        <f>M1245*N1245</f>
        <v>0</v>
      </c>
      <c r="P1245" s="79">
        <v>3.6659999999999998E-2</v>
      </c>
      <c r="Q1245" s="80">
        <f>M1245*P1245</f>
        <v>0.41792400000000002</v>
      </c>
      <c r="R1245" s="79"/>
      <c r="S1245" s="80">
        <f>M1245*R1245</f>
        <v>0</v>
      </c>
      <c r="T1245" s="78">
        <v>15</v>
      </c>
      <c r="U1245" s="78">
        <f>O1245*(T1245/100)</f>
        <v>0</v>
      </c>
      <c r="V1245" s="78">
        <f>O1245+U1245</f>
        <v>0</v>
      </c>
      <c r="W1245" s="75"/>
      <c r="X1245" s="96" t="s">
        <v>1162</v>
      </c>
      <c r="Y1245" s="96">
        <v>1</v>
      </c>
    </row>
    <row r="1246" spans="6:25" s="71" customFormat="1" ht="56.25" outlineLevel="4" x14ac:dyDescent="0.2">
      <c r="F1246" s="207"/>
      <c r="G1246" s="208"/>
      <c r="H1246" s="19" t="s">
        <v>1053</v>
      </c>
      <c r="I1246" s="228" t="s">
        <v>3587</v>
      </c>
      <c r="J1246" s="221"/>
      <c r="K1246" s="221"/>
      <c r="L1246" s="221"/>
      <c r="M1246" s="221"/>
      <c r="N1246" s="245"/>
      <c r="O1246" s="231"/>
      <c r="P1246" s="209"/>
      <c r="Q1246" s="210"/>
      <c r="R1246" s="209"/>
      <c r="S1246" s="210"/>
      <c r="T1246" s="211"/>
      <c r="U1246" s="211"/>
      <c r="V1246" s="211"/>
      <c r="W1246" s="212"/>
      <c r="X1246" s="212"/>
      <c r="Y1246" s="212"/>
    </row>
    <row r="1247" spans="6:25" s="71" customFormat="1" ht="6" customHeight="1" outlineLevel="4" x14ac:dyDescent="0.2">
      <c r="F1247" s="207"/>
      <c r="G1247" s="208"/>
      <c r="H1247" s="20"/>
      <c r="I1247" s="212"/>
      <c r="J1247" s="208"/>
      <c r="K1247" s="213"/>
      <c r="L1247" s="214"/>
      <c r="M1247" s="213"/>
      <c r="N1247" s="241"/>
      <c r="O1247" s="214"/>
      <c r="P1247" s="209"/>
      <c r="Q1247" s="210"/>
      <c r="R1247" s="209"/>
      <c r="S1247" s="210"/>
      <c r="T1247" s="211"/>
      <c r="U1247" s="211"/>
      <c r="V1247" s="211"/>
      <c r="W1247" s="212"/>
      <c r="X1247" s="212"/>
      <c r="Y1247" s="212"/>
    </row>
    <row r="1248" spans="6:25" s="81" customFormat="1" ht="11.25" outlineLevel="5" x14ac:dyDescent="0.2">
      <c r="F1248" s="82"/>
      <c r="G1248" s="83"/>
      <c r="H1248" s="21" t="str">
        <f>IF(AND(H1247&lt;&gt;"Výkaz výměr:",I1247=""),"Výkaz výměr:","")</f>
        <v>Výkaz výměr:</v>
      </c>
      <c r="I1248" s="84" t="s">
        <v>1864</v>
      </c>
      <c r="J1248" s="215"/>
      <c r="L1248" s="85"/>
      <c r="M1248" s="216">
        <v>0</v>
      </c>
      <c r="N1248" s="244"/>
      <c r="O1248" s="85"/>
      <c r="P1248" s="86"/>
      <c r="Q1248" s="85"/>
      <c r="R1248" s="85"/>
      <c r="S1248" s="85"/>
      <c r="T1248" s="87" t="s">
        <v>14</v>
      </c>
      <c r="U1248" s="85"/>
      <c r="V1248" s="85"/>
      <c r="W1248" s="88"/>
    </row>
    <row r="1249" spans="6:25" s="81" customFormat="1" ht="11.25" outlineLevel="5" x14ac:dyDescent="0.2">
      <c r="F1249" s="82"/>
      <c r="G1249" s="83"/>
      <c r="H1249" s="21" t="str">
        <f>IF(AND(H1248&lt;&gt;"Výkaz výměr:",I1248=""),"Výkaz výměr:","")</f>
        <v/>
      </c>
      <c r="I1249" s="84" t="s">
        <v>330</v>
      </c>
      <c r="J1249" s="215"/>
      <c r="L1249" s="85"/>
      <c r="M1249" s="216">
        <v>0</v>
      </c>
      <c r="N1249" s="244"/>
      <c r="O1249" s="85"/>
      <c r="P1249" s="86"/>
      <c r="Q1249" s="85"/>
      <c r="R1249" s="85"/>
      <c r="S1249" s="85"/>
      <c r="T1249" s="87" t="s">
        <v>14</v>
      </c>
      <c r="U1249" s="85"/>
      <c r="V1249" s="85"/>
      <c r="W1249" s="88"/>
    </row>
    <row r="1250" spans="6:25" s="81" customFormat="1" ht="11.25" outlineLevel="5" x14ac:dyDescent="0.2">
      <c r="F1250" s="82"/>
      <c r="G1250" s="83"/>
      <c r="H1250" s="21" t="str">
        <f>IF(AND(H1249&lt;&gt;"Výkaz výměr:",I1249=""),"Výkaz výměr:","")</f>
        <v/>
      </c>
      <c r="I1250" s="84" t="s">
        <v>307</v>
      </c>
      <c r="J1250" s="215"/>
      <c r="L1250" s="85"/>
      <c r="M1250" s="216">
        <v>11.4</v>
      </c>
      <c r="N1250" s="244"/>
      <c r="O1250" s="85"/>
      <c r="P1250" s="86"/>
      <c r="Q1250" s="85"/>
      <c r="R1250" s="85"/>
      <c r="S1250" s="85"/>
      <c r="T1250" s="87" t="s">
        <v>14</v>
      </c>
      <c r="U1250" s="85"/>
      <c r="V1250" s="85"/>
      <c r="W1250" s="88"/>
    </row>
    <row r="1251" spans="6:25" s="205" customFormat="1" ht="12" outlineLevel="4" x14ac:dyDescent="0.2">
      <c r="F1251" s="72">
        <v>133</v>
      </c>
      <c r="G1251" s="73" t="s">
        <v>34</v>
      </c>
      <c r="H1251" s="74" t="s">
        <v>532</v>
      </c>
      <c r="I1251" s="75" t="s">
        <v>2637</v>
      </c>
      <c r="J1251" s="73" t="s">
        <v>16</v>
      </c>
      <c r="K1251" s="76">
        <v>2.8135200000000003E-2</v>
      </c>
      <c r="L1251" s="77">
        <v>0</v>
      </c>
      <c r="M1251" s="206">
        <v>2.8135200000000003E-2</v>
      </c>
      <c r="N1251" s="232"/>
      <c r="O1251" s="77">
        <f>M1251*N1251</f>
        <v>0</v>
      </c>
      <c r="P1251" s="79">
        <v>1.04528</v>
      </c>
      <c r="Q1251" s="80">
        <f>M1251*P1251</f>
        <v>2.9409161856000003E-2</v>
      </c>
      <c r="R1251" s="79"/>
      <c r="S1251" s="80">
        <f>M1251*R1251</f>
        <v>0</v>
      </c>
      <c r="T1251" s="78">
        <v>15</v>
      </c>
      <c r="U1251" s="78">
        <f>O1251*(T1251/100)</f>
        <v>0</v>
      </c>
      <c r="V1251" s="78">
        <f>O1251+U1251</f>
        <v>0</v>
      </c>
      <c r="W1251" s="75"/>
      <c r="X1251" s="96" t="s">
        <v>1162</v>
      </c>
      <c r="Y1251" s="96">
        <v>1</v>
      </c>
    </row>
    <row r="1252" spans="6:25" s="71" customFormat="1" ht="33.75" outlineLevel="4" x14ac:dyDescent="0.2">
      <c r="F1252" s="207"/>
      <c r="G1252" s="208"/>
      <c r="H1252" s="19" t="s">
        <v>1053</v>
      </c>
      <c r="I1252" s="228" t="s">
        <v>3368</v>
      </c>
      <c r="J1252" s="221"/>
      <c r="K1252" s="221"/>
      <c r="L1252" s="221"/>
      <c r="M1252" s="221"/>
      <c r="N1252" s="245"/>
      <c r="O1252" s="231"/>
      <c r="P1252" s="209"/>
      <c r="Q1252" s="210"/>
      <c r="R1252" s="209"/>
      <c r="S1252" s="210"/>
      <c r="T1252" s="211"/>
      <c r="U1252" s="211"/>
      <c r="V1252" s="211"/>
      <c r="W1252" s="212"/>
      <c r="X1252" s="212"/>
      <c r="Y1252" s="212"/>
    </row>
    <row r="1253" spans="6:25" s="71" customFormat="1" ht="6" customHeight="1" outlineLevel="4" x14ac:dyDescent="0.2">
      <c r="F1253" s="207"/>
      <c r="G1253" s="208"/>
      <c r="H1253" s="20"/>
      <c r="I1253" s="212"/>
      <c r="J1253" s="208"/>
      <c r="K1253" s="213"/>
      <c r="L1253" s="214"/>
      <c r="M1253" s="213"/>
      <c r="N1253" s="241"/>
      <c r="O1253" s="214"/>
      <c r="P1253" s="209"/>
      <c r="Q1253" s="210"/>
      <c r="R1253" s="209"/>
      <c r="S1253" s="210"/>
      <c r="T1253" s="211"/>
      <c r="U1253" s="211"/>
      <c r="V1253" s="211"/>
      <c r="W1253" s="212"/>
      <c r="X1253" s="212"/>
      <c r="Y1253" s="212"/>
    </row>
    <row r="1254" spans="6:25" s="81" customFormat="1" ht="11.25" outlineLevel="5" x14ac:dyDescent="0.2">
      <c r="F1254" s="82"/>
      <c r="G1254" s="83"/>
      <c r="H1254" s="21" t="str">
        <f>IF(AND(H1253&lt;&gt;"Výkaz výměr:",I1253=""),"Výkaz výměr:","")</f>
        <v>Výkaz výměr:</v>
      </c>
      <c r="I1254" s="84" t="s">
        <v>1864</v>
      </c>
      <c r="J1254" s="215"/>
      <c r="L1254" s="85"/>
      <c r="M1254" s="216">
        <v>0</v>
      </c>
      <c r="N1254" s="244"/>
      <c r="O1254" s="85"/>
      <c r="P1254" s="86"/>
      <c r="Q1254" s="85"/>
      <c r="R1254" s="85"/>
      <c r="S1254" s="85"/>
      <c r="T1254" s="87" t="s">
        <v>14</v>
      </c>
      <c r="U1254" s="85"/>
      <c r="V1254" s="85"/>
      <c r="W1254" s="88"/>
    </row>
    <row r="1255" spans="6:25" s="81" customFormat="1" ht="11.25" outlineLevel="5" x14ac:dyDescent="0.2">
      <c r="F1255" s="82"/>
      <c r="G1255" s="83"/>
      <c r="H1255" s="21" t="str">
        <f>IF(AND(H1254&lt;&gt;"Výkaz výměr:",I1254=""),"Výkaz výměr:","")</f>
        <v/>
      </c>
      <c r="I1255" s="84" t="s">
        <v>330</v>
      </c>
      <c r="J1255" s="215"/>
      <c r="L1255" s="85"/>
      <c r="M1255" s="216">
        <v>0</v>
      </c>
      <c r="N1255" s="244"/>
      <c r="O1255" s="85"/>
      <c r="P1255" s="86"/>
      <c r="Q1255" s="85"/>
      <c r="R1255" s="85"/>
      <c r="S1255" s="85"/>
      <c r="T1255" s="87" t="s">
        <v>14</v>
      </c>
      <c r="U1255" s="85"/>
      <c r="V1255" s="85"/>
      <c r="W1255" s="88"/>
    </row>
    <row r="1256" spans="6:25" s="81" customFormat="1" ht="11.25" outlineLevel="5" x14ac:dyDescent="0.2">
      <c r="F1256" s="82"/>
      <c r="G1256" s="83"/>
      <c r="H1256" s="21" t="str">
        <f>IF(AND(H1255&lt;&gt;"Výkaz výměr:",I1255=""),"Výkaz výměr:","")</f>
        <v/>
      </c>
      <c r="I1256" s="84" t="s">
        <v>169</v>
      </c>
      <c r="J1256" s="215"/>
      <c r="L1256" s="85"/>
      <c r="M1256" s="216">
        <v>0</v>
      </c>
      <c r="N1256" s="244"/>
      <c r="O1256" s="85"/>
      <c r="P1256" s="86"/>
      <c r="Q1256" s="85"/>
      <c r="R1256" s="85"/>
      <c r="S1256" s="85"/>
      <c r="T1256" s="87" t="s">
        <v>14</v>
      </c>
      <c r="U1256" s="85"/>
      <c r="V1256" s="85"/>
      <c r="W1256" s="88"/>
    </row>
    <row r="1257" spans="6:25" s="81" customFormat="1" ht="11.25" outlineLevel="5" x14ac:dyDescent="0.2">
      <c r="F1257" s="82"/>
      <c r="G1257" s="83"/>
      <c r="H1257" s="21" t="str">
        <f>IF(AND(H1256&lt;&gt;"Výkaz výměr:",I1256=""),"Výkaz výměr:","")</f>
        <v/>
      </c>
      <c r="I1257" s="84" t="s">
        <v>1519</v>
      </c>
      <c r="J1257" s="215"/>
      <c r="L1257" s="85"/>
      <c r="M1257" s="216">
        <v>2.8135200000000003E-2</v>
      </c>
      <c r="N1257" s="244"/>
      <c r="O1257" s="85"/>
      <c r="P1257" s="86"/>
      <c r="Q1257" s="85"/>
      <c r="R1257" s="85"/>
      <c r="S1257" s="85"/>
      <c r="T1257" s="87" t="s">
        <v>14</v>
      </c>
      <c r="U1257" s="85"/>
      <c r="V1257" s="85"/>
      <c r="W1257" s="88"/>
    </row>
    <row r="1258" spans="6:25" s="205" customFormat="1" ht="12" outlineLevel="4" x14ac:dyDescent="0.2">
      <c r="F1258" s="72">
        <v>134</v>
      </c>
      <c r="G1258" s="73" t="s">
        <v>34</v>
      </c>
      <c r="H1258" s="74" t="s">
        <v>533</v>
      </c>
      <c r="I1258" s="75" t="s">
        <v>2606</v>
      </c>
      <c r="J1258" s="73" t="s">
        <v>16</v>
      </c>
      <c r="K1258" s="76">
        <v>7.7007000000000004E-3</v>
      </c>
      <c r="L1258" s="77">
        <v>0</v>
      </c>
      <c r="M1258" s="206">
        <v>7.7007000000000004E-3</v>
      </c>
      <c r="N1258" s="232"/>
      <c r="O1258" s="77">
        <f>M1258*N1258</f>
        <v>0</v>
      </c>
      <c r="P1258" s="79">
        <v>1.06277</v>
      </c>
      <c r="Q1258" s="80">
        <f>M1258*P1258</f>
        <v>8.1840729389999999E-3</v>
      </c>
      <c r="R1258" s="79"/>
      <c r="S1258" s="80">
        <f>M1258*R1258</f>
        <v>0</v>
      </c>
      <c r="T1258" s="78">
        <v>15</v>
      </c>
      <c r="U1258" s="78">
        <f>O1258*(T1258/100)</f>
        <v>0</v>
      </c>
      <c r="V1258" s="78">
        <f>O1258+U1258</f>
        <v>0</v>
      </c>
      <c r="W1258" s="75"/>
      <c r="X1258" s="96" t="s">
        <v>1162</v>
      </c>
      <c r="Y1258" s="96">
        <v>1</v>
      </c>
    </row>
    <row r="1259" spans="6:25" s="71" customFormat="1" ht="33.75" outlineLevel="4" x14ac:dyDescent="0.2">
      <c r="F1259" s="207"/>
      <c r="G1259" s="208"/>
      <c r="H1259" s="19" t="s">
        <v>1053</v>
      </c>
      <c r="I1259" s="228" t="s">
        <v>3347</v>
      </c>
      <c r="J1259" s="221"/>
      <c r="K1259" s="221"/>
      <c r="L1259" s="221"/>
      <c r="M1259" s="221"/>
      <c r="N1259" s="245"/>
      <c r="O1259" s="231"/>
      <c r="P1259" s="209"/>
      <c r="Q1259" s="210"/>
      <c r="R1259" s="209"/>
      <c r="S1259" s="210"/>
      <c r="T1259" s="211"/>
      <c r="U1259" s="211"/>
      <c r="V1259" s="211"/>
      <c r="W1259" s="212"/>
      <c r="X1259" s="212"/>
      <c r="Y1259" s="212"/>
    </row>
    <row r="1260" spans="6:25" s="71" customFormat="1" ht="6" customHeight="1" outlineLevel="4" x14ac:dyDescent="0.2">
      <c r="F1260" s="207"/>
      <c r="G1260" s="208"/>
      <c r="H1260" s="20"/>
      <c r="I1260" s="212"/>
      <c r="J1260" s="208"/>
      <c r="K1260" s="213"/>
      <c r="L1260" s="214"/>
      <c r="M1260" s="213"/>
      <c r="N1260" s="241"/>
      <c r="O1260" s="214"/>
      <c r="P1260" s="209"/>
      <c r="Q1260" s="210"/>
      <c r="R1260" s="209"/>
      <c r="S1260" s="210"/>
      <c r="T1260" s="211"/>
      <c r="U1260" s="211"/>
      <c r="V1260" s="211"/>
      <c r="W1260" s="212"/>
      <c r="X1260" s="212"/>
      <c r="Y1260" s="212"/>
    </row>
    <row r="1261" spans="6:25" s="81" customFormat="1" ht="11.25" outlineLevel="5" x14ac:dyDescent="0.2">
      <c r="F1261" s="82"/>
      <c r="G1261" s="83"/>
      <c r="H1261" s="21" t="str">
        <f>IF(AND(H1260&lt;&gt;"Výkaz výměr:",I1260=""),"Výkaz výměr:","")</f>
        <v>Výkaz výměr:</v>
      </c>
      <c r="I1261" s="84" t="s">
        <v>1864</v>
      </c>
      <c r="J1261" s="215"/>
      <c r="L1261" s="85"/>
      <c r="M1261" s="216">
        <v>0</v>
      </c>
      <c r="N1261" s="244"/>
      <c r="O1261" s="85"/>
      <c r="P1261" s="86"/>
      <c r="Q1261" s="85"/>
      <c r="R1261" s="85"/>
      <c r="S1261" s="85"/>
      <c r="T1261" s="87" t="s">
        <v>14</v>
      </c>
      <c r="U1261" s="85"/>
      <c r="V1261" s="85"/>
      <c r="W1261" s="88"/>
    </row>
    <row r="1262" spans="6:25" s="81" customFormat="1" ht="11.25" outlineLevel="5" x14ac:dyDescent="0.2">
      <c r="F1262" s="82"/>
      <c r="G1262" s="83"/>
      <c r="H1262" s="21" t="str">
        <f>IF(AND(H1261&lt;&gt;"Výkaz výměr:",I1261=""),"Výkaz výměr:","")</f>
        <v/>
      </c>
      <c r="I1262" s="84" t="s">
        <v>330</v>
      </c>
      <c r="J1262" s="215"/>
      <c r="L1262" s="85"/>
      <c r="M1262" s="216">
        <v>0</v>
      </c>
      <c r="N1262" s="244"/>
      <c r="O1262" s="85"/>
      <c r="P1262" s="86"/>
      <c r="Q1262" s="85"/>
      <c r="R1262" s="85"/>
      <c r="S1262" s="85"/>
      <c r="T1262" s="87" t="s">
        <v>14</v>
      </c>
      <c r="U1262" s="85"/>
      <c r="V1262" s="85"/>
      <c r="W1262" s="88"/>
    </row>
    <row r="1263" spans="6:25" s="81" customFormat="1" ht="11.25" outlineLevel="5" x14ac:dyDescent="0.2">
      <c r="F1263" s="82"/>
      <c r="G1263" s="83"/>
      <c r="H1263" s="21" t="str">
        <f>IF(AND(H1262&lt;&gt;"Výkaz výměr:",I1262=""),"Výkaz výměr:","")</f>
        <v/>
      </c>
      <c r="I1263" s="84" t="s">
        <v>996</v>
      </c>
      <c r="J1263" s="215"/>
      <c r="L1263" s="85"/>
      <c r="M1263" s="216">
        <v>0</v>
      </c>
      <c r="N1263" s="244"/>
      <c r="O1263" s="85"/>
      <c r="P1263" s="86"/>
      <c r="Q1263" s="85"/>
      <c r="R1263" s="85"/>
      <c r="S1263" s="85"/>
      <c r="T1263" s="87" t="s">
        <v>14</v>
      </c>
      <c r="U1263" s="85"/>
      <c r="V1263" s="85"/>
      <c r="W1263" s="88"/>
    </row>
    <row r="1264" spans="6:25" s="81" customFormat="1" ht="11.25" outlineLevel="5" x14ac:dyDescent="0.2">
      <c r="F1264" s="82"/>
      <c r="G1264" s="83"/>
      <c r="H1264" s="21" t="str">
        <f>IF(AND(H1263&lt;&gt;"Výkaz výměr:",I1263=""),"Výkaz výměr:","")</f>
        <v/>
      </c>
      <c r="I1264" s="84" t="s">
        <v>2062</v>
      </c>
      <c r="J1264" s="215"/>
      <c r="L1264" s="85"/>
      <c r="M1264" s="216">
        <v>7.7007000000000004E-3</v>
      </c>
      <c r="N1264" s="244"/>
      <c r="O1264" s="85"/>
      <c r="P1264" s="86"/>
      <c r="Q1264" s="85"/>
      <c r="R1264" s="85"/>
      <c r="S1264" s="85"/>
      <c r="T1264" s="87" t="s">
        <v>14</v>
      </c>
      <c r="U1264" s="85"/>
      <c r="V1264" s="85"/>
      <c r="W1264" s="88"/>
    </row>
    <row r="1265" spans="6:25" s="205" customFormat="1" ht="24" outlineLevel="4" x14ac:dyDescent="0.2">
      <c r="F1265" s="72">
        <v>135</v>
      </c>
      <c r="G1265" s="73" t="s">
        <v>34</v>
      </c>
      <c r="H1265" s="74" t="s">
        <v>534</v>
      </c>
      <c r="I1265" s="75" t="s">
        <v>2957</v>
      </c>
      <c r="J1265" s="73" t="s">
        <v>16</v>
      </c>
      <c r="K1265" s="76">
        <v>8.4191999999999989E-2</v>
      </c>
      <c r="L1265" s="77">
        <v>0</v>
      </c>
      <c r="M1265" s="206">
        <v>8.4191999999999989E-2</v>
      </c>
      <c r="N1265" s="232"/>
      <c r="O1265" s="77">
        <f>M1265*N1265</f>
        <v>0</v>
      </c>
      <c r="P1265" s="79">
        <v>1.0900000000000001</v>
      </c>
      <c r="Q1265" s="80">
        <f>M1265*P1265</f>
        <v>9.1769279999999995E-2</v>
      </c>
      <c r="R1265" s="79"/>
      <c r="S1265" s="80">
        <f>M1265*R1265</f>
        <v>0</v>
      </c>
      <c r="T1265" s="78">
        <v>15</v>
      </c>
      <c r="U1265" s="78">
        <f>O1265*(T1265/100)</f>
        <v>0</v>
      </c>
      <c r="V1265" s="78">
        <f>O1265+U1265</f>
        <v>0</v>
      </c>
      <c r="W1265" s="75"/>
      <c r="X1265" s="96" t="s">
        <v>1162</v>
      </c>
      <c r="Y1265" s="96">
        <v>1</v>
      </c>
    </row>
    <row r="1266" spans="6:25" s="71" customFormat="1" ht="33.75" outlineLevel="4" x14ac:dyDescent="0.2">
      <c r="F1266" s="207"/>
      <c r="G1266" s="208"/>
      <c r="H1266" s="19" t="s">
        <v>1053</v>
      </c>
      <c r="I1266" s="228" t="s">
        <v>3229</v>
      </c>
      <c r="J1266" s="221"/>
      <c r="K1266" s="221"/>
      <c r="L1266" s="221"/>
      <c r="M1266" s="221"/>
      <c r="N1266" s="245"/>
      <c r="O1266" s="231"/>
      <c r="P1266" s="209"/>
      <c r="Q1266" s="210"/>
      <c r="R1266" s="209"/>
      <c r="S1266" s="210"/>
      <c r="T1266" s="211"/>
      <c r="U1266" s="211"/>
      <c r="V1266" s="211"/>
      <c r="W1266" s="212"/>
      <c r="X1266" s="212"/>
      <c r="Y1266" s="212"/>
    </row>
    <row r="1267" spans="6:25" s="71" customFormat="1" ht="6" customHeight="1" outlineLevel="4" x14ac:dyDescent="0.2">
      <c r="F1267" s="207"/>
      <c r="G1267" s="208"/>
      <c r="H1267" s="20"/>
      <c r="I1267" s="212"/>
      <c r="J1267" s="208"/>
      <c r="K1267" s="213"/>
      <c r="L1267" s="214"/>
      <c r="M1267" s="213"/>
      <c r="N1267" s="241"/>
      <c r="O1267" s="214"/>
      <c r="P1267" s="209"/>
      <c r="Q1267" s="210"/>
      <c r="R1267" s="209"/>
      <c r="S1267" s="210"/>
      <c r="T1267" s="211"/>
      <c r="U1267" s="211"/>
      <c r="V1267" s="211"/>
      <c r="W1267" s="212"/>
      <c r="X1267" s="212"/>
      <c r="Y1267" s="212"/>
    </row>
    <row r="1268" spans="6:25" s="81" customFormat="1" ht="11.25" outlineLevel="5" x14ac:dyDescent="0.2">
      <c r="F1268" s="82"/>
      <c r="G1268" s="83"/>
      <c r="H1268" s="21" t="str">
        <f>IF(AND(H1267&lt;&gt;"Výkaz výměr:",I1267=""),"Výkaz výměr:","")</f>
        <v>Výkaz výměr:</v>
      </c>
      <c r="I1268" s="84" t="s">
        <v>1864</v>
      </c>
      <c r="J1268" s="215"/>
      <c r="L1268" s="85"/>
      <c r="M1268" s="216">
        <v>0</v>
      </c>
      <c r="N1268" s="244"/>
      <c r="O1268" s="85"/>
      <c r="P1268" s="86"/>
      <c r="Q1268" s="85"/>
      <c r="R1268" s="85"/>
      <c r="S1268" s="85"/>
      <c r="T1268" s="87" t="s">
        <v>14</v>
      </c>
      <c r="U1268" s="85"/>
      <c r="V1268" s="85"/>
      <c r="W1268" s="88"/>
    </row>
    <row r="1269" spans="6:25" s="81" customFormat="1" ht="11.25" outlineLevel="5" x14ac:dyDescent="0.2">
      <c r="F1269" s="82"/>
      <c r="G1269" s="83"/>
      <c r="H1269" s="21" t="str">
        <f>IF(AND(H1268&lt;&gt;"Výkaz výměr:",I1268=""),"Výkaz výměr:","")</f>
        <v/>
      </c>
      <c r="I1269" s="84" t="s">
        <v>329</v>
      </c>
      <c r="J1269" s="215"/>
      <c r="L1269" s="85"/>
      <c r="M1269" s="216">
        <v>0</v>
      </c>
      <c r="N1269" s="244"/>
      <c r="O1269" s="85"/>
      <c r="P1269" s="86"/>
      <c r="Q1269" s="85"/>
      <c r="R1269" s="85"/>
      <c r="S1269" s="85"/>
      <c r="T1269" s="87" t="s">
        <v>14</v>
      </c>
      <c r="U1269" s="85"/>
      <c r="V1269" s="85"/>
      <c r="W1269" s="88"/>
    </row>
    <row r="1270" spans="6:25" s="81" customFormat="1" ht="11.25" outlineLevel="5" x14ac:dyDescent="0.2">
      <c r="F1270" s="82"/>
      <c r="G1270" s="83"/>
      <c r="H1270" s="21" t="str">
        <f>IF(AND(H1269&lt;&gt;"Výkaz výměr:",I1269=""),"Výkaz výměr:","")</f>
        <v/>
      </c>
      <c r="I1270" s="84" t="s">
        <v>1077</v>
      </c>
      <c r="J1270" s="215"/>
      <c r="L1270" s="85"/>
      <c r="M1270" s="216">
        <v>0</v>
      </c>
      <c r="N1270" s="244"/>
      <c r="O1270" s="85"/>
      <c r="P1270" s="86"/>
      <c r="Q1270" s="85"/>
      <c r="R1270" s="85"/>
      <c r="S1270" s="85"/>
      <c r="T1270" s="87" t="s">
        <v>14</v>
      </c>
      <c r="U1270" s="85"/>
      <c r="V1270" s="85"/>
      <c r="W1270" s="88"/>
    </row>
    <row r="1271" spans="6:25" s="81" customFormat="1" ht="11.25" outlineLevel="5" x14ac:dyDescent="0.2">
      <c r="F1271" s="82"/>
      <c r="G1271" s="83"/>
      <c r="H1271" s="21" t="str">
        <f>IF(AND(H1270&lt;&gt;"Výkaz výměr:",I1270=""),"Výkaz výměr:","")</f>
        <v/>
      </c>
      <c r="I1271" s="84" t="s">
        <v>1473</v>
      </c>
      <c r="J1271" s="215"/>
      <c r="L1271" s="85"/>
      <c r="M1271" s="216">
        <v>8.4191999999999989E-2</v>
      </c>
      <c r="N1271" s="244"/>
      <c r="O1271" s="85"/>
      <c r="P1271" s="86"/>
      <c r="Q1271" s="85"/>
      <c r="R1271" s="85"/>
      <c r="S1271" s="85"/>
      <c r="T1271" s="87" t="s">
        <v>14</v>
      </c>
      <c r="U1271" s="85"/>
      <c r="V1271" s="85"/>
      <c r="W1271" s="88"/>
    </row>
    <row r="1272" spans="6:25" s="6" customFormat="1" ht="12.75" customHeight="1" outlineLevel="4" x14ac:dyDescent="0.2">
      <c r="F1272" s="7"/>
      <c r="G1272" s="8"/>
      <c r="H1272" s="8"/>
      <c r="I1272" s="217"/>
      <c r="J1272" s="218"/>
      <c r="K1272" s="219"/>
      <c r="L1272" s="220"/>
      <c r="M1272" s="219"/>
      <c r="N1272" s="242"/>
      <c r="O1272" s="11"/>
      <c r="P1272" s="12"/>
      <c r="Q1272" s="11"/>
      <c r="R1272" s="11"/>
      <c r="S1272" s="11"/>
      <c r="T1272" s="5" t="s">
        <v>14</v>
      </c>
      <c r="U1272" s="11"/>
      <c r="V1272" s="11"/>
      <c r="W1272" s="11"/>
    </row>
    <row r="1273" spans="6:25" s="60" customFormat="1" ht="16.5" customHeight="1" outlineLevel="3" x14ac:dyDescent="0.2">
      <c r="F1273" s="61"/>
      <c r="G1273" s="62"/>
      <c r="H1273" s="63"/>
      <c r="I1273" s="227" t="s">
        <v>3696</v>
      </c>
      <c r="J1273" s="62"/>
      <c r="K1273" s="64"/>
      <c r="L1273" s="65"/>
      <c r="M1273" s="64"/>
      <c r="N1273" s="239"/>
      <c r="O1273" s="65">
        <f>SUBTOTAL(9,O1274:O1325)</f>
        <v>0</v>
      </c>
      <c r="P1273" s="67"/>
      <c r="Q1273" s="68">
        <f>SUBTOTAL(9,Q1274:Q1325)</f>
        <v>29.329819149999999</v>
      </c>
      <c r="R1273" s="65"/>
      <c r="S1273" s="68">
        <f>SUBTOTAL(9,S1274:S1325)</f>
        <v>0</v>
      </c>
      <c r="T1273" s="69" t="s">
        <v>14</v>
      </c>
      <c r="U1273" s="66">
        <f>SUBTOTAL(9,U1274:U1325)</f>
        <v>0</v>
      </c>
      <c r="V1273" s="66">
        <f>SUBTOTAL(9,V1274:V1325)</f>
        <v>0</v>
      </c>
      <c r="W1273" s="70"/>
      <c r="Y1273" s="66">
        <f>SUBTOTAL(9,Y1274:Y1325)</f>
        <v>6</v>
      </c>
    </row>
    <row r="1274" spans="6:25" s="205" customFormat="1" ht="24" outlineLevel="4" x14ac:dyDescent="0.2">
      <c r="F1274" s="72">
        <v>136</v>
      </c>
      <c r="G1274" s="73" t="s">
        <v>34</v>
      </c>
      <c r="H1274" s="74" t="s">
        <v>525</v>
      </c>
      <c r="I1274" s="75" t="s">
        <v>2587</v>
      </c>
      <c r="J1274" s="73" t="s">
        <v>38</v>
      </c>
      <c r="K1274" s="76">
        <v>55.489499999999985</v>
      </c>
      <c r="L1274" s="77">
        <v>0</v>
      </c>
      <c r="M1274" s="206">
        <v>55.489499999999985</v>
      </c>
      <c r="N1274" s="232"/>
      <c r="O1274" s="77">
        <f>M1274*N1274</f>
        <v>0</v>
      </c>
      <c r="P1274" s="79">
        <v>0.21709999999999999</v>
      </c>
      <c r="Q1274" s="80">
        <f>M1274*P1274</f>
        <v>12.046770449999997</v>
      </c>
      <c r="R1274" s="79"/>
      <c r="S1274" s="80">
        <f>M1274*R1274</f>
        <v>0</v>
      </c>
      <c r="T1274" s="78">
        <v>15</v>
      </c>
      <c r="U1274" s="78">
        <f>O1274*(T1274/100)</f>
        <v>0</v>
      </c>
      <c r="V1274" s="78">
        <f>O1274+U1274</f>
        <v>0</v>
      </c>
      <c r="W1274" s="75"/>
      <c r="X1274" s="96" t="s">
        <v>1162</v>
      </c>
      <c r="Y1274" s="96">
        <v>1</v>
      </c>
    </row>
    <row r="1275" spans="6:25" s="71" customFormat="1" ht="56.25" outlineLevel="4" x14ac:dyDescent="0.2">
      <c r="F1275" s="207"/>
      <c r="G1275" s="208"/>
      <c r="H1275" s="19" t="s">
        <v>1053</v>
      </c>
      <c r="I1275" s="228" t="s">
        <v>3508</v>
      </c>
      <c r="J1275" s="221"/>
      <c r="K1275" s="221"/>
      <c r="L1275" s="221"/>
      <c r="M1275" s="221"/>
      <c r="N1275" s="245"/>
      <c r="O1275" s="231"/>
      <c r="P1275" s="209"/>
      <c r="Q1275" s="210"/>
      <c r="R1275" s="209"/>
      <c r="S1275" s="210"/>
      <c r="T1275" s="211"/>
      <c r="U1275" s="211"/>
      <c r="V1275" s="211"/>
      <c r="W1275" s="212"/>
      <c r="X1275" s="212"/>
      <c r="Y1275" s="212"/>
    </row>
    <row r="1276" spans="6:25" s="71" customFormat="1" ht="6" customHeight="1" outlineLevel="4" x14ac:dyDescent="0.2">
      <c r="F1276" s="207"/>
      <c r="G1276" s="208"/>
      <c r="H1276" s="20"/>
      <c r="I1276" s="212"/>
      <c r="J1276" s="208"/>
      <c r="K1276" s="213"/>
      <c r="L1276" s="214"/>
      <c r="M1276" s="213"/>
      <c r="N1276" s="241"/>
      <c r="O1276" s="214"/>
      <c r="P1276" s="209"/>
      <c r="Q1276" s="210"/>
      <c r="R1276" s="209"/>
      <c r="S1276" s="210"/>
      <c r="T1276" s="211"/>
      <c r="U1276" s="211"/>
      <c r="V1276" s="211"/>
      <c r="W1276" s="212"/>
      <c r="X1276" s="212"/>
      <c r="Y1276" s="212"/>
    </row>
    <row r="1277" spans="6:25" s="81" customFormat="1" ht="11.25" outlineLevel="5" x14ac:dyDescent="0.2">
      <c r="F1277" s="82"/>
      <c r="G1277" s="83"/>
      <c r="H1277" s="21" t="str">
        <f t="shared" ref="H1277:H1282" si="32">IF(AND(H1276&lt;&gt;"Výkaz výměr:",I1276=""),"Výkaz výměr:","")</f>
        <v>Výkaz výměr:</v>
      </c>
      <c r="I1277" s="84" t="s">
        <v>2231</v>
      </c>
      <c r="J1277" s="215"/>
      <c r="L1277" s="85"/>
      <c r="M1277" s="216">
        <v>0</v>
      </c>
      <c r="N1277" s="244"/>
      <c r="O1277" s="85"/>
      <c r="P1277" s="86"/>
      <c r="Q1277" s="85"/>
      <c r="R1277" s="85"/>
      <c r="S1277" s="85"/>
      <c r="T1277" s="87" t="s">
        <v>14</v>
      </c>
      <c r="U1277" s="85"/>
      <c r="V1277" s="85"/>
      <c r="W1277" s="88"/>
    </row>
    <row r="1278" spans="6:25" s="81" customFormat="1" ht="11.25" outlineLevel="5" x14ac:dyDescent="0.2">
      <c r="F1278" s="82"/>
      <c r="G1278" s="83"/>
      <c r="H1278" s="21" t="str">
        <f t="shared" si="32"/>
        <v/>
      </c>
      <c r="I1278" s="84" t="s">
        <v>2429</v>
      </c>
      <c r="J1278" s="215"/>
      <c r="L1278" s="85"/>
      <c r="M1278" s="216">
        <v>0</v>
      </c>
      <c r="N1278" s="244"/>
      <c r="O1278" s="85"/>
      <c r="P1278" s="86"/>
      <c r="Q1278" s="85"/>
      <c r="R1278" s="85"/>
      <c r="S1278" s="85"/>
      <c r="T1278" s="87" t="s">
        <v>14</v>
      </c>
      <c r="U1278" s="85"/>
      <c r="V1278" s="85"/>
      <c r="W1278" s="88"/>
    </row>
    <row r="1279" spans="6:25" s="81" customFormat="1" ht="11.25" outlineLevel="5" x14ac:dyDescent="0.2">
      <c r="F1279" s="82"/>
      <c r="G1279" s="83"/>
      <c r="H1279" s="21" t="str">
        <f t="shared" si="32"/>
        <v/>
      </c>
      <c r="I1279" s="84" t="s">
        <v>1866</v>
      </c>
      <c r="J1279" s="215"/>
      <c r="L1279" s="85"/>
      <c r="M1279" s="216">
        <v>0</v>
      </c>
      <c r="N1279" s="244"/>
      <c r="O1279" s="85"/>
      <c r="P1279" s="86"/>
      <c r="Q1279" s="85"/>
      <c r="R1279" s="85"/>
      <c r="S1279" s="85"/>
      <c r="T1279" s="87" t="s">
        <v>14</v>
      </c>
      <c r="U1279" s="85"/>
      <c r="V1279" s="85"/>
      <c r="W1279" s="88"/>
    </row>
    <row r="1280" spans="6:25" s="81" customFormat="1" ht="11.25" outlineLevel="5" x14ac:dyDescent="0.2">
      <c r="F1280" s="82"/>
      <c r="G1280" s="83"/>
      <c r="H1280" s="21" t="str">
        <f t="shared" si="32"/>
        <v/>
      </c>
      <c r="I1280" s="84" t="s">
        <v>2287</v>
      </c>
      <c r="J1280" s="215"/>
      <c r="L1280" s="85"/>
      <c r="M1280" s="216">
        <v>47.794499999999985</v>
      </c>
      <c r="N1280" s="244"/>
      <c r="O1280" s="85"/>
      <c r="P1280" s="86"/>
      <c r="Q1280" s="85"/>
      <c r="R1280" s="85"/>
      <c r="S1280" s="85"/>
      <c r="T1280" s="87" t="s">
        <v>14</v>
      </c>
      <c r="U1280" s="85"/>
      <c r="V1280" s="85"/>
      <c r="W1280" s="88"/>
    </row>
    <row r="1281" spans="6:25" s="81" customFormat="1" ht="11.25" outlineLevel="5" x14ac:dyDescent="0.2">
      <c r="F1281" s="82"/>
      <c r="G1281" s="83"/>
      <c r="H1281" s="21" t="str">
        <f t="shared" si="32"/>
        <v/>
      </c>
      <c r="I1281" s="84" t="s">
        <v>1908</v>
      </c>
      <c r="J1281" s="215"/>
      <c r="L1281" s="85"/>
      <c r="M1281" s="216">
        <v>0</v>
      </c>
      <c r="N1281" s="244"/>
      <c r="O1281" s="85"/>
      <c r="P1281" s="86"/>
      <c r="Q1281" s="85"/>
      <c r="R1281" s="85"/>
      <c r="S1281" s="85"/>
      <c r="T1281" s="87" t="s">
        <v>14</v>
      </c>
      <c r="U1281" s="85"/>
      <c r="V1281" s="85"/>
      <c r="W1281" s="88"/>
    </row>
    <row r="1282" spans="6:25" s="81" customFormat="1" ht="11.25" outlineLevel="5" x14ac:dyDescent="0.2">
      <c r="F1282" s="82"/>
      <c r="G1282" s="83"/>
      <c r="H1282" s="21" t="str">
        <f t="shared" si="32"/>
        <v/>
      </c>
      <c r="I1282" s="84" t="s">
        <v>1018</v>
      </c>
      <c r="J1282" s="215"/>
      <c r="L1282" s="85"/>
      <c r="M1282" s="216">
        <v>7.6949999999999994</v>
      </c>
      <c r="N1282" s="244"/>
      <c r="O1282" s="85"/>
      <c r="P1282" s="86"/>
      <c r="Q1282" s="85"/>
      <c r="R1282" s="85"/>
      <c r="S1282" s="85"/>
      <c r="T1282" s="87" t="s">
        <v>14</v>
      </c>
      <c r="U1282" s="85"/>
      <c r="V1282" s="85"/>
      <c r="W1282" s="88"/>
    </row>
    <row r="1283" spans="6:25" s="205" customFormat="1" ht="24" outlineLevel="4" x14ac:dyDescent="0.2">
      <c r="F1283" s="72">
        <v>137</v>
      </c>
      <c r="G1283" s="73" t="s">
        <v>34</v>
      </c>
      <c r="H1283" s="74" t="s">
        <v>541</v>
      </c>
      <c r="I1283" s="75" t="s">
        <v>3295</v>
      </c>
      <c r="J1283" s="73" t="s">
        <v>38</v>
      </c>
      <c r="K1283" s="76">
        <v>55.63</v>
      </c>
      <c r="L1283" s="77">
        <v>0</v>
      </c>
      <c r="M1283" s="206">
        <v>55.63</v>
      </c>
      <c r="N1283" s="232"/>
      <c r="O1283" s="77">
        <f>M1283*N1283</f>
        <v>0</v>
      </c>
      <c r="P1283" s="79">
        <v>0.22572999999999999</v>
      </c>
      <c r="Q1283" s="80">
        <f>M1283*P1283</f>
        <v>12.5573599</v>
      </c>
      <c r="R1283" s="79"/>
      <c r="S1283" s="80">
        <f>M1283*R1283</f>
        <v>0</v>
      </c>
      <c r="T1283" s="78">
        <v>15</v>
      </c>
      <c r="U1283" s="78">
        <f>O1283*(T1283/100)</f>
        <v>0</v>
      </c>
      <c r="V1283" s="78">
        <f>O1283+U1283</f>
        <v>0</v>
      </c>
      <c r="W1283" s="75"/>
      <c r="X1283" s="96" t="s">
        <v>1162</v>
      </c>
      <c r="Y1283" s="96">
        <v>1</v>
      </c>
    </row>
    <row r="1284" spans="6:25" s="71" customFormat="1" ht="56.25" outlineLevel="4" x14ac:dyDescent="0.2">
      <c r="F1284" s="207"/>
      <c r="G1284" s="208"/>
      <c r="H1284" s="19" t="s">
        <v>1053</v>
      </c>
      <c r="I1284" s="228" t="s">
        <v>3547</v>
      </c>
      <c r="J1284" s="221"/>
      <c r="K1284" s="221"/>
      <c r="L1284" s="221"/>
      <c r="M1284" s="221"/>
      <c r="N1284" s="245"/>
      <c r="O1284" s="231"/>
      <c r="P1284" s="209"/>
      <c r="Q1284" s="210"/>
      <c r="R1284" s="209"/>
      <c r="S1284" s="210"/>
      <c r="T1284" s="211"/>
      <c r="U1284" s="211"/>
      <c r="V1284" s="211"/>
      <c r="W1284" s="212"/>
      <c r="X1284" s="212"/>
      <c r="Y1284" s="212"/>
    </row>
    <row r="1285" spans="6:25" s="71" customFormat="1" ht="6" customHeight="1" outlineLevel="4" x14ac:dyDescent="0.2">
      <c r="F1285" s="207"/>
      <c r="G1285" s="208"/>
      <c r="H1285" s="20"/>
      <c r="I1285" s="212"/>
      <c r="J1285" s="208"/>
      <c r="K1285" s="213"/>
      <c r="L1285" s="214"/>
      <c r="M1285" s="213"/>
      <c r="N1285" s="241"/>
      <c r="O1285" s="214"/>
      <c r="P1285" s="209"/>
      <c r="Q1285" s="210"/>
      <c r="R1285" s="209"/>
      <c r="S1285" s="210"/>
      <c r="T1285" s="211"/>
      <c r="U1285" s="211"/>
      <c r="V1285" s="211"/>
      <c r="W1285" s="212"/>
      <c r="X1285" s="212"/>
      <c r="Y1285" s="212"/>
    </row>
    <row r="1286" spans="6:25" s="81" customFormat="1" ht="11.25" outlineLevel="5" x14ac:dyDescent="0.2">
      <c r="F1286" s="82"/>
      <c r="G1286" s="83"/>
      <c r="H1286" s="21" t="str">
        <f t="shared" ref="H1286:H1294" si="33">IF(AND(H1285&lt;&gt;"Výkaz výměr:",I1285=""),"Výkaz výměr:","")</f>
        <v>Výkaz výměr:</v>
      </c>
      <c r="I1286" s="84" t="s">
        <v>2231</v>
      </c>
      <c r="J1286" s="215"/>
      <c r="L1286" s="85"/>
      <c r="M1286" s="216">
        <v>0</v>
      </c>
      <c r="N1286" s="244"/>
      <c r="O1286" s="85"/>
      <c r="P1286" s="86"/>
      <c r="Q1286" s="85"/>
      <c r="R1286" s="85"/>
      <c r="S1286" s="85"/>
      <c r="T1286" s="87" t="s">
        <v>14</v>
      </c>
      <c r="U1286" s="85"/>
      <c r="V1286" s="85"/>
      <c r="W1286" s="88"/>
    </row>
    <row r="1287" spans="6:25" s="81" customFormat="1" ht="11.25" outlineLevel="5" x14ac:dyDescent="0.2">
      <c r="F1287" s="82"/>
      <c r="G1287" s="83"/>
      <c r="H1287" s="21" t="str">
        <f t="shared" si="33"/>
        <v/>
      </c>
      <c r="I1287" s="84" t="s">
        <v>2429</v>
      </c>
      <c r="J1287" s="215"/>
      <c r="L1287" s="85"/>
      <c r="M1287" s="216">
        <v>0</v>
      </c>
      <c r="N1287" s="244"/>
      <c r="O1287" s="85"/>
      <c r="P1287" s="86"/>
      <c r="Q1287" s="85"/>
      <c r="R1287" s="85"/>
      <c r="S1287" s="85"/>
      <c r="T1287" s="87" t="s">
        <v>14</v>
      </c>
      <c r="U1287" s="85"/>
      <c r="V1287" s="85"/>
      <c r="W1287" s="88"/>
    </row>
    <row r="1288" spans="6:25" s="81" customFormat="1" ht="11.25" outlineLevel="5" x14ac:dyDescent="0.2">
      <c r="F1288" s="82"/>
      <c r="G1288" s="83"/>
      <c r="H1288" s="21" t="str">
        <f t="shared" si="33"/>
        <v/>
      </c>
      <c r="I1288" s="84" t="s">
        <v>1947</v>
      </c>
      <c r="J1288" s="215"/>
      <c r="L1288" s="85"/>
      <c r="M1288" s="216">
        <v>0</v>
      </c>
      <c r="N1288" s="244"/>
      <c r="O1288" s="85"/>
      <c r="P1288" s="86"/>
      <c r="Q1288" s="85"/>
      <c r="R1288" s="85"/>
      <c r="S1288" s="85"/>
      <c r="T1288" s="87" t="s">
        <v>14</v>
      </c>
      <c r="U1288" s="85"/>
      <c r="V1288" s="85"/>
      <c r="W1288" s="88"/>
    </row>
    <row r="1289" spans="6:25" s="81" customFormat="1" ht="11.25" outlineLevel="5" x14ac:dyDescent="0.2">
      <c r="F1289" s="82"/>
      <c r="G1289" s="83"/>
      <c r="H1289" s="21" t="str">
        <f t="shared" si="33"/>
        <v/>
      </c>
      <c r="I1289" s="84" t="s">
        <v>1142</v>
      </c>
      <c r="J1289" s="215"/>
      <c r="L1289" s="85"/>
      <c r="M1289" s="216">
        <v>10.979999999999999</v>
      </c>
      <c r="N1289" s="244"/>
      <c r="O1289" s="85"/>
      <c r="P1289" s="86"/>
      <c r="Q1289" s="85"/>
      <c r="R1289" s="85"/>
      <c r="S1289" s="85"/>
      <c r="T1289" s="87" t="s">
        <v>14</v>
      </c>
      <c r="U1289" s="85"/>
      <c r="V1289" s="85"/>
      <c r="W1289" s="88"/>
    </row>
    <row r="1290" spans="6:25" s="81" customFormat="1" ht="11.25" outlineLevel="5" x14ac:dyDescent="0.2">
      <c r="F1290" s="82"/>
      <c r="G1290" s="83"/>
      <c r="H1290" s="21" t="str">
        <f t="shared" si="33"/>
        <v/>
      </c>
      <c r="I1290" s="84" t="s">
        <v>1108</v>
      </c>
      <c r="J1290" s="215"/>
      <c r="L1290" s="85"/>
      <c r="M1290" s="216">
        <v>2.76</v>
      </c>
      <c r="N1290" s="244"/>
      <c r="O1290" s="85"/>
      <c r="P1290" s="86"/>
      <c r="Q1290" s="85"/>
      <c r="R1290" s="85"/>
      <c r="S1290" s="85"/>
      <c r="T1290" s="87" t="s">
        <v>14</v>
      </c>
      <c r="U1290" s="85"/>
      <c r="V1290" s="85"/>
      <c r="W1290" s="88"/>
    </row>
    <row r="1291" spans="6:25" s="81" customFormat="1" ht="11.25" outlineLevel="5" x14ac:dyDescent="0.2">
      <c r="F1291" s="82"/>
      <c r="G1291" s="83"/>
      <c r="H1291" s="21" t="str">
        <f t="shared" si="33"/>
        <v/>
      </c>
      <c r="I1291" s="84" t="s">
        <v>1706</v>
      </c>
      <c r="J1291" s="215"/>
      <c r="L1291" s="85"/>
      <c r="M1291" s="216">
        <v>19.919999999999995</v>
      </c>
      <c r="N1291" s="244"/>
      <c r="O1291" s="85"/>
      <c r="P1291" s="86"/>
      <c r="Q1291" s="85"/>
      <c r="R1291" s="85"/>
      <c r="S1291" s="85"/>
      <c r="T1291" s="87" t="s">
        <v>14</v>
      </c>
      <c r="U1291" s="85"/>
      <c r="V1291" s="85"/>
      <c r="W1291" s="88"/>
    </row>
    <row r="1292" spans="6:25" s="81" customFormat="1" ht="11.25" outlineLevel="5" x14ac:dyDescent="0.2">
      <c r="F1292" s="82"/>
      <c r="G1292" s="83"/>
      <c r="H1292" s="21" t="str">
        <f t="shared" si="33"/>
        <v/>
      </c>
      <c r="I1292" s="84" t="s">
        <v>1812</v>
      </c>
      <c r="J1292" s="215"/>
      <c r="L1292" s="85"/>
      <c r="M1292" s="216">
        <v>0</v>
      </c>
      <c r="N1292" s="244"/>
      <c r="O1292" s="85"/>
      <c r="P1292" s="86"/>
      <c r="Q1292" s="85"/>
      <c r="R1292" s="85"/>
      <c r="S1292" s="85"/>
      <c r="T1292" s="87" t="s">
        <v>14</v>
      </c>
      <c r="U1292" s="85"/>
      <c r="V1292" s="85"/>
      <c r="W1292" s="88"/>
    </row>
    <row r="1293" spans="6:25" s="81" customFormat="1" ht="11.25" outlineLevel="5" x14ac:dyDescent="0.2">
      <c r="F1293" s="82"/>
      <c r="G1293" s="83"/>
      <c r="H1293" s="21" t="str">
        <f t="shared" si="33"/>
        <v/>
      </c>
      <c r="I1293" s="84" t="s">
        <v>1397</v>
      </c>
      <c r="J1293" s="215"/>
      <c r="L1293" s="85"/>
      <c r="M1293" s="216">
        <v>9.01</v>
      </c>
      <c r="N1293" s="244"/>
      <c r="O1293" s="85"/>
      <c r="P1293" s="86"/>
      <c r="Q1293" s="85"/>
      <c r="R1293" s="85"/>
      <c r="S1293" s="85"/>
      <c r="T1293" s="87" t="s">
        <v>14</v>
      </c>
      <c r="U1293" s="85"/>
      <c r="V1293" s="85"/>
      <c r="W1293" s="88"/>
    </row>
    <row r="1294" spans="6:25" s="81" customFormat="1" ht="11.25" outlineLevel="5" x14ac:dyDescent="0.2">
      <c r="F1294" s="82"/>
      <c r="G1294" s="83"/>
      <c r="H1294" s="21" t="str">
        <f t="shared" si="33"/>
        <v/>
      </c>
      <c r="I1294" s="84" t="s">
        <v>1119</v>
      </c>
      <c r="J1294" s="215"/>
      <c r="L1294" s="85"/>
      <c r="M1294" s="216">
        <v>12.96</v>
      </c>
      <c r="N1294" s="244"/>
      <c r="O1294" s="85"/>
      <c r="P1294" s="86"/>
      <c r="Q1294" s="85"/>
      <c r="R1294" s="85"/>
      <c r="S1294" s="85"/>
      <c r="T1294" s="87" t="s">
        <v>14</v>
      </c>
      <c r="U1294" s="85"/>
      <c r="V1294" s="85"/>
      <c r="W1294" s="88"/>
    </row>
    <row r="1295" spans="6:25" s="205" customFormat="1" ht="24" outlineLevel="4" x14ac:dyDescent="0.2">
      <c r="F1295" s="72">
        <v>138</v>
      </c>
      <c r="G1295" s="73" t="s">
        <v>34</v>
      </c>
      <c r="H1295" s="74" t="s">
        <v>542</v>
      </c>
      <c r="I1295" s="75" t="s">
        <v>3066</v>
      </c>
      <c r="J1295" s="73" t="s">
        <v>38</v>
      </c>
      <c r="K1295" s="76">
        <v>11.21</v>
      </c>
      <c r="L1295" s="77">
        <v>0</v>
      </c>
      <c r="M1295" s="206">
        <v>11.21</v>
      </c>
      <c r="N1295" s="232"/>
      <c r="O1295" s="77">
        <f>M1295*N1295</f>
        <v>0</v>
      </c>
      <c r="P1295" s="79">
        <v>0.22572999999999999</v>
      </c>
      <c r="Q1295" s="80">
        <f>M1295*P1295</f>
        <v>2.5304332999999999</v>
      </c>
      <c r="R1295" s="79"/>
      <c r="S1295" s="80">
        <f>M1295*R1295</f>
        <v>0</v>
      </c>
      <c r="T1295" s="78">
        <v>15</v>
      </c>
      <c r="U1295" s="78">
        <f>O1295*(T1295/100)</f>
        <v>0</v>
      </c>
      <c r="V1295" s="78">
        <f>O1295+U1295</f>
        <v>0</v>
      </c>
      <c r="W1295" s="75"/>
      <c r="X1295" s="96" t="s">
        <v>1090</v>
      </c>
      <c r="Y1295" s="96">
        <v>1</v>
      </c>
    </row>
    <row r="1296" spans="6:25" s="71" customFormat="1" ht="45" outlineLevel="4" x14ac:dyDescent="0.2">
      <c r="F1296" s="207"/>
      <c r="G1296" s="208"/>
      <c r="H1296" s="19" t="s">
        <v>1053</v>
      </c>
      <c r="I1296" s="228" t="s">
        <v>3519</v>
      </c>
      <c r="J1296" s="221"/>
      <c r="K1296" s="221"/>
      <c r="L1296" s="221"/>
      <c r="M1296" s="221"/>
      <c r="N1296" s="245"/>
      <c r="O1296" s="231"/>
      <c r="P1296" s="209"/>
      <c r="Q1296" s="210"/>
      <c r="R1296" s="209"/>
      <c r="S1296" s="210"/>
      <c r="T1296" s="211"/>
      <c r="U1296" s="211"/>
      <c r="V1296" s="211"/>
      <c r="W1296" s="212"/>
      <c r="X1296" s="212"/>
      <c r="Y1296" s="212"/>
    </row>
    <row r="1297" spans="6:25" s="71" customFormat="1" ht="6" customHeight="1" outlineLevel="4" x14ac:dyDescent="0.2">
      <c r="F1297" s="207"/>
      <c r="G1297" s="208"/>
      <c r="H1297" s="20"/>
      <c r="I1297" s="212"/>
      <c r="J1297" s="208"/>
      <c r="K1297" s="213"/>
      <c r="L1297" s="214"/>
      <c r="M1297" s="213"/>
      <c r="N1297" s="241"/>
      <c r="O1297" s="214"/>
      <c r="P1297" s="209"/>
      <c r="Q1297" s="210"/>
      <c r="R1297" s="209"/>
      <c r="S1297" s="210"/>
      <c r="T1297" s="211"/>
      <c r="U1297" s="211"/>
      <c r="V1297" s="211"/>
      <c r="W1297" s="212"/>
      <c r="X1297" s="212"/>
      <c r="Y1297" s="212"/>
    </row>
    <row r="1298" spans="6:25" s="81" customFormat="1" ht="11.25" outlineLevel="5" x14ac:dyDescent="0.2">
      <c r="F1298" s="82"/>
      <c r="G1298" s="83"/>
      <c r="H1298" s="21" t="str">
        <f>IF(AND(H1297&lt;&gt;"Výkaz výměr:",I1297=""),"Výkaz výměr:","")</f>
        <v>Výkaz výměr:</v>
      </c>
      <c r="I1298" s="84" t="s">
        <v>2231</v>
      </c>
      <c r="J1298" s="215"/>
      <c r="L1298" s="85"/>
      <c r="M1298" s="216">
        <v>0</v>
      </c>
      <c r="N1298" s="244"/>
      <c r="O1298" s="85"/>
      <c r="P1298" s="86"/>
      <c r="Q1298" s="85"/>
      <c r="R1298" s="85"/>
      <c r="S1298" s="85"/>
      <c r="T1298" s="87" t="s">
        <v>14</v>
      </c>
      <c r="U1298" s="85"/>
      <c r="V1298" s="85"/>
      <c r="W1298" s="88"/>
    </row>
    <row r="1299" spans="6:25" s="81" customFormat="1" ht="11.25" outlineLevel="5" x14ac:dyDescent="0.2">
      <c r="F1299" s="82"/>
      <c r="G1299" s="83"/>
      <c r="H1299" s="21" t="str">
        <f>IF(AND(H1298&lt;&gt;"Výkaz výměr:",I1298=""),"Výkaz výměr:","")</f>
        <v/>
      </c>
      <c r="I1299" s="84" t="s">
        <v>2429</v>
      </c>
      <c r="J1299" s="215"/>
      <c r="L1299" s="85"/>
      <c r="M1299" s="216">
        <v>0</v>
      </c>
      <c r="N1299" s="244"/>
      <c r="O1299" s="85"/>
      <c r="P1299" s="86"/>
      <c r="Q1299" s="85"/>
      <c r="R1299" s="85"/>
      <c r="S1299" s="85"/>
      <c r="T1299" s="87" t="s">
        <v>14</v>
      </c>
      <c r="U1299" s="85"/>
      <c r="V1299" s="85"/>
      <c r="W1299" s="88"/>
    </row>
    <row r="1300" spans="6:25" s="81" customFormat="1" ht="11.25" outlineLevel="5" x14ac:dyDescent="0.2">
      <c r="F1300" s="82"/>
      <c r="G1300" s="83"/>
      <c r="H1300" s="21" t="str">
        <f>IF(AND(H1299&lt;&gt;"Výkaz výměr:",I1299=""),"Výkaz výměr:","")</f>
        <v/>
      </c>
      <c r="I1300" s="84" t="s">
        <v>1946</v>
      </c>
      <c r="J1300" s="215"/>
      <c r="L1300" s="85"/>
      <c r="M1300" s="216">
        <v>0</v>
      </c>
      <c r="N1300" s="244"/>
      <c r="O1300" s="85"/>
      <c r="P1300" s="86"/>
      <c r="Q1300" s="85"/>
      <c r="R1300" s="85"/>
      <c r="S1300" s="85"/>
      <c r="T1300" s="87" t="s">
        <v>14</v>
      </c>
      <c r="U1300" s="85"/>
      <c r="V1300" s="85"/>
      <c r="W1300" s="88"/>
    </row>
    <row r="1301" spans="6:25" s="81" customFormat="1" ht="11.25" outlineLevel="5" x14ac:dyDescent="0.2">
      <c r="F1301" s="82"/>
      <c r="G1301" s="83"/>
      <c r="H1301" s="21" t="str">
        <f>IF(AND(H1300&lt;&gt;"Výkaz výměr:",I1300=""),"Výkaz výměr:","")</f>
        <v/>
      </c>
      <c r="I1301" s="84" t="s">
        <v>957</v>
      </c>
      <c r="J1301" s="215"/>
      <c r="L1301" s="85"/>
      <c r="M1301" s="216">
        <v>11.21</v>
      </c>
      <c r="N1301" s="244"/>
      <c r="O1301" s="85"/>
      <c r="P1301" s="86"/>
      <c r="Q1301" s="85"/>
      <c r="R1301" s="85"/>
      <c r="S1301" s="85"/>
      <c r="T1301" s="87" t="s">
        <v>14</v>
      </c>
      <c r="U1301" s="85"/>
      <c r="V1301" s="85"/>
      <c r="W1301" s="88"/>
    </row>
    <row r="1302" spans="6:25" s="205" customFormat="1" ht="12" outlineLevel="4" x14ac:dyDescent="0.2">
      <c r="F1302" s="72">
        <v>139</v>
      </c>
      <c r="G1302" s="73" t="s">
        <v>34</v>
      </c>
      <c r="H1302" s="74" t="s">
        <v>543</v>
      </c>
      <c r="I1302" s="75" t="s">
        <v>2743</v>
      </c>
      <c r="J1302" s="73" t="s">
        <v>15</v>
      </c>
      <c r="K1302" s="76">
        <v>42.8</v>
      </c>
      <c r="L1302" s="77">
        <v>0</v>
      </c>
      <c r="M1302" s="206">
        <v>42.8</v>
      </c>
      <c r="N1302" s="232"/>
      <c r="O1302" s="77">
        <f>M1302*N1302</f>
        <v>0</v>
      </c>
      <c r="P1302" s="79">
        <v>1.3999999999999999E-4</v>
      </c>
      <c r="Q1302" s="80">
        <f>M1302*P1302</f>
        <v>5.9919999999999991E-3</v>
      </c>
      <c r="R1302" s="79"/>
      <c r="S1302" s="80">
        <f>M1302*R1302</f>
        <v>0</v>
      </c>
      <c r="T1302" s="78">
        <v>15</v>
      </c>
      <c r="U1302" s="78">
        <f>O1302*(T1302/100)</f>
        <v>0</v>
      </c>
      <c r="V1302" s="78">
        <f>O1302+U1302</f>
        <v>0</v>
      </c>
      <c r="W1302" s="75"/>
      <c r="X1302" s="96" t="s">
        <v>1162</v>
      </c>
      <c r="Y1302" s="96">
        <v>1</v>
      </c>
    </row>
    <row r="1303" spans="6:25" s="71" customFormat="1" ht="33.75" outlineLevel="4" x14ac:dyDescent="0.2">
      <c r="F1303" s="207"/>
      <c r="G1303" s="208"/>
      <c r="H1303" s="19" t="s">
        <v>1053</v>
      </c>
      <c r="I1303" s="228" t="s">
        <v>2858</v>
      </c>
      <c r="J1303" s="221"/>
      <c r="K1303" s="221"/>
      <c r="L1303" s="221"/>
      <c r="M1303" s="221"/>
      <c r="N1303" s="245"/>
      <c r="O1303" s="231"/>
      <c r="P1303" s="209"/>
      <c r="Q1303" s="210"/>
      <c r="R1303" s="209"/>
      <c r="S1303" s="210"/>
      <c r="T1303" s="211"/>
      <c r="U1303" s="211"/>
      <c r="V1303" s="211"/>
      <c r="W1303" s="212"/>
      <c r="X1303" s="212"/>
      <c r="Y1303" s="212"/>
    </row>
    <row r="1304" spans="6:25" s="71" customFormat="1" ht="6" customHeight="1" outlineLevel="4" x14ac:dyDescent="0.2">
      <c r="F1304" s="207"/>
      <c r="G1304" s="208"/>
      <c r="H1304" s="20"/>
      <c r="I1304" s="212"/>
      <c r="J1304" s="208"/>
      <c r="K1304" s="213"/>
      <c r="L1304" s="214"/>
      <c r="M1304" s="213"/>
      <c r="N1304" s="241"/>
      <c r="O1304" s="214"/>
      <c r="P1304" s="209"/>
      <c r="Q1304" s="210"/>
      <c r="R1304" s="209"/>
      <c r="S1304" s="210"/>
      <c r="T1304" s="211"/>
      <c r="U1304" s="211"/>
      <c r="V1304" s="211"/>
      <c r="W1304" s="212"/>
      <c r="X1304" s="212"/>
      <c r="Y1304" s="212"/>
    </row>
    <row r="1305" spans="6:25" s="81" customFormat="1" ht="11.25" outlineLevel="5" x14ac:dyDescent="0.2">
      <c r="F1305" s="82"/>
      <c r="G1305" s="83"/>
      <c r="H1305" s="21" t="str">
        <f>IF(AND(H1304&lt;&gt;"Výkaz výměr:",I1304=""),"Výkaz výměr:","")</f>
        <v>Výkaz výměr:</v>
      </c>
      <c r="I1305" s="84" t="s">
        <v>2216</v>
      </c>
      <c r="J1305" s="215"/>
      <c r="L1305" s="85"/>
      <c r="M1305" s="216">
        <v>0</v>
      </c>
      <c r="N1305" s="244"/>
      <c r="O1305" s="85"/>
      <c r="P1305" s="86"/>
      <c r="Q1305" s="85"/>
      <c r="R1305" s="85"/>
      <c r="S1305" s="85"/>
      <c r="T1305" s="87" t="s">
        <v>14</v>
      </c>
      <c r="U1305" s="85"/>
      <c r="V1305" s="85"/>
      <c r="W1305" s="88"/>
    </row>
    <row r="1306" spans="6:25" s="81" customFormat="1" ht="11.25" outlineLevel="5" x14ac:dyDescent="0.2">
      <c r="F1306" s="82"/>
      <c r="G1306" s="83"/>
      <c r="H1306" s="21" t="str">
        <f>IF(AND(H1305&lt;&gt;"Výkaz výměr:",I1305=""),"Výkaz výměr:","")</f>
        <v/>
      </c>
      <c r="I1306" s="84" t="s">
        <v>2411</v>
      </c>
      <c r="J1306" s="215"/>
      <c r="L1306" s="85"/>
      <c r="M1306" s="216">
        <v>0</v>
      </c>
      <c r="N1306" s="244"/>
      <c r="O1306" s="85"/>
      <c r="P1306" s="86"/>
      <c r="Q1306" s="85"/>
      <c r="R1306" s="85"/>
      <c r="S1306" s="85"/>
      <c r="T1306" s="87" t="s">
        <v>14</v>
      </c>
      <c r="U1306" s="85"/>
      <c r="V1306" s="85"/>
      <c r="W1306" s="88"/>
    </row>
    <row r="1307" spans="6:25" s="81" customFormat="1" ht="11.25" outlineLevel="5" x14ac:dyDescent="0.2">
      <c r="F1307" s="82"/>
      <c r="G1307" s="83"/>
      <c r="H1307" s="21" t="str">
        <f>IF(AND(H1306&lt;&gt;"Výkaz výměr:",I1306=""),"Výkaz výměr:","")</f>
        <v/>
      </c>
      <c r="I1307" s="84" t="s">
        <v>1867</v>
      </c>
      <c r="J1307" s="215"/>
      <c r="L1307" s="85"/>
      <c r="M1307" s="216">
        <v>0</v>
      </c>
      <c r="N1307" s="244"/>
      <c r="O1307" s="85"/>
      <c r="P1307" s="86"/>
      <c r="Q1307" s="85"/>
      <c r="R1307" s="85"/>
      <c r="S1307" s="85"/>
      <c r="T1307" s="87" t="s">
        <v>14</v>
      </c>
      <c r="U1307" s="85"/>
      <c r="V1307" s="85"/>
      <c r="W1307" s="88"/>
    </row>
    <row r="1308" spans="6:25" s="81" customFormat="1" ht="11.25" outlineLevel="5" x14ac:dyDescent="0.2">
      <c r="F1308" s="82"/>
      <c r="G1308" s="83"/>
      <c r="H1308" s="21" t="str">
        <f>IF(AND(H1307&lt;&gt;"Výkaz výměr:",I1307=""),"Výkaz výměr:","")</f>
        <v/>
      </c>
      <c r="I1308" s="84" t="s">
        <v>2393</v>
      </c>
      <c r="J1308" s="215"/>
      <c r="L1308" s="85"/>
      <c r="M1308" s="216">
        <v>0</v>
      </c>
      <c r="N1308" s="244"/>
      <c r="O1308" s="85"/>
      <c r="P1308" s="86"/>
      <c r="Q1308" s="85"/>
      <c r="R1308" s="85"/>
      <c r="S1308" s="85"/>
      <c r="T1308" s="87" t="s">
        <v>14</v>
      </c>
      <c r="U1308" s="85"/>
      <c r="V1308" s="85"/>
      <c r="W1308" s="88"/>
    </row>
    <row r="1309" spans="6:25" s="81" customFormat="1" ht="11.25" outlineLevel="5" x14ac:dyDescent="0.2">
      <c r="F1309" s="82"/>
      <c r="G1309" s="83"/>
      <c r="H1309" s="21" t="str">
        <f>IF(AND(H1308&lt;&gt;"Výkaz výměr:",I1308=""),"Výkaz výměr:","")</f>
        <v/>
      </c>
      <c r="I1309" s="84" t="s">
        <v>1551</v>
      </c>
      <c r="J1309" s="215"/>
      <c r="L1309" s="85"/>
      <c r="M1309" s="216">
        <v>42.8</v>
      </c>
      <c r="N1309" s="244"/>
      <c r="O1309" s="85"/>
      <c r="P1309" s="86"/>
      <c r="Q1309" s="85"/>
      <c r="R1309" s="85"/>
      <c r="S1309" s="85"/>
      <c r="T1309" s="87" t="s">
        <v>14</v>
      </c>
      <c r="U1309" s="85"/>
      <c r="V1309" s="85"/>
      <c r="W1309" s="88"/>
    </row>
    <row r="1310" spans="6:25" s="205" customFormat="1" ht="12" outlineLevel="4" x14ac:dyDescent="0.2">
      <c r="F1310" s="72">
        <v>140</v>
      </c>
      <c r="G1310" s="73" t="s">
        <v>34</v>
      </c>
      <c r="H1310" s="74" t="s">
        <v>544</v>
      </c>
      <c r="I1310" s="75" t="s">
        <v>2713</v>
      </c>
      <c r="J1310" s="73" t="s">
        <v>15</v>
      </c>
      <c r="K1310" s="76">
        <v>24.024999999999999</v>
      </c>
      <c r="L1310" s="77">
        <v>0</v>
      </c>
      <c r="M1310" s="206">
        <v>24.024999999999999</v>
      </c>
      <c r="N1310" s="232"/>
      <c r="O1310" s="77">
        <f>M1310*N1310</f>
        <v>0</v>
      </c>
      <c r="P1310" s="79">
        <v>2.0000000000000001E-4</v>
      </c>
      <c r="Q1310" s="80">
        <f>M1310*P1310</f>
        <v>4.8050000000000002E-3</v>
      </c>
      <c r="R1310" s="79"/>
      <c r="S1310" s="80">
        <f>M1310*R1310</f>
        <v>0</v>
      </c>
      <c r="T1310" s="78">
        <v>15</v>
      </c>
      <c r="U1310" s="78">
        <f>O1310*(T1310/100)</f>
        <v>0</v>
      </c>
      <c r="V1310" s="78">
        <f>O1310+U1310</f>
        <v>0</v>
      </c>
      <c r="W1310" s="75"/>
      <c r="X1310" s="96" t="s">
        <v>1090</v>
      </c>
      <c r="Y1310" s="96">
        <v>1</v>
      </c>
    </row>
    <row r="1311" spans="6:25" s="71" customFormat="1" ht="33.75" outlineLevel="4" x14ac:dyDescent="0.2">
      <c r="F1311" s="207"/>
      <c r="G1311" s="208"/>
      <c r="H1311" s="19" t="s">
        <v>1053</v>
      </c>
      <c r="I1311" s="228" t="s">
        <v>2875</v>
      </c>
      <c r="J1311" s="221"/>
      <c r="K1311" s="221"/>
      <c r="L1311" s="221"/>
      <c r="M1311" s="221"/>
      <c r="N1311" s="245"/>
      <c r="O1311" s="231"/>
      <c r="P1311" s="209"/>
      <c r="Q1311" s="210"/>
      <c r="R1311" s="209"/>
      <c r="S1311" s="210"/>
      <c r="T1311" s="211"/>
      <c r="U1311" s="211"/>
      <c r="V1311" s="211"/>
      <c r="W1311" s="212"/>
      <c r="X1311" s="212"/>
      <c r="Y1311" s="212"/>
    </row>
    <row r="1312" spans="6:25" s="71" customFormat="1" ht="6" customHeight="1" outlineLevel="4" x14ac:dyDescent="0.2">
      <c r="F1312" s="207"/>
      <c r="G1312" s="208"/>
      <c r="H1312" s="20"/>
      <c r="I1312" s="212"/>
      <c r="J1312" s="208"/>
      <c r="K1312" s="213"/>
      <c r="L1312" s="214"/>
      <c r="M1312" s="213"/>
      <c r="N1312" s="241"/>
      <c r="O1312" s="214"/>
      <c r="P1312" s="209"/>
      <c r="Q1312" s="210"/>
      <c r="R1312" s="209"/>
      <c r="S1312" s="210"/>
      <c r="T1312" s="211"/>
      <c r="U1312" s="211"/>
      <c r="V1312" s="211"/>
      <c r="W1312" s="212"/>
      <c r="X1312" s="212"/>
      <c r="Y1312" s="212"/>
    </row>
    <row r="1313" spans="6:25" s="81" customFormat="1" ht="11.25" outlineLevel="5" x14ac:dyDescent="0.2">
      <c r="F1313" s="82"/>
      <c r="G1313" s="83"/>
      <c r="H1313" s="21" t="str">
        <f>IF(AND(H1312&lt;&gt;"Výkaz výměr:",I1312=""),"Výkaz výměr:","")</f>
        <v>Výkaz výměr:</v>
      </c>
      <c r="I1313" s="84" t="s">
        <v>2231</v>
      </c>
      <c r="J1313" s="215"/>
      <c r="L1313" s="85"/>
      <c r="M1313" s="216">
        <v>0</v>
      </c>
      <c r="N1313" s="244"/>
      <c r="O1313" s="85"/>
      <c r="P1313" s="86"/>
      <c r="Q1313" s="85"/>
      <c r="R1313" s="85"/>
      <c r="S1313" s="85"/>
      <c r="T1313" s="87" t="s">
        <v>14</v>
      </c>
      <c r="U1313" s="85"/>
      <c r="V1313" s="85"/>
      <c r="W1313" s="88"/>
    </row>
    <row r="1314" spans="6:25" s="81" customFormat="1" ht="11.25" outlineLevel="5" x14ac:dyDescent="0.2">
      <c r="F1314" s="82"/>
      <c r="G1314" s="83"/>
      <c r="H1314" s="21" t="str">
        <f>IF(AND(H1313&lt;&gt;"Výkaz výměr:",I1313=""),"Výkaz výměr:","")</f>
        <v/>
      </c>
      <c r="I1314" s="84" t="s">
        <v>2429</v>
      </c>
      <c r="J1314" s="215"/>
      <c r="L1314" s="85"/>
      <c r="M1314" s="216">
        <v>0</v>
      </c>
      <c r="N1314" s="244"/>
      <c r="O1314" s="85"/>
      <c r="P1314" s="86"/>
      <c r="Q1314" s="85"/>
      <c r="R1314" s="85"/>
      <c r="S1314" s="85"/>
      <c r="T1314" s="87" t="s">
        <v>14</v>
      </c>
      <c r="U1314" s="85"/>
      <c r="V1314" s="85"/>
      <c r="W1314" s="88"/>
    </row>
    <row r="1315" spans="6:25" s="81" customFormat="1" ht="11.25" outlineLevel="5" x14ac:dyDescent="0.2">
      <c r="F1315" s="82"/>
      <c r="G1315" s="83"/>
      <c r="H1315" s="21" t="str">
        <f>IF(AND(H1314&lt;&gt;"Výkaz výměr:",I1314=""),"Výkaz výměr:","")</f>
        <v/>
      </c>
      <c r="I1315" s="84" t="s">
        <v>2805</v>
      </c>
      <c r="J1315" s="215"/>
      <c r="L1315" s="85"/>
      <c r="M1315" s="216">
        <v>0</v>
      </c>
      <c r="N1315" s="244"/>
      <c r="O1315" s="85"/>
      <c r="P1315" s="86"/>
      <c r="Q1315" s="85"/>
      <c r="R1315" s="85"/>
      <c r="S1315" s="85"/>
      <c r="T1315" s="87" t="s">
        <v>14</v>
      </c>
      <c r="U1315" s="85"/>
      <c r="V1315" s="85"/>
      <c r="W1315" s="88"/>
    </row>
    <row r="1316" spans="6:25" s="81" customFormat="1" ht="11.25" outlineLevel="5" x14ac:dyDescent="0.2">
      <c r="F1316" s="82"/>
      <c r="G1316" s="83"/>
      <c r="H1316" s="21" t="str">
        <f>IF(AND(H1315&lt;&gt;"Výkaz výměr:",I1315=""),"Výkaz výměr:","")</f>
        <v/>
      </c>
      <c r="I1316" s="84" t="s">
        <v>2209</v>
      </c>
      <c r="J1316" s="215"/>
      <c r="L1316" s="85"/>
      <c r="M1316" s="216">
        <v>24.024999999999999</v>
      </c>
      <c r="N1316" s="244"/>
      <c r="O1316" s="85"/>
      <c r="P1316" s="86"/>
      <c r="Q1316" s="85"/>
      <c r="R1316" s="85"/>
      <c r="S1316" s="85"/>
      <c r="T1316" s="87" t="s">
        <v>14</v>
      </c>
      <c r="U1316" s="85"/>
      <c r="V1316" s="85"/>
      <c r="W1316" s="88"/>
    </row>
    <row r="1317" spans="6:25" s="205" customFormat="1" ht="12" outlineLevel="4" x14ac:dyDescent="0.2">
      <c r="F1317" s="72">
        <v>141</v>
      </c>
      <c r="G1317" s="73" t="s">
        <v>34</v>
      </c>
      <c r="H1317" s="74" t="s">
        <v>545</v>
      </c>
      <c r="I1317" s="75" t="s">
        <v>2554</v>
      </c>
      <c r="J1317" s="73" t="s">
        <v>38</v>
      </c>
      <c r="K1317" s="76">
        <v>20.330000000000002</v>
      </c>
      <c r="L1317" s="77">
        <v>0</v>
      </c>
      <c r="M1317" s="206">
        <v>20.330000000000002</v>
      </c>
      <c r="N1317" s="232"/>
      <c r="O1317" s="77">
        <f>M1317*N1317</f>
        <v>0</v>
      </c>
      <c r="P1317" s="79">
        <v>0.10745</v>
      </c>
      <c r="Q1317" s="80">
        <f>M1317*P1317</f>
        <v>2.1844585000000003</v>
      </c>
      <c r="R1317" s="79"/>
      <c r="S1317" s="80">
        <f>M1317*R1317</f>
        <v>0</v>
      </c>
      <c r="T1317" s="78">
        <v>15</v>
      </c>
      <c r="U1317" s="78">
        <f>O1317*(T1317/100)</f>
        <v>0</v>
      </c>
      <c r="V1317" s="78">
        <f>O1317+U1317</f>
        <v>0</v>
      </c>
      <c r="W1317" s="75"/>
      <c r="X1317" s="96" t="s">
        <v>1162</v>
      </c>
      <c r="Y1317" s="96">
        <v>1</v>
      </c>
    </row>
    <row r="1318" spans="6:25" s="71" customFormat="1" ht="33.75" outlineLevel="4" x14ac:dyDescent="0.2">
      <c r="F1318" s="207"/>
      <c r="G1318" s="208"/>
      <c r="H1318" s="19" t="s">
        <v>1053</v>
      </c>
      <c r="I1318" s="228" t="s">
        <v>3498</v>
      </c>
      <c r="J1318" s="221"/>
      <c r="K1318" s="221"/>
      <c r="L1318" s="221"/>
      <c r="M1318" s="221"/>
      <c r="N1318" s="245"/>
      <c r="O1318" s="231"/>
      <c r="P1318" s="209"/>
      <c r="Q1318" s="210"/>
      <c r="R1318" s="209"/>
      <c r="S1318" s="210"/>
      <c r="T1318" s="211"/>
      <c r="U1318" s="211"/>
      <c r="V1318" s="211"/>
      <c r="W1318" s="212"/>
      <c r="X1318" s="212"/>
      <c r="Y1318" s="212"/>
    </row>
    <row r="1319" spans="6:25" s="71" customFormat="1" ht="6" customHeight="1" outlineLevel="4" x14ac:dyDescent="0.2">
      <c r="F1319" s="207"/>
      <c r="G1319" s="208"/>
      <c r="H1319" s="20"/>
      <c r="I1319" s="212"/>
      <c r="J1319" s="208"/>
      <c r="K1319" s="213"/>
      <c r="L1319" s="214"/>
      <c r="M1319" s="213"/>
      <c r="N1319" s="241"/>
      <c r="O1319" s="214"/>
      <c r="P1319" s="209"/>
      <c r="Q1319" s="210"/>
      <c r="R1319" s="209"/>
      <c r="S1319" s="210"/>
      <c r="T1319" s="211"/>
      <c r="U1319" s="211"/>
      <c r="V1319" s="211"/>
      <c r="W1319" s="212"/>
      <c r="X1319" s="212"/>
      <c r="Y1319" s="212"/>
    </row>
    <row r="1320" spans="6:25" s="81" customFormat="1" ht="11.25" outlineLevel="5" x14ac:dyDescent="0.2">
      <c r="F1320" s="82"/>
      <c r="G1320" s="83"/>
      <c r="H1320" s="21" t="str">
        <f>IF(AND(H1319&lt;&gt;"Výkaz výměr:",I1319=""),"Výkaz výměr:","")</f>
        <v>Výkaz výměr:</v>
      </c>
      <c r="I1320" s="84" t="s">
        <v>2216</v>
      </c>
      <c r="J1320" s="215"/>
      <c r="L1320" s="85"/>
      <c r="M1320" s="216">
        <v>0</v>
      </c>
      <c r="N1320" s="244"/>
      <c r="O1320" s="85"/>
      <c r="P1320" s="86"/>
      <c r="Q1320" s="85"/>
      <c r="R1320" s="85"/>
      <c r="S1320" s="85"/>
      <c r="T1320" s="87" t="s">
        <v>14</v>
      </c>
      <c r="U1320" s="85"/>
      <c r="V1320" s="85"/>
      <c r="W1320" s="88"/>
    </row>
    <row r="1321" spans="6:25" s="81" customFormat="1" ht="11.25" outlineLevel="5" x14ac:dyDescent="0.2">
      <c r="F1321" s="82"/>
      <c r="G1321" s="83"/>
      <c r="H1321" s="21" t="str">
        <f>IF(AND(H1320&lt;&gt;"Výkaz výměr:",I1320=""),"Výkaz výměr:","")</f>
        <v/>
      </c>
      <c r="I1321" s="84" t="s">
        <v>2429</v>
      </c>
      <c r="J1321" s="215"/>
      <c r="L1321" s="85"/>
      <c r="M1321" s="216">
        <v>0</v>
      </c>
      <c r="N1321" s="244"/>
      <c r="O1321" s="85"/>
      <c r="P1321" s="86"/>
      <c r="Q1321" s="85"/>
      <c r="R1321" s="85"/>
      <c r="S1321" s="85"/>
      <c r="T1321" s="87" t="s">
        <v>14</v>
      </c>
      <c r="U1321" s="85"/>
      <c r="V1321" s="85"/>
      <c r="W1321" s="88"/>
    </row>
    <row r="1322" spans="6:25" s="81" customFormat="1" ht="11.25" outlineLevel="5" x14ac:dyDescent="0.2">
      <c r="F1322" s="82"/>
      <c r="G1322" s="83"/>
      <c r="H1322" s="21" t="str">
        <f>IF(AND(H1321&lt;&gt;"Výkaz výměr:",I1321=""),"Výkaz výměr:","")</f>
        <v/>
      </c>
      <c r="I1322" s="84" t="s">
        <v>1946</v>
      </c>
      <c r="J1322" s="215"/>
      <c r="L1322" s="85"/>
      <c r="M1322" s="216">
        <v>0</v>
      </c>
      <c r="N1322" s="244"/>
      <c r="O1322" s="85"/>
      <c r="P1322" s="86"/>
      <c r="Q1322" s="85"/>
      <c r="R1322" s="85"/>
      <c r="S1322" s="85"/>
      <c r="T1322" s="87" t="s">
        <v>14</v>
      </c>
      <c r="U1322" s="85"/>
      <c r="V1322" s="85"/>
      <c r="W1322" s="88"/>
    </row>
    <row r="1323" spans="6:25" s="81" customFormat="1" ht="11.25" outlineLevel="5" x14ac:dyDescent="0.2">
      <c r="F1323" s="82"/>
      <c r="G1323" s="83"/>
      <c r="H1323" s="21" t="str">
        <f>IF(AND(H1322&lt;&gt;"Výkaz výměr:",I1322=""),"Výkaz výměr:","")</f>
        <v/>
      </c>
      <c r="I1323" s="84" t="s">
        <v>2457</v>
      </c>
      <c r="J1323" s="215"/>
      <c r="L1323" s="85"/>
      <c r="M1323" s="216">
        <v>0</v>
      </c>
      <c r="N1323" s="244"/>
      <c r="O1323" s="85"/>
      <c r="P1323" s="86"/>
      <c r="Q1323" s="85"/>
      <c r="R1323" s="85"/>
      <c r="S1323" s="85"/>
      <c r="T1323" s="87" t="s">
        <v>14</v>
      </c>
      <c r="U1323" s="85"/>
      <c r="V1323" s="85"/>
      <c r="W1323" s="88"/>
    </row>
    <row r="1324" spans="6:25" s="81" customFormat="1" ht="11.25" outlineLevel="5" x14ac:dyDescent="0.2">
      <c r="F1324" s="82"/>
      <c r="G1324" s="83"/>
      <c r="H1324" s="21" t="str">
        <f>IF(AND(H1323&lt;&gt;"Výkaz výměr:",I1323=""),"Výkaz výměr:","")</f>
        <v/>
      </c>
      <c r="I1324" s="84" t="s">
        <v>1668</v>
      </c>
      <c r="J1324" s="215"/>
      <c r="L1324" s="85"/>
      <c r="M1324" s="216">
        <v>20.330000000000002</v>
      </c>
      <c r="N1324" s="244"/>
      <c r="O1324" s="85"/>
      <c r="P1324" s="86"/>
      <c r="Q1324" s="85"/>
      <c r="R1324" s="85"/>
      <c r="S1324" s="85"/>
      <c r="T1324" s="87" t="s">
        <v>14</v>
      </c>
      <c r="U1324" s="85"/>
      <c r="V1324" s="85"/>
      <c r="W1324" s="88"/>
    </row>
    <row r="1325" spans="6:25" s="6" customFormat="1" ht="12.75" customHeight="1" outlineLevel="4" x14ac:dyDescent="0.2">
      <c r="F1325" s="7"/>
      <c r="G1325" s="8"/>
      <c r="H1325" s="8"/>
      <c r="I1325" s="217"/>
      <c r="J1325" s="218"/>
      <c r="K1325" s="219"/>
      <c r="L1325" s="220"/>
      <c r="M1325" s="219"/>
      <c r="N1325" s="242"/>
      <c r="O1325" s="11"/>
      <c r="P1325" s="12"/>
      <c r="Q1325" s="11"/>
      <c r="R1325" s="11"/>
      <c r="S1325" s="11"/>
      <c r="T1325" s="5" t="s">
        <v>14</v>
      </c>
      <c r="U1325" s="11"/>
      <c r="V1325" s="11"/>
      <c r="W1325" s="11"/>
    </row>
    <row r="1326" spans="6:25" s="60" customFormat="1" ht="16.5" customHeight="1" outlineLevel="3" x14ac:dyDescent="0.2">
      <c r="F1326" s="61"/>
      <c r="G1326" s="62"/>
      <c r="H1326" s="63"/>
      <c r="I1326" s="227" t="s">
        <v>3667</v>
      </c>
      <c r="J1326" s="62"/>
      <c r="K1326" s="64"/>
      <c r="L1326" s="65"/>
      <c r="M1326" s="64"/>
      <c r="N1326" s="239"/>
      <c r="O1326" s="65">
        <f>SUBTOTAL(9,O1327:O1349)</f>
        <v>0</v>
      </c>
      <c r="P1326" s="67"/>
      <c r="Q1326" s="68">
        <f>SUBTOTAL(9,Q1327:Q1349)</f>
        <v>3.6098738099999998</v>
      </c>
      <c r="R1326" s="65"/>
      <c r="S1326" s="68">
        <f>SUBTOTAL(9,S1327:S1349)</f>
        <v>0</v>
      </c>
      <c r="T1326" s="69" t="s">
        <v>14</v>
      </c>
      <c r="U1326" s="66">
        <f>SUBTOTAL(9,U1327:U1349)</f>
        <v>0</v>
      </c>
      <c r="V1326" s="66">
        <f>SUBTOTAL(9,V1327:V1349)</f>
        <v>0</v>
      </c>
      <c r="W1326" s="70"/>
      <c r="Y1326" s="66">
        <f>SUBTOTAL(9,Y1327:Y1349)</f>
        <v>2</v>
      </c>
    </row>
    <row r="1327" spans="6:25" s="205" customFormat="1" ht="24" outlineLevel="4" x14ac:dyDescent="0.2">
      <c r="F1327" s="72">
        <v>142</v>
      </c>
      <c r="G1327" s="73" t="s">
        <v>34</v>
      </c>
      <c r="H1327" s="74" t="s">
        <v>575</v>
      </c>
      <c r="I1327" s="75" t="s">
        <v>2987</v>
      </c>
      <c r="J1327" s="73" t="s">
        <v>38</v>
      </c>
      <c r="K1327" s="76">
        <v>127.84949999999999</v>
      </c>
      <c r="L1327" s="77">
        <v>0</v>
      </c>
      <c r="M1327" s="206">
        <v>127.84949999999999</v>
      </c>
      <c r="N1327" s="232"/>
      <c r="O1327" s="77">
        <f>M1327*N1327</f>
        <v>0</v>
      </c>
      <c r="P1327" s="79">
        <v>1.8380000000000001E-2</v>
      </c>
      <c r="Q1327" s="80">
        <f>M1327*P1327</f>
        <v>2.3498738100000001</v>
      </c>
      <c r="R1327" s="79"/>
      <c r="S1327" s="80">
        <f>M1327*R1327</f>
        <v>0</v>
      </c>
      <c r="T1327" s="78">
        <v>15</v>
      </c>
      <c r="U1327" s="78">
        <f>O1327*(T1327/100)</f>
        <v>0</v>
      </c>
      <c r="V1327" s="78">
        <f>O1327+U1327</f>
        <v>0</v>
      </c>
      <c r="W1327" s="75"/>
      <c r="X1327" s="96" t="s">
        <v>1162</v>
      </c>
      <c r="Y1327" s="96">
        <v>1</v>
      </c>
    </row>
    <row r="1328" spans="6:25" s="71" customFormat="1" ht="67.5" outlineLevel="4" x14ac:dyDescent="0.2">
      <c r="F1328" s="207"/>
      <c r="G1328" s="208"/>
      <c r="H1328" s="19" t="s">
        <v>1053</v>
      </c>
      <c r="I1328" s="228" t="s">
        <v>3586</v>
      </c>
      <c r="J1328" s="221"/>
      <c r="K1328" s="221"/>
      <c r="L1328" s="221"/>
      <c r="M1328" s="221"/>
      <c r="N1328" s="245"/>
      <c r="O1328" s="231"/>
      <c r="P1328" s="209"/>
      <c r="Q1328" s="210"/>
      <c r="R1328" s="209"/>
      <c r="S1328" s="210"/>
      <c r="T1328" s="211"/>
      <c r="U1328" s="211"/>
      <c r="V1328" s="211"/>
      <c r="W1328" s="212"/>
      <c r="X1328" s="212"/>
      <c r="Y1328" s="212"/>
    </row>
    <row r="1329" spans="6:25" s="71" customFormat="1" ht="6" customHeight="1" outlineLevel="4" x14ac:dyDescent="0.2">
      <c r="F1329" s="207"/>
      <c r="G1329" s="208"/>
      <c r="H1329" s="20"/>
      <c r="I1329" s="212"/>
      <c r="J1329" s="208"/>
      <c r="K1329" s="213"/>
      <c r="L1329" s="214"/>
      <c r="M1329" s="213"/>
      <c r="N1329" s="241"/>
      <c r="O1329" s="214"/>
      <c r="P1329" s="209"/>
      <c r="Q1329" s="210"/>
      <c r="R1329" s="209"/>
      <c r="S1329" s="210"/>
      <c r="T1329" s="211"/>
      <c r="U1329" s="211"/>
      <c r="V1329" s="211"/>
      <c r="W1329" s="212"/>
      <c r="X1329" s="212"/>
      <c r="Y1329" s="212"/>
    </row>
    <row r="1330" spans="6:25" s="81" customFormat="1" ht="11.25" outlineLevel="5" x14ac:dyDescent="0.2">
      <c r="F1330" s="82"/>
      <c r="G1330" s="83"/>
      <c r="H1330" s="21" t="str">
        <f t="shared" ref="H1330:H1341" si="34">IF(AND(H1329&lt;&gt;"Výkaz výměr:",I1329=""),"Výkaz výměr:","")</f>
        <v>Výkaz výměr:</v>
      </c>
      <c r="I1330" s="84" t="s">
        <v>2429</v>
      </c>
      <c r="J1330" s="215"/>
      <c r="L1330" s="85"/>
      <c r="M1330" s="216">
        <v>0</v>
      </c>
      <c r="N1330" s="244"/>
      <c r="O1330" s="85"/>
      <c r="P1330" s="86"/>
      <c r="Q1330" s="85"/>
      <c r="R1330" s="85"/>
      <c r="S1330" s="85"/>
      <c r="T1330" s="87" t="s">
        <v>14</v>
      </c>
      <c r="U1330" s="85"/>
      <c r="V1330" s="85"/>
      <c r="W1330" s="88"/>
    </row>
    <row r="1331" spans="6:25" s="81" customFormat="1" ht="11.25" outlineLevel="5" x14ac:dyDescent="0.2">
      <c r="F1331" s="82"/>
      <c r="G1331" s="83"/>
      <c r="H1331" s="21" t="str">
        <f t="shared" si="34"/>
        <v/>
      </c>
      <c r="I1331" s="84" t="s">
        <v>1981</v>
      </c>
      <c r="J1331" s="215"/>
      <c r="L1331" s="85"/>
      <c r="M1331" s="216">
        <v>0</v>
      </c>
      <c r="N1331" s="244"/>
      <c r="O1331" s="85"/>
      <c r="P1331" s="86"/>
      <c r="Q1331" s="85"/>
      <c r="R1331" s="85"/>
      <c r="S1331" s="85"/>
      <c r="T1331" s="87" t="s">
        <v>14</v>
      </c>
      <c r="U1331" s="85"/>
      <c r="V1331" s="85"/>
      <c r="W1331" s="88"/>
    </row>
    <row r="1332" spans="6:25" s="81" customFormat="1" ht="11.25" outlineLevel="5" x14ac:dyDescent="0.2">
      <c r="F1332" s="82"/>
      <c r="G1332" s="83"/>
      <c r="H1332" s="21" t="str">
        <f t="shared" si="34"/>
        <v/>
      </c>
      <c r="I1332" s="84" t="s">
        <v>1706</v>
      </c>
      <c r="J1332" s="215"/>
      <c r="L1332" s="85"/>
      <c r="M1332" s="216">
        <v>19.919999999999995</v>
      </c>
      <c r="N1332" s="244"/>
      <c r="O1332" s="85"/>
      <c r="P1332" s="86"/>
      <c r="Q1332" s="85"/>
      <c r="R1332" s="85"/>
      <c r="S1332" s="85"/>
      <c r="T1332" s="87" t="s">
        <v>14</v>
      </c>
      <c r="U1332" s="85"/>
      <c r="V1332" s="85"/>
      <c r="W1332" s="88"/>
    </row>
    <row r="1333" spans="6:25" s="81" customFormat="1" ht="11.25" outlineLevel="5" x14ac:dyDescent="0.2">
      <c r="F1333" s="82"/>
      <c r="G1333" s="83"/>
      <c r="H1333" s="21" t="str">
        <f t="shared" si="34"/>
        <v/>
      </c>
      <c r="I1333" s="84" t="s">
        <v>1866</v>
      </c>
      <c r="J1333" s="215"/>
      <c r="L1333" s="85"/>
      <c r="M1333" s="216">
        <v>0</v>
      </c>
      <c r="N1333" s="244"/>
      <c r="O1333" s="85"/>
      <c r="P1333" s="86"/>
      <c r="Q1333" s="85"/>
      <c r="R1333" s="85"/>
      <c r="S1333" s="85"/>
      <c r="T1333" s="87" t="s">
        <v>14</v>
      </c>
      <c r="U1333" s="85"/>
      <c r="V1333" s="85"/>
      <c r="W1333" s="88"/>
    </row>
    <row r="1334" spans="6:25" s="81" customFormat="1" ht="11.25" outlineLevel="5" x14ac:dyDescent="0.2">
      <c r="F1334" s="82"/>
      <c r="G1334" s="83"/>
      <c r="H1334" s="21" t="str">
        <f t="shared" si="34"/>
        <v/>
      </c>
      <c r="I1334" s="84" t="s">
        <v>1397</v>
      </c>
      <c r="J1334" s="215"/>
      <c r="L1334" s="85"/>
      <c r="M1334" s="216">
        <v>9.01</v>
      </c>
      <c r="N1334" s="244"/>
      <c r="O1334" s="85"/>
      <c r="P1334" s="86"/>
      <c r="Q1334" s="85"/>
      <c r="R1334" s="85"/>
      <c r="S1334" s="85"/>
      <c r="T1334" s="87" t="s">
        <v>14</v>
      </c>
      <c r="U1334" s="85"/>
      <c r="V1334" s="85"/>
      <c r="W1334" s="88"/>
    </row>
    <row r="1335" spans="6:25" s="81" customFormat="1" ht="11.25" outlineLevel="5" x14ac:dyDescent="0.2">
      <c r="F1335" s="82"/>
      <c r="G1335" s="83"/>
      <c r="H1335" s="21" t="str">
        <f t="shared" si="34"/>
        <v/>
      </c>
      <c r="I1335" s="84" t="s">
        <v>1119</v>
      </c>
      <c r="J1335" s="215"/>
      <c r="L1335" s="85"/>
      <c r="M1335" s="216">
        <v>12.96</v>
      </c>
      <c r="N1335" s="244"/>
      <c r="O1335" s="85"/>
      <c r="P1335" s="86"/>
      <c r="Q1335" s="85"/>
      <c r="R1335" s="85"/>
      <c r="S1335" s="85"/>
      <c r="T1335" s="87" t="s">
        <v>14</v>
      </c>
      <c r="U1335" s="85"/>
      <c r="V1335" s="85"/>
      <c r="W1335" s="88"/>
    </row>
    <row r="1336" spans="6:25" s="81" customFormat="1" ht="11.25" outlineLevel="5" x14ac:dyDescent="0.2">
      <c r="F1336" s="82"/>
      <c r="G1336" s="83"/>
      <c r="H1336" s="21" t="str">
        <f t="shared" si="34"/>
        <v/>
      </c>
      <c r="I1336" s="84" t="s">
        <v>2287</v>
      </c>
      <c r="J1336" s="215"/>
      <c r="L1336" s="85"/>
      <c r="M1336" s="216">
        <v>47.794499999999985</v>
      </c>
      <c r="N1336" s="244"/>
      <c r="O1336" s="85"/>
      <c r="P1336" s="86"/>
      <c r="Q1336" s="85"/>
      <c r="R1336" s="85"/>
      <c r="S1336" s="85"/>
      <c r="T1336" s="87" t="s">
        <v>14</v>
      </c>
      <c r="U1336" s="85"/>
      <c r="V1336" s="85"/>
      <c r="W1336" s="88"/>
    </row>
    <row r="1337" spans="6:25" s="81" customFormat="1" ht="11.25" outlineLevel="5" x14ac:dyDescent="0.2">
      <c r="F1337" s="82"/>
      <c r="G1337" s="83"/>
      <c r="H1337" s="21" t="str">
        <f t="shared" si="34"/>
        <v/>
      </c>
      <c r="I1337" s="84" t="s">
        <v>1946</v>
      </c>
      <c r="J1337" s="215"/>
      <c r="L1337" s="85"/>
      <c r="M1337" s="216">
        <v>0</v>
      </c>
      <c r="N1337" s="244"/>
      <c r="O1337" s="85"/>
      <c r="P1337" s="86"/>
      <c r="Q1337" s="85"/>
      <c r="R1337" s="85"/>
      <c r="S1337" s="85"/>
      <c r="T1337" s="87" t="s">
        <v>14</v>
      </c>
      <c r="U1337" s="85"/>
      <c r="V1337" s="85"/>
      <c r="W1337" s="88"/>
    </row>
    <row r="1338" spans="6:25" s="81" customFormat="1" ht="11.25" outlineLevel="5" x14ac:dyDescent="0.2">
      <c r="F1338" s="82"/>
      <c r="G1338" s="83"/>
      <c r="H1338" s="21" t="str">
        <f t="shared" si="34"/>
        <v/>
      </c>
      <c r="I1338" s="84" t="s">
        <v>957</v>
      </c>
      <c r="J1338" s="215"/>
      <c r="L1338" s="85"/>
      <c r="M1338" s="216">
        <v>11.21</v>
      </c>
      <c r="N1338" s="244"/>
      <c r="O1338" s="85"/>
      <c r="P1338" s="86"/>
      <c r="Q1338" s="85"/>
      <c r="R1338" s="85"/>
      <c r="S1338" s="85"/>
      <c r="T1338" s="87" t="s">
        <v>14</v>
      </c>
      <c r="U1338" s="85"/>
      <c r="V1338" s="85"/>
      <c r="W1338" s="88"/>
    </row>
    <row r="1339" spans="6:25" s="81" customFormat="1" ht="11.25" outlineLevel="5" x14ac:dyDescent="0.2">
      <c r="F1339" s="82"/>
      <c r="G1339" s="83"/>
      <c r="H1339" s="21" t="str">
        <f t="shared" si="34"/>
        <v/>
      </c>
      <c r="I1339" s="84" t="s">
        <v>1631</v>
      </c>
      <c r="J1339" s="215"/>
      <c r="L1339" s="85"/>
      <c r="M1339" s="216">
        <v>19.260000000000002</v>
      </c>
      <c r="N1339" s="244"/>
      <c r="O1339" s="85"/>
      <c r="P1339" s="86"/>
      <c r="Q1339" s="85"/>
      <c r="R1339" s="85"/>
      <c r="S1339" s="85"/>
      <c r="T1339" s="87" t="s">
        <v>14</v>
      </c>
      <c r="U1339" s="85"/>
      <c r="V1339" s="85"/>
      <c r="W1339" s="88"/>
    </row>
    <row r="1340" spans="6:25" s="81" customFormat="1" ht="11.25" outlineLevel="5" x14ac:dyDescent="0.2">
      <c r="F1340" s="82"/>
      <c r="G1340" s="83"/>
      <c r="H1340" s="21" t="str">
        <f t="shared" si="34"/>
        <v/>
      </c>
      <c r="I1340" s="84" t="s">
        <v>1908</v>
      </c>
      <c r="J1340" s="215"/>
      <c r="L1340" s="85"/>
      <c r="M1340" s="216">
        <v>0</v>
      </c>
      <c r="N1340" s="244"/>
      <c r="O1340" s="85"/>
      <c r="P1340" s="86"/>
      <c r="Q1340" s="85"/>
      <c r="R1340" s="85"/>
      <c r="S1340" s="85"/>
      <c r="T1340" s="87" t="s">
        <v>14</v>
      </c>
      <c r="U1340" s="85"/>
      <c r="V1340" s="85"/>
      <c r="W1340" s="88"/>
    </row>
    <row r="1341" spans="6:25" s="81" customFormat="1" ht="11.25" outlineLevel="5" x14ac:dyDescent="0.2">
      <c r="F1341" s="82"/>
      <c r="G1341" s="83"/>
      <c r="H1341" s="21" t="str">
        <f t="shared" si="34"/>
        <v/>
      </c>
      <c r="I1341" s="84" t="s">
        <v>1018</v>
      </c>
      <c r="J1341" s="215"/>
      <c r="L1341" s="85"/>
      <c r="M1341" s="216">
        <v>7.6949999999999994</v>
      </c>
      <c r="N1341" s="244"/>
      <c r="O1341" s="85"/>
      <c r="P1341" s="86"/>
      <c r="Q1341" s="85"/>
      <c r="R1341" s="85"/>
      <c r="S1341" s="85"/>
      <c r="T1341" s="87" t="s">
        <v>14</v>
      </c>
      <c r="U1341" s="85"/>
      <c r="V1341" s="85"/>
      <c r="W1341" s="88"/>
    </row>
    <row r="1342" spans="6:25" s="205" customFormat="1" ht="12" outlineLevel="4" x14ac:dyDescent="0.2">
      <c r="F1342" s="72">
        <v>143</v>
      </c>
      <c r="G1342" s="73" t="s">
        <v>34</v>
      </c>
      <c r="H1342" s="74" t="s">
        <v>576</v>
      </c>
      <c r="I1342" s="75" t="s">
        <v>2902</v>
      </c>
      <c r="J1342" s="73" t="s">
        <v>116</v>
      </c>
      <c r="K1342" s="76">
        <v>8</v>
      </c>
      <c r="L1342" s="77">
        <v>0</v>
      </c>
      <c r="M1342" s="206">
        <v>8</v>
      </c>
      <c r="N1342" s="232"/>
      <c r="O1342" s="77">
        <f>M1342*N1342</f>
        <v>0</v>
      </c>
      <c r="P1342" s="79">
        <v>0.1575</v>
      </c>
      <c r="Q1342" s="80">
        <f>M1342*P1342</f>
        <v>1.26</v>
      </c>
      <c r="R1342" s="79"/>
      <c r="S1342" s="80">
        <f>M1342*R1342</f>
        <v>0</v>
      </c>
      <c r="T1342" s="78">
        <v>15</v>
      </c>
      <c r="U1342" s="78">
        <f>O1342*(T1342/100)</f>
        <v>0</v>
      </c>
      <c r="V1342" s="78">
        <f>O1342+U1342</f>
        <v>0</v>
      </c>
      <c r="W1342" s="75"/>
      <c r="X1342" s="96" t="s">
        <v>1162</v>
      </c>
      <c r="Y1342" s="96">
        <v>1</v>
      </c>
    </row>
    <row r="1343" spans="6:25" s="71" customFormat="1" ht="45" outlineLevel="4" x14ac:dyDescent="0.2">
      <c r="F1343" s="207"/>
      <c r="G1343" s="208"/>
      <c r="H1343" s="19" t="s">
        <v>1053</v>
      </c>
      <c r="I1343" s="228" t="s">
        <v>3391</v>
      </c>
      <c r="J1343" s="221"/>
      <c r="K1343" s="221"/>
      <c r="L1343" s="221"/>
      <c r="M1343" s="221"/>
      <c r="N1343" s="245"/>
      <c r="O1343" s="231"/>
      <c r="P1343" s="209"/>
      <c r="Q1343" s="210"/>
      <c r="R1343" s="209"/>
      <c r="S1343" s="210"/>
      <c r="T1343" s="211"/>
      <c r="U1343" s="211"/>
      <c r="V1343" s="211"/>
      <c r="W1343" s="212"/>
      <c r="X1343" s="212"/>
      <c r="Y1343" s="212"/>
    </row>
    <row r="1344" spans="6:25" s="71" customFormat="1" ht="6" customHeight="1" outlineLevel="4" x14ac:dyDescent="0.2">
      <c r="F1344" s="207"/>
      <c r="G1344" s="208"/>
      <c r="H1344" s="20"/>
      <c r="I1344" s="212"/>
      <c r="J1344" s="208"/>
      <c r="K1344" s="213"/>
      <c r="L1344" s="214"/>
      <c r="M1344" s="213"/>
      <c r="N1344" s="241"/>
      <c r="O1344" s="214"/>
      <c r="P1344" s="209"/>
      <c r="Q1344" s="210"/>
      <c r="R1344" s="209"/>
      <c r="S1344" s="210"/>
      <c r="T1344" s="211"/>
      <c r="U1344" s="211"/>
      <c r="V1344" s="211"/>
      <c r="W1344" s="212"/>
      <c r="X1344" s="212"/>
      <c r="Y1344" s="212"/>
    </row>
    <row r="1345" spans="6:25" s="81" customFormat="1" ht="11.25" outlineLevel="5" x14ac:dyDescent="0.2">
      <c r="F1345" s="82"/>
      <c r="G1345" s="83"/>
      <c r="H1345" s="21" t="str">
        <f>IF(AND(H1344&lt;&gt;"Výkaz výměr:",I1344=""),"Výkaz výměr:","")</f>
        <v>Výkaz výměr:</v>
      </c>
      <c r="I1345" s="84" t="s">
        <v>2356</v>
      </c>
      <c r="J1345" s="215"/>
      <c r="L1345" s="85"/>
      <c r="M1345" s="216">
        <v>0</v>
      </c>
      <c r="N1345" s="244"/>
      <c r="O1345" s="85"/>
      <c r="P1345" s="86"/>
      <c r="Q1345" s="85"/>
      <c r="R1345" s="85"/>
      <c r="S1345" s="85"/>
      <c r="T1345" s="87" t="s">
        <v>14</v>
      </c>
      <c r="U1345" s="85"/>
      <c r="V1345" s="85"/>
      <c r="W1345" s="88"/>
    </row>
    <row r="1346" spans="6:25" s="81" customFormat="1" ht="11.25" outlineLevel="5" x14ac:dyDescent="0.2">
      <c r="F1346" s="82"/>
      <c r="G1346" s="83"/>
      <c r="H1346" s="21" t="str">
        <f>IF(AND(H1345&lt;&gt;"Výkaz výměr:",I1345=""),"Výkaz výměr:","")</f>
        <v/>
      </c>
      <c r="I1346" s="84" t="s">
        <v>1767</v>
      </c>
      <c r="J1346" s="215"/>
      <c r="L1346" s="85"/>
      <c r="M1346" s="216">
        <v>0</v>
      </c>
      <c r="N1346" s="244"/>
      <c r="O1346" s="85"/>
      <c r="P1346" s="86"/>
      <c r="Q1346" s="85"/>
      <c r="R1346" s="85"/>
      <c r="S1346" s="85"/>
      <c r="T1346" s="87" t="s">
        <v>14</v>
      </c>
      <c r="U1346" s="85"/>
      <c r="V1346" s="85"/>
      <c r="W1346" s="88"/>
    </row>
    <row r="1347" spans="6:25" s="81" customFormat="1" ht="11.25" outlineLevel="5" x14ac:dyDescent="0.2">
      <c r="F1347" s="82"/>
      <c r="G1347" s="83"/>
      <c r="H1347" s="21" t="str">
        <f>IF(AND(H1346&lt;&gt;"Výkaz výměr:",I1346=""),"Výkaz výměr:","")</f>
        <v/>
      </c>
      <c r="I1347" s="84" t="s">
        <v>1175</v>
      </c>
      <c r="J1347" s="215"/>
      <c r="L1347" s="85"/>
      <c r="M1347" s="216">
        <v>6</v>
      </c>
      <c r="N1347" s="244"/>
      <c r="O1347" s="85"/>
      <c r="P1347" s="86"/>
      <c r="Q1347" s="85"/>
      <c r="R1347" s="85"/>
      <c r="S1347" s="85"/>
      <c r="T1347" s="87" t="s">
        <v>14</v>
      </c>
      <c r="U1347" s="85"/>
      <c r="V1347" s="85"/>
      <c r="W1347" s="88"/>
    </row>
    <row r="1348" spans="6:25" s="81" customFormat="1" ht="11.25" outlineLevel="5" x14ac:dyDescent="0.2">
      <c r="F1348" s="82"/>
      <c r="G1348" s="83"/>
      <c r="H1348" s="21" t="str">
        <f>IF(AND(H1347&lt;&gt;"Výkaz výměr:",I1347=""),"Výkaz výměr:","")</f>
        <v/>
      </c>
      <c r="I1348" s="84" t="s">
        <v>1143</v>
      </c>
      <c r="J1348" s="215"/>
      <c r="L1348" s="85"/>
      <c r="M1348" s="216">
        <v>2</v>
      </c>
      <c r="N1348" s="244"/>
      <c r="O1348" s="85"/>
      <c r="P1348" s="86"/>
      <c r="Q1348" s="85"/>
      <c r="R1348" s="85"/>
      <c r="S1348" s="85"/>
      <c r="T1348" s="87" t="s">
        <v>14</v>
      </c>
      <c r="U1348" s="85"/>
      <c r="V1348" s="85"/>
      <c r="W1348" s="88"/>
    </row>
    <row r="1349" spans="6:25" s="6" customFormat="1" ht="12.75" customHeight="1" outlineLevel="4" x14ac:dyDescent="0.2">
      <c r="F1349" s="7"/>
      <c r="G1349" s="8"/>
      <c r="H1349" s="8"/>
      <c r="I1349" s="217"/>
      <c r="J1349" s="218"/>
      <c r="K1349" s="219"/>
      <c r="L1349" s="220"/>
      <c r="M1349" s="219"/>
      <c r="N1349" s="242"/>
      <c r="O1349" s="11"/>
      <c r="P1349" s="12"/>
      <c r="Q1349" s="11"/>
      <c r="R1349" s="11"/>
      <c r="S1349" s="11"/>
      <c r="T1349" s="5" t="s">
        <v>14</v>
      </c>
      <c r="U1349" s="11"/>
      <c r="V1349" s="11"/>
      <c r="W1349" s="11"/>
    </row>
    <row r="1350" spans="6:25" s="60" customFormat="1" ht="16.5" customHeight="1" outlineLevel="3" x14ac:dyDescent="0.2">
      <c r="F1350" s="61"/>
      <c r="G1350" s="62"/>
      <c r="H1350" s="63"/>
      <c r="I1350" s="227" t="s">
        <v>3669</v>
      </c>
      <c r="J1350" s="62"/>
      <c r="K1350" s="64"/>
      <c r="L1350" s="65"/>
      <c r="M1350" s="64"/>
      <c r="N1350" s="239"/>
      <c r="O1350" s="65">
        <f>SUBTOTAL(9,O1351:O1364)</f>
        <v>0</v>
      </c>
      <c r="P1350" s="67"/>
      <c r="Q1350" s="68">
        <f>SUBTOTAL(9,Q1351:Q1364)</f>
        <v>3.0403800000000002E-2</v>
      </c>
      <c r="R1350" s="65"/>
      <c r="S1350" s="68">
        <f>SUBTOTAL(9,S1351:S1364)</f>
        <v>0</v>
      </c>
      <c r="T1350" s="69" t="s">
        <v>14</v>
      </c>
      <c r="U1350" s="66">
        <f>SUBTOTAL(9,U1351:U1364)</f>
        <v>0</v>
      </c>
      <c r="V1350" s="66">
        <f>SUBTOTAL(9,V1351:V1364)</f>
        <v>0</v>
      </c>
      <c r="W1350" s="70"/>
      <c r="Y1350" s="66">
        <f>SUBTOTAL(9,Y1351:Y1364)</f>
        <v>1</v>
      </c>
    </row>
    <row r="1351" spans="6:25" s="205" customFormat="1" ht="24" outlineLevel="4" x14ac:dyDescent="0.2">
      <c r="F1351" s="72">
        <v>144</v>
      </c>
      <c r="G1351" s="73" t="s">
        <v>34</v>
      </c>
      <c r="H1351" s="74" t="s">
        <v>819</v>
      </c>
      <c r="I1351" s="75" t="s">
        <v>3284</v>
      </c>
      <c r="J1351" s="73" t="s">
        <v>38</v>
      </c>
      <c r="K1351" s="76">
        <v>144.78</v>
      </c>
      <c r="L1351" s="77">
        <v>0</v>
      </c>
      <c r="M1351" s="206">
        <v>144.78</v>
      </c>
      <c r="N1351" s="232"/>
      <c r="O1351" s="77">
        <f>M1351*N1351</f>
        <v>0</v>
      </c>
      <c r="P1351" s="79">
        <v>2.1000000000000001E-4</v>
      </c>
      <c r="Q1351" s="80">
        <f>M1351*P1351</f>
        <v>3.0403800000000002E-2</v>
      </c>
      <c r="R1351" s="79"/>
      <c r="S1351" s="80">
        <f>M1351*R1351</f>
        <v>0</v>
      </c>
      <c r="T1351" s="78">
        <v>15</v>
      </c>
      <c r="U1351" s="78">
        <f>O1351*(T1351/100)</f>
        <v>0</v>
      </c>
      <c r="V1351" s="78">
        <f>O1351+U1351</f>
        <v>0</v>
      </c>
      <c r="W1351" s="75"/>
      <c r="X1351" s="96" t="s">
        <v>1162</v>
      </c>
      <c r="Y1351" s="96">
        <v>1</v>
      </c>
    </row>
    <row r="1352" spans="6:25" s="71" customFormat="1" ht="33.75" outlineLevel="4" x14ac:dyDescent="0.2">
      <c r="F1352" s="207"/>
      <c r="G1352" s="208"/>
      <c r="H1352" s="19" t="s">
        <v>1053</v>
      </c>
      <c r="I1352" s="228" t="s">
        <v>3445</v>
      </c>
      <c r="J1352" s="221"/>
      <c r="K1352" s="221"/>
      <c r="L1352" s="221"/>
      <c r="M1352" s="221"/>
      <c r="N1352" s="245"/>
      <c r="O1352" s="231"/>
      <c r="P1352" s="209"/>
      <c r="Q1352" s="210"/>
      <c r="R1352" s="209"/>
      <c r="S1352" s="210"/>
      <c r="T1352" s="211"/>
      <c r="U1352" s="211"/>
      <c r="V1352" s="211"/>
      <c r="W1352" s="212"/>
      <c r="X1352" s="212"/>
      <c r="Y1352" s="212"/>
    </row>
    <row r="1353" spans="6:25" s="71" customFormat="1" ht="6" customHeight="1" outlineLevel="4" x14ac:dyDescent="0.2">
      <c r="F1353" s="207"/>
      <c r="G1353" s="208"/>
      <c r="H1353" s="20"/>
      <c r="I1353" s="212"/>
      <c r="J1353" s="208"/>
      <c r="K1353" s="213"/>
      <c r="L1353" s="214"/>
      <c r="M1353" s="213"/>
      <c r="N1353" s="241"/>
      <c r="O1353" s="214"/>
      <c r="P1353" s="209"/>
      <c r="Q1353" s="210"/>
      <c r="R1353" s="209"/>
      <c r="S1353" s="210"/>
      <c r="T1353" s="211"/>
      <c r="U1353" s="211"/>
      <c r="V1353" s="211"/>
      <c r="W1353" s="212"/>
      <c r="X1353" s="212"/>
      <c r="Y1353" s="212"/>
    </row>
    <row r="1354" spans="6:25" s="81" customFormat="1" ht="11.25" outlineLevel="5" x14ac:dyDescent="0.2">
      <c r="F1354" s="82"/>
      <c r="G1354" s="83"/>
      <c r="H1354" s="21" t="str">
        <f t="shared" ref="H1354:H1363" si="35">IF(AND(H1353&lt;&gt;"Výkaz výměr:",I1353=""),"Výkaz výměr:","")</f>
        <v>Výkaz výměr:</v>
      </c>
      <c r="I1354" s="84" t="s">
        <v>2231</v>
      </c>
      <c r="J1354" s="215"/>
      <c r="L1354" s="85"/>
      <c r="M1354" s="216">
        <v>0</v>
      </c>
      <c r="N1354" s="244"/>
      <c r="O1354" s="85"/>
      <c r="P1354" s="86"/>
      <c r="Q1354" s="85"/>
      <c r="R1354" s="85"/>
      <c r="S1354" s="85"/>
      <c r="T1354" s="87" t="s">
        <v>14</v>
      </c>
      <c r="U1354" s="85"/>
      <c r="V1354" s="85"/>
      <c r="W1354" s="88"/>
    </row>
    <row r="1355" spans="6:25" s="81" customFormat="1" ht="11.25" outlineLevel="5" x14ac:dyDescent="0.2">
      <c r="F1355" s="82"/>
      <c r="G1355" s="83"/>
      <c r="H1355" s="21" t="str">
        <f t="shared" si="35"/>
        <v/>
      </c>
      <c r="I1355" s="84" t="s">
        <v>2429</v>
      </c>
      <c r="J1355" s="215"/>
      <c r="L1355" s="85"/>
      <c r="M1355" s="216">
        <v>0</v>
      </c>
      <c r="N1355" s="244"/>
      <c r="O1355" s="85"/>
      <c r="P1355" s="86"/>
      <c r="Q1355" s="85"/>
      <c r="R1355" s="85"/>
      <c r="S1355" s="85"/>
      <c r="T1355" s="87" t="s">
        <v>14</v>
      </c>
      <c r="U1355" s="85"/>
      <c r="V1355" s="85"/>
      <c r="W1355" s="88"/>
    </row>
    <row r="1356" spans="6:25" s="81" customFormat="1" ht="11.25" outlineLevel="5" x14ac:dyDescent="0.2">
      <c r="F1356" s="82"/>
      <c r="G1356" s="83"/>
      <c r="H1356" s="21" t="str">
        <f t="shared" si="35"/>
        <v/>
      </c>
      <c r="I1356" s="84" t="s">
        <v>1237</v>
      </c>
      <c r="J1356" s="215"/>
      <c r="L1356" s="85"/>
      <c r="M1356" s="216">
        <v>0</v>
      </c>
      <c r="N1356" s="244"/>
      <c r="O1356" s="85"/>
      <c r="P1356" s="86"/>
      <c r="Q1356" s="85"/>
      <c r="R1356" s="85"/>
      <c r="S1356" s="85"/>
      <c r="T1356" s="87" t="s">
        <v>14</v>
      </c>
      <c r="U1356" s="85"/>
      <c r="V1356" s="85"/>
      <c r="W1356" s="88"/>
    </row>
    <row r="1357" spans="6:25" s="81" customFormat="1" ht="11.25" outlineLevel="5" x14ac:dyDescent="0.2">
      <c r="F1357" s="82"/>
      <c r="G1357" s="83"/>
      <c r="H1357" s="21" t="str">
        <f t="shared" si="35"/>
        <v/>
      </c>
      <c r="I1357" s="84" t="s">
        <v>1687</v>
      </c>
      <c r="J1357" s="215"/>
      <c r="L1357" s="85"/>
      <c r="M1357" s="216">
        <v>28.44</v>
      </c>
      <c r="N1357" s="244"/>
      <c r="O1357" s="85"/>
      <c r="P1357" s="86"/>
      <c r="Q1357" s="85"/>
      <c r="R1357" s="85"/>
      <c r="S1357" s="85"/>
      <c r="T1357" s="87" t="s">
        <v>14</v>
      </c>
      <c r="U1357" s="85"/>
      <c r="V1357" s="85"/>
      <c r="W1357" s="88"/>
    </row>
    <row r="1358" spans="6:25" s="81" customFormat="1" ht="11.25" outlineLevel="5" x14ac:dyDescent="0.2">
      <c r="F1358" s="82"/>
      <c r="G1358" s="83"/>
      <c r="H1358" s="21" t="str">
        <f t="shared" si="35"/>
        <v/>
      </c>
      <c r="I1358" s="84" t="s">
        <v>1096</v>
      </c>
      <c r="J1358" s="215"/>
      <c r="L1358" s="85"/>
      <c r="M1358" s="216">
        <v>0</v>
      </c>
      <c r="N1358" s="244"/>
      <c r="O1358" s="85"/>
      <c r="P1358" s="86"/>
      <c r="Q1358" s="85"/>
      <c r="R1358" s="85"/>
      <c r="S1358" s="85"/>
      <c r="T1358" s="87" t="s">
        <v>14</v>
      </c>
      <c r="U1358" s="85"/>
      <c r="V1358" s="85"/>
      <c r="W1358" s="88"/>
    </row>
    <row r="1359" spans="6:25" s="81" customFormat="1" ht="11.25" outlineLevel="5" x14ac:dyDescent="0.2">
      <c r="F1359" s="82"/>
      <c r="G1359" s="83"/>
      <c r="H1359" s="21" t="str">
        <f t="shared" si="35"/>
        <v/>
      </c>
      <c r="I1359" s="84" t="s">
        <v>961</v>
      </c>
      <c r="J1359" s="215"/>
      <c r="L1359" s="85"/>
      <c r="M1359" s="216">
        <v>42.6</v>
      </c>
      <c r="N1359" s="244"/>
      <c r="O1359" s="85"/>
      <c r="P1359" s="86"/>
      <c r="Q1359" s="85"/>
      <c r="R1359" s="85"/>
      <c r="S1359" s="85"/>
      <c r="T1359" s="87" t="s">
        <v>14</v>
      </c>
      <c r="U1359" s="85"/>
      <c r="V1359" s="85"/>
      <c r="W1359" s="88"/>
    </row>
    <row r="1360" spans="6:25" s="81" customFormat="1" ht="11.25" outlineLevel="5" x14ac:dyDescent="0.2">
      <c r="F1360" s="82"/>
      <c r="G1360" s="83"/>
      <c r="H1360" s="21" t="str">
        <f t="shared" si="35"/>
        <v/>
      </c>
      <c r="I1360" s="84" t="s">
        <v>150</v>
      </c>
      <c r="J1360" s="215"/>
      <c r="L1360" s="85"/>
      <c r="M1360" s="216">
        <v>0</v>
      </c>
      <c r="N1360" s="244"/>
      <c r="O1360" s="85"/>
      <c r="P1360" s="86"/>
      <c r="Q1360" s="85"/>
      <c r="R1360" s="85"/>
      <c r="S1360" s="85"/>
      <c r="T1360" s="87" t="s">
        <v>14</v>
      </c>
      <c r="U1360" s="85"/>
      <c r="V1360" s="85"/>
      <c r="W1360" s="88"/>
    </row>
    <row r="1361" spans="6:25" s="81" customFormat="1" ht="11.25" outlineLevel="5" x14ac:dyDescent="0.2">
      <c r="F1361" s="82"/>
      <c r="G1361" s="83"/>
      <c r="H1361" s="21" t="str">
        <f t="shared" si="35"/>
        <v/>
      </c>
      <c r="I1361" s="84" t="s">
        <v>1293</v>
      </c>
      <c r="J1361" s="215"/>
      <c r="L1361" s="85"/>
      <c r="M1361" s="216">
        <v>31.139999999999997</v>
      </c>
      <c r="N1361" s="244"/>
      <c r="O1361" s="85"/>
      <c r="P1361" s="86"/>
      <c r="Q1361" s="85"/>
      <c r="R1361" s="85"/>
      <c r="S1361" s="85"/>
      <c r="T1361" s="87" t="s">
        <v>14</v>
      </c>
      <c r="U1361" s="85"/>
      <c r="V1361" s="85"/>
      <c r="W1361" s="88"/>
    </row>
    <row r="1362" spans="6:25" s="81" customFormat="1" ht="11.25" outlineLevel="5" x14ac:dyDescent="0.2">
      <c r="F1362" s="82"/>
      <c r="G1362" s="83"/>
      <c r="H1362" s="21" t="str">
        <f t="shared" si="35"/>
        <v/>
      </c>
      <c r="I1362" s="84" t="s">
        <v>1097</v>
      </c>
      <c r="J1362" s="215"/>
      <c r="L1362" s="85"/>
      <c r="M1362" s="216">
        <v>0</v>
      </c>
      <c r="N1362" s="244"/>
      <c r="O1362" s="85"/>
      <c r="P1362" s="86"/>
      <c r="Q1362" s="85"/>
      <c r="R1362" s="85"/>
      <c r="S1362" s="85"/>
      <c r="T1362" s="87" t="s">
        <v>14</v>
      </c>
      <c r="U1362" s="85"/>
      <c r="V1362" s="85"/>
      <c r="W1362" s="88"/>
    </row>
    <row r="1363" spans="6:25" s="81" customFormat="1" ht="11.25" outlineLevel="5" x14ac:dyDescent="0.2">
      <c r="F1363" s="82"/>
      <c r="G1363" s="83"/>
      <c r="H1363" s="21" t="str">
        <f t="shared" si="35"/>
        <v/>
      </c>
      <c r="I1363" s="84" t="s">
        <v>961</v>
      </c>
      <c r="J1363" s="215"/>
      <c r="L1363" s="85"/>
      <c r="M1363" s="216">
        <v>42.6</v>
      </c>
      <c r="N1363" s="244"/>
      <c r="O1363" s="85"/>
      <c r="P1363" s="86"/>
      <c r="Q1363" s="85"/>
      <c r="R1363" s="85"/>
      <c r="S1363" s="85"/>
      <c r="T1363" s="87" t="s">
        <v>14</v>
      </c>
      <c r="U1363" s="85"/>
      <c r="V1363" s="85"/>
      <c r="W1363" s="88"/>
    </row>
    <row r="1364" spans="6:25" s="6" customFormat="1" ht="12.75" customHeight="1" outlineLevel="4" x14ac:dyDescent="0.2">
      <c r="F1364" s="7"/>
      <c r="G1364" s="8"/>
      <c r="H1364" s="8"/>
      <c r="I1364" s="217"/>
      <c r="J1364" s="218"/>
      <c r="K1364" s="219"/>
      <c r="L1364" s="220"/>
      <c r="M1364" s="219"/>
      <c r="N1364" s="242"/>
      <c r="O1364" s="11"/>
      <c r="P1364" s="12"/>
      <c r="Q1364" s="11"/>
      <c r="R1364" s="11"/>
      <c r="S1364" s="11"/>
      <c r="T1364" s="5" t="s">
        <v>14</v>
      </c>
      <c r="U1364" s="11"/>
      <c r="V1364" s="11"/>
      <c r="W1364" s="11"/>
    </row>
    <row r="1365" spans="6:25" s="60" customFormat="1" ht="16.5" customHeight="1" outlineLevel="3" x14ac:dyDescent="0.2">
      <c r="F1365" s="61"/>
      <c r="G1365" s="62"/>
      <c r="H1365" s="63"/>
      <c r="I1365" s="227" t="s">
        <v>3676</v>
      </c>
      <c r="J1365" s="62"/>
      <c r="K1365" s="64"/>
      <c r="L1365" s="65"/>
      <c r="M1365" s="64"/>
      <c r="N1365" s="239"/>
      <c r="O1365" s="65">
        <f>SUBTOTAL(9,O1366:O1379)</f>
        <v>0</v>
      </c>
      <c r="P1365" s="67"/>
      <c r="Q1365" s="68">
        <f>SUBTOTAL(9,Q1366:Q1379)</f>
        <v>0</v>
      </c>
      <c r="R1365" s="65"/>
      <c r="S1365" s="68">
        <f>SUBTOTAL(9,S1366:S1379)</f>
        <v>0.36018400000000006</v>
      </c>
      <c r="T1365" s="69" t="s">
        <v>14</v>
      </c>
      <c r="U1365" s="66">
        <f>SUBTOTAL(9,U1366:U1379)</f>
        <v>0</v>
      </c>
      <c r="V1365" s="66">
        <f>SUBTOTAL(9,V1366:V1379)</f>
        <v>0</v>
      </c>
      <c r="W1365" s="70"/>
      <c r="Y1365" s="66">
        <f>SUBTOTAL(9,Y1366:Y1379)</f>
        <v>2</v>
      </c>
    </row>
    <row r="1366" spans="6:25" s="205" customFormat="1" ht="24" outlineLevel="4" x14ac:dyDescent="0.2">
      <c r="F1366" s="72">
        <v>145</v>
      </c>
      <c r="G1366" s="73" t="s">
        <v>34</v>
      </c>
      <c r="H1366" s="74" t="s">
        <v>833</v>
      </c>
      <c r="I1366" s="75" t="s">
        <v>3281</v>
      </c>
      <c r="J1366" s="73" t="s">
        <v>39</v>
      </c>
      <c r="K1366" s="76">
        <v>0.16050000000000003</v>
      </c>
      <c r="L1366" s="77">
        <v>0</v>
      </c>
      <c r="M1366" s="206">
        <v>0.16050000000000003</v>
      </c>
      <c r="N1366" s="232"/>
      <c r="O1366" s="77">
        <f>M1366*N1366</f>
        <v>0</v>
      </c>
      <c r="P1366" s="79"/>
      <c r="Q1366" s="80">
        <f>M1366*P1366</f>
        <v>0</v>
      </c>
      <c r="R1366" s="79">
        <v>2.2000000000000002</v>
      </c>
      <c r="S1366" s="80">
        <f>M1366*R1366</f>
        <v>0.35310000000000008</v>
      </c>
      <c r="T1366" s="78">
        <v>15</v>
      </c>
      <c r="U1366" s="78">
        <f>O1366*(T1366/100)</f>
        <v>0</v>
      </c>
      <c r="V1366" s="78">
        <f>O1366+U1366</f>
        <v>0</v>
      </c>
      <c r="W1366" s="75"/>
      <c r="X1366" s="96" t="s">
        <v>1162</v>
      </c>
      <c r="Y1366" s="96">
        <v>1</v>
      </c>
    </row>
    <row r="1367" spans="6:25" s="71" customFormat="1" ht="45" outlineLevel="4" x14ac:dyDescent="0.2">
      <c r="F1367" s="207"/>
      <c r="G1367" s="208"/>
      <c r="H1367" s="19" t="s">
        <v>1053</v>
      </c>
      <c r="I1367" s="228" t="s">
        <v>2585</v>
      </c>
      <c r="J1367" s="221"/>
      <c r="K1367" s="221"/>
      <c r="L1367" s="221"/>
      <c r="M1367" s="221"/>
      <c r="N1367" s="245"/>
      <c r="O1367" s="231"/>
      <c r="P1367" s="209"/>
      <c r="Q1367" s="210"/>
      <c r="R1367" s="209"/>
      <c r="S1367" s="210"/>
      <c r="T1367" s="211"/>
      <c r="U1367" s="211"/>
      <c r="V1367" s="211"/>
      <c r="W1367" s="212"/>
      <c r="X1367" s="212"/>
      <c r="Y1367" s="212"/>
    </row>
    <row r="1368" spans="6:25" s="71" customFormat="1" ht="6" customHeight="1" outlineLevel="4" x14ac:dyDescent="0.2">
      <c r="F1368" s="207"/>
      <c r="G1368" s="208"/>
      <c r="H1368" s="20"/>
      <c r="I1368" s="212"/>
      <c r="J1368" s="208"/>
      <c r="K1368" s="213"/>
      <c r="L1368" s="214"/>
      <c r="M1368" s="213"/>
      <c r="N1368" s="241"/>
      <c r="O1368" s="214"/>
      <c r="P1368" s="209"/>
      <c r="Q1368" s="210"/>
      <c r="R1368" s="209"/>
      <c r="S1368" s="210"/>
      <c r="T1368" s="211"/>
      <c r="U1368" s="211"/>
      <c r="V1368" s="211"/>
      <c r="W1368" s="212"/>
      <c r="X1368" s="212"/>
      <c r="Y1368" s="212"/>
    </row>
    <row r="1369" spans="6:25" s="81" customFormat="1" ht="11.25" outlineLevel="5" x14ac:dyDescent="0.2">
      <c r="F1369" s="82"/>
      <c r="G1369" s="83"/>
      <c r="H1369" s="21" t="str">
        <f>IF(AND(H1368&lt;&gt;"Výkaz výměr:",I1368=""),"Výkaz výměr:","")</f>
        <v>Výkaz výměr:</v>
      </c>
      <c r="I1369" s="84" t="s">
        <v>2216</v>
      </c>
      <c r="J1369" s="215"/>
      <c r="L1369" s="85"/>
      <c r="M1369" s="216">
        <v>0</v>
      </c>
      <c r="N1369" s="244"/>
      <c r="O1369" s="85"/>
      <c r="P1369" s="86"/>
      <c r="Q1369" s="85"/>
      <c r="R1369" s="85"/>
      <c r="S1369" s="85"/>
      <c r="T1369" s="87" t="s">
        <v>14</v>
      </c>
      <c r="U1369" s="85"/>
      <c r="V1369" s="85"/>
      <c r="W1369" s="88"/>
    </row>
    <row r="1370" spans="6:25" s="81" customFormat="1" ht="11.25" outlineLevel="5" x14ac:dyDescent="0.2">
      <c r="F1370" s="82"/>
      <c r="G1370" s="83"/>
      <c r="H1370" s="21" t="str">
        <f>IF(AND(H1369&lt;&gt;"Výkaz výměr:",I1369=""),"Výkaz výměr:","")</f>
        <v/>
      </c>
      <c r="I1370" s="84" t="s">
        <v>2411</v>
      </c>
      <c r="J1370" s="215"/>
      <c r="L1370" s="85"/>
      <c r="M1370" s="216">
        <v>0</v>
      </c>
      <c r="N1370" s="244"/>
      <c r="O1370" s="85"/>
      <c r="P1370" s="86"/>
      <c r="Q1370" s="85"/>
      <c r="R1370" s="85"/>
      <c r="S1370" s="85"/>
      <c r="T1370" s="87" t="s">
        <v>14</v>
      </c>
      <c r="U1370" s="85"/>
      <c r="V1370" s="85"/>
      <c r="W1370" s="88"/>
    </row>
    <row r="1371" spans="6:25" s="81" customFormat="1" ht="11.25" outlineLevel="5" x14ac:dyDescent="0.2">
      <c r="F1371" s="82"/>
      <c r="G1371" s="83"/>
      <c r="H1371" s="21" t="str">
        <f>IF(AND(H1370&lt;&gt;"Výkaz výměr:",I1370=""),"Výkaz výměr:","")</f>
        <v/>
      </c>
      <c r="I1371" s="84" t="s">
        <v>1909</v>
      </c>
      <c r="J1371" s="215"/>
      <c r="L1371" s="85"/>
      <c r="M1371" s="216">
        <v>0</v>
      </c>
      <c r="N1371" s="244"/>
      <c r="O1371" s="85"/>
      <c r="P1371" s="86"/>
      <c r="Q1371" s="85"/>
      <c r="R1371" s="85"/>
      <c r="S1371" s="85"/>
      <c r="T1371" s="87" t="s">
        <v>14</v>
      </c>
      <c r="U1371" s="85"/>
      <c r="V1371" s="85"/>
      <c r="W1371" s="88"/>
    </row>
    <row r="1372" spans="6:25" s="81" customFormat="1" ht="11.25" outlineLevel="5" x14ac:dyDescent="0.2">
      <c r="F1372" s="82"/>
      <c r="G1372" s="83"/>
      <c r="H1372" s="21" t="str">
        <f>IF(AND(H1371&lt;&gt;"Výkaz výměr:",I1371=""),"Výkaz výměr:","")</f>
        <v/>
      </c>
      <c r="I1372" s="84" t="s">
        <v>2550</v>
      </c>
      <c r="J1372" s="215"/>
      <c r="L1372" s="85"/>
      <c r="M1372" s="216">
        <v>0</v>
      </c>
      <c r="N1372" s="244"/>
      <c r="O1372" s="85"/>
      <c r="P1372" s="86"/>
      <c r="Q1372" s="85"/>
      <c r="R1372" s="85"/>
      <c r="S1372" s="85"/>
      <c r="T1372" s="87" t="s">
        <v>14</v>
      </c>
      <c r="U1372" s="85"/>
      <c r="V1372" s="85"/>
      <c r="W1372" s="88"/>
    </row>
    <row r="1373" spans="6:25" s="81" customFormat="1" ht="11.25" outlineLevel="5" x14ac:dyDescent="0.2">
      <c r="F1373" s="82"/>
      <c r="G1373" s="83"/>
      <c r="H1373" s="21" t="str">
        <f>IF(AND(H1372&lt;&gt;"Výkaz výměr:",I1372=""),"Výkaz výměr:","")</f>
        <v/>
      </c>
      <c r="I1373" s="84" t="s">
        <v>1915</v>
      </c>
      <c r="J1373" s="215"/>
      <c r="L1373" s="85"/>
      <c r="M1373" s="216">
        <v>0.16050000000000003</v>
      </c>
      <c r="N1373" s="244"/>
      <c r="O1373" s="85"/>
      <c r="P1373" s="86"/>
      <c r="Q1373" s="85"/>
      <c r="R1373" s="85"/>
      <c r="S1373" s="85"/>
      <c r="T1373" s="87" t="s">
        <v>14</v>
      </c>
      <c r="U1373" s="85"/>
      <c r="V1373" s="85"/>
      <c r="W1373" s="88"/>
    </row>
    <row r="1374" spans="6:25" s="205" customFormat="1" ht="24" outlineLevel="4" x14ac:dyDescent="0.2">
      <c r="F1374" s="72">
        <v>146</v>
      </c>
      <c r="G1374" s="73" t="s">
        <v>34</v>
      </c>
      <c r="H1374" s="74" t="s">
        <v>835</v>
      </c>
      <c r="I1374" s="75" t="s">
        <v>3183</v>
      </c>
      <c r="J1374" s="73" t="s">
        <v>39</v>
      </c>
      <c r="K1374" s="76">
        <v>0.161</v>
      </c>
      <c r="L1374" s="77">
        <v>0</v>
      </c>
      <c r="M1374" s="206">
        <v>0.161</v>
      </c>
      <c r="N1374" s="232"/>
      <c r="O1374" s="77">
        <f>M1374*N1374</f>
        <v>0</v>
      </c>
      <c r="P1374" s="79"/>
      <c r="Q1374" s="80">
        <f>M1374*P1374</f>
        <v>0</v>
      </c>
      <c r="R1374" s="79">
        <v>4.3999999999999997E-2</v>
      </c>
      <c r="S1374" s="80">
        <f>M1374*R1374</f>
        <v>7.084E-3</v>
      </c>
      <c r="T1374" s="78">
        <v>15</v>
      </c>
      <c r="U1374" s="78">
        <f>O1374*(T1374/100)</f>
        <v>0</v>
      </c>
      <c r="V1374" s="78">
        <f>O1374+U1374</f>
        <v>0</v>
      </c>
      <c r="W1374" s="75"/>
      <c r="X1374" s="96" t="s">
        <v>1162</v>
      </c>
      <c r="Y1374" s="96">
        <v>1</v>
      </c>
    </row>
    <row r="1375" spans="6:25" s="71" customFormat="1" ht="56.25" outlineLevel="4" x14ac:dyDescent="0.2">
      <c r="F1375" s="207"/>
      <c r="G1375" s="208"/>
      <c r="H1375" s="19" t="s">
        <v>1053</v>
      </c>
      <c r="I1375" s="228" t="s">
        <v>3380</v>
      </c>
      <c r="J1375" s="221"/>
      <c r="K1375" s="221"/>
      <c r="L1375" s="221"/>
      <c r="M1375" s="221"/>
      <c r="N1375" s="245"/>
      <c r="O1375" s="231"/>
      <c r="P1375" s="209"/>
      <c r="Q1375" s="210"/>
      <c r="R1375" s="209"/>
      <c r="S1375" s="210"/>
      <c r="T1375" s="211"/>
      <c r="U1375" s="211"/>
      <c r="V1375" s="211"/>
      <c r="W1375" s="212"/>
      <c r="X1375" s="212"/>
      <c r="Y1375" s="212"/>
    </row>
    <row r="1376" spans="6:25" s="71" customFormat="1" ht="6" customHeight="1" outlineLevel="4" x14ac:dyDescent="0.2">
      <c r="F1376" s="207"/>
      <c r="G1376" s="208"/>
      <c r="H1376" s="20"/>
      <c r="I1376" s="212"/>
      <c r="J1376" s="208"/>
      <c r="K1376" s="213"/>
      <c r="L1376" s="214"/>
      <c r="M1376" s="213"/>
      <c r="N1376" s="241"/>
      <c r="O1376" s="214"/>
      <c r="P1376" s="209"/>
      <c r="Q1376" s="210"/>
      <c r="R1376" s="209"/>
      <c r="S1376" s="210"/>
      <c r="T1376" s="211"/>
      <c r="U1376" s="211"/>
      <c r="V1376" s="211"/>
      <c r="W1376" s="212"/>
      <c r="X1376" s="212"/>
      <c r="Y1376" s="212"/>
    </row>
    <row r="1377" spans="6:25" s="81" customFormat="1" ht="22.5" outlineLevel="5" x14ac:dyDescent="0.2">
      <c r="F1377" s="82"/>
      <c r="G1377" s="83"/>
      <c r="H1377" s="21" t="str">
        <f>IF(AND(H1376&lt;&gt;"Výkaz výměr:",I1376=""),"Výkaz výměr:","")</f>
        <v>Výkaz výměr:</v>
      </c>
      <c r="I1377" s="84" t="s">
        <v>3411</v>
      </c>
      <c r="J1377" s="215"/>
      <c r="L1377" s="85"/>
      <c r="M1377" s="216">
        <v>0</v>
      </c>
      <c r="N1377" s="244"/>
      <c r="O1377" s="85"/>
      <c r="P1377" s="86"/>
      <c r="Q1377" s="85"/>
      <c r="R1377" s="85"/>
      <c r="S1377" s="85"/>
      <c r="T1377" s="87" t="s">
        <v>14</v>
      </c>
      <c r="U1377" s="85"/>
      <c r="V1377" s="85"/>
      <c r="W1377" s="88"/>
    </row>
    <row r="1378" spans="6:25" s="81" customFormat="1" ht="11.25" outlineLevel="5" x14ac:dyDescent="0.2">
      <c r="F1378" s="82"/>
      <c r="G1378" s="83"/>
      <c r="H1378" s="21" t="str">
        <f>IF(AND(H1377&lt;&gt;"Výkaz výměr:",I1377=""),"Výkaz výměr:","")</f>
        <v/>
      </c>
      <c r="I1378" s="84" t="s">
        <v>153</v>
      </c>
      <c r="J1378" s="215"/>
      <c r="L1378" s="85"/>
      <c r="M1378" s="216">
        <v>0.161</v>
      </c>
      <c r="N1378" s="244"/>
      <c r="O1378" s="85"/>
      <c r="P1378" s="86"/>
      <c r="Q1378" s="85"/>
      <c r="R1378" s="85"/>
      <c r="S1378" s="85"/>
      <c r="T1378" s="87" t="s">
        <v>14</v>
      </c>
      <c r="U1378" s="85"/>
      <c r="V1378" s="85"/>
      <c r="W1378" s="88"/>
    </row>
    <row r="1379" spans="6:25" s="6" customFormat="1" ht="12.75" customHeight="1" outlineLevel="4" x14ac:dyDescent="0.2">
      <c r="F1379" s="7"/>
      <c r="G1379" s="8"/>
      <c r="H1379" s="8"/>
      <c r="I1379" s="217"/>
      <c r="J1379" s="218"/>
      <c r="K1379" s="219"/>
      <c r="L1379" s="220"/>
      <c r="M1379" s="219"/>
      <c r="N1379" s="242"/>
      <c r="O1379" s="11"/>
      <c r="P1379" s="12"/>
      <c r="Q1379" s="11"/>
      <c r="R1379" s="11"/>
      <c r="S1379" s="11"/>
      <c r="T1379" s="5" t="s">
        <v>14</v>
      </c>
      <c r="U1379" s="11"/>
      <c r="V1379" s="11"/>
      <c r="W1379" s="11"/>
    </row>
    <row r="1380" spans="6:25" s="60" customFormat="1" ht="16.5" customHeight="1" outlineLevel="3" x14ac:dyDescent="0.2">
      <c r="F1380" s="61"/>
      <c r="G1380" s="62"/>
      <c r="H1380" s="63"/>
      <c r="I1380" s="227" t="s">
        <v>3677</v>
      </c>
      <c r="J1380" s="62"/>
      <c r="K1380" s="64"/>
      <c r="L1380" s="65"/>
      <c r="M1380" s="64"/>
      <c r="N1380" s="239"/>
      <c r="O1380" s="65">
        <f>SUBTOTAL(9,O1381:O1397)</f>
        <v>0</v>
      </c>
      <c r="P1380" s="67"/>
      <c r="Q1380" s="68">
        <f>SUBTOTAL(9,Q1381:Q1397)</f>
        <v>0</v>
      </c>
      <c r="R1380" s="65"/>
      <c r="S1380" s="68">
        <f>SUBTOTAL(9,S1381:S1397)</f>
        <v>1.1640000000000001</v>
      </c>
      <c r="T1380" s="69" t="s">
        <v>14</v>
      </c>
      <c r="U1380" s="66">
        <f>SUBTOTAL(9,U1381:U1397)</f>
        <v>0</v>
      </c>
      <c r="V1380" s="66">
        <f>SUBTOTAL(9,V1381:V1397)</f>
        <v>0</v>
      </c>
      <c r="W1380" s="70"/>
      <c r="Y1380" s="66">
        <f>SUBTOTAL(9,Y1381:Y1397)</f>
        <v>2</v>
      </c>
    </row>
    <row r="1381" spans="6:25" s="205" customFormat="1" ht="24" outlineLevel="4" x14ac:dyDescent="0.2">
      <c r="F1381" s="72">
        <v>147</v>
      </c>
      <c r="G1381" s="73" t="s">
        <v>34</v>
      </c>
      <c r="H1381" s="74" t="s">
        <v>846</v>
      </c>
      <c r="I1381" s="75" t="s">
        <v>2470</v>
      </c>
      <c r="J1381" s="73" t="s">
        <v>116</v>
      </c>
      <c r="K1381" s="76">
        <v>12</v>
      </c>
      <c r="L1381" s="77">
        <v>0</v>
      </c>
      <c r="M1381" s="206">
        <v>12</v>
      </c>
      <c r="N1381" s="232"/>
      <c r="O1381" s="77">
        <f>M1381*N1381</f>
        <v>0</v>
      </c>
      <c r="P1381" s="79"/>
      <c r="Q1381" s="80">
        <f>M1381*P1381</f>
        <v>0</v>
      </c>
      <c r="R1381" s="79">
        <v>9.7000000000000003E-2</v>
      </c>
      <c r="S1381" s="80">
        <f>M1381*R1381</f>
        <v>1.1640000000000001</v>
      </c>
      <c r="T1381" s="78">
        <v>15</v>
      </c>
      <c r="U1381" s="78">
        <f>O1381*(T1381/100)</f>
        <v>0</v>
      </c>
      <c r="V1381" s="78">
        <f>O1381+U1381</f>
        <v>0</v>
      </c>
      <c r="W1381" s="75"/>
      <c r="X1381" s="96" t="s">
        <v>1162</v>
      </c>
      <c r="Y1381" s="96">
        <v>1</v>
      </c>
    </row>
    <row r="1382" spans="6:25" s="71" customFormat="1" ht="56.25" outlineLevel="4" x14ac:dyDescent="0.2">
      <c r="F1382" s="207"/>
      <c r="G1382" s="208"/>
      <c r="H1382" s="19" t="s">
        <v>1053</v>
      </c>
      <c r="I1382" s="228" t="s">
        <v>3480</v>
      </c>
      <c r="J1382" s="221"/>
      <c r="K1382" s="221"/>
      <c r="L1382" s="221"/>
      <c r="M1382" s="221"/>
      <c r="N1382" s="245"/>
      <c r="O1382" s="231"/>
      <c r="P1382" s="209"/>
      <c r="Q1382" s="210"/>
      <c r="R1382" s="209"/>
      <c r="S1382" s="210"/>
      <c r="T1382" s="211"/>
      <c r="U1382" s="211"/>
      <c r="V1382" s="211"/>
      <c r="W1382" s="212"/>
      <c r="X1382" s="212"/>
      <c r="Y1382" s="212"/>
    </row>
    <row r="1383" spans="6:25" s="71" customFormat="1" ht="6" customHeight="1" outlineLevel="4" x14ac:dyDescent="0.2">
      <c r="F1383" s="207"/>
      <c r="G1383" s="208"/>
      <c r="H1383" s="20"/>
      <c r="I1383" s="212"/>
      <c r="J1383" s="208"/>
      <c r="K1383" s="213"/>
      <c r="L1383" s="214"/>
      <c r="M1383" s="213"/>
      <c r="N1383" s="241"/>
      <c r="O1383" s="214"/>
      <c r="P1383" s="209"/>
      <c r="Q1383" s="210"/>
      <c r="R1383" s="209"/>
      <c r="S1383" s="210"/>
      <c r="T1383" s="211"/>
      <c r="U1383" s="211"/>
      <c r="V1383" s="211"/>
      <c r="W1383" s="212"/>
      <c r="X1383" s="212"/>
      <c r="Y1383" s="212"/>
    </row>
    <row r="1384" spans="6:25" s="81" customFormat="1" ht="11.25" outlineLevel="5" x14ac:dyDescent="0.2">
      <c r="F1384" s="82"/>
      <c r="G1384" s="83"/>
      <c r="H1384" s="21" t="str">
        <f>IF(AND(H1383&lt;&gt;"Výkaz výměr:",I1383=""),"Výkaz výměr:","")</f>
        <v>Výkaz výměr:</v>
      </c>
      <c r="I1384" s="84" t="s">
        <v>1864</v>
      </c>
      <c r="J1384" s="215"/>
      <c r="L1384" s="85"/>
      <c r="M1384" s="216">
        <v>0</v>
      </c>
      <c r="N1384" s="244"/>
      <c r="O1384" s="85"/>
      <c r="P1384" s="86"/>
      <c r="Q1384" s="85"/>
      <c r="R1384" s="85"/>
      <c r="S1384" s="85"/>
      <c r="T1384" s="87" t="s">
        <v>14</v>
      </c>
      <c r="U1384" s="85"/>
      <c r="V1384" s="85"/>
      <c r="W1384" s="88"/>
    </row>
    <row r="1385" spans="6:25" s="81" customFormat="1" ht="11.25" outlineLevel="5" x14ac:dyDescent="0.2">
      <c r="F1385" s="82"/>
      <c r="G1385" s="83"/>
      <c r="H1385" s="21" t="str">
        <f>IF(AND(H1384&lt;&gt;"Výkaz výměr:",I1384=""),"Výkaz výměr:","")</f>
        <v/>
      </c>
      <c r="I1385" s="84" t="s">
        <v>2251</v>
      </c>
      <c r="J1385" s="215"/>
      <c r="L1385" s="85"/>
      <c r="M1385" s="216">
        <v>0</v>
      </c>
      <c r="N1385" s="244"/>
      <c r="O1385" s="85"/>
      <c r="P1385" s="86"/>
      <c r="Q1385" s="85"/>
      <c r="R1385" s="85"/>
      <c r="S1385" s="85"/>
      <c r="T1385" s="87" t="s">
        <v>14</v>
      </c>
      <c r="U1385" s="85"/>
      <c r="V1385" s="85"/>
      <c r="W1385" s="88"/>
    </row>
    <row r="1386" spans="6:25" s="81" customFormat="1" ht="11.25" outlineLevel="5" x14ac:dyDescent="0.2">
      <c r="F1386" s="82"/>
      <c r="G1386" s="83"/>
      <c r="H1386" s="21" t="str">
        <f>IF(AND(H1385&lt;&gt;"Výkaz výměr:",I1385=""),"Výkaz výměr:","")</f>
        <v/>
      </c>
      <c r="I1386" s="84" t="s">
        <v>166</v>
      </c>
      <c r="J1386" s="215"/>
      <c r="L1386" s="85"/>
      <c r="M1386" s="216">
        <v>8</v>
      </c>
      <c r="N1386" s="244"/>
      <c r="O1386" s="85"/>
      <c r="P1386" s="86"/>
      <c r="Q1386" s="85"/>
      <c r="R1386" s="85"/>
      <c r="S1386" s="85"/>
      <c r="T1386" s="87" t="s">
        <v>14</v>
      </c>
      <c r="U1386" s="85"/>
      <c r="V1386" s="85"/>
      <c r="W1386" s="88"/>
    </row>
    <row r="1387" spans="6:25" s="81" customFormat="1" ht="11.25" outlineLevel="5" x14ac:dyDescent="0.2">
      <c r="F1387" s="82"/>
      <c r="G1387" s="83"/>
      <c r="H1387" s="21" t="str">
        <f>IF(AND(H1386&lt;&gt;"Výkaz výměr:",I1386=""),"Výkaz výměr:","")</f>
        <v/>
      </c>
      <c r="I1387" s="84" t="s">
        <v>2252</v>
      </c>
      <c r="J1387" s="215"/>
      <c r="L1387" s="85"/>
      <c r="M1387" s="216">
        <v>0</v>
      </c>
      <c r="N1387" s="244"/>
      <c r="O1387" s="85"/>
      <c r="P1387" s="86"/>
      <c r="Q1387" s="85"/>
      <c r="R1387" s="85"/>
      <c r="S1387" s="85"/>
      <c r="T1387" s="87" t="s">
        <v>14</v>
      </c>
      <c r="U1387" s="85"/>
      <c r="V1387" s="85"/>
      <c r="W1387" s="88"/>
    </row>
    <row r="1388" spans="6:25" s="81" customFormat="1" ht="11.25" outlineLevel="5" x14ac:dyDescent="0.2">
      <c r="F1388" s="82"/>
      <c r="G1388" s="83"/>
      <c r="H1388" s="21" t="str">
        <f>IF(AND(H1387&lt;&gt;"Výkaz výměr:",I1387=""),"Výkaz výměr:","")</f>
        <v/>
      </c>
      <c r="I1388" s="84" t="s">
        <v>157</v>
      </c>
      <c r="J1388" s="215"/>
      <c r="L1388" s="85"/>
      <c r="M1388" s="216">
        <v>4</v>
      </c>
      <c r="N1388" s="244"/>
      <c r="O1388" s="85"/>
      <c r="P1388" s="86"/>
      <c r="Q1388" s="85"/>
      <c r="R1388" s="85"/>
      <c r="S1388" s="85"/>
      <c r="T1388" s="87" t="s">
        <v>14</v>
      </c>
      <c r="U1388" s="85"/>
      <c r="V1388" s="85"/>
      <c r="W1388" s="88"/>
    </row>
    <row r="1389" spans="6:25" s="205" customFormat="1" ht="12" outlineLevel="4" x14ac:dyDescent="0.2">
      <c r="F1389" s="72">
        <v>148</v>
      </c>
      <c r="G1389" s="73" t="s">
        <v>34</v>
      </c>
      <c r="H1389" s="74" t="s">
        <v>853</v>
      </c>
      <c r="I1389" s="75" t="s">
        <v>2854</v>
      </c>
      <c r="J1389" s="73" t="s">
        <v>15</v>
      </c>
      <c r="K1389" s="76">
        <v>21.4</v>
      </c>
      <c r="L1389" s="77">
        <v>0</v>
      </c>
      <c r="M1389" s="206">
        <v>21.4</v>
      </c>
      <c r="N1389" s="232"/>
      <c r="O1389" s="77">
        <f>M1389*N1389</f>
        <v>0</v>
      </c>
      <c r="P1389" s="79"/>
      <c r="Q1389" s="80">
        <f>M1389*P1389</f>
        <v>0</v>
      </c>
      <c r="R1389" s="79"/>
      <c r="S1389" s="80">
        <f>M1389*R1389</f>
        <v>0</v>
      </c>
      <c r="T1389" s="78">
        <v>15</v>
      </c>
      <c r="U1389" s="78">
        <f>O1389*(T1389/100)</f>
        <v>0</v>
      </c>
      <c r="V1389" s="78">
        <f>O1389+U1389</f>
        <v>0</v>
      </c>
      <c r="W1389" s="75"/>
      <c r="X1389" s="96" t="s">
        <v>1162</v>
      </c>
      <c r="Y1389" s="96">
        <v>1</v>
      </c>
    </row>
    <row r="1390" spans="6:25" s="71" customFormat="1" ht="33.75" outlineLevel="4" x14ac:dyDescent="0.2">
      <c r="F1390" s="207"/>
      <c r="G1390" s="208"/>
      <c r="H1390" s="19" t="s">
        <v>1053</v>
      </c>
      <c r="I1390" s="228" t="s">
        <v>3005</v>
      </c>
      <c r="J1390" s="221"/>
      <c r="K1390" s="221"/>
      <c r="L1390" s="221"/>
      <c r="M1390" s="221"/>
      <c r="N1390" s="245"/>
      <c r="O1390" s="231"/>
      <c r="P1390" s="209"/>
      <c r="Q1390" s="210"/>
      <c r="R1390" s="209"/>
      <c r="S1390" s="210"/>
      <c r="T1390" s="211"/>
      <c r="U1390" s="211"/>
      <c r="V1390" s="211"/>
      <c r="W1390" s="212"/>
      <c r="X1390" s="212"/>
      <c r="Y1390" s="212"/>
    </row>
    <row r="1391" spans="6:25" s="71" customFormat="1" ht="6" customHeight="1" outlineLevel="4" x14ac:dyDescent="0.2">
      <c r="F1391" s="207"/>
      <c r="G1391" s="208"/>
      <c r="H1391" s="20"/>
      <c r="I1391" s="212"/>
      <c r="J1391" s="208"/>
      <c r="K1391" s="213"/>
      <c r="L1391" s="214"/>
      <c r="M1391" s="213"/>
      <c r="N1391" s="241"/>
      <c r="O1391" s="214"/>
      <c r="P1391" s="209"/>
      <c r="Q1391" s="210"/>
      <c r="R1391" s="209"/>
      <c r="S1391" s="210"/>
      <c r="T1391" s="211"/>
      <c r="U1391" s="211"/>
      <c r="V1391" s="211"/>
      <c r="W1391" s="212"/>
      <c r="X1391" s="212"/>
      <c r="Y1391" s="212"/>
    </row>
    <row r="1392" spans="6:25" s="81" customFormat="1" ht="11.25" outlineLevel="5" x14ac:dyDescent="0.2">
      <c r="F1392" s="82"/>
      <c r="G1392" s="83"/>
      <c r="H1392" s="21" t="str">
        <f>IF(AND(H1391&lt;&gt;"Výkaz výměr:",I1391=""),"Výkaz výměr:","")</f>
        <v>Výkaz výměr:</v>
      </c>
      <c r="I1392" s="84" t="s">
        <v>2216</v>
      </c>
      <c r="J1392" s="215"/>
      <c r="L1392" s="85"/>
      <c r="M1392" s="216">
        <v>0</v>
      </c>
      <c r="N1392" s="244"/>
      <c r="O1392" s="85"/>
      <c r="P1392" s="86"/>
      <c r="Q1392" s="85"/>
      <c r="R1392" s="85"/>
      <c r="S1392" s="85"/>
      <c r="T1392" s="87" t="s">
        <v>14</v>
      </c>
      <c r="U1392" s="85"/>
      <c r="V1392" s="85"/>
      <c r="W1392" s="88"/>
    </row>
    <row r="1393" spans="6:25" s="81" customFormat="1" ht="11.25" outlineLevel="5" x14ac:dyDescent="0.2">
      <c r="F1393" s="82"/>
      <c r="G1393" s="83"/>
      <c r="H1393" s="21" t="str">
        <f>IF(AND(H1392&lt;&gt;"Výkaz výměr:",I1392=""),"Výkaz výměr:","")</f>
        <v/>
      </c>
      <c r="I1393" s="84" t="s">
        <v>2429</v>
      </c>
      <c r="J1393" s="215"/>
      <c r="L1393" s="85"/>
      <c r="M1393" s="216">
        <v>0</v>
      </c>
      <c r="N1393" s="244"/>
      <c r="O1393" s="85"/>
      <c r="P1393" s="86"/>
      <c r="Q1393" s="85"/>
      <c r="R1393" s="85"/>
      <c r="S1393" s="85"/>
      <c r="T1393" s="87" t="s">
        <v>14</v>
      </c>
      <c r="U1393" s="85"/>
      <c r="V1393" s="85"/>
      <c r="W1393" s="88"/>
    </row>
    <row r="1394" spans="6:25" s="81" customFormat="1" ht="11.25" outlineLevel="5" x14ac:dyDescent="0.2">
      <c r="F1394" s="82"/>
      <c r="G1394" s="83"/>
      <c r="H1394" s="21" t="str">
        <f>IF(AND(H1393&lt;&gt;"Výkaz výměr:",I1393=""),"Výkaz výměr:","")</f>
        <v/>
      </c>
      <c r="I1394" s="84" t="s">
        <v>1946</v>
      </c>
      <c r="J1394" s="215"/>
      <c r="L1394" s="85"/>
      <c r="M1394" s="216">
        <v>0</v>
      </c>
      <c r="N1394" s="244"/>
      <c r="O1394" s="85"/>
      <c r="P1394" s="86"/>
      <c r="Q1394" s="85"/>
      <c r="R1394" s="85"/>
      <c r="S1394" s="85"/>
      <c r="T1394" s="87" t="s">
        <v>14</v>
      </c>
      <c r="U1394" s="85"/>
      <c r="V1394" s="85"/>
      <c r="W1394" s="88"/>
    </row>
    <row r="1395" spans="6:25" s="81" customFormat="1" ht="11.25" outlineLevel="5" x14ac:dyDescent="0.2">
      <c r="F1395" s="82"/>
      <c r="G1395" s="83"/>
      <c r="H1395" s="21" t="str">
        <f>IF(AND(H1394&lt;&gt;"Výkaz výměr:",I1394=""),"Výkaz výměr:","")</f>
        <v/>
      </c>
      <c r="I1395" s="84" t="s">
        <v>2550</v>
      </c>
      <c r="J1395" s="215"/>
      <c r="L1395" s="85"/>
      <c r="M1395" s="216">
        <v>0</v>
      </c>
      <c r="N1395" s="244"/>
      <c r="O1395" s="85"/>
      <c r="P1395" s="86"/>
      <c r="Q1395" s="85"/>
      <c r="R1395" s="85"/>
      <c r="S1395" s="85"/>
      <c r="T1395" s="87" t="s">
        <v>14</v>
      </c>
      <c r="U1395" s="85"/>
      <c r="V1395" s="85"/>
      <c r="W1395" s="88"/>
    </row>
    <row r="1396" spans="6:25" s="81" customFormat="1" ht="11.25" outlineLevel="5" x14ac:dyDescent="0.2">
      <c r="F1396" s="82"/>
      <c r="G1396" s="83"/>
      <c r="H1396" s="21" t="str">
        <f>IF(AND(H1395&lt;&gt;"Výkaz výměr:",I1395=""),"Výkaz výměr:","")</f>
        <v/>
      </c>
      <c r="I1396" s="84" t="s">
        <v>1373</v>
      </c>
      <c r="J1396" s="215"/>
      <c r="L1396" s="85"/>
      <c r="M1396" s="216">
        <v>21.4</v>
      </c>
      <c r="N1396" s="244"/>
      <c r="O1396" s="85"/>
      <c r="P1396" s="86"/>
      <c r="Q1396" s="85"/>
      <c r="R1396" s="85"/>
      <c r="S1396" s="85"/>
      <c r="T1396" s="87" t="s">
        <v>14</v>
      </c>
      <c r="U1396" s="85"/>
      <c r="V1396" s="85"/>
      <c r="W1396" s="88"/>
    </row>
    <row r="1397" spans="6:25" s="6" customFormat="1" ht="12.75" customHeight="1" outlineLevel="4" x14ac:dyDescent="0.2">
      <c r="F1397" s="7"/>
      <c r="G1397" s="8"/>
      <c r="H1397" s="8"/>
      <c r="I1397" s="217"/>
      <c r="J1397" s="218"/>
      <c r="K1397" s="219"/>
      <c r="L1397" s="220"/>
      <c r="M1397" s="219"/>
      <c r="N1397" s="242"/>
      <c r="O1397" s="11"/>
      <c r="P1397" s="12"/>
      <c r="Q1397" s="11"/>
      <c r="R1397" s="11"/>
      <c r="S1397" s="11"/>
      <c r="T1397" s="5" t="s">
        <v>14</v>
      </c>
      <c r="U1397" s="11"/>
      <c r="V1397" s="11"/>
      <c r="W1397" s="11"/>
    </row>
    <row r="1398" spans="6:25" s="60" customFormat="1" ht="16.5" customHeight="1" outlineLevel="3" x14ac:dyDescent="0.2">
      <c r="F1398" s="61"/>
      <c r="G1398" s="62"/>
      <c r="H1398" s="63"/>
      <c r="I1398" s="227" t="s">
        <v>3670</v>
      </c>
      <c r="J1398" s="62"/>
      <c r="K1398" s="64"/>
      <c r="L1398" s="65"/>
      <c r="M1398" s="64"/>
      <c r="N1398" s="239"/>
      <c r="O1398" s="65">
        <f>SUBTOTAL(9,O1399:O1408)</f>
        <v>0</v>
      </c>
      <c r="P1398" s="67"/>
      <c r="Q1398" s="68">
        <f>SUBTOTAL(9,Q1399:Q1408)</f>
        <v>0</v>
      </c>
      <c r="R1398" s="65"/>
      <c r="S1398" s="68">
        <f>SUBTOTAL(9,S1399:S1408)</f>
        <v>0</v>
      </c>
      <c r="T1398" s="69" t="s">
        <v>14</v>
      </c>
      <c r="U1398" s="66">
        <f>SUBTOTAL(9,U1399:U1408)</f>
        <v>0</v>
      </c>
      <c r="V1398" s="66">
        <f>SUBTOTAL(9,V1399:V1408)</f>
        <v>0</v>
      </c>
      <c r="W1398" s="70"/>
      <c r="Y1398" s="66">
        <f>SUBTOTAL(9,Y1399:Y1408)</f>
        <v>3</v>
      </c>
    </row>
    <row r="1399" spans="6:25" s="205" customFormat="1" ht="24" outlineLevel="4" x14ac:dyDescent="0.2">
      <c r="F1399" s="72">
        <v>149</v>
      </c>
      <c r="G1399" s="73" t="s">
        <v>12</v>
      </c>
      <c r="H1399" s="74" t="s">
        <v>316</v>
      </c>
      <c r="I1399" s="75" t="s">
        <v>3421</v>
      </c>
      <c r="J1399" s="73" t="s">
        <v>16</v>
      </c>
      <c r="K1399" s="76">
        <v>1.5241840000000002</v>
      </c>
      <c r="L1399" s="77">
        <v>0</v>
      </c>
      <c r="M1399" s="206">
        <v>1.5241840000000002</v>
      </c>
      <c r="N1399" s="232"/>
      <c r="O1399" s="77">
        <f>M1399*N1399</f>
        <v>0</v>
      </c>
      <c r="P1399" s="79"/>
      <c r="Q1399" s="80">
        <f>M1399*P1399</f>
        <v>0</v>
      </c>
      <c r="R1399" s="79"/>
      <c r="S1399" s="80">
        <f>M1399*R1399</f>
        <v>0</v>
      </c>
      <c r="T1399" s="78">
        <v>15</v>
      </c>
      <c r="U1399" s="78">
        <f>O1399*(T1399/100)</f>
        <v>0</v>
      </c>
      <c r="V1399" s="78">
        <f>O1399+U1399</f>
        <v>0</v>
      </c>
      <c r="W1399" s="75" t="s">
        <v>1942</v>
      </c>
      <c r="X1399" s="96" t="s">
        <v>1162</v>
      </c>
      <c r="Y1399" s="96">
        <v>1</v>
      </c>
    </row>
    <row r="1400" spans="6:25" s="71" customFormat="1" ht="12" outlineLevel="4" x14ac:dyDescent="0.2">
      <c r="F1400" s="207"/>
      <c r="G1400" s="208"/>
      <c r="H1400" s="19" t="s">
        <v>1053</v>
      </c>
      <c r="I1400" s="228"/>
      <c r="J1400" s="221"/>
      <c r="K1400" s="221"/>
      <c r="L1400" s="221"/>
      <c r="M1400" s="221"/>
      <c r="N1400" s="245"/>
      <c r="O1400" s="231"/>
      <c r="P1400" s="209"/>
      <c r="Q1400" s="210"/>
      <c r="R1400" s="209"/>
      <c r="S1400" s="210"/>
      <c r="T1400" s="211"/>
      <c r="U1400" s="211"/>
      <c r="V1400" s="211"/>
      <c r="W1400" s="212"/>
      <c r="X1400" s="212"/>
      <c r="Y1400" s="212"/>
    </row>
    <row r="1401" spans="6:25" s="71" customFormat="1" ht="6" customHeight="1" outlineLevel="4" x14ac:dyDescent="0.2">
      <c r="F1401" s="207"/>
      <c r="G1401" s="208"/>
      <c r="H1401" s="20"/>
      <c r="I1401" s="212"/>
      <c r="J1401" s="208"/>
      <c r="K1401" s="213"/>
      <c r="L1401" s="214"/>
      <c r="M1401" s="213"/>
      <c r="N1401" s="241"/>
      <c r="O1401" s="214"/>
      <c r="P1401" s="209"/>
      <c r="Q1401" s="210"/>
      <c r="R1401" s="209"/>
      <c r="S1401" s="210"/>
      <c r="T1401" s="211"/>
      <c r="U1401" s="211"/>
      <c r="V1401" s="211"/>
      <c r="W1401" s="212"/>
      <c r="X1401" s="212"/>
      <c r="Y1401" s="212"/>
    </row>
    <row r="1402" spans="6:25" s="205" customFormat="1" ht="12" outlineLevel="4" x14ac:dyDescent="0.2">
      <c r="F1402" s="72">
        <v>150</v>
      </c>
      <c r="G1402" s="73" t="s">
        <v>34</v>
      </c>
      <c r="H1402" s="74" t="s">
        <v>862</v>
      </c>
      <c r="I1402" s="75" t="s">
        <v>2741</v>
      </c>
      <c r="J1402" s="73" t="s">
        <v>16</v>
      </c>
      <c r="K1402" s="76">
        <v>37.91060859779499</v>
      </c>
      <c r="L1402" s="77"/>
      <c r="M1402" s="206">
        <v>37.91060859779499</v>
      </c>
      <c r="N1402" s="232"/>
      <c r="O1402" s="77">
        <f>M1402*N1402</f>
        <v>0</v>
      </c>
      <c r="P1402" s="79"/>
      <c r="Q1402" s="80">
        <f>M1402*P1402</f>
        <v>0</v>
      </c>
      <c r="R1402" s="79"/>
      <c r="S1402" s="80">
        <f>M1402*R1402</f>
        <v>0</v>
      </c>
      <c r="T1402" s="78">
        <v>15</v>
      </c>
      <c r="U1402" s="78">
        <f>O1402*(T1402/100)</f>
        <v>0</v>
      </c>
      <c r="V1402" s="78">
        <f>O1402+U1402</f>
        <v>0</v>
      </c>
      <c r="W1402" s="75" t="s">
        <v>1942</v>
      </c>
      <c r="X1402" s="96" t="s">
        <v>1162</v>
      </c>
      <c r="Y1402" s="96">
        <v>1</v>
      </c>
    </row>
    <row r="1403" spans="6:25" s="71" customFormat="1" ht="56.25" outlineLevel="4" x14ac:dyDescent="0.2">
      <c r="F1403" s="207"/>
      <c r="G1403" s="208"/>
      <c r="H1403" s="19" t="s">
        <v>1053</v>
      </c>
      <c r="I1403" s="228" t="s">
        <v>3633</v>
      </c>
      <c r="J1403" s="221"/>
      <c r="K1403" s="221"/>
      <c r="L1403" s="221"/>
      <c r="M1403" s="221"/>
      <c r="N1403" s="245"/>
      <c r="O1403" s="231"/>
      <c r="P1403" s="209"/>
      <c r="Q1403" s="210"/>
      <c r="R1403" s="209"/>
      <c r="S1403" s="210"/>
      <c r="T1403" s="211"/>
      <c r="U1403" s="211"/>
      <c r="V1403" s="211"/>
      <c r="W1403" s="212"/>
      <c r="X1403" s="212"/>
      <c r="Y1403" s="212"/>
    </row>
    <row r="1404" spans="6:25" s="71" customFormat="1" ht="6" customHeight="1" outlineLevel="4" x14ac:dyDescent="0.2">
      <c r="F1404" s="207"/>
      <c r="G1404" s="208"/>
      <c r="H1404" s="20"/>
      <c r="I1404" s="212"/>
      <c r="J1404" s="208"/>
      <c r="K1404" s="213"/>
      <c r="L1404" s="214"/>
      <c r="M1404" s="213"/>
      <c r="N1404" s="241"/>
      <c r="O1404" s="214"/>
      <c r="P1404" s="209"/>
      <c r="Q1404" s="210"/>
      <c r="R1404" s="209"/>
      <c r="S1404" s="210"/>
      <c r="T1404" s="211"/>
      <c r="U1404" s="211"/>
      <c r="V1404" s="211"/>
      <c r="W1404" s="212"/>
      <c r="X1404" s="212"/>
      <c r="Y1404" s="212"/>
    </row>
    <row r="1405" spans="6:25" s="205" customFormat="1" ht="24" outlineLevel="4" x14ac:dyDescent="0.2">
      <c r="F1405" s="72">
        <v>151</v>
      </c>
      <c r="G1405" s="73" t="s">
        <v>34</v>
      </c>
      <c r="H1405" s="74" t="s">
        <v>865</v>
      </c>
      <c r="I1405" s="75" t="s">
        <v>3045</v>
      </c>
      <c r="J1405" s="73" t="s">
        <v>16</v>
      </c>
      <c r="K1405" s="76">
        <v>37.91060859779499</v>
      </c>
      <c r="L1405" s="77">
        <v>0</v>
      </c>
      <c r="M1405" s="206">
        <v>37.91060859779499</v>
      </c>
      <c r="N1405" s="232"/>
      <c r="O1405" s="77">
        <f>M1405*N1405</f>
        <v>0</v>
      </c>
      <c r="P1405" s="79"/>
      <c r="Q1405" s="80">
        <f>M1405*P1405</f>
        <v>0</v>
      </c>
      <c r="R1405" s="79"/>
      <c r="S1405" s="80">
        <f>M1405*R1405</f>
        <v>0</v>
      </c>
      <c r="T1405" s="78">
        <v>15</v>
      </c>
      <c r="U1405" s="78">
        <f>O1405*(T1405/100)</f>
        <v>0</v>
      </c>
      <c r="V1405" s="78">
        <f>O1405+U1405</f>
        <v>0</v>
      </c>
      <c r="W1405" s="75" t="s">
        <v>1942</v>
      </c>
      <c r="X1405" s="96" t="s">
        <v>1162</v>
      </c>
      <c r="Y1405" s="96">
        <v>1</v>
      </c>
    </row>
    <row r="1406" spans="6:25" s="71" customFormat="1" ht="56.25" outlineLevel="4" x14ac:dyDescent="0.2">
      <c r="F1406" s="207"/>
      <c r="G1406" s="208"/>
      <c r="H1406" s="19" t="s">
        <v>1053</v>
      </c>
      <c r="I1406" s="228" t="s">
        <v>3647</v>
      </c>
      <c r="J1406" s="221"/>
      <c r="K1406" s="221"/>
      <c r="L1406" s="221"/>
      <c r="M1406" s="221"/>
      <c r="N1406" s="245"/>
      <c r="O1406" s="231"/>
      <c r="P1406" s="209"/>
      <c r="Q1406" s="210"/>
      <c r="R1406" s="209"/>
      <c r="S1406" s="210"/>
      <c r="T1406" s="211"/>
      <c r="U1406" s="211"/>
      <c r="V1406" s="211"/>
      <c r="W1406" s="212"/>
      <c r="X1406" s="212"/>
      <c r="Y1406" s="212"/>
    </row>
    <row r="1407" spans="6:25" s="71" customFormat="1" ht="6" customHeight="1" outlineLevel="4" x14ac:dyDescent="0.2">
      <c r="F1407" s="207"/>
      <c r="G1407" s="208"/>
      <c r="H1407" s="20"/>
      <c r="I1407" s="212"/>
      <c r="J1407" s="208"/>
      <c r="K1407" s="213"/>
      <c r="L1407" s="214"/>
      <c r="M1407" s="213"/>
      <c r="N1407" s="241"/>
      <c r="O1407" s="214"/>
      <c r="P1407" s="209"/>
      <c r="Q1407" s="210"/>
      <c r="R1407" s="209"/>
      <c r="S1407" s="210"/>
      <c r="T1407" s="211"/>
      <c r="U1407" s="211"/>
      <c r="V1407" s="211"/>
      <c r="W1407" s="212"/>
      <c r="X1407" s="212"/>
      <c r="Y1407" s="212"/>
    </row>
    <row r="1408" spans="6:25" s="6" customFormat="1" ht="12.75" customHeight="1" outlineLevel="4" x14ac:dyDescent="0.2">
      <c r="F1408" s="7"/>
      <c r="G1408" s="8"/>
      <c r="H1408" s="8"/>
      <c r="I1408" s="217"/>
      <c r="J1408" s="218"/>
      <c r="K1408" s="219"/>
      <c r="L1408" s="220"/>
      <c r="M1408" s="219"/>
      <c r="N1408" s="242"/>
      <c r="O1408" s="11"/>
      <c r="P1408" s="12"/>
      <c r="Q1408" s="11"/>
      <c r="R1408" s="11"/>
      <c r="S1408" s="11"/>
      <c r="T1408" s="5" t="s">
        <v>14</v>
      </c>
      <c r="U1408" s="11"/>
      <c r="V1408" s="11"/>
      <c r="W1408" s="11"/>
    </row>
    <row r="1409" spans="6:25" s="6" customFormat="1" ht="12.75" customHeight="1" outlineLevel="3" x14ac:dyDescent="0.2">
      <c r="F1409" s="7"/>
      <c r="G1409" s="8"/>
      <c r="H1409" s="8"/>
      <c r="I1409" s="9"/>
      <c r="J1409" s="8"/>
      <c r="K1409" s="10"/>
      <c r="L1409" s="11"/>
      <c r="M1409" s="10"/>
      <c r="N1409" s="242"/>
      <c r="O1409" s="11"/>
      <c r="P1409" s="12"/>
      <c r="Q1409" s="11"/>
      <c r="R1409" s="11"/>
      <c r="S1409" s="11"/>
      <c r="T1409" s="5" t="s">
        <v>14</v>
      </c>
      <c r="U1409" s="11"/>
      <c r="V1409" s="11"/>
      <c r="W1409" s="11"/>
    </row>
    <row r="1410" spans="6:25" s="49" customFormat="1" ht="18.75" customHeight="1" outlineLevel="2" x14ac:dyDescent="0.2">
      <c r="F1410" s="50"/>
      <c r="G1410" s="51"/>
      <c r="H1410" s="52"/>
      <c r="I1410" s="226" t="s">
        <v>3697</v>
      </c>
      <c r="J1410" s="51"/>
      <c r="K1410" s="53"/>
      <c r="L1410" s="54"/>
      <c r="M1410" s="53"/>
      <c r="N1410" s="238"/>
      <c r="O1410" s="54">
        <f>SUBTOTAL(9,O1411:O2913)</f>
        <v>0</v>
      </c>
      <c r="P1410" s="56"/>
      <c r="Q1410" s="57">
        <f>SUBTOTAL(9,Q1411:Q2913)</f>
        <v>290.43959046644994</v>
      </c>
      <c r="R1410" s="54"/>
      <c r="S1410" s="57">
        <f>SUBTOTAL(9,S1411:S2913)</f>
        <v>26.670711875000002</v>
      </c>
      <c r="T1410" s="58" t="s">
        <v>14</v>
      </c>
      <c r="U1410" s="55">
        <f>SUBTOTAL(9,U1411:U2913)</f>
        <v>0</v>
      </c>
      <c r="V1410" s="55">
        <f>SUBTOTAL(9,V1411:V2913)</f>
        <v>0</v>
      </c>
      <c r="W1410" s="59"/>
      <c r="Y1410" s="55">
        <f>SUBTOTAL(9,Y1411:Y2913)</f>
        <v>117</v>
      </c>
    </row>
    <row r="1411" spans="6:25" s="60" customFormat="1" ht="16.5" customHeight="1" outlineLevel="3" x14ac:dyDescent="0.2">
      <c r="F1411" s="61"/>
      <c r="G1411" s="62"/>
      <c r="H1411" s="63"/>
      <c r="I1411" s="227" t="s">
        <v>3694</v>
      </c>
      <c r="J1411" s="62"/>
      <c r="K1411" s="64"/>
      <c r="L1411" s="65"/>
      <c r="M1411" s="64"/>
      <c r="N1411" s="239"/>
      <c r="O1411" s="65">
        <f>SUBTOTAL(9,O1412:O2600)</f>
        <v>0</v>
      </c>
      <c r="P1411" s="67"/>
      <c r="Q1411" s="68">
        <f>SUBTOTAL(9,Q1412:Q2600)</f>
        <v>209.6324491455</v>
      </c>
      <c r="R1411" s="65"/>
      <c r="S1411" s="68">
        <f>SUBTOTAL(9,S1412:S2600)</f>
        <v>0</v>
      </c>
      <c r="T1411" s="69" t="s">
        <v>14</v>
      </c>
      <c r="U1411" s="66">
        <f>SUBTOTAL(9,U1412:U2600)</f>
        <v>0</v>
      </c>
      <c r="V1411" s="66">
        <f>SUBTOTAL(9,V1412:V2600)</f>
        <v>0</v>
      </c>
      <c r="W1411" s="70"/>
      <c r="Y1411" s="66">
        <f>SUBTOTAL(9,Y1412:Y2600)</f>
        <v>79</v>
      </c>
    </row>
    <row r="1412" spans="6:25" s="205" customFormat="1" ht="36" outlineLevel="4" x14ac:dyDescent="0.2">
      <c r="F1412" s="72">
        <v>152</v>
      </c>
      <c r="G1412" s="73" t="s">
        <v>34</v>
      </c>
      <c r="H1412" s="74" t="s">
        <v>963</v>
      </c>
      <c r="I1412" s="75" t="s">
        <v>3073</v>
      </c>
      <c r="J1412" s="73" t="s">
        <v>38</v>
      </c>
      <c r="K1412" s="76">
        <v>2.5674999999999999</v>
      </c>
      <c r="L1412" s="77">
        <v>0</v>
      </c>
      <c r="M1412" s="206">
        <v>2.5674999999999999</v>
      </c>
      <c r="N1412" s="232"/>
      <c r="O1412" s="77">
        <f>M1412*N1412</f>
        <v>0</v>
      </c>
      <c r="P1412" s="79">
        <v>4.3800000000000002E-3</v>
      </c>
      <c r="Q1412" s="80">
        <f>M1412*P1412</f>
        <v>1.1245649999999999E-2</v>
      </c>
      <c r="R1412" s="79"/>
      <c r="S1412" s="80">
        <f>M1412*R1412</f>
        <v>0</v>
      </c>
      <c r="T1412" s="78">
        <v>15</v>
      </c>
      <c r="U1412" s="78">
        <f>O1412*(T1412/100)</f>
        <v>0</v>
      </c>
      <c r="V1412" s="78">
        <f>O1412+U1412</f>
        <v>0</v>
      </c>
      <c r="W1412" s="75" t="s">
        <v>3076</v>
      </c>
      <c r="X1412" s="96" t="s">
        <v>1090</v>
      </c>
      <c r="Y1412" s="96">
        <v>1</v>
      </c>
    </row>
    <row r="1413" spans="6:25" s="71" customFormat="1" ht="56.25" outlineLevel="4" x14ac:dyDescent="0.2">
      <c r="F1413" s="207"/>
      <c r="G1413" s="208"/>
      <c r="H1413" s="19" t="s">
        <v>1053</v>
      </c>
      <c r="I1413" s="228" t="s">
        <v>3450</v>
      </c>
      <c r="J1413" s="221"/>
      <c r="K1413" s="221"/>
      <c r="L1413" s="221"/>
      <c r="M1413" s="221"/>
      <c r="N1413" s="245"/>
      <c r="O1413" s="231"/>
      <c r="P1413" s="209"/>
      <c r="Q1413" s="210"/>
      <c r="R1413" s="209"/>
      <c r="S1413" s="210"/>
      <c r="T1413" s="211"/>
      <c r="U1413" s="211"/>
      <c r="V1413" s="211"/>
      <c r="W1413" s="212"/>
      <c r="X1413" s="212"/>
      <c r="Y1413" s="212"/>
    </row>
    <row r="1414" spans="6:25" s="71" customFormat="1" ht="6" customHeight="1" outlineLevel="4" x14ac:dyDescent="0.2">
      <c r="F1414" s="207"/>
      <c r="G1414" s="208"/>
      <c r="H1414" s="20"/>
      <c r="I1414" s="212"/>
      <c r="J1414" s="208"/>
      <c r="K1414" s="213"/>
      <c r="L1414" s="214"/>
      <c r="M1414" s="213"/>
      <c r="N1414" s="241"/>
      <c r="O1414" s="214"/>
      <c r="P1414" s="209"/>
      <c r="Q1414" s="210"/>
      <c r="R1414" s="209"/>
      <c r="S1414" s="210"/>
      <c r="T1414" s="211"/>
      <c r="U1414" s="211"/>
      <c r="V1414" s="211"/>
      <c r="W1414" s="212"/>
      <c r="X1414" s="212"/>
      <c r="Y1414" s="212"/>
    </row>
    <row r="1415" spans="6:25" s="81" customFormat="1" ht="11.25" outlineLevel="5" x14ac:dyDescent="0.2">
      <c r="F1415" s="82"/>
      <c r="G1415" s="83"/>
      <c r="H1415" s="21" t="str">
        <f>IF(AND(H1414&lt;&gt;"Výkaz výměr:",I1414=""),"Výkaz výměr:","")</f>
        <v>Výkaz výměr:</v>
      </c>
      <c r="I1415" s="84" t="s">
        <v>1101</v>
      </c>
      <c r="J1415" s="215"/>
      <c r="L1415" s="85"/>
      <c r="M1415" s="216">
        <v>0</v>
      </c>
      <c r="N1415" s="244"/>
      <c r="O1415" s="85"/>
      <c r="P1415" s="86"/>
      <c r="Q1415" s="85"/>
      <c r="R1415" s="85"/>
      <c r="S1415" s="85"/>
      <c r="T1415" s="87" t="s">
        <v>14</v>
      </c>
      <c r="U1415" s="85"/>
      <c r="V1415" s="85"/>
      <c r="W1415" s="88"/>
    </row>
    <row r="1416" spans="6:25" s="81" customFormat="1" ht="11.25" outlineLevel="5" x14ac:dyDescent="0.2">
      <c r="F1416" s="82"/>
      <c r="G1416" s="83"/>
      <c r="H1416" s="21" t="str">
        <f>IF(AND(H1415&lt;&gt;"Výkaz výměr:",I1415=""),"Výkaz výměr:","")</f>
        <v/>
      </c>
      <c r="I1416" s="84" t="s">
        <v>1945</v>
      </c>
      <c r="J1416" s="215"/>
      <c r="L1416" s="85"/>
      <c r="M1416" s="216">
        <v>0</v>
      </c>
      <c r="N1416" s="244"/>
      <c r="O1416" s="85"/>
      <c r="P1416" s="86"/>
      <c r="Q1416" s="85"/>
      <c r="R1416" s="85"/>
      <c r="S1416" s="85"/>
      <c r="T1416" s="87" t="s">
        <v>14</v>
      </c>
      <c r="U1416" s="85"/>
      <c r="V1416" s="85"/>
      <c r="W1416" s="88"/>
    </row>
    <row r="1417" spans="6:25" s="81" customFormat="1" ht="11.25" outlineLevel="5" x14ac:dyDescent="0.2">
      <c r="F1417" s="82"/>
      <c r="G1417" s="83"/>
      <c r="H1417" s="21" t="str">
        <f>IF(AND(H1416&lt;&gt;"Výkaz výměr:",I1416=""),"Výkaz výměr:","")</f>
        <v/>
      </c>
      <c r="I1417" s="84" t="s">
        <v>1920</v>
      </c>
      <c r="J1417" s="215"/>
      <c r="L1417" s="85"/>
      <c r="M1417" s="216">
        <v>2.5674999999999999</v>
      </c>
      <c r="N1417" s="244"/>
      <c r="O1417" s="85"/>
      <c r="P1417" s="86"/>
      <c r="Q1417" s="85"/>
      <c r="R1417" s="85"/>
      <c r="S1417" s="85"/>
      <c r="T1417" s="87" t="s">
        <v>14</v>
      </c>
      <c r="U1417" s="85"/>
      <c r="V1417" s="85"/>
      <c r="W1417" s="88"/>
    </row>
    <row r="1418" spans="6:25" s="205" customFormat="1" ht="36" outlineLevel="4" x14ac:dyDescent="0.2">
      <c r="F1418" s="72">
        <v>153</v>
      </c>
      <c r="G1418" s="73" t="s">
        <v>34</v>
      </c>
      <c r="H1418" s="74" t="s">
        <v>964</v>
      </c>
      <c r="I1418" s="75" t="s">
        <v>3272</v>
      </c>
      <c r="J1418" s="73" t="s">
        <v>38</v>
      </c>
      <c r="K1418" s="76">
        <v>34.335000000000008</v>
      </c>
      <c r="L1418" s="77">
        <v>0</v>
      </c>
      <c r="M1418" s="206">
        <v>34.335000000000008</v>
      </c>
      <c r="N1418" s="232"/>
      <c r="O1418" s="77">
        <f>M1418*N1418</f>
        <v>0</v>
      </c>
      <c r="P1418" s="79">
        <v>9.3699999999999999E-3</v>
      </c>
      <c r="Q1418" s="80">
        <f>M1418*P1418</f>
        <v>0.32171895000000006</v>
      </c>
      <c r="R1418" s="79"/>
      <c r="S1418" s="80">
        <f>M1418*R1418</f>
        <v>0</v>
      </c>
      <c r="T1418" s="78">
        <v>15</v>
      </c>
      <c r="U1418" s="78">
        <f>O1418*(T1418/100)</f>
        <v>0</v>
      </c>
      <c r="V1418" s="78">
        <f>O1418+U1418</f>
        <v>0</v>
      </c>
      <c r="W1418" s="75" t="s">
        <v>3076</v>
      </c>
      <c r="X1418" s="96" t="s">
        <v>1090</v>
      </c>
      <c r="Y1418" s="96">
        <v>1</v>
      </c>
    </row>
    <row r="1419" spans="6:25" s="71" customFormat="1" ht="45" outlineLevel="4" x14ac:dyDescent="0.2">
      <c r="F1419" s="207"/>
      <c r="G1419" s="208"/>
      <c r="H1419" s="19" t="s">
        <v>1053</v>
      </c>
      <c r="I1419" s="228" t="s">
        <v>3494</v>
      </c>
      <c r="J1419" s="221"/>
      <c r="K1419" s="221"/>
      <c r="L1419" s="221"/>
      <c r="M1419" s="221"/>
      <c r="N1419" s="245"/>
      <c r="O1419" s="231"/>
      <c r="P1419" s="209"/>
      <c r="Q1419" s="210"/>
      <c r="R1419" s="209"/>
      <c r="S1419" s="210"/>
      <c r="T1419" s="211"/>
      <c r="U1419" s="211"/>
      <c r="V1419" s="211"/>
      <c r="W1419" s="212"/>
      <c r="X1419" s="212"/>
      <c r="Y1419" s="212"/>
    </row>
    <row r="1420" spans="6:25" s="71" customFormat="1" ht="6" customHeight="1" outlineLevel="4" x14ac:dyDescent="0.2">
      <c r="F1420" s="207"/>
      <c r="G1420" s="208"/>
      <c r="H1420" s="20"/>
      <c r="I1420" s="212"/>
      <c r="J1420" s="208"/>
      <c r="K1420" s="213"/>
      <c r="L1420" s="214"/>
      <c r="M1420" s="213"/>
      <c r="N1420" s="241"/>
      <c r="O1420" s="214"/>
      <c r="P1420" s="209"/>
      <c r="Q1420" s="210"/>
      <c r="R1420" s="209"/>
      <c r="S1420" s="210"/>
      <c r="T1420" s="211"/>
      <c r="U1420" s="211"/>
      <c r="V1420" s="211"/>
      <c r="W1420" s="212"/>
      <c r="X1420" s="212"/>
      <c r="Y1420" s="212"/>
    </row>
    <row r="1421" spans="6:25" s="81" customFormat="1" ht="11.25" outlineLevel="5" x14ac:dyDescent="0.2">
      <c r="F1421" s="82"/>
      <c r="G1421" s="83"/>
      <c r="H1421" s="21" t="str">
        <f>IF(AND(H1420&lt;&gt;"Výkaz výměr:",I1420=""),"Výkaz výměr:","")</f>
        <v>Výkaz výměr:</v>
      </c>
      <c r="I1421" s="84" t="s">
        <v>1131</v>
      </c>
      <c r="J1421" s="215"/>
      <c r="L1421" s="85"/>
      <c r="M1421" s="216">
        <v>0</v>
      </c>
      <c r="N1421" s="244"/>
      <c r="O1421" s="85"/>
      <c r="P1421" s="86"/>
      <c r="Q1421" s="85"/>
      <c r="R1421" s="85"/>
      <c r="S1421" s="85"/>
      <c r="T1421" s="87" t="s">
        <v>14</v>
      </c>
      <c r="U1421" s="85"/>
      <c r="V1421" s="85"/>
      <c r="W1421" s="88"/>
    </row>
    <row r="1422" spans="6:25" s="81" customFormat="1" ht="11.25" outlineLevel="5" x14ac:dyDescent="0.2">
      <c r="F1422" s="82"/>
      <c r="G1422" s="83"/>
      <c r="H1422" s="21" t="str">
        <f>IF(AND(H1421&lt;&gt;"Výkaz výměr:",I1421=""),"Výkaz výměr:","")</f>
        <v/>
      </c>
      <c r="I1422" s="84" t="s">
        <v>920</v>
      </c>
      <c r="J1422" s="215"/>
      <c r="L1422" s="85"/>
      <c r="M1422" s="216">
        <v>0</v>
      </c>
      <c r="N1422" s="244"/>
      <c r="O1422" s="85"/>
      <c r="P1422" s="86"/>
      <c r="Q1422" s="85"/>
      <c r="R1422" s="85"/>
      <c r="S1422" s="85"/>
      <c r="T1422" s="87" t="s">
        <v>14</v>
      </c>
      <c r="U1422" s="85"/>
      <c r="V1422" s="85"/>
      <c r="W1422" s="88"/>
    </row>
    <row r="1423" spans="6:25" s="81" customFormat="1" ht="11.25" outlineLevel="5" x14ac:dyDescent="0.2">
      <c r="F1423" s="82"/>
      <c r="G1423" s="83"/>
      <c r="H1423" s="21" t="str">
        <f>IF(AND(H1422&lt;&gt;"Výkaz výměr:",I1422=""),"Výkaz výměr:","")</f>
        <v/>
      </c>
      <c r="I1423" s="84" t="s">
        <v>1782</v>
      </c>
      <c r="J1423" s="215"/>
      <c r="L1423" s="85"/>
      <c r="M1423" s="216">
        <v>34.335000000000008</v>
      </c>
      <c r="N1423" s="244"/>
      <c r="O1423" s="85"/>
      <c r="P1423" s="86"/>
      <c r="Q1423" s="85"/>
      <c r="R1423" s="85"/>
      <c r="S1423" s="85"/>
      <c r="T1423" s="87" t="s">
        <v>14</v>
      </c>
      <c r="U1423" s="85"/>
      <c r="V1423" s="85"/>
      <c r="W1423" s="88"/>
    </row>
    <row r="1424" spans="6:25" s="205" customFormat="1" ht="12" outlineLevel="4" x14ac:dyDescent="0.2">
      <c r="F1424" s="72">
        <v>154</v>
      </c>
      <c r="G1424" s="73" t="s">
        <v>13</v>
      </c>
      <c r="H1424" s="74" t="s">
        <v>455</v>
      </c>
      <c r="I1424" s="75" t="s">
        <v>2098</v>
      </c>
      <c r="J1424" s="73" t="s">
        <v>38</v>
      </c>
      <c r="K1424" s="76">
        <v>34.335000000000001</v>
      </c>
      <c r="L1424" s="77">
        <v>2</v>
      </c>
      <c r="M1424" s="206">
        <v>35.021700000000003</v>
      </c>
      <c r="N1424" s="232"/>
      <c r="O1424" s="77">
        <f>M1424*N1424</f>
        <v>0</v>
      </c>
      <c r="P1424" s="79">
        <v>2.0999999999999999E-3</v>
      </c>
      <c r="Q1424" s="80">
        <f>M1424*P1424</f>
        <v>7.3545570000000005E-2</v>
      </c>
      <c r="R1424" s="79"/>
      <c r="S1424" s="80">
        <f>M1424*R1424</f>
        <v>0</v>
      </c>
      <c r="T1424" s="78">
        <v>15</v>
      </c>
      <c r="U1424" s="78">
        <f>O1424*(T1424/100)</f>
        <v>0</v>
      </c>
      <c r="V1424" s="78">
        <f>O1424+U1424</f>
        <v>0</v>
      </c>
      <c r="W1424" s="75"/>
      <c r="X1424" s="96" t="s">
        <v>1123</v>
      </c>
      <c r="Y1424" s="96">
        <v>1</v>
      </c>
    </row>
    <row r="1425" spans="6:25" s="71" customFormat="1" ht="12" outlineLevel="4" x14ac:dyDescent="0.2">
      <c r="F1425" s="207"/>
      <c r="G1425" s="208"/>
      <c r="H1425" s="19" t="s">
        <v>1053</v>
      </c>
      <c r="I1425" s="228"/>
      <c r="J1425" s="221"/>
      <c r="K1425" s="221"/>
      <c r="L1425" s="221"/>
      <c r="M1425" s="221"/>
      <c r="N1425" s="245"/>
      <c r="O1425" s="231"/>
      <c r="P1425" s="209"/>
      <c r="Q1425" s="210"/>
      <c r="R1425" s="209"/>
      <c r="S1425" s="210"/>
      <c r="T1425" s="211"/>
      <c r="U1425" s="211"/>
      <c r="V1425" s="211"/>
      <c r="W1425" s="212"/>
      <c r="X1425" s="212"/>
      <c r="Y1425" s="212"/>
    </row>
    <row r="1426" spans="6:25" s="71" customFormat="1" ht="6" customHeight="1" outlineLevel="4" x14ac:dyDescent="0.2">
      <c r="F1426" s="207"/>
      <c r="G1426" s="208"/>
      <c r="H1426" s="20"/>
      <c r="I1426" s="212"/>
      <c r="J1426" s="208"/>
      <c r="K1426" s="213"/>
      <c r="L1426" s="214"/>
      <c r="M1426" s="213"/>
      <c r="N1426" s="241"/>
      <c r="O1426" s="214"/>
      <c r="P1426" s="209"/>
      <c r="Q1426" s="210"/>
      <c r="R1426" s="209"/>
      <c r="S1426" s="210"/>
      <c r="T1426" s="211"/>
      <c r="U1426" s="211"/>
      <c r="V1426" s="211"/>
      <c r="W1426" s="212"/>
      <c r="X1426" s="212"/>
      <c r="Y1426" s="212"/>
    </row>
    <row r="1427" spans="6:25" s="81" customFormat="1" ht="22.5" outlineLevel="5" x14ac:dyDescent="0.2">
      <c r="F1427" s="82"/>
      <c r="G1427" s="83"/>
      <c r="H1427" s="21" t="str">
        <f>IF(AND(H1426&lt;&gt;"Výkaz výměr:",I1426=""),"Výkaz výměr:","")</f>
        <v>Výkaz výměr:</v>
      </c>
      <c r="I1427" s="84" t="s">
        <v>3400</v>
      </c>
      <c r="J1427" s="215"/>
      <c r="L1427" s="85"/>
      <c r="M1427" s="216">
        <v>0</v>
      </c>
      <c r="N1427" s="244"/>
      <c r="O1427" s="85"/>
      <c r="P1427" s="86"/>
      <c r="Q1427" s="85"/>
      <c r="R1427" s="85"/>
      <c r="S1427" s="85"/>
      <c r="T1427" s="87" t="s">
        <v>14</v>
      </c>
      <c r="U1427" s="85"/>
      <c r="V1427" s="85"/>
      <c r="W1427" s="88"/>
    </row>
    <row r="1428" spans="6:25" s="81" customFormat="1" ht="11.25" outlineLevel="5" x14ac:dyDescent="0.2">
      <c r="F1428" s="82"/>
      <c r="G1428" s="83"/>
      <c r="H1428" s="21" t="str">
        <f>IF(AND(H1427&lt;&gt;"Výkaz výměr:",I1427=""),"Výkaz výměr:","")</f>
        <v/>
      </c>
      <c r="I1428" s="84" t="s">
        <v>265</v>
      </c>
      <c r="J1428" s="215"/>
      <c r="L1428" s="85"/>
      <c r="M1428" s="216">
        <v>34.335000000000001</v>
      </c>
      <c r="N1428" s="244"/>
      <c r="O1428" s="85"/>
      <c r="P1428" s="86"/>
      <c r="Q1428" s="85"/>
      <c r="R1428" s="85"/>
      <c r="S1428" s="85"/>
      <c r="T1428" s="87" t="s">
        <v>14</v>
      </c>
      <c r="U1428" s="85"/>
      <c r="V1428" s="85"/>
      <c r="W1428" s="88"/>
    </row>
    <row r="1429" spans="6:25" s="205" customFormat="1" ht="36" outlineLevel="4" x14ac:dyDescent="0.2">
      <c r="F1429" s="72">
        <v>155</v>
      </c>
      <c r="G1429" s="73" t="s">
        <v>34</v>
      </c>
      <c r="H1429" s="74" t="s">
        <v>965</v>
      </c>
      <c r="I1429" s="75" t="s">
        <v>3299</v>
      </c>
      <c r="J1429" s="73" t="s">
        <v>38</v>
      </c>
      <c r="K1429" s="76">
        <v>54.739999999999995</v>
      </c>
      <c r="L1429" s="77">
        <v>0</v>
      </c>
      <c r="M1429" s="206">
        <v>54.739999999999995</v>
      </c>
      <c r="N1429" s="232"/>
      <c r="O1429" s="77">
        <f>M1429*N1429</f>
        <v>0</v>
      </c>
      <c r="P1429" s="79">
        <v>9.6500000000000006E-3</v>
      </c>
      <c r="Q1429" s="80">
        <f>M1429*P1429</f>
        <v>0.52824099999999996</v>
      </c>
      <c r="R1429" s="79"/>
      <c r="S1429" s="80">
        <f>M1429*R1429</f>
        <v>0</v>
      </c>
      <c r="T1429" s="78">
        <v>15</v>
      </c>
      <c r="U1429" s="78">
        <f>O1429*(T1429/100)</f>
        <v>0</v>
      </c>
      <c r="V1429" s="78">
        <f>O1429+U1429</f>
        <v>0</v>
      </c>
      <c r="W1429" s="75" t="s">
        <v>3076</v>
      </c>
      <c r="X1429" s="96" t="s">
        <v>1090</v>
      </c>
      <c r="Y1429" s="96">
        <v>1</v>
      </c>
    </row>
    <row r="1430" spans="6:25" s="71" customFormat="1" ht="45" outlineLevel="4" x14ac:dyDescent="0.2">
      <c r="F1430" s="207"/>
      <c r="G1430" s="208"/>
      <c r="H1430" s="19" t="s">
        <v>1053</v>
      </c>
      <c r="I1430" s="228" t="s">
        <v>3473</v>
      </c>
      <c r="J1430" s="221"/>
      <c r="K1430" s="221"/>
      <c r="L1430" s="221"/>
      <c r="M1430" s="221"/>
      <c r="N1430" s="245"/>
      <c r="O1430" s="231"/>
      <c r="P1430" s="209"/>
      <c r="Q1430" s="210"/>
      <c r="R1430" s="209"/>
      <c r="S1430" s="210"/>
      <c r="T1430" s="211"/>
      <c r="U1430" s="211"/>
      <c r="V1430" s="211"/>
      <c r="W1430" s="212"/>
      <c r="X1430" s="212"/>
      <c r="Y1430" s="212"/>
    </row>
    <row r="1431" spans="6:25" s="71" customFormat="1" ht="6" customHeight="1" outlineLevel="4" x14ac:dyDescent="0.2">
      <c r="F1431" s="207"/>
      <c r="G1431" s="208"/>
      <c r="H1431" s="20"/>
      <c r="I1431" s="212"/>
      <c r="J1431" s="208"/>
      <c r="K1431" s="213"/>
      <c r="L1431" s="214"/>
      <c r="M1431" s="213"/>
      <c r="N1431" s="241"/>
      <c r="O1431" s="214"/>
      <c r="P1431" s="209"/>
      <c r="Q1431" s="210"/>
      <c r="R1431" s="209"/>
      <c r="S1431" s="210"/>
      <c r="T1431" s="211"/>
      <c r="U1431" s="211"/>
      <c r="V1431" s="211"/>
      <c r="W1431" s="212"/>
      <c r="X1431" s="212"/>
      <c r="Y1431" s="212"/>
    </row>
    <row r="1432" spans="6:25" s="81" customFormat="1" ht="11.25" outlineLevel="5" x14ac:dyDescent="0.2">
      <c r="F1432" s="82"/>
      <c r="G1432" s="83"/>
      <c r="H1432" s="21" t="str">
        <f>IF(AND(H1431&lt;&gt;"Výkaz výměr:",I1431=""),"Výkaz výměr:","")</f>
        <v>Výkaz výměr:</v>
      </c>
      <c r="I1432" s="84" t="s">
        <v>1131</v>
      </c>
      <c r="J1432" s="215"/>
      <c r="L1432" s="85"/>
      <c r="M1432" s="216">
        <v>0</v>
      </c>
      <c r="N1432" s="244"/>
      <c r="O1432" s="85"/>
      <c r="P1432" s="86"/>
      <c r="Q1432" s="85"/>
      <c r="R1432" s="85"/>
      <c r="S1432" s="85"/>
      <c r="T1432" s="87" t="s">
        <v>14</v>
      </c>
      <c r="U1432" s="85"/>
      <c r="V1432" s="85"/>
      <c r="W1432" s="88"/>
    </row>
    <row r="1433" spans="6:25" s="81" customFormat="1" ht="11.25" outlineLevel="5" x14ac:dyDescent="0.2">
      <c r="F1433" s="82"/>
      <c r="G1433" s="83"/>
      <c r="H1433" s="21" t="str">
        <f>IF(AND(H1432&lt;&gt;"Výkaz výměr:",I1432=""),"Výkaz výměr:","")</f>
        <v/>
      </c>
      <c r="I1433" s="84" t="s">
        <v>920</v>
      </c>
      <c r="J1433" s="215"/>
      <c r="L1433" s="85"/>
      <c r="M1433" s="216">
        <v>0</v>
      </c>
      <c r="N1433" s="244"/>
      <c r="O1433" s="85"/>
      <c r="P1433" s="86"/>
      <c r="Q1433" s="85"/>
      <c r="R1433" s="85"/>
      <c r="S1433" s="85"/>
      <c r="T1433" s="87" t="s">
        <v>14</v>
      </c>
      <c r="U1433" s="85"/>
      <c r="V1433" s="85"/>
      <c r="W1433" s="88"/>
    </row>
    <row r="1434" spans="6:25" s="81" customFormat="1" ht="11.25" outlineLevel="5" x14ac:dyDescent="0.2">
      <c r="F1434" s="82"/>
      <c r="G1434" s="83"/>
      <c r="H1434" s="21" t="str">
        <f>IF(AND(H1433&lt;&gt;"Výkaz výměr:",I1433=""),"Výkaz výměr:","")</f>
        <v/>
      </c>
      <c r="I1434" s="84" t="s">
        <v>1073</v>
      </c>
      <c r="J1434" s="215"/>
      <c r="L1434" s="85"/>
      <c r="M1434" s="216">
        <v>54.739999999999995</v>
      </c>
      <c r="N1434" s="244"/>
      <c r="O1434" s="85"/>
      <c r="P1434" s="86"/>
      <c r="Q1434" s="85"/>
      <c r="R1434" s="85"/>
      <c r="S1434" s="85"/>
      <c r="T1434" s="87" t="s">
        <v>14</v>
      </c>
      <c r="U1434" s="85"/>
      <c r="V1434" s="85"/>
      <c r="W1434" s="88"/>
    </row>
    <row r="1435" spans="6:25" s="205" customFormat="1" ht="12" outlineLevel="4" x14ac:dyDescent="0.2">
      <c r="F1435" s="72">
        <v>156</v>
      </c>
      <c r="G1435" s="73" t="s">
        <v>13</v>
      </c>
      <c r="H1435" s="74" t="s">
        <v>458</v>
      </c>
      <c r="I1435" s="75" t="s">
        <v>2121</v>
      </c>
      <c r="J1435" s="73" t="s">
        <v>38</v>
      </c>
      <c r="K1435" s="76">
        <v>54.74</v>
      </c>
      <c r="L1435" s="77">
        <v>2</v>
      </c>
      <c r="M1435" s="206">
        <v>55.834800000000001</v>
      </c>
      <c r="N1435" s="232"/>
      <c r="O1435" s="77">
        <f>M1435*N1435</f>
        <v>0</v>
      </c>
      <c r="P1435" s="79">
        <v>6.3E-3</v>
      </c>
      <c r="Q1435" s="80">
        <f>M1435*P1435</f>
        <v>0.35175924000000003</v>
      </c>
      <c r="R1435" s="79"/>
      <c r="S1435" s="80">
        <f>M1435*R1435</f>
        <v>0</v>
      </c>
      <c r="T1435" s="78">
        <v>15</v>
      </c>
      <c r="U1435" s="78">
        <f>O1435*(T1435/100)</f>
        <v>0</v>
      </c>
      <c r="V1435" s="78">
        <f>O1435+U1435</f>
        <v>0</v>
      </c>
      <c r="W1435" s="75"/>
      <c r="X1435" s="96" t="s">
        <v>1123</v>
      </c>
      <c r="Y1435" s="96">
        <v>1</v>
      </c>
    </row>
    <row r="1436" spans="6:25" s="71" customFormat="1" ht="12" outlineLevel="4" x14ac:dyDescent="0.2">
      <c r="F1436" s="207"/>
      <c r="G1436" s="208"/>
      <c r="H1436" s="19" t="s">
        <v>1053</v>
      </c>
      <c r="I1436" s="228"/>
      <c r="J1436" s="221"/>
      <c r="K1436" s="221"/>
      <c r="L1436" s="221"/>
      <c r="M1436" s="221"/>
      <c r="N1436" s="245"/>
      <c r="O1436" s="231"/>
      <c r="P1436" s="209"/>
      <c r="Q1436" s="210"/>
      <c r="R1436" s="209"/>
      <c r="S1436" s="210"/>
      <c r="T1436" s="211"/>
      <c r="U1436" s="211"/>
      <c r="V1436" s="211"/>
      <c r="W1436" s="212"/>
      <c r="X1436" s="212"/>
      <c r="Y1436" s="212"/>
    </row>
    <row r="1437" spans="6:25" s="71" customFormat="1" ht="6" customHeight="1" outlineLevel="4" x14ac:dyDescent="0.2">
      <c r="F1437" s="207"/>
      <c r="G1437" s="208"/>
      <c r="H1437" s="20"/>
      <c r="I1437" s="212"/>
      <c r="J1437" s="208"/>
      <c r="K1437" s="213"/>
      <c r="L1437" s="214"/>
      <c r="M1437" s="213"/>
      <c r="N1437" s="241"/>
      <c r="O1437" s="214"/>
      <c r="P1437" s="209"/>
      <c r="Q1437" s="210"/>
      <c r="R1437" s="209"/>
      <c r="S1437" s="210"/>
      <c r="T1437" s="211"/>
      <c r="U1437" s="211"/>
      <c r="V1437" s="211"/>
      <c r="W1437" s="212"/>
      <c r="X1437" s="212"/>
      <c r="Y1437" s="212"/>
    </row>
    <row r="1438" spans="6:25" s="81" customFormat="1" ht="22.5" outlineLevel="5" x14ac:dyDescent="0.2">
      <c r="F1438" s="82"/>
      <c r="G1438" s="83"/>
      <c r="H1438" s="21" t="str">
        <f>IF(AND(H1437&lt;&gt;"Výkaz výměr:",I1437=""),"Výkaz výměr:","")</f>
        <v>Výkaz výměr:</v>
      </c>
      <c r="I1438" s="84" t="s">
        <v>3408</v>
      </c>
      <c r="J1438" s="215"/>
      <c r="L1438" s="85"/>
      <c r="M1438" s="216">
        <v>0</v>
      </c>
      <c r="N1438" s="244"/>
      <c r="O1438" s="85"/>
      <c r="P1438" s="86"/>
      <c r="Q1438" s="85"/>
      <c r="R1438" s="85"/>
      <c r="S1438" s="85"/>
      <c r="T1438" s="87" t="s">
        <v>14</v>
      </c>
      <c r="U1438" s="85"/>
      <c r="V1438" s="85"/>
      <c r="W1438" s="88"/>
    </row>
    <row r="1439" spans="6:25" s="81" customFormat="1" ht="11.25" outlineLevel="5" x14ac:dyDescent="0.2">
      <c r="F1439" s="82"/>
      <c r="G1439" s="83"/>
      <c r="H1439" s="21" t="str">
        <f>IF(AND(H1438&lt;&gt;"Výkaz výměr:",I1438=""),"Výkaz výměr:","")</f>
        <v/>
      </c>
      <c r="I1439" s="84" t="s">
        <v>323</v>
      </c>
      <c r="J1439" s="215"/>
      <c r="L1439" s="85"/>
      <c r="M1439" s="216">
        <v>54.74</v>
      </c>
      <c r="N1439" s="244"/>
      <c r="O1439" s="85"/>
      <c r="P1439" s="86"/>
      <c r="Q1439" s="85"/>
      <c r="R1439" s="85"/>
      <c r="S1439" s="85"/>
      <c r="T1439" s="87" t="s">
        <v>14</v>
      </c>
      <c r="U1439" s="85"/>
      <c r="V1439" s="85"/>
      <c r="W1439" s="88"/>
    </row>
    <row r="1440" spans="6:25" s="205" customFormat="1" ht="36" outlineLevel="4" x14ac:dyDescent="0.2">
      <c r="F1440" s="72">
        <v>157</v>
      </c>
      <c r="G1440" s="73" t="s">
        <v>34</v>
      </c>
      <c r="H1440" s="74" t="s">
        <v>966</v>
      </c>
      <c r="I1440" s="75" t="s">
        <v>3316</v>
      </c>
      <c r="J1440" s="73" t="s">
        <v>38</v>
      </c>
      <c r="K1440" s="76">
        <v>54.74</v>
      </c>
      <c r="L1440" s="77">
        <v>0</v>
      </c>
      <c r="M1440" s="206">
        <v>54.74</v>
      </c>
      <c r="N1440" s="232"/>
      <c r="O1440" s="77">
        <f>M1440*N1440</f>
        <v>0</v>
      </c>
      <c r="P1440" s="79">
        <v>9.0000000000000006E-5</v>
      </c>
      <c r="Q1440" s="80">
        <f>M1440*P1440</f>
        <v>4.9266000000000006E-3</v>
      </c>
      <c r="R1440" s="79"/>
      <c r="S1440" s="80">
        <f>M1440*R1440</f>
        <v>0</v>
      </c>
      <c r="T1440" s="78">
        <v>15</v>
      </c>
      <c r="U1440" s="78">
        <f>O1440*(T1440/100)</f>
        <v>0</v>
      </c>
      <c r="V1440" s="78">
        <f>O1440+U1440</f>
        <v>0</v>
      </c>
      <c r="W1440" s="75" t="s">
        <v>3076</v>
      </c>
      <c r="X1440" s="96" t="s">
        <v>1090</v>
      </c>
      <c r="Y1440" s="96">
        <v>1</v>
      </c>
    </row>
    <row r="1441" spans="6:25" s="71" customFormat="1" ht="56.25" outlineLevel="4" x14ac:dyDescent="0.2">
      <c r="F1441" s="207"/>
      <c r="G1441" s="208"/>
      <c r="H1441" s="19" t="s">
        <v>1053</v>
      </c>
      <c r="I1441" s="228" t="s">
        <v>3543</v>
      </c>
      <c r="J1441" s="221"/>
      <c r="K1441" s="221"/>
      <c r="L1441" s="221"/>
      <c r="M1441" s="221"/>
      <c r="N1441" s="245"/>
      <c r="O1441" s="231"/>
      <c r="P1441" s="209"/>
      <c r="Q1441" s="210"/>
      <c r="R1441" s="209"/>
      <c r="S1441" s="210"/>
      <c r="T1441" s="211"/>
      <c r="U1441" s="211"/>
      <c r="V1441" s="211"/>
      <c r="W1441" s="212"/>
      <c r="X1441" s="212"/>
      <c r="Y1441" s="212"/>
    </row>
    <row r="1442" spans="6:25" s="71" customFormat="1" ht="6" customHeight="1" outlineLevel="4" x14ac:dyDescent="0.2">
      <c r="F1442" s="207"/>
      <c r="G1442" s="208"/>
      <c r="H1442" s="20"/>
      <c r="I1442" s="212"/>
      <c r="J1442" s="208"/>
      <c r="K1442" s="213"/>
      <c r="L1442" s="214"/>
      <c r="M1442" s="213"/>
      <c r="N1442" s="241"/>
      <c r="O1442" s="214"/>
      <c r="P1442" s="209"/>
      <c r="Q1442" s="210"/>
      <c r="R1442" s="209"/>
      <c r="S1442" s="210"/>
      <c r="T1442" s="211"/>
      <c r="U1442" s="211"/>
      <c r="V1442" s="211"/>
      <c r="W1442" s="212"/>
      <c r="X1442" s="212"/>
      <c r="Y1442" s="212"/>
    </row>
    <row r="1443" spans="6:25" s="81" customFormat="1" ht="22.5" outlineLevel="5" x14ac:dyDescent="0.2">
      <c r="F1443" s="82"/>
      <c r="G1443" s="83"/>
      <c r="H1443" s="21" t="str">
        <f>IF(AND(H1442&lt;&gt;"Výkaz výměr:",I1442=""),"Výkaz výměr:","")</f>
        <v>Výkaz výměr:</v>
      </c>
      <c r="I1443" s="84" t="s">
        <v>3383</v>
      </c>
      <c r="J1443" s="215"/>
      <c r="L1443" s="85"/>
      <c r="M1443" s="216">
        <v>0</v>
      </c>
      <c r="N1443" s="244"/>
      <c r="O1443" s="85"/>
      <c r="P1443" s="86"/>
      <c r="Q1443" s="85"/>
      <c r="R1443" s="85"/>
      <c r="S1443" s="85"/>
      <c r="T1443" s="87" t="s">
        <v>14</v>
      </c>
      <c r="U1443" s="85"/>
      <c r="V1443" s="85"/>
      <c r="W1443" s="88"/>
    </row>
    <row r="1444" spans="6:25" s="81" customFormat="1" ht="11.25" outlineLevel="5" x14ac:dyDescent="0.2">
      <c r="F1444" s="82"/>
      <c r="G1444" s="83"/>
      <c r="H1444" s="21" t="str">
        <f>IF(AND(H1443&lt;&gt;"Výkaz výměr:",I1443=""),"Výkaz výměr:","")</f>
        <v/>
      </c>
      <c r="I1444" s="84" t="s">
        <v>323</v>
      </c>
      <c r="J1444" s="215"/>
      <c r="L1444" s="85"/>
      <c r="M1444" s="216">
        <v>54.74</v>
      </c>
      <c r="N1444" s="244"/>
      <c r="O1444" s="85"/>
      <c r="P1444" s="86"/>
      <c r="Q1444" s="85"/>
      <c r="R1444" s="85"/>
      <c r="S1444" s="85"/>
      <c r="T1444" s="87" t="s">
        <v>14</v>
      </c>
      <c r="U1444" s="85"/>
      <c r="V1444" s="85"/>
      <c r="W1444" s="88"/>
    </row>
    <row r="1445" spans="6:25" s="205" customFormat="1" ht="36" outlineLevel="4" x14ac:dyDescent="0.2">
      <c r="F1445" s="72">
        <v>158</v>
      </c>
      <c r="G1445" s="73" t="s">
        <v>34</v>
      </c>
      <c r="H1445" s="74" t="s">
        <v>967</v>
      </c>
      <c r="I1445" s="75" t="s">
        <v>3346</v>
      </c>
      <c r="J1445" s="73" t="s">
        <v>38</v>
      </c>
      <c r="K1445" s="76">
        <v>2.5674999999999999</v>
      </c>
      <c r="L1445" s="77">
        <v>0</v>
      </c>
      <c r="M1445" s="206">
        <v>2.5674999999999999</v>
      </c>
      <c r="N1445" s="232"/>
      <c r="O1445" s="77">
        <f>M1445*N1445</f>
        <v>0</v>
      </c>
      <c r="P1445" s="79">
        <v>3.48E-3</v>
      </c>
      <c r="Q1445" s="80">
        <f>M1445*P1445</f>
        <v>8.9348999999999991E-3</v>
      </c>
      <c r="R1445" s="79"/>
      <c r="S1445" s="80">
        <f>M1445*R1445</f>
        <v>0</v>
      </c>
      <c r="T1445" s="78">
        <v>15</v>
      </c>
      <c r="U1445" s="78">
        <f>O1445*(T1445/100)</f>
        <v>0</v>
      </c>
      <c r="V1445" s="78">
        <f>O1445+U1445</f>
        <v>0</v>
      </c>
      <c r="W1445" s="75" t="s">
        <v>3076</v>
      </c>
      <c r="X1445" s="96" t="s">
        <v>1090</v>
      </c>
      <c r="Y1445" s="96">
        <v>1</v>
      </c>
    </row>
    <row r="1446" spans="6:25" s="71" customFormat="1" ht="56.25" outlineLevel="4" x14ac:dyDescent="0.2">
      <c r="F1446" s="207"/>
      <c r="G1446" s="208"/>
      <c r="H1446" s="19" t="s">
        <v>1053</v>
      </c>
      <c r="I1446" s="228" t="s">
        <v>3452</v>
      </c>
      <c r="J1446" s="221"/>
      <c r="K1446" s="221"/>
      <c r="L1446" s="221"/>
      <c r="M1446" s="221"/>
      <c r="N1446" s="245"/>
      <c r="O1446" s="231"/>
      <c r="P1446" s="209"/>
      <c r="Q1446" s="210"/>
      <c r="R1446" s="209"/>
      <c r="S1446" s="210"/>
      <c r="T1446" s="211"/>
      <c r="U1446" s="211"/>
      <c r="V1446" s="211"/>
      <c r="W1446" s="212"/>
      <c r="X1446" s="212"/>
      <c r="Y1446" s="212"/>
    </row>
    <row r="1447" spans="6:25" s="71" customFormat="1" ht="6" customHeight="1" outlineLevel="4" x14ac:dyDescent="0.2">
      <c r="F1447" s="207"/>
      <c r="G1447" s="208"/>
      <c r="H1447" s="20"/>
      <c r="I1447" s="212"/>
      <c r="J1447" s="208"/>
      <c r="K1447" s="213"/>
      <c r="L1447" s="214"/>
      <c r="M1447" s="213"/>
      <c r="N1447" s="241"/>
      <c r="O1447" s="214"/>
      <c r="P1447" s="209"/>
      <c r="Q1447" s="210"/>
      <c r="R1447" s="209"/>
      <c r="S1447" s="210"/>
      <c r="T1447" s="211"/>
      <c r="U1447" s="211"/>
      <c r="V1447" s="211"/>
      <c r="W1447" s="212"/>
      <c r="X1447" s="212"/>
      <c r="Y1447" s="212"/>
    </row>
    <row r="1448" spans="6:25" s="81" customFormat="1" ht="11.25" outlineLevel="5" x14ac:dyDescent="0.2">
      <c r="F1448" s="82"/>
      <c r="G1448" s="83"/>
      <c r="H1448" s="21" t="str">
        <f>IF(AND(H1447&lt;&gt;"Výkaz výměr:",I1447=""),"Výkaz výměr:","")</f>
        <v>Výkaz výměr:</v>
      </c>
      <c r="I1448" s="84" t="s">
        <v>1059</v>
      </c>
      <c r="J1448" s="215"/>
      <c r="L1448" s="85"/>
      <c r="M1448" s="216">
        <v>0</v>
      </c>
      <c r="N1448" s="244"/>
      <c r="O1448" s="85"/>
      <c r="P1448" s="86"/>
      <c r="Q1448" s="85"/>
      <c r="R1448" s="85"/>
      <c r="S1448" s="85"/>
      <c r="T1448" s="87" t="s">
        <v>14</v>
      </c>
      <c r="U1448" s="85"/>
      <c r="V1448" s="85"/>
      <c r="W1448" s="88"/>
    </row>
    <row r="1449" spans="6:25" s="81" customFormat="1" ht="11.25" outlineLevel="5" x14ac:dyDescent="0.2">
      <c r="F1449" s="82"/>
      <c r="G1449" s="83"/>
      <c r="H1449" s="21" t="str">
        <f>IF(AND(H1448&lt;&gt;"Výkaz výměr:",I1448=""),"Výkaz výměr:","")</f>
        <v/>
      </c>
      <c r="I1449" s="84" t="s">
        <v>1945</v>
      </c>
      <c r="J1449" s="215"/>
      <c r="L1449" s="85"/>
      <c r="M1449" s="216">
        <v>0</v>
      </c>
      <c r="N1449" s="244"/>
      <c r="O1449" s="85"/>
      <c r="P1449" s="86"/>
      <c r="Q1449" s="85"/>
      <c r="R1449" s="85"/>
      <c r="S1449" s="85"/>
      <c r="T1449" s="87" t="s">
        <v>14</v>
      </c>
      <c r="U1449" s="85"/>
      <c r="V1449" s="85"/>
      <c r="W1449" s="88"/>
    </row>
    <row r="1450" spans="6:25" s="81" customFormat="1" ht="11.25" outlineLevel="5" x14ac:dyDescent="0.2">
      <c r="F1450" s="82"/>
      <c r="G1450" s="83"/>
      <c r="H1450" s="21" t="str">
        <f>IF(AND(H1449&lt;&gt;"Výkaz výměr:",I1449=""),"Výkaz výměr:","")</f>
        <v/>
      </c>
      <c r="I1450" s="84" t="s">
        <v>1920</v>
      </c>
      <c r="J1450" s="215"/>
      <c r="L1450" s="85"/>
      <c r="M1450" s="216">
        <v>2.5674999999999999</v>
      </c>
      <c r="N1450" s="244"/>
      <c r="O1450" s="85"/>
      <c r="P1450" s="86"/>
      <c r="Q1450" s="85"/>
      <c r="R1450" s="85"/>
      <c r="S1450" s="85"/>
      <c r="T1450" s="87" t="s">
        <v>14</v>
      </c>
      <c r="U1450" s="85"/>
      <c r="V1450" s="85"/>
      <c r="W1450" s="88"/>
    </row>
    <row r="1451" spans="6:25" s="205" customFormat="1" ht="36" outlineLevel="4" x14ac:dyDescent="0.2">
      <c r="F1451" s="72">
        <v>159</v>
      </c>
      <c r="G1451" s="73" t="s">
        <v>34</v>
      </c>
      <c r="H1451" s="74" t="s">
        <v>588</v>
      </c>
      <c r="I1451" s="75" t="s">
        <v>2859</v>
      </c>
      <c r="J1451" s="73" t="s">
        <v>38</v>
      </c>
      <c r="K1451" s="76">
        <v>1037.623</v>
      </c>
      <c r="L1451" s="77">
        <v>0</v>
      </c>
      <c r="M1451" s="206">
        <v>1037.623</v>
      </c>
      <c r="N1451" s="232"/>
      <c r="O1451" s="77">
        <f>M1451*N1451</f>
        <v>0</v>
      </c>
      <c r="P1451" s="79">
        <v>2.7300000000000001E-2</v>
      </c>
      <c r="Q1451" s="80">
        <f>M1451*P1451</f>
        <v>28.327107900000001</v>
      </c>
      <c r="R1451" s="79"/>
      <c r="S1451" s="80">
        <f>M1451*R1451</f>
        <v>0</v>
      </c>
      <c r="T1451" s="78">
        <v>15</v>
      </c>
      <c r="U1451" s="78">
        <f>O1451*(T1451/100)</f>
        <v>0</v>
      </c>
      <c r="V1451" s="78">
        <f>O1451+U1451</f>
        <v>0</v>
      </c>
      <c r="W1451" s="75" t="s">
        <v>3076</v>
      </c>
      <c r="X1451" s="96" t="s">
        <v>1162</v>
      </c>
      <c r="Y1451" s="96">
        <v>1</v>
      </c>
    </row>
    <row r="1452" spans="6:25" s="71" customFormat="1" ht="45" outlineLevel="4" x14ac:dyDescent="0.2">
      <c r="F1452" s="207"/>
      <c r="G1452" s="208"/>
      <c r="H1452" s="19" t="s">
        <v>1053</v>
      </c>
      <c r="I1452" s="228" t="s">
        <v>3357</v>
      </c>
      <c r="J1452" s="221"/>
      <c r="K1452" s="221"/>
      <c r="L1452" s="221"/>
      <c r="M1452" s="221"/>
      <c r="N1452" s="245"/>
      <c r="O1452" s="231"/>
      <c r="P1452" s="209"/>
      <c r="Q1452" s="210"/>
      <c r="R1452" s="209"/>
      <c r="S1452" s="210"/>
      <c r="T1452" s="211"/>
      <c r="U1452" s="211"/>
      <c r="V1452" s="211"/>
      <c r="W1452" s="212"/>
      <c r="X1452" s="212"/>
      <c r="Y1452" s="212"/>
    </row>
    <row r="1453" spans="6:25" s="71" customFormat="1" ht="6" customHeight="1" outlineLevel="4" x14ac:dyDescent="0.2">
      <c r="F1453" s="207"/>
      <c r="G1453" s="208"/>
      <c r="H1453" s="20"/>
      <c r="I1453" s="212"/>
      <c r="J1453" s="208"/>
      <c r="K1453" s="213"/>
      <c r="L1453" s="214"/>
      <c r="M1453" s="213"/>
      <c r="N1453" s="241"/>
      <c r="O1453" s="214"/>
      <c r="P1453" s="209"/>
      <c r="Q1453" s="210"/>
      <c r="R1453" s="209"/>
      <c r="S1453" s="210"/>
      <c r="T1453" s="211"/>
      <c r="U1453" s="211"/>
      <c r="V1453" s="211"/>
      <c r="W1453" s="212"/>
      <c r="X1453" s="212"/>
      <c r="Y1453" s="212"/>
    </row>
    <row r="1454" spans="6:25" s="81" customFormat="1" ht="11.25" outlineLevel="5" x14ac:dyDescent="0.2">
      <c r="F1454" s="82"/>
      <c r="G1454" s="83"/>
      <c r="H1454" s="21" t="str">
        <f>IF(AND(H1453&lt;&gt;"Výkaz výměr:",I1453=""),"Výkaz výměr:","")</f>
        <v>Výkaz výměr:</v>
      </c>
      <c r="I1454" s="84" t="s">
        <v>2879</v>
      </c>
      <c r="J1454" s="215"/>
      <c r="L1454" s="85"/>
      <c r="M1454" s="216">
        <v>0</v>
      </c>
      <c r="N1454" s="244"/>
      <c r="O1454" s="85"/>
      <c r="P1454" s="86"/>
      <c r="Q1454" s="85"/>
      <c r="R1454" s="85"/>
      <c r="S1454" s="85"/>
      <c r="T1454" s="87" t="s">
        <v>14</v>
      </c>
      <c r="U1454" s="85"/>
      <c r="V1454" s="85"/>
      <c r="W1454" s="88"/>
    </row>
    <row r="1455" spans="6:25" s="81" customFormat="1" ht="22.5" outlineLevel="5" x14ac:dyDescent="0.2">
      <c r="F1455" s="82"/>
      <c r="G1455" s="83"/>
      <c r="H1455" s="21" t="str">
        <f>IF(AND(H1454&lt;&gt;"Výkaz výměr:",I1454=""),"Výkaz výměr:","")</f>
        <v/>
      </c>
      <c r="I1455" s="84" t="s">
        <v>3233</v>
      </c>
      <c r="J1455" s="215"/>
      <c r="L1455" s="85"/>
      <c r="M1455" s="216">
        <v>0</v>
      </c>
      <c r="N1455" s="244"/>
      <c r="O1455" s="85"/>
      <c r="P1455" s="86"/>
      <c r="Q1455" s="85"/>
      <c r="R1455" s="85"/>
      <c r="S1455" s="85"/>
      <c r="T1455" s="87" t="s">
        <v>14</v>
      </c>
      <c r="U1455" s="85"/>
      <c r="V1455" s="85"/>
      <c r="W1455" s="88"/>
    </row>
    <row r="1456" spans="6:25" s="81" customFormat="1" ht="11.25" outlineLevel="5" x14ac:dyDescent="0.2">
      <c r="F1456" s="82"/>
      <c r="G1456" s="83"/>
      <c r="H1456" s="21" t="str">
        <f>IF(AND(H1455&lt;&gt;"Výkaz výměr:",I1455=""),"Výkaz výměr:","")</f>
        <v/>
      </c>
      <c r="I1456" s="84" t="s">
        <v>295</v>
      </c>
      <c r="J1456" s="215"/>
      <c r="L1456" s="85"/>
      <c r="M1456" s="216">
        <v>274.83600000000001</v>
      </c>
      <c r="N1456" s="244"/>
      <c r="O1456" s="85"/>
      <c r="P1456" s="86"/>
      <c r="Q1456" s="85"/>
      <c r="R1456" s="85"/>
      <c r="S1456" s="85"/>
      <c r="T1456" s="87" t="s">
        <v>14</v>
      </c>
      <c r="U1456" s="85"/>
      <c r="V1456" s="85"/>
      <c r="W1456" s="88"/>
    </row>
    <row r="1457" spans="6:25" s="81" customFormat="1" ht="22.5" outlineLevel="5" x14ac:dyDescent="0.2">
      <c r="F1457" s="82"/>
      <c r="G1457" s="83"/>
      <c r="H1457" s="21" t="str">
        <f>IF(AND(H1456&lt;&gt;"Výkaz výměr:",I1456=""),"Výkaz výměr:","")</f>
        <v/>
      </c>
      <c r="I1457" s="84" t="s">
        <v>3203</v>
      </c>
      <c r="J1457" s="215"/>
      <c r="L1457" s="85"/>
      <c r="M1457" s="216">
        <v>0</v>
      </c>
      <c r="N1457" s="244"/>
      <c r="O1457" s="85"/>
      <c r="P1457" s="86"/>
      <c r="Q1457" s="85"/>
      <c r="R1457" s="85"/>
      <c r="S1457" s="85"/>
      <c r="T1457" s="87" t="s">
        <v>14</v>
      </c>
      <c r="U1457" s="85"/>
      <c r="V1457" s="85"/>
      <c r="W1457" s="88"/>
    </row>
    <row r="1458" spans="6:25" s="81" customFormat="1" ht="11.25" outlineLevel="5" x14ac:dyDescent="0.2">
      <c r="F1458" s="82"/>
      <c r="G1458" s="83"/>
      <c r="H1458" s="21" t="str">
        <f>IF(AND(H1457&lt;&gt;"Výkaz výměr:",I1457=""),"Výkaz výměr:","")</f>
        <v/>
      </c>
      <c r="I1458" s="84" t="s">
        <v>308</v>
      </c>
      <c r="J1458" s="215"/>
      <c r="L1458" s="85"/>
      <c r="M1458" s="216">
        <v>762.78700000000003</v>
      </c>
      <c r="N1458" s="244"/>
      <c r="O1458" s="85"/>
      <c r="P1458" s="86"/>
      <c r="Q1458" s="85"/>
      <c r="R1458" s="85"/>
      <c r="S1458" s="85"/>
      <c r="T1458" s="87" t="s">
        <v>14</v>
      </c>
      <c r="U1458" s="85"/>
      <c r="V1458" s="85"/>
      <c r="W1458" s="88"/>
    </row>
    <row r="1459" spans="6:25" s="205" customFormat="1" ht="36" outlineLevel="4" x14ac:dyDescent="0.2">
      <c r="F1459" s="72">
        <v>160</v>
      </c>
      <c r="G1459" s="73" t="s">
        <v>34</v>
      </c>
      <c r="H1459" s="74" t="s">
        <v>589</v>
      </c>
      <c r="I1459" s="75" t="s">
        <v>2934</v>
      </c>
      <c r="J1459" s="73" t="s">
        <v>116</v>
      </c>
      <c r="K1459" s="76">
        <v>2512</v>
      </c>
      <c r="L1459" s="77">
        <v>0</v>
      </c>
      <c r="M1459" s="206">
        <v>2512</v>
      </c>
      <c r="N1459" s="232"/>
      <c r="O1459" s="77">
        <f>M1459*N1459</f>
        <v>0</v>
      </c>
      <c r="P1459" s="79">
        <v>4.8900000000000002E-3</v>
      </c>
      <c r="Q1459" s="80">
        <f>M1459*P1459</f>
        <v>12.28368</v>
      </c>
      <c r="R1459" s="79"/>
      <c r="S1459" s="80">
        <f>M1459*R1459</f>
        <v>0</v>
      </c>
      <c r="T1459" s="78">
        <v>15</v>
      </c>
      <c r="U1459" s="78">
        <f>O1459*(T1459/100)</f>
        <v>0</v>
      </c>
      <c r="V1459" s="78">
        <f>O1459+U1459</f>
        <v>0</v>
      </c>
      <c r="W1459" s="75" t="s">
        <v>3076</v>
      </c>
      <c r="X1459" s="96" t="s">
        <v>1261</v>
      </c>
      <c r="Y1459" s="96">
        <v>1</v>
      </c>
    </row>
    <row r="1460" spans="6:25" s="71" customFormat="1" ht="22.5" outlineLevel="4" x14ac:dyDescent="0.2">
      <c r="F1460" s="207"/>
      <c r="G1460" s="208"/>
      <c r="H1460" s="19" t="s">
        <v>1053</v>
      </c>
      <c r="I1460" s="228" t="s">
        <v>2864</v>
      </c>
      <c r="J1460" s="221"/>
      <c r="K1460" s="221"/>
      <c r="L1460" s="221"/>
      <c r="M1460" s="221"/>
      <c r="N1460" s="245"/>
      <c r="O1460" s="231"/>
      <c r="P1460" s="209"/>
      <c r="Q1460" s="210"/>
      <c r="R1460" s="209"/>
      <c r="S1460" s="210"/>
      <c r="T1460" s="211"/>
      <c r="U1460" s="211"/>
      <c r="V1460" s="211"/>
      <c r="W1460" s="212"/>
      <c r="X1460" s="212"/>
      <c r="Y1460" s="212"/>
    </row>
    <row r="1461" spans="6:25" s="71" customFormat="1" ht="6" customHeight="1" outlineLevel="4" x14ac:dyDescent="0.2">
      <c r="F1461" s="207"/>
      <c r="G1461" s="208"/>
      <c r="H1461" s="20"/>
      <c r="I1461" s="212"/>
      <c r="J1461" s="208"/>
      <c r="K1461" s="213"/>
      <c r="L1461" s="214"/>
      <c r="M1461" s="213"/>
      <c r="N1461" s="241"/>
      <c r="O1461" s="214"/>
      <c r="P1461" s="209"/>
      <c r="Q1461" s="210"/>
      <c r="R1461" s="209"/>
      <c r="S1461" s="210"/>
      <c r="T1461" s="211"/>
      <c r="U1461" s="211"/>
      <c r="V1461" s="211"/>
      <c r="W1461" s="212"/>
      <c r="X1461" s="212"/>
      <c r="Y1461" s="212"/>
    </row>
    <row r="1462" spans="6:25" s="81" customFormat="1" ht="11.25" outlineLevel="5" x14ac:dyDescent="0.2">
      <c r="F1462" s="82"/>
      <c r="G1462" s="83"/>
      <c r="H1462" s="21" t="str">
        <f t="shared" ref="H1462:H1498" si="36">IF(AND(H1461&lt;&gt;"Výkaz výměr:",I1461=""),"Výkaz výměr:","")</f>
        <v>Výkaz výměr:</v>
      </c>
      <c r="I1462" s="84" t="s">
        <v>1091</v>
      </c>
      <c r="J1462" s="215"/>
      <c r="L1462" s="85"/>
      <c r="M1462" s="216">
        <v>0</v>
      </c>
      <c r="N1462" s="244"/>
      <c r="O1462" s="85"/>
      <c r="P1462" s="86"/>
      <c r="Q1462" s="85"/>
      <c r="R1462" s="85"/>
      <c r="S1462" s="85"/>
      <c r="T1462" s="87" t="s">
        <v>14</v>
      </c>
      <c r="U1462" s="85"/>
      <c r="V1462" s="85"/>
      <c r="W1462" s="88"/>
    </row>
    <row r="1463" spans="6:25" s="81" customFormat="1" ht="11.25" outlineLevel="5" x14ac:dyDescent="0.2">
      <c r="F1463" s="82"/>
      <c r="G1463" s="83"/>
      <c r="H1463" s="21" t="str">
        <f t="shared" si="36"/>
        <v/>
      </c>
      <c r="I1463" s="84" t="s">
        <v>1576</v>
      </c>
      <c r="J1463" s="215"/>
      <c r="L1463" s="85"/>
      <c r="M1463" s="216">
        <v>476</v>
      </c>
      <c r="N1463" s="244"/>
      <c r="O1463" s="85"/>
      <c r="P1463" s="86"/>
      <c r="Q1463" s="85"/>
      <c r="R1463" s="85"/>
      <c r="S1463" s="85"/>
      <c r="T1463" s="87" t="s">
        <v>14</v>
      </c>
      <c r="U1463" s="85"/>
      <c r="V1463" s="85"/>
      <c r="W1463" s="88"/>
    </row>
    <row r="1464" spans="6:25" s="81" customFormat="1" ht="11.25" outlineLevel="5" x14ac:dyDescent="0.2">
      <c r="F1464" s="82"/>
      <c r="G1464" s="83"/>
      <c r="H1464" s="21" t="str">
        <f t="shared" si="36"/>
        <v/>
      </c>
      <c r="I1464" s="84" t="s">
        <v>1509</v>
      </c>
      <c r="J1464" s="215"/>
      <c r="L1464" s="85"/>
      <c r="M1464" s="216">
        <v>324</v>
      </c>
      <c r="N1464" s="244"/>
      <c r="O1464" s="85"/>
      <c r="P1464" s="86"/>
      <c r="Q1464" s="85"/>
      <c r="R1464" s="85"/>
      <c r="S1464" s="85"/>
      <c r="T1464" s="87" t="s">
        <v>14</v>
      </c>
      <c r="U1464" s="85"/>
      <c r="V1464" s="85"/>
      <c r="W1464" s="88"/>
    </row>
    <row r="1465" spans="6:25" s="81" customFormat="1" ht="11.25" outlineLevel="5" x14ac:dyDescent="0.2">
      <c r="F1465" s="82"/>
      <c r="G1465" s="83"/>
      <c r="H1465" s="21" t="str">
        <f t="shared" si="36"/>
        <v/>
      </c>
      <c r="I1465" s="84" t="s">
        <v>1522</v>
      </c>
      <c r="J1465" s="215"/>
      <c r="L1465" s="85"/>
      <c r="M1465" s="216">
        <v>136</v>
      </c>
      <c r="N1465" s="244"/>
      <c r="O1465" s="85"/>
      <c r="P1465" s="86"/>
      <c r="Q1465" s="85"/>
      <c r="R1465" s="85"/>
      <c r="S1465" s="85"/>
      <c r="T1465" s="87" t="s">
        <v>14</v>
      </c>
      <c r="U1465" s="85"/>
      <c r="V1465" s="85"/>
      <c r="W1465" s="88"/>
    </row>
    <row r="1466" spans="6:25" s="81" customFormat="1" ht="11.25" outlineLevel="5" x14ac:dyDescent="0.2">
      <c r="F1466" s="82"/>
      <c r="G1466" s="83"/>
      <c r="H1466" s="21" t="str">
        <f t="shared" si="36"/>
        <v/>
      </c>
      <c r="I1466" s="84" t="s">
        <v>1507</v>
      </c>
      <c r="J1466" s="215"/>
      <c r="L1466" s="85"/>
      <c r="M1466" s="216">
        <v>120</v>
      </c>
      <c r="N1466" s="244"/>
      <c r="O1466" s="85"/>
      <c r="P1466" s="86"/>
      <c r="Q1466" s="85"/>
      <c r="R1466" s="85"/>
      <c r="S1466" s="85"/>
      <c r="T1466" s="87" t="s">
        <v>14</v>
      </c>
      <c r="U1466" s="85"/>
      <c r="V1466" s="85"/>
      <c r="W1466" s="88"/>
    </row>
    <row r="1467" spans="6:25" s="81" customFormat="1" ht="11.25" outlineLevel="5" x14ac:dyDescent="0.2">
      <c r="F1467" s="82"/>
      <c r="G1467" s="83"/>
      <c r="H1467" s="21" t="str">
        <f t="shared" si="36"/>
        <v/>
      </c>
      <c r="I1467" s="84" t="s">
        <v>1424</v>
      </c>
      <c r="J1467" s="215"/>
      <c r="L1467" s="85"/>
      <c r="M1467" s="216">
        <v>8</v>
      </c>
      <c r="N1467" s="244"/>
      <c r="O1467" s="85"/>
      <c r="P1467" s="86"/>
      <c r="Q1467" s="85"/>
      <c r="R1467" s="85"/>
      <c r="S1467" s="85"/>
      <c r="T1467" s="87" t="s">
        <v>14</v>
      </c>
      <c r="U1467" s="85"/>
      <c r="V1467" s="85"/>
      <c r="W1467" s="88"/>
    </row>
    <row r="1468" spans="6:25" s="81" customFormat="1" ht="11.25" outlineLevel="5" x14ac:dyDescent="0.2">
      <c r="F1468" s="82"/>
      <c r="G1468" s="83"/>
      <c r="H1468" s="21" t="str">
        <f t="shared" si="36"/>
        <v/>
      </c>
      <c r="I1468" s="84" t="s">
        <v>1536</v>
      </c>
      <c r="J1468" s="215"/>
      <c r="L1468" s="85"/>
      <c r="M1468" s="216">
        <v>4</v>
      </c>
      <c r="N1468" s="244"/>
      <c r="O1468" s="85"/>
      <c r="P1468" s="86"/>
      <c r="Q1468" s="85"/>
      <c r="R1468" s="85"/>
      <c r="S1468" s="85"/>
      <c r="T1468" s="87" t="s">
        <v>14</v>
      </c>
      <c r="U1468" s="85"/>
      <c r="V1468" s="85"/>
      <c r="W1468" s="88"/>
    </row>
    <row r="1469" spans="6:25" s="81" customFormat="1" ht="11.25" outlineLevel="5" x14ac:dyDescent="0.2">
      <c r="F1469" s="82"/>
      <c r="G1469" s="83"/>
      <c r="H1469" s="21" t="str">
        <f t="shared" si="36"/>
        <v/>
      </c>
      <c r="I1469" s="84" t="s">
        <v>1537</v>
      </c>
      <c r="J1469" s="215"/>
      <c r="L1469" s="85"/>
      <c r="M1469" s="216">
        <v>4</v>
      </c>
      <c r="N1469" s="244"/>
      <c r="O1469" s="85"/>
      <c r="P1469" s="86"/>
      <c r="Q1469" s="85"/>
      <c r="R1469" s="85"/>
      <c r="S1469" s="85"/>
      <c r="T1469" s="87" t="s">
        <v>14</v>
      </c>
      <c r="U1469" s="85"/>
      <c r="V1469" s="85"/>
      <c r="W1469" s="88"/>
    </row>
    <row r="1470" spans="6:25" s="81" customFormat="1" ht="11.25" outlineLevel="5" x14ac:dyDescent="0.2">
      <c r="F1470" s="82"/>
      <c r="G1470" s="83"/>
      <c r="H1470" s="21" t="str">
        <f t="shared" si="36"/>
        <v/>
      </c>
      <c r="I1470" s="84" t="s">
        <v>1478</v>
      </c>
      <c r="J1470" s="215"/>
      <c r="L1470" s="85"/>
      <c r="M1470" s="216">
        <v>2</v>
      </c>
      <c r="N1470" s="244"/>
      <c r="O1470" s="85"/>
      <c r="P1470" s="86"/>
      <c r="Q1470" s="85"/>
      <c r="R1470" s="85"/>
      <c r="S1470" s="85"/>
      <c r="T1470" s="87" t="s">
        <v>14</v>
      </c>
      <c r="U1470" s="85"/>
      <c r="V1470" s="85"/>
      <c r="W1470" s="88"/>
    </row>
    <row r="1471" spans="6:25" s="81" customFormat="1" ht="11.25" outlineLevel="5" x14ac:dyDescent="0.2">
      <c r="F1471" s="82"/>
      <c r="G1471" s="83"/>
      <c r="H1471" s="21" t="str">
        <f t="shared" si="36"/>
        <v/>
      </c>
      <c r="I1471" s="84" t="s">
        <v>1479</v>
      </c>
      <c r="J1471" s="215"/>
      <c r="L1471" s="85"/>
      <c r="M1471" s="216">
        <v>2</v>
      </c>
      <c r="N1471" s="244"/>
      <c r="O1471" s="85"/>
      <c r="P1471" s="86"/>
      <c r="Q1471" s="85"/>
      <c r="R1471" s="85"/>
      <c r="S1471" s="85"/>
      <c r="T1471" s="87" t="s">
        <v>14</v>
      </c>
      <c r="U1471" s="85"/>
      <c r="V1471" s="85"/>
      <c r="W1471" s="88"/>
    </row>
    <row r="1472" spans="6:25" s="81" customFormat="1" ht="11.25" outlineLevel="5" x14ac:dyDescent="0.2">
      <c r="F1472" s="82"/>
      <c r="G1472" s="83"/>
      <c r="H1472" s="21" t="str">
        <f t="shared" si="36"/>
        <v/>
      </c>
      <c r="I1472" s="84" t="s">
        <v>1092</v>
      </c>
      <c r="J1472" s="215"/>
      <c r="L1472" s="85"/>
      <c r="M1472" s="216">
        <v>0</v>
      </c>
      <c r="N1472" s="244"/>
      <c r="O1472" s="85"/>
      <c r="P1472" s="86"/>
      <c r="Q1472" s="85"/>
      <c r="R1472" s="85"/>
      <c r="S1472" s="85"/>
      <c r="T1472" s="87" t="s">
        <v>14</v>
      </c>
      <c r="U1472" s="85"/>
      <c r="V1472" s="85"/>
      <c r="W1472" s="88"/>
    </row>
    <row r="1473" spans="6:23" s="81" customFormat="1" ht="11.25" outlineLevel="5" x14ac:dyDescent="0.2">
      <c r="F1473" s="82"/>
      <c r="G1473" s="83"/>
      <c r="H1473" s="21" t="str">
        <f t="shared" si="36"/>
        <v/>
      </c>
      <c r="I1473" s="84" t="s">
        <v>1577</v>
      </c>
      <c r="J1473" s="215"/>
      <c r="L1473" s="85"/>
      <c r="M1473" s="216">
        <v>640</v>
      </c>
      <c r="N1473" s="244"/>
      <c r="O1473" s="85"/>
      <c r="P1473" s="86"/>
      <c r="Q1473" s="85"/>
      <c r="R1473" s="85"/>
      <c r="S1473" s="85"/>
      <c r="T1473" s="87" t="s">
        <v>14</v>
      </c>
      <c r="U1473" s="85"/>
      <c r="V1473" s="85"/>
      <c r="W1473" s="88"/>
    </row>
    <row r="1474" spans="6:23" s="81" customFormat="1" ht="11.25" outlineLevel="5" x14ac:dyDescent="0.2">
      <c r="F1474" s="82"/>
      <c r="G1474" s="83"/>
      <c r="H1474" s="21" t="str">
        <f t="shared" si="36"/>
        <v/>
      </c>
      <c r="I1474" s="84" t="s">
        <v>1508</v>
      </c>
      <c r="J1474" s="215"/>
      <c r="L1474" s="85"/>
      <c r="M1474" s="216">
        <v>160</v>
      </c>
      <c r="N1474" s="244"/>
      <c r="O1474" s="85"/>
      <c r="P1474" s="86"/>
      <c r="Q1474" s="85"/>
      <c r="R1474" s="85"/>
      <c r="S1474" s="85"/>
      <c r="T1474" s="87" t="s">
        <v>14</v>
      </c>
      <c r="U1474" s="85"/>
      <c r="V1474" s="85"/>
      <c r="W1474" s="88"/>
    </row>
    <row r="1475" spans="6:23" s="81" customFormat="1" ht="11.25" outlineLevel="5" x14ac:dyDescent="0.2">
      <c r="F1475" s="82"/>
      <c r="G1475" s="83"/>
      <c r="H1475" s="21" t="str">
        <f t="shared" si="36"/>
        <v/>
      </c>
      <c r="I1475" s="84" t="s">
        <v>1523</v>
      </c>
      <c r="J1475" s="215"/>
      <c r="L1475" s="85"/>
      <c r="M1475" s="216">
        <v>208</v>
      </c>
      <c r="N1475" s="244"/>
      <c r="O1475" s="85"/>
      <c r="P1475" s="86"/>
      <c r="Q1475" s="85"/>
      <c r="R1475" s="85"/>
      <c r="S1475" s="85"/>
      <c r="T1475" s="87" t="s">
        <v>14</v>
      </c>
      <c r="U1475" s="85"/>
      <c r="V1475" s="85"/>
      <c r="W1475" s="88"/>
    </row>
    <row r="1476" spans="6:23" s="81" customFormat="1" ht="11.25" outlineLevel="5" x14ac:dyDescent="0.2">
      <c r="F1476" s="82"/>
      <c r="G1476" s="83"/>
      <c r="H1476" s="21" t="str">
        <f t="shared" si="36"/>
        <v/>
      </c>
      <c r="I1476" s="84" t="s">
        <v>1506</v>
      </c>
      <c r="J1476" s="215"/>
      <c r="L1476" s="85"/>
      <c r="M1476" s="216">
        <v>48</v>
      </c>
      <c r="N1476" s="244"/>
      <c r="O1476" s="85"/>
      <c r="P1476" s="86"/>
      <c r="Q1476" s="85"/>
      <c r="R1476" s="85"/>
      <c r="S1476" s="85"/>
      <c r="T1476" s="87" t="s">
        <v>14</v>
      </c>
      <c r="U1476" s="85"/>
      <c r="V1476" s="85"/>
      <c r="W1476" s="88"/>
    </row>
    <row r="1477" spans="6:23" s="81" customFormat="1" ht="11.25" outlineLevel="5" x14ac:dyDescent="0.2">
      <c r="F1477" s="82"/>
      <c r="G1477" s="83"/>
      <c r="H1477" s="21" t="str">
        <f t="shared" si="36"/>
        <v/>
      </c>
      <c r="I1477" s="84" t="s">
        <v>1524</v>
      </c>
      <c r="J1477" s="215"/>
      <c r="L1477" s="85"/>
      <c r="M1477" s="216">
        <v>80</v>
      </c>
      <c r="N1477" s="244"/>
      <c r="O1477" s="85"/>
      <c r="P1477" s="86"/>
      <c r="Q1477" s="85"/>
      <c r="R1477" s="85"/>
      <c r="S1477" s="85"/>
      <c r="T1477" s="87" t="s">
        <v>14</v>
      </c>
      <c r="U1477" s="85"/>
      <c r="V1477" s="85"/>
      <c r="W1477" s="88"/>
    </row>
    <row r="1478" spans="6:23" s="81" customFormat="1" ht="11.25" outlineLevel="5" x14ac:dyDescent="0.2">
      <c r="F1478" s="82"/>
      <c r="G1478" s="83"/>
      <c r="H1478" s="21" t="str">
        <f t="shared" si="36"/>
        <v/>
      </c>
      <c r="I1478" s="84" t="s">
        <v>1481</v>
      </c>
      <c r="J1478" s="215"/>
      <c r="L1478" s="85"/>
      <c r="M1478" s="216">
        <v>16</v>
      </c>
      <c r="N1478" s="244"/>
      <c r="O1478" s="85"/>
      <c r="P1478" s="86"/>
      <c r="Q1478" s="85"/>
      <c r="R1478" s="85"/>
      <c r="S1478" s="85"/>
      <c r="T1478" s="87" t="s">
        <v>14</v>
      </c>
      <c r="U1478" s="85"/>
      <c r="V1478" s="85"/>
      <c r="W1478" s="88"/>
    </row>
    <row r="1479" spans="6:23" s="81" customFormat="1" ht="11.25" outlineLevel="5" x14ac:dyDescent="0.2">
      <c r="F1479" s="82"/>
      <c r="G1479" s="83"/>
      <c r="H1479" s="21" t="str">
        <f t="shared" si="36"/>
        <v/>
      </c>
      <c r="I1479" s="84" t="s">
        <v>1482</v>
      </c>
      <c r="J1479" s="215"/>
      <c r="L1479" s="85"/>
      <c r="M1479" s="216">
        <v>8</v>
      </c>
      <c r="N1479" s="244"/>
      <c r="O1479" s="85"/>
      <c r="P1479" s="86"/>
      <c r="Q1479" s="85"/>
      <c r="R1479" s="85"/>
      <c r="S1479" s="85"/>
      <c r="T1479" s="87" t="s">
        <v>14</v>
      </c>
      <c r="U1479" s="85"/>
      <c r="V1479" s="85"/>
      <c r="W1479" s="88"/>
    </row>
    <row r="1480" spans="6:23" s="81" customFormat="1" ht="11.25" outlineLevel="5" x14ac:dyDescent="0.2">
      <c r="F1480" s="82"/>
      <c r="G1480" s="83"/>
      <c r="H1480" s="21" t="str">
        <f t="shared" si="36"/>
        <v/>
      </c>
      <c r="I1480" s="84" t="s">
        <v>1424</v>
      </c>
      <c r="J1480" s="215"/>
      <c r="L1480" s="85"/>
      <c r="M1480" s="216">
        <v>8</v>
      </c>
      <c r="N1480" s="244"/>
      <c r="O1480" s="85"/>
      <c r="P1480" s="86"/>
      <c r="Q1480" s="85"/>
      <c r="R1480" s="85"/>
      <c r="S1480" s="85"/>
      <c r="T1480" s="87" t="s">
        <v>14</v>
      </c>
      <c r="U1480" s="85"/>
      <c r="V1480" s="85"/>
      <c r="W1480" s="88"/>
    </row>
    <row r="1481" spans="6:23" s="81" customFormat="1" ht="11.25" outlineLevel="5" x14ac:dyDescent="0.2">
      <c r="F1481" s="82"/>
      <c r="G1481" s="83"/>
      <c r="H1481" s="21" t="str">
        <f t="shared" si="36"/>
        <v/>
      </c>
      <c r="I1481" s="84" t="s">
        <v>1538</v>
      </c>
      <c r="J1481" s="215"/>
      <c r="L1481" s="85"/>
      <c r="M1481" s="216">
        <v>4</v>
      </c>
      <c r="N1481" s="244"/>
      <c r="O1481" s="85"/>
      <c r="P1481" s="86"/>
      <c r="Q1481" s="85"/>
      <c r="R1481" s="85"/>
      <c r="S1481" s="85"/>
      <c r="T1481" s="87" t="s">
        <v>14</v>
      </c>
      <c r="U1481" s="85"/>
      <c r="V1481" s="85"/>
      <c r="W1481" s="88"/>
    </row>
    <row r="1482" spans="6:23" s="81" customFormat="1" ht="11.25" outlineLevel="5" x14ac:dyDescent="0.2">
      <c r="F1482" s="82"/>
      <c r="G1482" s="83"/>
      <c r="H1482" s="21" t="str">
        <f t="shared" si="36"/>
        <v/>
      </c>
      <c r="I1482" s="84" t="s">
        <v>1540</v>
      </c>
      <c r="J1482" s="215"/>
      <c r="L1482" s="85"/>
      <c r="M1482" s="216">
        <v>4</v>
      </c>
      <c r="N1482" s="244"/>
      <c r="O1482" s="85"/>
      <c r="P1482" s="86"/>
      <c r="Q1482" s="85"/>
      <c r="R1482" s="85"/>
      <c r="S1482" s="85"/>
      <c r="T1482" s="87" t="s">
        <v>14</v>
      </c>
      <c r="U1482" s="85"/>
      <c r="V1482" s="85"/>
      <c r="W1482" s="88"/>
    </row>
    <row r="1483" spans="6:23" s="81" customFormat="1" ht="11.25" outlineLevel="5" x14ac:dyDescent="0.2">
      <c r="F1483" s="82"/>
      <c r="G1483" s="83"/>
      <c r="H1483" s="21" t="str">
        <f t="shared" si="36"/>
        <v/>
      </c>
      <c r="I1483" s="84" t="s">
        <v>1477</v>
      </c>
      <c r="J1483" s="215"/>
      <c r="L1483" s="85"/>
      <c r="M1483" s="216">
        <v>2</v>
      </c>
      <c r="N1483" s="244"/>
      <c r="O1483" s="85"/>
      <c r="P1483" s="86"/>
      <c r="Q1483" s="85"/>
      <c r="R1483" s="85"/>
      <c r="S1483" s="85"/>
      <c r="T1483" s="87" t="s">
        <v>14</v>
      </c>
      <c r="U1483" s="85"/>
      <c r="V1483" s="85"/>
      <c r="W1483" s="88"/>
    </row>
    <row r="1484" spans="6:23" s="81" customFormat="1" ht="11.25" outlineLevel="5" x14ac:dyDescent="0.2">
      <c r="F1484" s="82"/>
      <c r="G1484" s="83"/>
      <c r="H1484" s="21" t="str">
        <f t="shared" si="36"/>
        <v/>
      </c>
      <c r="I1484" s="84" t="s">
        <v>1479</v>
      </c>
      <c r="J1484" s="215"/>
      <c r="L1484" s="85"/>
      <c r="M1484" s="216">
        <v>2</v>
      </c>
      <c r="N1484" s="244"/>
      <c r="O1484" s="85"/>
      <c r="P1484" s="86"/>
      <c r="Q1484" s="85"/>
      <c r="R1484" s="85"/>
      <c r="S1484" s="85"/>
      <c r="T1484" s="87" t="s">
        <v>14</v>
      </c>
      <c r="U1484" s="85"/>
      <c r="V1484" s="85"/>
      <c r="W1484" s="88"/>
    </row>
    <row r="1485" spans="6:23" s="81" customFormat="1" ht="11.25" outlineLevel="5" x14ac:dyDescent="0.2">
      <c r="F1485" s="82"/>
      <c r="G1485" s="83"/>
      <c r="H1485" s="21" t="str">
        <f t="shared" si="36"/>
        <v/>
      </c>
      <c r="I1485" s="84" t="s">
        <v>1093</v>
      </c>
      <c r="J1485" s="215"/>
      <c r="L1485" s="85"/>
      <c r="M1485" s="216">
        <v>0</v>
      </c>
      <c r="N1485" s="244"/>
      <c r="O1485" s="85"/>
      <c r="P1485" s="86"/>
      <c r="Q1485" s="85"/>
      <c r="R1485" s="85"/>
      <c r="S1485" s="85"/>
      <c r="T1485" s="87" t="s">
        <v>14</v>
      </c>
      <c r="U1485" s="85"/>
      <c r="V1485" s="85"/>
      <c r="W1485" s="88"/>
    </row>
    <row r="1486" spans="6:23" s="81" customFormat="1" ht="11.25" outlineLevel="5" x14ac:dyDescent="0.2">
      <c r="F1486" s="82"/>
      <c r="G1486" s="83"/>
      <c r="H1486" s="21" t="str">
        <f t="shared" si="36"/>
        <v/>
      </c>
      <c r="I1486" s="84" t="s">
        <v>1528</v>
      </c>
      <c r="J1486" s="215"/>
      <c r="L1486" s="85"/>
      <c r="M1486" s="216">
        <v>40</v>
      </c>
      <c r="N1486" s="244"/>
      <c r="O1486" s="85"/>
      <c r="P1486" s="86"/>
      <c r="Q1486" s="85"/>
      <c r="R1486" s="85"/>
      <c r="S1486" s="85"/>
      <c r="T1486" s="87" t="s">
        <v>14</v>
      </c>
      <c r="U1486" s="85"/>
      <c r="V1486" s="85"/>
      <c r="W1486" s="88"/>
    </row>
    <row r="1487" spans="6:23" s="81" customFormat="1" ht="11.25" outlineLevel="5" x14ac:dyDescent="0.2">
      <c r="F1487" s="82"/>
      <c r="G1487" s="83"/>
      <c r="H1487" s="21" t="str">
        <f t="shared" si="36"/>
        <v/>
      </c>
      <c r="I1487" s="84" t="s">
        <v>1484</v>
      </c>
      <c r="J1487" s="215"/>
      <c r="L1487" s="85"/>
      <c r="M1487" s="216">
        <v>8</v>
      </c>
      <c r="N1487" s="244"/>
      <c r="O1487" s="85"/>
      <c r="P1487" s="86"/>
      <c r="Q1487" s="85"/>
      <c r="R1487" s="85"/>
      <c r="S1487" s="85"/>
      <c r="T1487" s="87" t="s">
        <v>14</v>
      </c>
      <c r="U1487" s="85"/>
      <c r="V1487" s="85"/>
      <c r="W1487" s="88"/>
    </row>
    <row r="1488" spans="6:23" s="81" customFormat="1" ht="11.25" outlineLevel="5" x14ac:dyDescent="0.2">
      <c r="F1488" s="82"/>
      <c r="G1488" s="83"/>
      <c r="H1488" s="21" t="str">
        <f t="shared" si="36"/>
        <v/>
      </c>
      <c r="I1488" s="84" t="s">
        <v>1485</v>
      </c>
      <c r="J1488" s="215"/>
      <c r="L1488" s="85"/>
      <c r="M1488" s="216">
        <v>4</v>
      </c>
      <c r="N1488" s="244"/>
      <c r="O1488" s="85"/>
      <c r="P1488" s="86"/>
      <c r="Q1488" s="85"/>
      <c r="R1488" s="85"/>
      <c r="S1488" s="85"/>
      <c r="T1488" s="87" t="s">
        <v>14</v>
      </c>
      <c r="U1488" s="85"/>
      <c r="V1488" s="85"/>
      <c r="W1488" s="88"/>
    </row>
    <row r="1489" spans="6:25" s="81" customFormat="1" ht="11.25" outlineLevel="5" x14ac:dyDescent="0.2">
      <c r="F1489" s="82"/>
      <c r="G1489" s="83"/>
      <c r="H1489" s="21" t="str">
        <f t="shared" si="36"/>
        <v/>
      </c>
      <c r="I1489" s="84" t="s">
        <v>1467</v>
      </c>
      <c r="J1489" s="215"/>
      <c r="L1489" s="85"/>
      <c r="M1489" s="216">
        <v>16</v>
      </c>
      <c r="N1489" s="244"/>
      <c r="O1489" s="85"/>
      <c r="P1489" s="86"/>
      <c r="Q1489" s="85"/>
      <c r="R1489" s="85"/>
      <c r="S1489" s="85"/>
      <c r="T1489" s="87" t="s">
        <v>14</v>
      </c>
      <c r="U1489" s="85"/>
      <c r="V1489" s="85"/>
      <c r="W1489" s="88"/>
    </row>
    <row r="1490" spans="6:25" s="81" customFormat="1" ht="11.25" outlineLevel="5" x14ac:dyDescent="0.2">
      <c r="F1490" s="82"/>
      <c r="G1490" s="83"/>
      <c r="H1490" s="21" t="str">
        <f t="shared" si="36"/>
        <v/>
      </c>
      <c r="I1490" s="84" t="s">
        <v>1486</v>
      </c>
      <c r="J1490" s="215"/>
      <c r="L1490" s="85"/>
      <c r="M1490" s="216">
        <v>16</v>
      </c>
      <c r="N1490" s="244"/>
      <c r="O1490" s="85"/>
      <c r="P1490" s="86"/>
      <c r="Q1490" s="85"/>
      <c r="R1490" s="85"/>
      <c r="S1490" s="85"/>
      <c r="T1490" s="87" t="s">
        <v>14</v>
      </c>
      <c r="U1490" s="85"/>
      <c r="V1490" s="85"/>
      <c r="W1490" s="88"/>
    </row>
    <row r="1491" spans="6:25" s="81" customFormat="1" ht="11.25" outlineLevel="5" x14ac:dyDescent="0.2">
      <c r="F1491" s="82"/>
      <c r="G1491" s="83"/>
      <c r="H1491" s="21" t="str">
        <f t="shared" si="36"/>
        <v/>
      </c>
      <c r="I1491" s="84" t="s">
        <v>1531</v>
      </c>
      <c r="J1491" s="215"/>
      <c r="L1491" s="85"/>
      <c r="M1491" s="216">
        <v>48</v>
      </c>
      <c r="N1491" s="244"/>
      <c r="O1491" s="85"/>
      <c r="P1491" s="86"/>
      <c r="Q1491" s="85"/>
      <c r="R1491" s="85"/>
      <c r="S1491" s="85"/>
      <c r="T1491" s="87" t="s">
        <v>14</v>
      </c>
      <c r="U1491" s="85"/>
      <c r="V1491" s="85"/>
      <c r="W1491" s="88"/>
    </row>
    <row r="1492" spans="6:25" s="81" customFormat="1" ht="11.25" outlineLevel="5" x14ac:dyDescent="0.2">
      <c r="F1492" s="82"/>
      <c r="G1492" s="83"/>
      <c r="H1492" s="21" t="str">
        <f t="shared" si="36"/>
        <v/>
      </c>
      <c r="I1492" s="84" t="s">
        <v>1487</v>
      </c>
      <c r="J1492" s="215"/>
      <c r="L1492" s="85"/>
      <c r="M1492" s="216">
        <v>32</v>
      </c>
      <c r="N1492" s="244"/>
      <c r="O1492" s="85"/>
      <c r="P1492" s="86"/>
      <c r="Q1492" s="85"/>
      <c r="R1492" s="85"/>
      <c r="S1492" s="85"/>
      <c r="T1492" s="87" t="s">
        <v>14</v>
      </c>
      <c r="U1492" s="85"/>
      <c r="V1492" s="85"/>
      <c r="W1492" s="88"/>
    </row>
    <row r="1493" spans="6:25" s="81" customFormat="1" ht="11.25" outlineLevel="5" x14ac:dyDescent="0.2">
      <c r="F1493" s="82"/>
      <c r="G1493" s="83"/>
      <c r="H1493" s="21" t="str">
        <f t="shared" si="36"/>
        <v/>
      </c>
      <c r="I1493" s="84" t="s">
        <v>1488</v>
      </c>
      <c r="J1493" s="215"/>
      <c r="L1493" s="85"/>
      <c r="M1493" s="216">
        <v>16</v>
      </c>
      <c r="N1493" s="244"/>
      <c r="O1493" s="85"/>
      <c r="P1493" s="86"/>
      <c r="Q1493" s="85"/>
      <c r="R1493" s="85"/>
      <c r="S1493" s="85"/>
      <c r="T1493" s="87" t="s">
        <v>14</v>
      </c>
      <c r="U1493" s="85"/>
      <c r="V1493" s="85"/>
      <c r="W1493" s="88"/>
    </row>
    <row r="1494" spans="6:25" s="81" customFormat="1" ht="11.25" outlineLevel="5" x14ac:dyDescent="0.2">
      <c r="F1494" s="82"/>
      <c r="G1494" s="83"/>
      <c r="H1494" s="21" t="str">
        <f t="shared" si="36"/>
        <v/>
      </c>
      <c r="I1494" s="84" t="s">
        <v>1532</v>
      </c>
      <c r="J1494" s="215"/>
      <c r="L1494" s="85"/>
      <c r="M1494" s="216">
        <v>48</v>
      </c>
      <c r="N1494" s="244"/>
      <c r="O1494" s="85"/>
      <c r="P1494" s="86"/>
      <c r="Q1494" s="85"/>
      <c r="R1494" s="85"/>
      <c r="S1494" s="85"/>
      <c r="T1494" s="87" t="s">
        <v>14</v>
      </c>
      <c r="U1494" s="85"/>
      <c r="V1494" s="85"/>
      <c r="W1494" s="88"/>
    </row>
    <row r="1495" spans="6:25" s="81" customFormat="1" ht="11.25" outlineLevel="5" x14ac:dyDescent="0.2">
      <c r="F1495" s="82"/>
      <c r="G1495" s="83"/>
      <c r="H1495" s="21" t="str">
        <f t="shared" si="36"/>
        <v/>
      </c>
      <c r="I1495" s="84" t="s">
        <v>1489</v>
      </c>
      <c r="J1495" s="215"/>
      <c r="L1495" s="85"/>
      <c r="M1495" s="216">
        <v>8</v>
      </c>
      <c r="N1495" s="244"/>
      <c r="O1495" s="85"/>
      <c r="P1495" s="86"/>
      <c r="Q1495" s="85"/>
      <c r="R1495" s="85"/>
      <c r="S1495" s="85"/>
      <c r="T1495" s="87" t="s">
        <v>14</v>
      </c>
      <c r="U1495" s="85"/>
      <c r="V1495" s="85"/>
      <c r="W1495" s="88"/>
    </row>
    <row r="1496" spans="6:25" s="81" customFormat="1" ht="11.25" outlineLevel="5" x14ac:dyDescent="0.2">
      <c r="F1496" s="82"/>
      <c r="G1496" s="83"/>
      <c r="H1496" s="21" t="str">
        <f t="shared" si="36"/>
        <v/>
      </c>
      <c r="I1496" s="84" t="s">
        <v>1490</v>
      </c>
      <c r="J1496" s="215"/>
      <c r="L1496" s="85"/>
      <c r="M1496" s="216">
        <v>8</v>
      </c>
      <c r="N1496" s="244"/>
      <c r="O1496" s="85"/>
      <c r="P1496" s="86"/>
      <c r="Q1496" s="85"/>
      <c r="R1496" s="85"/>
      <c r="S1496" s="85"/>
      <c r="T1496" s="87" t="s">
        <v>14</v>
      </c>
      <c r="U1496" s="85"/>
      <c r="V1496" s="85"/>
      <c r="W1496" s="88"/>
    </row>
    <row r="1497" spans="6:25" s="81" customFormat="1" ht="11.25" outlineLevel="5" x14ac:dyDescent="0.2">
      <c r="F1497" s="82"/>
      <c r="G1497" s="83"/>
      <c r="H1497" s="21" t="str">
        <f t="shared" si="36"/>
        <v/>
      </c>
      <c r="I1497" s="84" t="s">
        <v>1491</v>
      </c>
      <c r="J1497" s="215"/>
      <c r="L1497" s="85"/>
      <c r="M1497" s="216">
        <v>8</v>
      </c>
      <c r="N1497" s="244"/>
      <c r="O1497" s="85"/>
      <c r="P1497" s="86"/>
      <c r="Q1497" s="85"/>
      <c r="R1497" s="85"/>
      <c r="S1497" s="85"/>
      <c r="T1497" s="87" t="s">
        <v>14</v>
      </c>
      <c r="U1497" s="85"/>
      <c r="V1497" s="85"/>
      <c r="W1497" s="88"/>
    </row>
    <row r="1498" spans="6:25" s="81" customFormat="1" ht="11.25" outlineLevel="5" x14ac:dyDescent="0.2">
      <c r="F1498" s="82"/>
      <c r="G1498" s="83"/>
      <c r="H1498" s="21" t="str">
        <f t="shared" si="36"/>
        <v/>
      </c>
      <c r="I1498" s="84" t="s">
        <v>1480</v>
      </c>
      <c r="J1498" s="215"/>
      <c r="L1498" s="85"/>
      <c r="M1498" s="216">
        <v>4</v>
      </c>
      <c r="N1498" s="244"/>
      <c r="O1498" s="85"/>
      <c r="P1498" s="86"/>
      <c r="Q1498" s="85"/>
      <c r="R1498" s="85"/>
      <c r="S1498" s="85"/>
      <c r="T1498" s="87" t="s">
        <v>14</v>
      </c>
      <c r="U1498" s="85"/>
      <c r="V1498" s="85"/>
      <c r="W1498" s="88"/>
    </row>
    <row r="1499" spans="6:25" s="205" customFormat="1" ht="36" outlineLevel="4" x14ac:dyDescent="0.2">
      <c r="F1499" s="72">
        <v>161</v>
      </c>
      <c r="G1499" s="73" t="s">
        <v>34</v>
      </c>
      <c r="H1499" s="74" t="s">
        <v>968</v>
      </c>
      <c r="I1499" s="75" t="s">
        <v>3057</v>
      </c>
      <c r="J1499" s="73" t="s">
        <v>38</v>
      </c>
      <c r="K1499" s="76">
        <v>81.998500000000007</v>
      </c>
      <c r="L1499" s="77">
        <v>0</v>
      </c>
      <c r="M1499" s="206">
        <v>81.998500000000007</v>
      </c>
      <c r="N1499" s="232"/>
      <c r="O1499" s="77">
        <f>M1499*N1499</f>
        <v>0</v>
      </c>
      <c r="P1499" s="79">
        <v>8.3199999999999993E-3</v>
      </c>
      <c r="Q1499" s="80">
        <f>M1499*P1499</f>
        <v>0.68222751999999998</v>
      </c>
      <c r="R1499" s="79"/>
      <c r="S1499" s="80">
        <f>M1499*R1499</f>
        <v>0</v>
      </c>
      <c r="T1499" s="78">
        <v>15</v>
      </c>
      <c r="U1499" s="78">
        <f>O1499*(T1499/100)</f>
        <v>0</v>
      </c>
      <c r="V1499" s="78">
        <f>O1499+U1499</f>
        <v>0</v>
      </c>
      <c r="W1499" s="75" t="s">
        <v>3076</v>
      </c>
      <c r="X1499" s="96" t="s">
        <v>1090</v>
      </c>
      <c r="Y1499" s="96">
        <v>1</v>
      </c>
    </row>
    <row r="1500" spans="6:25" s="71" customFormat="1" ht="45" outlineLevel="4" x14ac:dyDescent="0.2">
      <c r="F1500" s="207"/>
      <c r="G1500" s="208"/>
      <c r="H1500" s="19" t="s">
        <v>1053</v>
      </c>
      <c r="I1500" s="228" t="s">
        <v>3476</v>
      </c>
      <c r="J1500" s="221"/>
      <c r="K1500" s="221"/>
      <c r="L1500" s="221"/>
      <c r="M1500" s="221"/>
      <c r="N1500" s="245"/>
      <c r="O1500" s="231"/>
      <c r="P1500" s="209"/>
      <c r="Q1500" s="210"/>
      <c r="R1500" s="209"/>
      <c r="S1500" s="210"/>
      <c r="T1500" s="211"/>
      <c r="U1500" s="211"/>
      <c r="V1500" s="211"/>
      <c r="W1500" s="212"/>
      <c r="X1500" s="212"/>
      <c r="Y1500" s="212"/>
    </row>
    <row r="1501" spans="6:25" s="71" customFormat="1" ht="6" customHeight="1" outlineLevel="4" x14ac:dyDescent="0.2">
      <c r="F1501" s="207"/>
      <c r="G1501" s="208"/>
      <c r="H1501" s="20"/>
      <c r="I1501" s="212"/>
      <c r="J1501" s="208"/>
      <c r="K1501" s="213"/>
      <c r="L1501" s="214"/>
      <c r="M1501" s="213"/>
      <c r="N1501" s="241"/>
      <c r="O1501" s="214"/>
      <c r="P1501" s="209"/>
      <c r="Q1501" s="210"/>
      <c r="R1501" s="209"/>
      <c r="S1501" s="210"/>
      <c r="T1501" s="211"/>
      <c r="U1501" s="211"/>
      <c r="V1501" s="211"/>
      <c r="W1501" s="212"/>
      <c r="X1501" s="212"/>
      <c r="Y1501" s="212"/>
    </row>
    <row r="1502" spans="6:25" s="81" customFormat="1" ht="22.5" outlineLevel="5" x14ac:dyDescent="0.2">
      <c r="F1502" s="82"/>
      <c r="G1502" s="83"/>
      <c r="H1502" s="21" t="str">
        <f t="shared" ref="H1502:H1515" si="37">IF(AND(H1501&lt;&gt;"Výkaz výměr:",I1501=""),"Výkaz výměr:","")</f>
        <v>Výkaz výměr:</v>
      </c>
      <c r="I1502" s="84" t="s">
        <v>2982</v>
      </c>
      <c r="J1502" s="215"/>
      <c r="L1502" s="85"/>
      <c r="M1502" s="216">
        <v>0</v>
      </c>
      <c r="N1502" s="244"/>
      <c r="O1502" s="85"/>
      <c r="P1502" s="86"/>
      <c r="Q1502" s="85"/>
      <c r="R1502" s="85"/>
      <c r="S1502" s="85"/>
      <c r="T1502" s="87" t="s">
        <v>14</v>
      </c>
      <c r="U1502" s="85"/>
      <c r="V1502" s="85"/>
      <c r="W1502" s="88"/>
    </row>
    <row r="1503" spans="6:25" s="81" customFormat="1" ht="11.25" outlineLevel="5" x14ac:dyDescent="0.2">
      <c r="F1503" s="82"/>
      <c r="G1503" s="83"/>
      <c r="H1503" s="21" t="str">
        <f t="shared" si="37"/>
        <v/>
      </c>
      <c r="I1503" s="84" t="s">
        <v>1171</v>
      </c>
      <c r="J1503" s="215"/>
      <c r="L1503" s="85"/>
      <c r="M1503" s="216">
        <v>0</v>
      </c>
      <c r="N1503" s="244"/>
      <c r="O1503" s="85"/>
      <c r="P1503" s="86"/>
      <c r="Q1503" s="85"/>
      <c r="R1503" s="85"/>
      <c r="S1503" s="85"/>
      <c r="T1503" s="87" t="s">
        <v>14</v>
      </c>
      <c r="U1503" s="85"/>
      <c r="V1503" s="85"/>
      <c r="W1503" s="88"/>
    </row>
    <row r="1504" spans="6:25" s="81" customFormat="1" ht="11.25" outlineLevel="5" x14ac:dyDescent="0.2">
      <c r="F1504" s="82"/>
      <c r="G1504" s="83"/>
      <c r="H1504" s="21" t="str">
        <f t="shared" si="37"/>
        <v/>
      </c>
      <c r="I1504" s="84" t="s">
        <v>2240</v>
      </c>
      <c r="J1504" s="215"/>
      <c r="L1504" s="85"/>
      <c r="M1504" s="216">
        <v>0</v>
      </c>
      <c r="N1504" s="244"/>
      <c r="O1504" s="85"/>
      <c r="P1504" s="86"/>
      <c r="Q1504" s="85"/>
      <c r="R1504" s="85"/>
      <c r="S1504" s="85"/>
      <c r="T1504" s="87" t="s">
        <v>14</v>
      </c>
      <c r="U1504" s="85"/>
      <c r="V1504" s="85"/>
      <c r="W1504" s="88"/>
    </row>
    <row r="1505" spans="6:25" s="81" customFormat="1" ht="11.25" outlineLevel="5" x14ac:dyDescent="0.2">
      <c r="F1505" s="82"/>
      <c r="G1505" s="83"/>
      <c r="H1505" s="21" t="str">
        <f t="shared" si="37"/>
        <v/>
      </c>
      <c r="I1505" s="84" t="s">
        <v>1310</v>
      </c>
      <c r="J1505" s="215"/>
      <c r="L1505" s="85"/>
      <c r="M1505" s="216">
        <v>14.535000000000004</v>
      </c>
      <c r="N1505" s="244"/>
      <c r="O1505" s="85"/>
      <c r="P1505" s="86"/>
      <c r="Q1505" s="85"/>
      <c r="R1505" s="85"/>
      <c r="S1505" s="85"/>
      <c r="T1505" s="87" t="s">
        <v>14</v>
      </c>
      <c r="U1505" s="85"/>
      <c r="V1505" s="85"/>
      <c r="W1505" s="88"/>
    </row>
    <row r="1506" spans="6:25" s="81" customFormat="1" ht="11.25" outlineLevel="5" x14ac:dyDescent="0.2">
      <c r="F1506" s="82"/>
      <c r="G1506" s="83"/>
      <c r="H1506" s="21" t="str">
        <f t="shared" si="37"/>
        <v/>
      </c>
      <c r="I1506" s="84" t="s">
        <v>2265</v>
      </c>
      <c r="J1506" s="215"/>
      <c r="L1506" s="85"/>
      <c r="M1506" s="216">
        <v>0</v>
      </c>
      <c r="N1506" s="244"/>
      <c r="O1506" s="85"/>
      <c r="P1506" s="86"/>
      <c r="Q1506" s="85"/>
      <c r="R1506" s="85"/>
      <c r="S1506" s="85"/>
      <c r="T1506" s="87" t="s">
        <v>14</v>
      </c>
      <c r="U1506" s="85"/>
      <c r="V1506" s="85"/>
      <c r="W1506" s="88"/>
    </row>
    <row r="1507" spans="6:25" s="81" customFormat="1" ht="11.25" outlineLevel="5" x14ac:dyDescent="0.2">
      <c r="F1507" s="82"/>
      <c r="G1507" s="83"/>
      <c r="H1507" s="21" t="str">
        <f t="shared" si="37"/>
        <v/>
      </c>
      <c r="I1507" s="84" t="s">
        <v>2167</v>
      </c>
      <c r="J1507" s="215"/>
      <c r="L1507" s="85"/>
      <c r="M1507" s="216">
        <v>46.486499999999999</v>
      </c>
      <c r="N1507" s="244"/>
      <c r="O1507" s="85"/>
      <c r="P1507" s="86"/>
      <c r="Q1507" s="85"/>
      <c r="R1507" s="85"/>
      <c r="S1507" s="85"/>
      <c r="T1507" s="87" t="s">
        <v>14</v>
      </c>
      <c r="U1507" s="85"/>
      <c r="V1507" s="85"/>
      <c r="W1507" s="88"/>
    </row>
    <row r="1508" spans="6:25" s="81" customFormat="1" ht="11.25" outlineLevel="5" x14ac:dyDescent="0.2">
      <c r="F1508" s="82"/>
      <c r="G1508" s="83"/>
      <c r="H1508" s="21" t="str">
        <f t="shared" si="37"/>
        <v/>
      </c>
      <c r="I1508" s="84" t="s">
        <v>2258</v>
      </c>
      <c r="J1508" s="215"/>
      <c r="L1508" s="85"/>
      <c r="M1508" s="216">
        <v>0</v>
      </c>
      <c r="N1508" s="244"/>
      <c r="O1508" s="85"/>
      <c r="P1508" s="86"/>
      <c r="Q1508" s="85"/>
      <c r="R1508" s="85"/>
      <c r="S1508" s="85"/>
      <c r="T1508" s="87" t="s">
        <v>14</v>
      </c>
      <c r="U1508" s="85"/>
      <c r="V1508" s="85"/>
      <c r="W1508" s="88"/>
    </row>
    <row r="1509" spans="6:25" s="81" customFormat="1" ht="11.25" outlineLevel="5" x14ac:dyDescent="0.2">
      <c r="F1509" s="82"/>
      <c r="G1509" s="83"/>
      <c r="H1509" s="21" t="str">
        <f t="shared" si="37"/>
        <v/>
      </c>
      <c r="I1509" s="84" t="s">
        <v>1273</v>
      </c>
      <c r="J1509" s="215"/>
      <c r="L1509" s="85"/>
      <c r="M1509" s="216">
        <v>1.2960000000000003</v>
      </c>
      <c r="N1509" s="244"/>
      <c r="O1509" s="85"/>
      <c r="P1509" s="86"/>
      <c r="Q1509" s="85"/>
      <c r="R1509" s="85"/>
      <c r="S1509" s="85"/>
      <c r="T1509" s="87" t="s">
        <v>14</v>
      </c>
      <c r="U1509" s="85"/>
      <c r="V1509" s="85"/>
      <c r="W1509" s="88"/>
    </row>
    <row r="1510" spans="6:25" s="81" customFormat="1" ht="22.5" outlineLevel="5" x14ac:dyDescent="0.2">
      <c r="F1510" s="82"/>
      <c r="G1510" s="83"/>
      <c r="H1510" s="21" t="str">
        <f t="shared" si="37"/>
        <v/>
      </c>
      <c r="I1510" s="84" t="s">
        <v>2645</v>
      </c>
      <c r="J1510" s="215"/>
      <c r="L1510" s="85"/>
      <c r="M1510" s="216">
        <v>12.265000000000001</v>
      </c>
      <c r="N1510" s="244"/>
      <c r="O1510" s="85"/>
      <c r="P1510" s="86"/>
      <c r="Q1510" s="85"/>
      <c r="R1510" s="85"/>
      <c r="S1510" s="85"/>
      <c r="T1510" s="87" t="s">
        <v>14</v>
      </c>
      <c r="U1510" s="85"/>
      <c r="V1510" s="85"/>
      <c r="W1510" s="88"/>
    </row>
    <row r="1511" spans="6:25" s="81" customFormat="1" ht="11.25" outlineLevel="5" x14ac:dyDescent="0.2">
      <c r="F1511" s="82"/>
      <c r="G1511" s="83"/>
      <c r="H1511" s="21" t="str">
        <f t="shared" si="37"/>
        <v/>
      </c>
      <c r="I1511" s="84" t="s">
        <v>1244</v>
      </c>
      <c r="J1511" s="215"/>
      <c r="L1511" s="85"/>
      <c r="M1511" s="216">
        <v>0.54000000000000015</v>
      </c>
      <c r="N1511" s="244"/>
      <c r="O1511" s="85"/>
      <c r="P1511" s="86"/>
      <c r="Q1511" s="85"/>
      <c r="R1511" s="85"/>
      <c r="S1511" s="85"/>
      <c r="T1511" s="87" t="s">
        <v>14</v>
      </c>
      <c r="U1511" s="85"/>
      <c r="V1511" s="85"/>
      <c r="W1511" s="88"/>
    </row>
    <row r="1512" spans="6:25" s="81" customFormat="1" ht="11.25" outlineLevel="5" x14ac:dyDescent="0.2">
      <c r="F1512" s="82"/>
      <c r="G1512" s="83"/>
      <c r="H1512" s="21" t="str">
        <f t="shared" si="37"/>
        <v/>
      </c>
      <c r="I1512" s="84" t="s">
        <v>2243</v>
      </c>
      <c r="J1512" s="215"/>
      <c r="L1512" s="85"/>
      <c r="M1512" s="216">
        <v>0</v>
      </c>
      <c r="N1512" s="244"/>
      <c r="O1512" s="85"/>
      <c r="P1512" s="86"/>
      <c r="Q1512" s="85"/>
      <c r="R1512" s="85"/>
      <c r="S1512" s="85"/>
      <c r="T1512" s="87" t="s">
        <v>14</v>
      </c>
      <c r="U1512" s="85"/>
      <c r="V1512" s="85"/>
      <c r="W1512" s="88"/>
    </row>
    <row r="1513" spans="6:25" s="81" customFormat="1" ht="11.25" outlineLevel="5" x14ac:dyDescent="0.2">
      <c r="F1513" s="82"/>
      <c r="G1513" s="83"/>
      <c r="H1513" s="21" t="str">
        <f t="shared" si="37"/>
        <v/>
      </c>
      <c r="I1513" s="84" t="s">
        <v>1272</v>
      </c>
      <c r="J1513" s="215"/>
      <c r="L1513" s="85"/>
      <c r="M1513" s="216">
        <v>1.7100000000000002</v>
      </c>
      <c r="N1513" s="244"/>
      <c r="O1513" s="85"/>
      <c r="P1513" s="86"/>
      <c r="Q1513" s="85"/>
      <c r="R1513" s="85"/>
      <c r="S1513" s="85"/>
      <c r="T1513" s="87" t="s">
        <v>14</v>
      </c>
      <c r="U1513" s="85"/>
      <c r="V1513" s="85"/>
      <c r="W1513" s="88"/>
    </row>
    <row r="1514" spans="6:25" s="81" customFormat="1" ht="11.25" outlineLevel="5" x14ac:dyDescent="0.2">
      <c r="F1514" s="82"/>
      <c r="G1514" s="83"/>
      <c r="H1514" s="21" t="str">
        <f t="shared" si="37"/>
        <v/>
      </c>
      <c r="I1514" s="84" t="s">
        <v>1307</v>
      </c>
      <c r="J1514" s="215"/>
      <c r="L1514" s="85"/>
      <c r="M1514" s="216">
        <v>5.1660000000000004</v>
      </c>
      <c r="N1514" s="244"/>
      <c r="O1514" s="85"/>
      <c r="P1514" s="86"/>
      <c r="Q1514" s="85"/>
      <c r="R1514" s="85"/>
      <c r="S1514" s="85"/>
      <c r="T1514" s="87" t="s">
        <v>14</v>
      </c>
      <c r="U1514" s="85"/>
      <c r="V1514" s="85"/>
      <c r="W1514" s="88"/>
    </row>
    <row r="1515" spans="6:25" s="81" customFormat="1" ht="11.25" outlineLevel="5" x14ac:dyDescent="0.2">
      <c r="F1515" s="82"/>
      <c r="G1515" s="83"/>
      <c r="H1515" s="21" t="str">
        <f t="shared" si="37"/>
        <v/>
      </c>
      <c r="I1515" s="84" t="s">
        <v>11</v>
      </c>
      <c r="J1515" s="215"/>
      <c r="L1515" s="85"/>
      <c r="M1515" s="216">
        <v>81.998500000000007</v>
      </c>
      <c r="N1515" s="244"/>
      <c r="O1515" s="85"/>
      <c r="P1515" s="86"/>
      <c r="Q1515" s="85"/>
      <c r="R1515" s="85"/>
      <c r="S1515" s="85"/>
      <c r="T1515" s="87" t="s">
        <v>14</v>
      </c>
      <c r="U1515" s="85"/>
      <c r="V1515" s="85"/>
      <c r="W1515" s="88"/>
    </row>
    <row r="1516" spans="6:25" s="205" customFormat="1" ht="12" outlineLevel="4" x14ac:dyDescent="0.2">
      <c r="F1516" s="72">
        <v>162</v>
      </c>
      <c r="G1516" s="73" t="s">
        <v>13</v>
      </c>
      <c r="H1516" s="74" t="s">
        <v>475</v>
      </c>
      <c r="I1516" s="75" t="s">
        <v>2262</v>
      </c>
      <c r="J1516" s="73" t="s">
        <v>38</v>
      </c>
      <c r="K1516" s="76">
        <v>81.998999999999995</v>
      </c>
      <c r="L1516" s="77">
        <v>2</v>
      </c>
      <c r="M1516" s="206">
        <v>83.638979999999989</v>
      </c>
      <c r="N1516" s="232"/>
      <c r="O1516" s="77">
        <f>M1516*N1516</f>
        <v>0</v>
      </c>
      <c r="P1516" s="79">
        <v>4.1999999999999997E-3</v>
      </c>
      <c r="Q1516" s="80">
        <f>M1516*P1516</f>
        <v>0.35128371599999991</v>
      </c>
      <c r="R1516" s="79"/>
      <c r="S1516" s="80">
        <f>M1516*R1516</f>
        <v>0</v>
      </c>
      <c r="T1516" s="78">
        <v>15</v>
      </c>
      <c r="U1516" s="78">
        <f>O1516*(T1516/100)</f>
        <v>0</v>
      </c>
      <c r="V1516" s="78">
        <f>O1516+U1516</f>
        <v>0</v>
      </c>
      <c r="W1516" s="75"/>
      <c r="X1516" s="96" t="s">
        <v>1123</v>
      </c>
      <c r="Y1516" s="96">
        <v>1</v>
      </c>
    </row>
    <row r="1517" spans="6:25" s="71" customFormat="1" ht="12" outlineLevel="4" x14ac:dyDescent="0.2">
      <c r="F1517" s="207"/>
      <c r="G1517" s="208"/>
      <c r="H1517" s="19" t="s">
        <v>1053</v>
      </c>
      <c r="I1517" s="228"/>
      <c r="J1517" s="221"/>
      <c r="K1517" s="221"/>
      <c r="L1517" s="221"/>
      <c r="M1517" s="221"/>
      <c r="N1517" s="245"/>
      <c r="O1517" s="231"/>
      <c r="P1517" s="209"/>
      <c r="Q1517" s="210"/>
      <c r="R1517" s="209"/>
      <c r="S1517" s="210"/>
      <c r="T1517" s="211"/>
      <c r="U1517" s="211"/>
      <c r="V1517" s="211"/>
      <c r="W1517" s="212"/>
      <c r="X1517" s="212"/>
      <c r="Y1517" s="212"/>
    </row>
    <row r="1518" spans="6:25" s="71" customFormat="1" ht="6" customHeight="1" outlineLevel="4" x14ac:dyDescent="0.2">
      <c r="F1518" s="207"/>
      <c r="G1518" s="208"/>
      <c r="H1518" s="20"/>
      <c r="I1518" s="212"/>
      <c r="J1518" s="208"/>
      <c r="K1518" s="213"/>
      <c r="L1518" s="214"/>
      <c r="M1518" s="213"/>
      <c r="N1518" s="241"/>
      <c r="O1518" s="214"/>
      <c r="P1518" s="209"/>
      <c r="Q1518" s="210"/>
      <c r="R1518" s="209"/>
      <c r="S1518" s="210"/>
      <c r="T1518" s="211"/>
      <c r="U1518" s="211"/>
      <c r="V1518" s="211"/>
      <c r="W1518" s="212"/>
      <c r="X1518" s="212"/>
      <c r="Y1518" s="212"/>
    </row>
    <row r="1519" spans="6:25" s="81" customFormat="1" ht="22.5" outlineLevel="5" x14ac:dyDescent="0.2">
      <c r="F1519" s="82"/>
      <c r="G1519" s="83"/>
      <c r="H1519" s="21" t="str">
        <f>IF(AND(H1518&lt;&gt;"Výkaz výměr:",I1518=""),"Výkaz výměr:","")</f>
        <v>Výkaz výměr:</v>
      </c>
      <c r="I1519" s="84" t="s">
        <v>3307</v>
      </c>
      <c r="J1519" s="215"/>
      <c r="L1519" s="85"/>
      <c r="M1519" s="216">
        <v>0</v>
      </c>
      <c r="N1519" s="244"/>
      <c r="O1519" s="85"/>
      <c r="P1519" s="86"/>
      <c r="Q1519" s="85"/>
      <c r="R1519" s="85"/>
      <c r="S1519" s="85"/>
      <c r="T1519" s="87" t="s">
        <v>14</v>
      </c>
      <c r="U1519" s="85"/>
      <c r="V1519" s="85"/>
      <c r="W1519" s="88"/>
    </row>
    <row r="1520" spans="6:25" s="81" customFormat="1" ht="11.25" outlineLevel="5" x14ac:dyDescent="0.2">
      <c r="F1520" s="82"/>
      <c r="G1520" s="83"/>
      <c r="H1520" s="21" t="str">
        <f>IF(AND(H1519&lt;&gt;"Výkaz výměr:",I1519=""),"Výkaz výměr:","")</f>
        <v/>
      </c>
      <c r="I1520" s="84" t="s">
        <v>912</v>
      </c>
      <c r="J1520" s="215"/>
      <c r="L1520" s="85"/>
      <c r="M1520" s="216">
        <v>81.998999999999995</v>
      </c>
      <c r="N1520" s="244"/>
      <c r="O1520" s="85"/>
      <c r="P1520" s="86"/>
      <c r="Q1520" s="85"/>
      <c r="R1520" s="85"/>
      <c r="S1520" s="85"/>
      <c r="T1520" s="87" t="s">
        <v>14</v>
      </c>
      <c r="U1520" s="85"/>
      <c r="V1520" s="85"/>
      <c r="W1520" s="88"/>
    </row>
    <row r="1521" spans="6:25" s="205" customFormat="1" ht="36" outlineLevel="4" x14ac:dyDescent="0.2">
      <c r="F1521" s="72">
        <v>163</v>
      </c>
      <c r="G1521" s="73" t="s">
        <v>34</v>
      </c>
      <c r="H1521" s="74" t="s">
        <v>969</v>
      </c>
      <c r="I1521" s="75" t="s">
        <v>3058</v>
      </c>
      <c r="J1521" s="73" t="s">
        <v>38</v>
      </c>
      <c r="K1521" s="76">
        <v>86.108699999999999</v>
      </c>
      <c r="L1521" s="77">
        <v>0</v>
      </c>
      <c r="M1521" s="206">
        <v>86.108699999999999</v>
      </c>
      <c r="N1521" s="232"/>
      <c r="O1521" s="77">
        <f>M1521*N1521</f>
        <v>0</v>
      </c>
      <c r="P1521" s="79">
        <v>8.5000000000000006E-3</v>
      </c>
      <c r="Q1521" s="80">
        <f>M1521*P1521</f>
        <v>0.73192394999999999</v>
      </c>
      <c r="R1521" s="79"/>
      <c r="S1521" s="80">
        <f>M1521*R1521</f>
        <v>0</v>
      </c>
      <c r="T1521" s="78">
        <v>15</v>
      </c>
      <c r="U1521" s="78">
        <f>O1521*(T1521/100)</f>
        <v>0</v>
      </c>
      <c r="V1521" s="78">
        <f>O1521+U1521</f>
        <v>0</v>
      </c>
      <c r="W1521" s="75" t="s">
        <v>3076</v>
      </c>
      <c r="X1521" s="96" t="s">
        <v>1090</v>
      </c>
      <c r="Y1521" s="96">
        <v>1</v>
      </c>
    </row>
    <row r="1522" spans="6:25" s="71" customFormat="1" ht="45" outlineLevel="4" x14ac:dyDescent="0.2">
      <c r="F1522" s="207"/>
      <c r="G1522" s="208"/>
      <c r="H1522" s="19" t="s">
        <v>1053</v>
      </c>
      <c r="I1522" s="228" t="s">
        <v>3484</v>
      </c>
      <c r="J1522" s="221"/>
      <c r="K1522" s="221"/>
      <c r="L1522" s="221"/>
      <c r="M1522" s="221"/>
      <c r="N1522" s="245"/>
      <c r="O1522" s="231"/>
      <c r="P1522" s="209"/>
      <c r="Q1522" s="210"/>
      <c r="R1522" s="209"/>
      <c r="S1522" s="210"/>
      <c r="T1522" s="211"/>
      <c r="U1522" s="211"/>
      <c r="V1522" s="211"/>
      <c r="W1522" s="212"/>
      <c r="X1522" s="212"/>
      <c r="Y1522" s="212"/>
    </row>
    <row r="1523" spans="6:25" s="71" customFormat="1" ht="6" customHeight="1" outlineLevel="4" x14ac:dyDescent="0.2">
      <c r="F1523" s="207"/>
      <c r="G1523" s="208"/>
      <c r="H1523" s="20"/>
      <c r="I1523" s="212"/>
      <c r="J1523" s="208"/>
      <c r="K1523" s="213"/>
      <c r="L1523" s="214"/>
      <c r="M1523" s="213"/>
      <c r="N1523" s="241"/>
      <c r="O1523" s="214"/>
      <c r="P1523" s="209"/>
      <c r="Q1523" s="210"/>
      <c r="R1523" s="209"/>
      <c r="S1523" s="210"/>
      <c r="T1523" s="211"/>
      <c r="U1523" s="211"/>
      <c r="V1523" s="211"/>
      <c r="W1523" s="212"/>
      <c r="X1523" s="212"/>
      <c r="Y1523" s="212"/>
    </row>
    <row r="1524" spans="6:25" s="81" customFormat="1" ht="22.5" outlineLevel="5" x14ac:dyDescent="0.2">
      <c r="F1524" s="82"/>
      <c r="G1524" s="83"/>
      <c r="H1524" s="21" t="str">
        <f t="shared" ref="H1524:H1539" si="38">IF(AND(H1523&lt;&gt;"Výkaz výměr:",I1523=""),"Výkaz výměr:","")</f>
        <v>Výkaz výměr:</v>
      </c>
      <c r="I1524" s="84" t="s">
        <v>2982</v>
      </c>
      <c r="J1524" s="215"/>
      <c r="L1524" s="85"/>
      <c r="M1524" s="216">
        <v>0</v>
      </c>
      <c r="N1524" s="244"/>
      <c r="O1524" s="85"/>
      <c r="P1524" s="86"/>
      <c r="Q1524" s="85"/>
      <c r="R1524" s="85"/>
      <c r="S1524" s="85"/>
      <c r="T1524" s="87" t="s">
        <v>14</v>
      </c>
      <c r="U1524" s="85"/>
      <c r="V1524" s="85"/>
      <c r="W1524" s="88"/>
    </row>
    <row r="1525" spans="6:25" s="81" customFormat="1" ht="11.25" outlineLevel="5" x14ac:dyDescent="0.2">
      <c r="F1525" s="82"/>
      <c r="G1525" s="83"/>
      <c r="H1525" s="21" t="str">
        <f t="shared" si="38"/>
        <v/>
      </c>
      <c r="I1525" s="84" t="s">
        <v>1204</v>
      </c>
      <c r="J1525" s="215"/>
      <c r="L1525" s="85"/>
      <c r="M1525" s="216">
        <v>0</v>
      </c>
      <c r="N1525" s="244"/>
      <c r="O1525" s="85"/>
      <c r="P1525" s="86"/>
      <c r="Q1525" s="85"/>
      <c r="R1525" s="85"/>
      <c r="S1525" s="85"/>
      <c r="T1525" s="87" t="s">
        <v>14</v>
      </c>
      <c r="U1525" s="85"/>
      <c r="V1525" s="85"/>
      <c r="W1525" s="88"/>
    </row>
    <row r="1526" spans="6:25" s="81" customFormat="1" ht="11.25" outlineLevel="5" x14ac:dyDescent="0.2">
      <c r="F1526" s="82"/>
      <c r="G1526" s="83"/>
      <c r="H1526" s="21" t="str">
        <f t="shared" si="38"/>
        <v/>
      </c>
      <c r="I1526" s="84" t="s">
        <v>2240</v>
      </c>
      <c r="J1526" s="215"/>
      <c r="L1526" s="85"/>
      <c r="M1526" s="216">
        <v>0</v>
      </c>
      <c r="N1526" s="244"/>
      <c r="O1526" s="85"/>
      <c r="P1526" s="86"/>
      <c r="Q1526" s="85"/>
      <c r="R1526" s="85"/>
      <c r="S1526" s="85"/>
      <c r="T1526" s="87" t="s">
        <v>14</v>
      </c>
      <c r="U1526" s="85"/>
      <c r="V1526" s="85"/>
      <c r="W1526" s="88"/>
    </row>
    <row r="1527" spans="6:25" s="81" customFormat="1" ht="11.25" outlineLevel="5" x14ac:dyDescent="0.2">
      <c r="F1527" s="82"/>
      <c r="G1527" s="83"/>
      <c r="H1527" s="21" t="str">
        <f t="shared" si="38"/>
        <v/>
      </c>
      <c r="I1527" s="84" t="s">
        <v>1542</v>
      </c>
      <c r="J1527" s="215"/>
      <c r="L1527" s="85"/>
      <c r="M1527" s="216">
        <v>5.9700000000000006</v>
      </c>
      <c r="N1527" s="244"/>
      <c r="O1527" s="85"/>
      <c r="P1527" s="86"/>
      <c r="Q1527" s="85"/>
      <c r="R1527" s="85"/>
      <c r="S1527" s="85"/>
      <c r="T1527" s="87" t="s">
        <v>14</v>
      </c>
      <c r="U1527" s="85"/>
      <c r="V1527" s="85"/>
      <c r="W1527" s="88"/>
    </row>
    <row r="1528" spans="6:25" s="81" customFormat="1" ht="11.25" outlineLevel="5" x14ac:dyDescent="0.2">
      <c r="F1528" s="82"/>
      <c r="G1528" s="83"/>
      <c r="H1528" s="21" t="str">
        <f t="shared" si="38"/>
        <v/>
      </c>
      <c r="I1528" s="84" t="s">
        <v>1874</v>
      </c>
      <c r="J1528" s="215"/>
      <c r="L1528" s="85"/>
      <c r="M1528" s="216">
        <v>9.6920000000000019</v>
      </c>
      <c r="N1528" s="244"/>
      <c r="O1528" s="85"/>
      <c r="P1528" s="86"/>
      <c r="Q1528" s="85"/>
      <c r="R1528" s="85"/>
      <c r="S1528" s="85"/>
      <c r="T1528" s="87" t="s">
        <v>14</v>
      </c>
      <c r="U1528" s="85"/>
      <c r="V1528" s="85"/>
      <c r="W1528" s="88"/>
    </row>
    <row r="1529" spans="6:25" s="81" customFormat="1" ht="11.25" outlineLevel="5" x14ac:dyDescent="0.2">
      <c r="F1529" s="82"/>
      <c r="G1529" s="83"/>
      <c r="H1529" s="21" t="str">
        <f t="shared" si="38"/>
        <v/>
      </c>
      <c r="I1529" s="84" t="s">
        <v>1354</v>
      </c>
      <c r="J1529" s="215"/>
      <c r="L1529" s="85"/>
      <c r="M1529" s="216">
        <v>25.943499999999997</v>
      </c>
      <c r="N1529" s="244"/>
      <c r="O1529" s="85"/>
      <c r="P1529" s="86"/>
      <c r="Q1529" s="85"/>
      <c r="R1529" s="85"/>
      <c r="S1529" s="85"/>
      <c r="T1529" s="87" t="s">
        <v>14</v>
      </c>
      <c r="U1529" s="85"/>
      <c r="V1529" s="85"/>
      <c r="W1529" s="88"/>
    </row>
    <row r="1530" spans="6:25" s="81" customFormat="1" ht="22.5" outlineLevel="5" x14ac:dyDescent="0.2">
      <c r="F1530" s="82"/>
      <c r="G1530" s="83"/>
      <c r="H1530" s="21" t="str">
        <f t="shared" si="38"/>
        <v/>
      </c>
      <c r="I1530" s="84" t="s">
        <v>2349</v>
      </c>
      <c r="J1530" s="215"/>
      <c r="L1530" s="85"/>
      <c r="M1530" s="216">
        <v>-5.1967999999999988</v>
      </c>
      <c r="N1530" s="244"/>
      <c r="O1530" s="85"/>
      <c r="P1530" s="86"/>
      <c r="Q1530" s="85"/>
      <c r="R1530" s="85"/>
      <c r="S1530" s="85"/>
      <c r="T1530" s="87" t="s">
        <v>14</v>
      </c>
      <c r="U1530" s="85"/>
      <c r="V1530" s="85"/>
      <c r="W1530" s="88"/>
    </row>
    <row r="1531" spans="6:25" s="81" customFormat="1" ht="11.25" outlineLevel="5" x14ac:dyDescent="0.2">
      <c r="F1531" s="82"/>
      <c r="G1531" s="83"/>
      <c r="H1531" s="21" t="str">
        <f t="shared" si="38"/>
        <v/>
      </c>
      <c r="I1531" s="84" t="s">
        <v>2265</v>
      </c>
      <c r="J1531" s="215"/>
      <c r="L1531" s="85"/>
      <c r="M1531" s="216">
        <v>0</v>
      </c>
      <c r="N1531" s="244"/>
      <c r="O1531" s="85"/>
      <c r="P1531" s="86"/>
      <c r="Q1531" s="85"/>
      <c r="R1531" s="85"/>
      <c r="S1531" s="85"/>
      <c r="T1531" s="87" t="s">
        <v>14</v>
      </c>
      <c r="U1531" s="85"/>
      <c r="V1531" s="85"/>
      <c r="W1531" s="88"/>
    </row>
    <row r="1532" spans="6:25" s="81" customFormat="1" ht="11.25" outlineLevel="5" x14ac:dyDescent="0.2">
      <c r="F1532" s="82"/>
      <c r="G1532" s="83"/>
      <c r="H1532" s="21" t="str">
        <f t="shared" si="38"/>
        <v/>
      </c>
      <c r="I1532" s="84" t="s">
        <v>1640</v>
      </c>
      <c r="J1532" s="215"/>
      <c r="L1532" s="85"/>
      <c r="M1532" s="216">
        <v>22.494</v>
      </c>
      <c r="N1532" s="244"/>
      <c r="O1532" s="85"/>
      <c r="P1532" s="86"/>
      <c r="Q1532" s="85"/>
      <c r="R1532" s="85"/>
      <c r="S1532" s="85"/>
      <c r="T1532" s="87" t="s">
        <v>14</v>
      </c>
      <c r="U1532" s="85"/>
      <c r="V1532" s="85"/>
      <c r="W1532" s="88"/>
    </row>
    <row r="1533" spans="6:25" s="81" customFormat="1" ht="11.25" outlineLevel="5" x14ac:dyDescent="0.2">
      <c r="F1533" s="82"/>
      <c r="G1533" s="83"/>
      <c r="H1533" s="21" t="str">
        <f t="shared" si="38"/>
        <v/>
      </c>
      <c r="I1533" s="84" t="s">
        <v>1693</v>
      </c>
      <c r="J1533" s="215"/>
      <c r="L1533" s="85"/>
      <c r="M1533" s="216">
        <v>5.5735000000000001</v>
      </c>
      <c r="N1533" s="244"/>
      <c r="O1533" s="85"/>
      <c r="P1533" s="86"/>
      <c r="Q1533" s="85"/>
      <c r="R1533" s="85"/>
      <c r="S1533" s="85"/>
      <c r="T1533" s="87" t="s">
        <v>14</v>
      </c>
      <c r="U1533" s="85"/>
      <c r="V1533" s="85"/>
      <c r="W1533" s="88"/>
    </row>
    <row r="1534" spans="6:25" s="81" customFormat="1" ht="11.25" outlineLevel="5" x14ac:dyDescent="0.2">
      <c r="F1534" s="82"/>
      <c r="G1534" s="83"/>
      <c r="H1534" s="21" t="str">
        <f t="shared" si="38"/>
        <v/>
      </c>
      <c r="I1534" s="84" t="s">
        <v>1549</v>
      </c>
      <c r="J1534" s="215"/>
      <c r="L1534" s="85"/>
      <c r="M1534" s="216">
        <v>1.7999999999999989</v>
      </c>
      <c r="N1534" s="244"/>
      <c r="O1534" s="85"/>
      <c r="P1534" s="86"/>
      <c r="Q1534" s="85"/>
      <c r="R1534" s="85"/>
      <c r="S1534" s="85"/>
      <c r="T1534" s="87" t="s">
        <v>14</v>
      </c>
      <c r="U1534" s="85"/>
      <c r="V1534" s="85"/>
      <c r="W1534" s="88"/>
    </row>
    <row r="1535" spans="6:25" s="81" customFormat="1" ht="11.25" outlineLevel="5" x14ac:dyDescent="0.2">
      <c r="F1535" s="82"/>
      <c r="G1535" s="83"/>
      <c r="H1535" s="21" t="str">
        <f t="shared" si="38"/>
        <v/>
      </c>
      <c r="I1535" s="84" t="s">
        <v>2258</v>
      </c>
      <c r="J1535" s="215"/>
      <c r="L1535" s="85"/>
      <c r="M1535" s="216">
        <v>0</v>
      </c>
      <c r="N1535" s="244"/>
      <c r="O1535" s="85"/>
      <c r="P1535" s="86"/>
      <c r="Q1535" s="85"/>
      <c r="R1535" s="85"/>
      <c r="S1535" s="85"/>
      <c r="T1535" s="87" t="s">
        <v>14</v>
      </c>
      <c r="U1535" s="85"/>
      <c r="V1535" s="85"/>
      <c r="W1535" s="88"/>
    </row>
    <row r="1536" spans="6:25" s="81" customFormat="1" ht="11.25" outlineLevel="5" x14ac:dyDescent="0.2">
      <c r="F1536" s="82"/>
      <c r="G1536" s="83"/>
      <c r="H1536" s="21" t="str">
        <f t="shared" si="38"/>
        <v/>
      </c>
      <c r="I1536" s="84" t="s">
        <v>1916</v>
      </c>
      <c r="J1536" s="215"/>
      <c r="L1536" s="85"/>
      <c r="M1536" s="216">
        <v>2.5695000000000001</v>
      </c>
      <c r="N1536" s="244"/>
      <c r="O1536" s="85"/>
      <c r="P1536" s="86"/>
      <c r="Q1536" s="85"/>
      <c r="R1536" s="85"/>
      <c r="S1536" s="85"/>
      <c r="T1536" s="87" t="s">
        <v>14</v>
      </c>
      <c r="U1536" s="85"/>
      <c r="V1536" s="85"/>
      <c r="W1536" s="88"/>
    </row>
    <row r="1537" spans="6:25" s="81" customFormat="1" ht="11.25" outlineLevel="5" x14ac:dyDescent="0.2">
      <c r="F1537" s="82"/>
      <c r="G1537" s="83"/>
      <c r="H1537" s="21" t="str">
        <f t="shared" si="38"/>
        <v/>
      </c>
      <c r="I1537" s="84" t="s">
        <v>2243</v>
      </c>
      <c r="J1537" s="215"/>
      <c r="L1537" s="85"/>
      <c r="M1537" s="216">
        <v>0</v>
      </c>
      <c r="N1537" s="244"/>
      <c r="O1537" s="85"/>
      <c r="P1537" s="86"/>
      <c r="Q1537" s="85"/>
      <c r="R1537" s="85"/>
      <c r="S1537" s="85"/>
      <c r="T1537" s="87" t="s">
        <v>14</v>
      </c>
      <c r="U1537" s="85"/>
      <c r="V1537" s="85"/>
      <c r="W1537" s="88"/>
    </row>
    <row r="1538" spans="6:25" s="81" customFormat="1" ht="11.25" outlineLevel="5" x14ac:dyDescent="0.2">
      <c r="F1538" s="82"/>
      <c r="G1538" s="83"/>
      <c r="H1538" s="21" t="str">
        <f t="shared" si="38"/>
        <v/>
      </c>
      <c r="I1538" s="84" t="s">
        <v>1910</v>
      </c>
      <c r="J1538" s="215"/>
      <c r="L1538" s="85"/>
      <c r="M1538" s="216">
        <v>17.262999999999998</v>
      </c>
      <c r="N1538" s="244"/>
      <c r="O1538" s="85"/>
      <c r="P1538" s="86"/>
      <c r="Q1538" s="85"/>
      <c r="R1538" s="85"/>
      <c r="S1538" s="85"/>
      <c r="T1538" s="87" t="s">
        <v>14</v>
      </c>
      <c r="U1538" s="85"/>
      <c r="V1538" s="85"/>
      <c r="W1538" s="88"/>
    </row>
    <row r="1539" spans="6:25" s="81" customFormat="1" ht="11.25" outlineLevel="5" x14ac:dyDescent="0.2">
      <c r="F1539" s="82"/>
      <c r="G1539" s="83"/>
      <c r="H1539" s="21" t="str">
        <f t="shared" si="38"/>
        <v/>
      </c>
      <c r="I1539" s="84" t="s">
        <v>11</v>
      </c>
      <c r="J1539" s="215"/>
      <c r="L1539" s="85"/>
      <c r="M1539" s="216">
        <v>86.108699999999999</v>
      </c>
      <c r="N1539" s="244"/>
      <c r="O1539" s="85"/>
      <c r="P1539" s="86"/>
      <c r="Q1539" s="85"/>
      <c r="R1539" s="85"/>
      <c r="S1539" s="85"/>
      <c r="T1539" s="87" t="s">
        <v>14</v>
      </c>
      <c r="U1539" s="85"/>
      <c r="V1539" s="85"/>
      <c r="W1539" s="88"/>
    </row>
    <row r="1540" spans="6:25" s="205" customFormat="1" ht="12" outlineLevel="4" x14ac:dyDescent="0.2">
      <c r="F1540" s="72">
        <v>164</v>
      </c>
      <c r="G1540" s="73" t="s">
        <v>13</v>
      </c>
      <c r="H1540" s="74" t="s">
        <v>476</v>
      </c>
      <c r="I1540" s="75" t="s">
        <v>2263</v>
      </c>
      <c r="J1540" s="73" t="s">
        <v>38</v>
      </c>
      <c r="K1540" s="76">
        <v>86.108999999999995</v>
      </c>
      <c r="L1540" s="77">
        <v>2</v>
      </c>
      <c r="M1540" s="206">
        <v>87.831179999999989</v>
      </c>
      <c r="N1540" s="232"/>
      <c r="O1540" s="77">
        <f>M1540*N1540</f>
        <v>0</v>
      </c>
      <c r="P1540" s="79">
        <v>5.5999999999999999E-3</v>
      </c>
      <c r="Q1540" s="80">
        <f>M1540*P1540</f>
        <v>0.49185460799999992</v>
      </c>
      <c r="R1540" s="79"/>
      <c r="S1540" s="80">
        <f>M1540*R1540</f>
        <v>0</v>
      </c>
      <c r="T1540" s="78">
        <v>15</v>
      </c>
      <c r="U1540" s="78">
        <f>O1540*(T1540/100)</f>
        <v>0</v>
      </c>
      <c r="V1540" s="78">
        <f>O1540+U1540</f>
        <v>0</v>
      </c>
      <c r="W1540" s="75"/>
      <c r="X1540" s="96" t="s">
        <v>1123</v>
      </c>
      <c r="Y1540" s="96">
        <v>1</v>
      </c>
    </row>
    <row r="1541" spans="6:25" s="71" customFormat="1" ht="12" outlineLevel="4" x14ac:dyDescent="0.2">
      <c r="F1541" s="207"/>
      <c r="G1541" s="208"/>
      <c r="H1541" s="19" t="s">
        <v>1053</v>
      </c>
      <c r="I1541" s="228"/>
      <c r="J1541" s="221"/>
      <c r="K1541" s="221"/>
      <c r="L1541" s="221"/>
      <c r="M1541" s="221"/>
      <c r="N1541" s="245"/>
      <c r="O1541" s="231"/>
      <c r="P1541" s="209"/>
      <c r="Q1541" s="210"/>
      <c r="R1541" s="209"/>
      <c r="S1541" s="210"/>
      <c r="T1541" s="211"/>
      <c r="U1541" s="211"/>
      <c r="V1541" s="211"/>
      <c r="W1541" s="212"/>
      <c r="X1541" s="212"/>
      <c r="Y1541" s="212"/>
    </row>
    <row r="1542" spans="6:25" s="71" customFormat="1" ht="6" customHeight="1" outlineLevel="4" x14ac:dyDescent="0.2">
      <c r="F1542" s="207"/>
      <c r="G1542" s="208"/>
      <c r="H1542" s="20"/>
      <c r="I1542" s="212"/>
      <c r="J1542" s="208"/>
      <c r="K1542" s="213"/>
      <c r="L1542" s="214"/>
      <c r="M1542" s="213"/>
      <c r="N1542" s="241"/>
      <c r="O1542" s="214"/>
      <c r="P1542" s="209"/>
      <c r="Q1542" s="210"/>
      <c r="R1542" s="209"/>
      <c r="S1542" s="210"/>
      <c r="T1542" s="211"/>
      <c r="U1542" s="211"/>
      <c r="V1542" s="211"/>
      <c r="W1542" s="212"/>
      <c r="X1542" s="212"/>
      <c r="Y1542" s="212"/>
    </row>
    <row r="1543" spans="6:25" s="81" customFormat="1" ht="22.5" outlineLevel="5" x14ac:dyDescent="0.2">
      <c r="F1543" s="82"/>
      <c r="G1543" s="83"/>
      <c r="H1543" s="21" t="str">
        <f>IF(AND(H1542&lt;&gt;"Výkaz výměr:",I1542=""),"Výkaz výměr:","")</f>
        <v>Výkaz výměr:</v>
      </c>
      <c r="I1543" s="84" t="s">
        <v>3308</v>
      </c>
      <c r="J1543" s="215"/>
      <c r="L1543" s="85"/>
      <c r="M1543" s="216">
        <v>0</v>
      </c>
      <c r="N1543" s="244"/>
      <c r="O1543" s="85"/>
      <c r="P1543" s="86"/>
      <c r="Q1543" s="85"/>
      <c r="R1543" s="85"/>
      <c r="S1543" s="85"/>
      <c r="T1543" s="87" t="s">
        <v>14</v>
      </c>
      <c r="U1543" s="85"/>
      <c r="V1543" s="85"/>
      <c r="W1543" s="88"/>
    </row>
    <row r="1544" spans="6:25" s="81" customFormat="1" ht="11.25" outlineLevel="5" x14ac:dyDescent="0.2">
      <c r="F1544" s="82"/>
      <c r="G1544" s="83"/>
      <c r="H1544" s="21" t="str">
        <f>IF(AND(H1543&lt;&gt;"Výkaz výměr:",I1543=""),"Výkaz výměr:","")</f>
        <v/>
      </c>
      <c r="I1544" s="84" t="s">
        <v>913</v>
      </c>
      <c r="J1544" s="215"/>
      <c r="L1544" s="85"/>
      <c r="M1544" s="216">
        <v>86.108999999999995</v>
      </c>
      <c r="N1544" s="244"/>
      <c r="O1544" s="85"/>
      <c r="P1544" s="86"/>
      <c r="Q1544" s="85"/>
      <c r="R1544" s="85"/>
      <c r="S1544" s="85"/>
      <c r="T1544" s="87" t="s">
        <v>14</v>
      </c>
      <c r="U1544" s="85"/>
      <c r="V1544" s="85"/>
      <c r="W1544" s="88"/>
    </row>
    <row r="1545" spans="6:25" s="205" customFormat="1" ht="36" outlineLevel="4" x14ac:dyDescent="0.2">
      <c r="F1545" s="72">
        <v>165</v>
      </c>
      <c r="G1545" s="73" t="s">
        <v>34</v>
      </c>
      <c r="H1545" s="74" t="s">
        <v>970</v>
      </c>
      <c r="I1545" s="75" t="s">
        <v>3059</v>
      </c>
      <c r="J1545" s="73" t="s">
        <v>38</v>
      </c>
      <c r="K1545" s="76">
        <v>101.17355000000003</v>
      </c>
      <c r="L1545" s="77">
        <v>0</v>
      </c>
      <c r="M1545" s="206">
        <v>101.17355000000003</v>
      </c>
      <c r="N1545" s="232"/>
      <c r="O1545" s="77">
        <f>M1545*N1545</f>
        <v>0</v>
      </c>
      <c r="P1545" s="79">
        <v>8.5000000000000006E-3</v>
      </c>
      <c r="Q1545" s="80">
        <f>M1545*P1545</f>
        <v>0.85997517500000031</v>
      </c>
      <c r="R1545" s="79"/>
      <c r="S1545" s="80">
        <f>M1545*R1545</f>
        <v>0</v>
      </c>
      <c r="T1545" s="78">
        <v>15</v>
      </c>
      <c r="U1545" s="78">
        <f>O1545*(T1545/100)</f>
        <v>0</v>
      </c>
      <c r="V1545" s="78">
        <f>O1545+U1545</f>
        <v>0</v>
      </c>
      <c r="W1545" s="75" t="s">
        <v>3076</v>
      </c>
      <c r="X1545" s="96" t="s">
        <v>1090</v>
      </c>
      <c r="Y1545" s="96">
        <v>1</v>
      </c>
    </row>
    <row r="1546" spans="6:25" s="71" customFormat="1" ht="45" outlineLevel="4" x14ac:dyDescent="0.2">
      <c r="F1546" s="207"/>
      <c r="G1546" s="208"/>
      <c r="H1546" s="19" t="s">
        <v>1053</v>
      </c>
      <c r="I1546" s="228" t="s">
        <v>3485</v>
      </c>
      <c r="J1546" s="221"/>
      <c r="K1546" s="221"/>
      <c r="L1546" s="221"/>
      <c r="M1546" s="221"/>
      <c r="N1546" s="245"/>
      <c r="O1546" s="231"/>
      <c r="P1546" s="209"/>
      <c r="Q1546" s="210"/>
      <c r="R1546" s="209"/>
      <c r="S1546" s="210"/>
      <c r="T1546" s="211"/>
      <c r="U1546" s="211"/>
      <c r="V1546" s="211"/>
      <c r="W1546" s="212"/>
      <c r="X1546" s="212"/>
      <c r="Y1546" s="212"/>
    </row>
    <row r="1547" spans="6:25" s="71" customFormat="1" ht="6" customHeight="1" outlineLevel="4" x14ac:dyDescent="0.2">
      <c r="F1547" s="207"/>
      <c r="G1547" s="208"/>
      <c r="H1547" s="20"/>
      <c r="I1547" s="212"/>
      <c r="J1547" s="208"/>
      <c r="K1547" s="213"/>
      <c r="L1547" s="214"/>
      <c r="M1547" s="213"/>
      <c r="N1547" s="241"/>
      <c r="O1547" s="214"/>
      <c r="P1547" s="209"/>
      <c r="Q1547" s="210"/>
      <c r="R1547" s="209"/>
      <c r="S1547" s="210"/>
      <c r="T1547" s="211"/>
      <c r="U1547" s="211"/>
      <c r="V1547" s="211"/>
      <c r="W1547" s="212"/>
      <c r="X1547" s="212"/>
      <c r="Y1547" s="212"/>
    </row>
    <row r="1548" spans="6:25" s="81" customFormat="1" ht="11.25" outlineLevel="5" x14ac:dyDescent="0.2">
      <c r="F1548" s="82"/>
      <c r="G1548" s="83"/>
      <c r="H1548" s="21" t="str">
        <f t="shared" ref="H1548:H1560" si="39">IF(AND(H1547&lt;&gt;"Výkaz výměr:",I1547=""),"Výkaz výměr:","")</f>
        <v>Výkaz výměr:</v>
      </c>
      <c r="I1548" s="84" t="s">
        <v>2947</v>
      </c>
      <c r="J1548" s="215"/>
      <c r="L1548" s="85"/>
      <c r="M1548" s="216">
        <v>0</v>
      </c>
      <c r="N1548" s="244"/>
      <c r="O1548" s="85"/>
      <c r="P1548" s="86"/>
      <c r="Q1548" s="85"/>
      <c r="R1548" s="85"/>
      <c r="S1548" s="85"/>
      <c r="T1548" s="87" t="s">
        <v>14</v>
      </c>
      <c r="U1548" s="85"/>
      <c r="V1548" s="85"/>
      <c r="W1548" s="88"/>
    </row>
    <row r="1549" spans="6:25" s="81" customFormat="1" ht="11.25" outlineLevel="5" x14ac:dyDescent="0.2">
      <c r="F1549" s="82"/>
      <c r="G1549" s="83"/>
      <c r="H1549" s="21" t="str">
        <f t="shared" si="39"/>
        <v/>
      </c>
      <c r="I1549" s="84" t="s">
        <v>1101</v>
      </c>
      <c r="J1549" s="215"/>
      <c r="L1549" s="85"/>
      <c r="M1549" s="216">
        <v>0</v>
      </c>
      <c r="N1549" s="244"/>
      <c r="O1549" s="85"/>
      <c r="P1549" s="86"/>
      <c r="Q1549" s="85"/>
      <c r="R1549" s="85"/>
      <c r="S1549" s="85"/>
      <c r="T1549" s="87" t="s">
        <v>14</v>
      </c>
      <c r="U1549" s="85"/>
      <c r="V1549" s="85"/>
      <c r="W1549" s="88"/>
    </row>
    <row r="1550" spans="6:25" s="81" customFormat="1" ht="11.25" outlineLevel="5" x14ac:dyDescent="0.2">
      <c r="F1550" s="82"/>
      <c r="G1550" s="83"/>
      <c r="H1550" s="21" t="str">
        <f t="shared" si="39"/>
        <v/>
      </c>
      <c r="I1550" s="84" t="s">
        <v>2240</v>
      </c>
      <c r="J1550" s="215"/>
      <c r="L1550" s="85"/>
      <c r="M1550" s="216">
        <v>0</v>
      </c>
      <c r="N1550" s="244"/>
      <c r="O1550" s="85"/>
      <c r="P1550" s="86"/>
      <c r="Q1550" s="85"/>
      <c r="R1550" s="85"/>
      <c r="S1550" s="85"/>
      <c r="T1550" s="87" t="s">
        <v>14</v>
      </c>
      <c r="U1550" s="85"/>
      <c r="V1550" s="85"/>
      <c r="W1550" s="88"/>
    </row>
    <row r="1551" spans="6:25" s="81" customFormat="1" ht="11.25" outlineLevel="5" x14ac:dyDescent="0.2">
      <c r="F1551" s="82"/>
      <c r="G1551" s="83"/>
      <c r="H1551" s="21" t="str">
        <f t="shared" si="39"/>
        <v/>
      </c>
      <c r="I1551" s="84" t="s">
        <v>2288</v>
      </c>
      <c r="J1551" s="215"/>
      <c r="L1551" s="85"/>
      <c r="M1551" s="216">
        <v>19.180800000000001</v>
      </c>
      <c r="N1551" s="244"/>
      <c r="O1551" s="85"/>
      <c r="P1551" s="86"/>
      <c r="Q1551" s="85"/>
      <c r="R1551" s="85"/>
      <c r="S1551" s="85"/>
      <c r="T1551" s="87" t="s">
        <v>14</v>
      </c>
      <c r="U1551" s="85"/>
      <c r="V1551" s="85"/>
      <c r="W1551" s="88"/>
    </row>
    <row r="1552" spans="6:25" s="81" customFormat="1" ht="11.25" outlineLevel="5" x14ac:dyDescent="0.2">
      <c r="F1552" s="82"/>
      <c r="G1552" s="83"/>
      <c r="H1552" s="21" t="str">
        <f t="shared" si="39"/>
        <v/>
      </c>
      <c r="I1552" s="84" t="s">
        <v>2245</v>
      </c>
      <c r="J1552" s="215"/>
      <c r="L1552" s="85"/>
      <c r="M1552" s="216">
        <v>39.595874999999992</v>
      </c>
      <c r="N1552" s="244"/>
      <c r="O1552" s="85"/>
      <c r="P1552" s="86"/>
      <c r="Q1552" s="85"/>
      <c r="R1552" s="85"/>
      <c r="S1552" s="85"/>
      <c r="T1552" s="87" t="s">
        <v>14</v>
      </c>
      <c r="U1552" s="85"/>
      <c r="V1552" s="85"/>
      <c r="W1552" s="88"/>
    </row>
    <row r="1553" spans="6:25" s="81" customFormat="1" ht="11.25" outlineLevel="5" x14ac:dyDescent="0.2">
      <c r="F1553" s="82"/>
      <c r="G1553" s="83"/>
      <c r="H1553" s="21" t="str">
        <f t="shared" si="39"/>
        <v/>
      </c>
      <c r="I1553" s="84" t="s">
        <v>2265</v>
      </c>
      <c r="J1553" s="215"/>
      <c r="L1553" s="85"/>
      <c r="M1553" s="216">
        <v>0</v>
      </c>
      <c r="N1553" s="244"/>
      <c r="O1553" s="85"/>
      <c r="P1553" s="86"/>
      <c r="Q1553" s="85"/>
      <c r="R1553" s="85"/>
      <c r="S1553" s="85"/>
      <c r="T1553" s="87" t="s">
        <v>14</v>
      </c>
      <c r="U1553" s="85"/>
      <c r="V1553" s="85"/>
      <c r="W1553" s="88"/>
    </row>
    <row r="1554" spans="6:25" s="81" customFormat="1" ht="11.25" outlineLevel="5" x14ac:dyDescent="0.2">
      <c r="F1554" s="82"/>
      <c r="G1554" s="83"/>
      <c r="H1554" s="21" t="str">
        <f t="shared" si="39"/>
        <v/>
      </c>
      <c r="I1554" s="84" t="s">
        <v>1692</v>
      </c>
      <c r="J1554" s="215"/>
      <c r="L1554" s="85"/>
      <c r="M1554" s="216">
        <v>28.070075000000031</v>
      </c>
      <c r="N1554" s="244"/>
      <c r="O1554" s="85"/>
      <c r="P1554" s="86"/>
      <c r="Q1554" s="85"/>
      <c r="R1554" s="85"/>
      <c r="S1554" s="85"/>
      <c r="T1554" s="87" t="s">
        <v>14</v>
      </c>
      <c r="U1554" s="85"/>
      <c r="V1554" s="85"/>
      <c r="W1554" s="88"/>
    </row>
    <row r="1555" spans="6:25" s="81" customFormat="1" ht="11.25" outlineLevel="5" x14ac:dyDescent="0.2">
      <c r="F1555" s="82"/>
      <c r="G1555" s="83"/>
      <c r="H1555" s="21" t="str">
        <f t="shared" si="39"/>
        <v/>
      </c>
      <c r="I1555" s="84" t="s">
        <v>2258</v>
      </c>
      <c r="J1555" s="215"/>
      <c r="L1555" s="85"/>
      <c r="M1555" s="216">
        <v>0</v>
      </c>
      <c r="N1555" s="244"/>
      <c r="O1555" s="85"/>
      <c r="P1555" s="86"/>
      <c r="Q1555" s="85"/>
      <c r="R1555" s="85"/>
      <c r="S1555" s="85"/>
      <c r="T1555" s="87" t="s">
        <v>14</v>
      </c>
      <c r="U1555" s="85"/>
      <c r="V1555" s="85"/>
      <c r="W1555" s="88"/>
    </row>
    <row r="1556" spans="6:25" s="81" customFormat="1" ht="11.25" outlineLevel="5" x14ac:dyDescent="0.2">
      <c r="F1556" s="82"/>
      <c r="G1556" s="83"/>
      <c r="H1556" s="21" t="str">
        <f t="shared" si="39"/>
        <v/>
      </c>
      <c r="I1556" s="84" t="s">
        <v>1616</v>
      </c>
      <c r="J1556" s="215"/>
      <c r="L1556" s="85"/>
      <c r="M1556" s="216">
        <v>2.034000000000002</v>
      </c>
      <c r="N1556" s="244"/>
      <c r="O1556" s="85"/>
      <c r="P1556" s="86"/>
      <c r="Q1556" s="85"/>
      <c r="R1556" s="85"/>
      <c r="S1556" s="85"/>
      <c r="T1556" s="87" t="s">
        <v>14</v>
      </c>
      <c r="U1556" s="85"/>
      <c r="V1556" s="85"/>
      <c r="W1556" s="88"/>
    </row>
    <row r="1557" spans="6:25" s="81" customFormat="1" ht="11.25" outlineLevel="5" x14ac:dyDescent="0.2">
      <c r="F1557" s="82"/>
      <c r="G1557" s="83"/>
      <c r="H1557" s="21" t="str">
        <f t="shared" si="39"/>
        <v/>
      </c>
      <c r="I1557" s="84" t="s">
        <v>2243</v>
      </c>
      <c r="J1557" s="215"/>
      <c r="L1557" s="85"/>
      <c r="M1557" s="216">
        <v>0</v>
      </c>
      <c r="N1557" s="244"/>
      <c r="O1557" s="85"/>
      <c r="P1557" s="86"/>
      <c r="Q1557" s="85"/>
      <c r="R1557" s="85"/>
      <c r="S1557" s="85"/>
      <c r="T1557" s="87" t="s">
        <v>14</v>
      </c>
      <c r="U1557" s="85"/>
      <c r="V1557" s="85"/>
      <c r="W1557" s="88"/>
    </row>
    <row r="1558" spans="6:25" s="81" customFormat="1" ht="11.25" outlineLevel="5" x14ac:dyDescent="0.2">
      <c r="F1558" s="82"/>
      <c r="G1558" s="83"/>
      <c r="H1558" s="21" t="str">
        <f t="shared" si="39"/>
        <v/>
      </c>
      <c r="I1558" s="84" t="s">
        <v>1546</v>
      </c>
      <c r="J1558" s="215"/>
      <c r="L1558" s="85"/>
      <c r="M1558" s="216">
        <v>7.3284000000000011</v>
      </c>
      <c r="N1558" s="244"/>
      <c r="O1558" s="85"/>
      <c r="P1558" s="86"/>
      <c r="Q1558" s="85"/>
      <c r="R1558" s="85"/>
      <c r="S1558" s="85"/>
      <c r="T1558" s="87" t="s">
        <v>14</v>
      </c>
      <c r="U1558" s="85"/>
      <c r="V1558" s="85"/>
      <c r="W1558" s="88"/>
    </row>
    <row r="1559" spans="6:25" s="81" customFormat="1" ht="11.25" outlineLevel="5" x14ac:dyDescent="0.2">
      <c r="F1559" s="82"/>
      <c r="G1559" s="83"/>
      <c r="H1559" s="21" t="str">
        <f t="shared" si="39"/>
        <v/>
      </c>
      <c r="I1559" s="84" t="s">
        <v>1547</v>
      </c>
      <c r="J1559" s="215"/>
      <c r="L1559" s="85"/>
      <c r="M1559" s="216">
        <v>4.964400000000003</v>
      </c>
      <c r="N1559" s="244"/>
      <c r="O1559" s="85"/>
      <c r="P1559" s="86"/>
      <c r="Q1559" s="85"/>
      <c r="R1559" s="85"/>
      <c r="S1559" s="85"/>
      <c r="T1559" s="87" t="s">
        <v>14</v>
      </c>
      <c r="U1559" s="85"/>
      <c r="V1559" s="85"/>
      <c r="W1559" s="88"/>
    </row>
    <row r="1560" spans="6:25" s="81" customFormat="1" ht="11.25" outlineLevel="5" x14ac:dyDescent="0.2">
      <c r="F1560" s="82"/>
      <c r="G1560" s="83"/>
      <c r="H1560" s="21" t="str">
        <f t="shared" si="39"/>
        <v/>
      </c>
      <c r="I1560" s="84" t="s">
        <v>11</v>
      </c>
      <c r="J1560" s="215"/>
      <c r="L1560" s="85"/>
      <c r="M1560" s="216">
        <v>101.17355000000003</v>
      </c>
      <c r="N1560" s="244"/>
      <c r="O1560" s="85"/>
      <c r="P1560" s="86"/>
      <c r="Q1560" s="85"/>
      <c r="R1560" s="85"/>
      <c r="S1560" s="85"/>
      <c r="T1560" s="87" t="s">
        <v>14</v>
      </c>
      <c r="U1560" s="85"/>
      <c r="V1560" s="85"/>
      <c r="W1560" s="88"/>
    </row>
    <row r="1561" spans="6:25" s="205" customFormat="1" ht="12" outlineLevel="4" x14ac:dyDescent="0.2">
      <c r="F1561" s="72">
        <v>166</v>
      </c>
      <c r="G1561" s="73" t="s">
        <v>13</v>
      </c>
      <c r="H1561" s="74" t="s">
        <v>477</v>
      </c>
      <c r="I1561" s="75" t="s">
        <v>2264</v>
      </c>
      <c r="J1561" s="73" t="s">
        <v>38</v>
      </c>
      <c r="K1561" s="76">
        <v>101.17400000000001</v>
      </c>
      <c r="L1561" s="77">
        <v>2</v>
      </c>
      <c r="M1561" s="206">
        <v>103.19748000000001</v>
      </c>
      <c r="N1561" s="232"/>
      <c r="O1561" s="77">
        <f>M1561*N1561</f>
        <v>0</v>
      </c>
      <c r="P1561" s="79">
        <v>6.3E-3</v>
      </c>
      <c r="Q1561" s="80">
        <f>M1561*P1561</f>
        <v>0.6501441240000001</v>
      </c>
      <c r="R1561" s="79"/>
      <c r="S1561" s="80">
        <f>M1561*R1561</f>
        <v>0</v>
      </c>
      <c r="T1561" s="78">
        <v>15</v>
      </c>
      <c r="U1561" s="78">
        <f>O1561*(T1561/100)</f>
        <v>0</v>
      </c>
      <c r="V1561" s="78">
        <f>O1561+U1561</f>
        <v>0</v>
      </c>
      <c r="W1561" s="75"/>
      <c r="X1561" s="96" t="s">
        <v>1123</v>
      </c>
      <c r="Y1561" s="96">
        <v>1</v>
      </c>
    </row>
    <row r="1562" spans="6:25" s="71" customFormat="1" ht="12" outlineLevel="4" x14ac:dyDescent="0.2">
      <c r="F1562" s="207"/>
      <c r="G1562" s="208"/>
      <c r="H1562" s="19" t="s">
        <v>1053</v>
      </c>
      <c r="I1562" s="228"/>
      <c r="J1562" s="221"/>
      <c r="K1562" s="221"/>
      <c r="L1562" s="221"/>
      <c r="M1562" s="221"/>
      <c r="N1562" s="245"/>
      <c r="O1562" s="231"/>
      <c r="P1562" s="209"/>
      <c r="Q1562" s="210"/>
      <c r="R1562" s="209"/>
      <c r="S1562" s="210"/>
      <c r="T1562" s="211"/>
      <c r="U1562" s="211"/>
      <c r="V1562" s="211"/>
      <c r="W1562" s="212"/>
      <c r="X1562" s="212"/>
      <c r="Y1562" s="212"/>
    </row>
    <row r="1563" spans="6:25" s="71" customFormat="1" ht="6" customHeight="1" outlineLevel="4" x14ac:dyDescent="0.2">
      <c r="F1563" s="207"/>
      <c r="G1563" s="208"/>
      <c r="H1563" s="20"/>
      <c r="I1563" s="212"/>
      <c r="J1563" s="208"/>
      <c r="K1563" s="213"/>
      <c r="L1563" s="214"/>
      <c r="M1563" s="213"/>
      <c r="N1563" s="241"/>
      <c r="O1563" s="214"/>
      <c r="P1563" s="209"/>
      <c r="Q1563" s="210"/>
      <c r="R1563" s="209"/>
      <c r="S1563" s="210"/>
      <c r="T1563" s="211"/>
      <c r="U1563" s="211"/>
      <c r="V1563" s="211"/>
      <c r="W1563" s="212"/>
      <c r="X1563" s="212"/>
      <c r="Y1563" s="212"/>
    </row>
    <row r="1564" spans="6:25" s="81" customFormat="1" ht="22.5" outlineLevel="5" x14ac:dyDescent="0.2">
      <c r="F1564" s="82"/>
      <c r="G1564" s="83"/>
      <c r="H1564" s="21" t="str">
        <f>IF(AND(H1563&lt;&gt;"Výkaz výměr:",I1563=""),"Výkaz výměr:","")</f>
        <v>Výkaz výměr:</v>
      </c>
      <c r="I1564" s="84" t="s">
        <v>3309</v>
      </c>
      <c r="J1564" s="215"/>
      <c r="L1564" s="85"/>
      <c r="M1564" s="216">
        <v>0</v>
      </c>
      <c r="N1564" s="244"/>
      <c r="O1564" s="85"/>
      <c r="P1564" s="86"/>
      <c r="Q1564" s="85"/>
      <c r="R1564" s="85"/>
      <c r="S1564" s="85"/>
      <c r="T1564" s="87" t="s">
        <v>14</v>
      </c>
      <c r="U1564" s="85"/>
      <c r="V1564" s="85"/>
      <c r="W1564" s="88"/>
    </row>
    <row r="1565" spans="6:25" s="81" customFormat="1" ht="11.25" outlineLevel="5" x14ac:dyDescent="0.2">
      <c r="F1565" s="82"/>
      <c r="G1565" s="83"/>
      <c r="H1565" s="21" t="str">
        <f>IF(AND(H1564&lt;&gt;"Výkaz výměr:",I1564=""),"Výkaz výměr:","")</f>
        <v/>
      </c>
      <c r="I1565" s="84" t="s">
        <v>914</v>
      </c>
      <c r="J1565" s="215"/>
      <c r="L1565" s="85"/>
      <c r="M1565" s="216">
        <v>101.17400000000001</v>
      </c>
      <c r="N1565" s="244"/>
      <c r="O1565" s="85"/>
      <c r="P1565" s="86"/>
      <c r="Q1565" s="85"/>
      <c r="R1565" s="85"/>
      <c r="S1565" s="85"/>
      <c r="T1565" s="87" t="s">
        <v>14</v>
      </c>
      <c r="U1565" s="85"/>
      <c r="V1565" s="85"/>
      <c r="W1565" s="88"/>
    </row>
    <row r="1566" spans="6:25" s="205" customFormat="1" ht="36" outlineLevel="4" x14ac:dyDescent="0.2">
      <c r="F1566" s="72">
        <v>167</v>
      </c>
      <c r="G1566" s="73" t="s">
        <v>34</v>
      </c>
      <c r="H1566" s="74" t="s">
        <v>971</v>
      </c>
      <c r="I1566" s="75" t="s">
        <v>3213</v>
      </c>
      <c r="J1566" s="73" t="s">
        <v>15</v>
      </c>
      <c r="K1566" s="76">
        <v>70.8</v>
      </c>
      <c r="L1566" s="77">
        <v>0</v>
      </c>
      <c r="M1566" s="206">
        <v>70.8</v>
      </c>
      <c r="N1566" s="232"/>
      <c r="O1566" s="77">
        <f>M1566*N1566</f>
        <v>0</v>
      </c>
      <c r="P1566" s="79">
        <v>1.7600000000000001E-3</v>
      </c>
      <c r="Q1566" s="80">
        <f>M1566*P1566</f>
        <v>0.124608</v>
      </c>
      <c r="R1566" s="79"/>
      <c r="S1566" s="80">
        <f>M1566*R1566</f>
        <v>0</v>
      </c>
      <c r="T1566" s="78">
        <v>15</v>
      </c>
      <c r="U1566" s="78">
        <f>O1566*(T1566/100)</f>
        <v>0</v>
      </c>
      <c r="V1566" s="78">
        <f>O1566+U1566</f>
        <v>0</v>
      </c>
      <c r="W1566" s="75" t="s">
        <v>3076</v>
      </c>
      <c r="X1566" s="96" t="s">
        <v>1090</v>
      </c>
      <c r="Y1566" s="96">
        <v>1</v>
      </c>
    </row>
    <row r="1567" spans="6:25" s="71" customFormat="1" ht="56.25" outlineLevel="4" x14ac:dyDescent="0.2">
      <c r="F1567" s="207"/>
      <c r="G1567" s="208"/>
      <c r="H1567" s="19" t="s">
        <v>1053</v>
      </c>
      <c r="I1567" s="228" t="s">
        <v>3538</v>
      </c>
      <c r="J1567" s="221"/>
      <c r="K1567" s="221"/>
      <c r="L1567" s="221"/>
      <c r="M1567" s="221"/>
      <c r="N1567" s="245"/>
      <c r="O1567" s="231"/>
      <c r="P1567" s="209"/>
      <c r="Q1567" s="210"/>
      <c r="R1567" s="209"/>
      <c r="S1567" s="210"/>
      <c r="T1567" s="211"/>
      <c r="U1567" s="211"/>
      <c r="V1567" s="211"/>
      <c r="W1567" s="212"/>
      <c r="X1567" s="212"/>
      <c r="Y1567" s="212"/>
    </row>
    <row r="1568" spans="6:25" s="71" customFormat="1" ht="6" customHeight="1" outlineLevel="4" x14ac:dyDescent="0.2">
      <c r="F1568" s="207"/>
      <c r="G1568" s="208"/>
      <c r="H1568" s="20"/>
      <c r="I1568" s="212"/>
      <c r="J1568" s="208"/>
      <c r="K1568" s="213"/>
      <c r="L1568" s="214"/>
      <c r="M1568" s="213"/>
      <c r="N1568" s="241"/>
      <c r="O1568" s="214"/>
      <c r="P1568" s="209"/>
      <c r="Q1568" s="210"/>
      <c r="R1568" s="209"/>
      <c r="S1568" s="210"/>
      <c r="T1568" s="211"/>
      <c r="U1568" s="211"/>
      <c r="V1568" s="211"/>
      <c r="W1568" s="212"/>
      <c r="X1568" s="212"/>
      <c r="Y1568" s="212"/>
    </row>
    <row r="1569" spans="6:25" s="81" customFormat="1" ht="11.25" outlineLevel="5" x14ac:dyDescent="0.2">
      <c r="F1569" s="82"/>
      <c r="G1569" s="83"/>
      <c r="H1569" s="21" t="str">
        <f t="shared" ref="H1569:H1575" si="40">IF(AND(H1568&lt;&gt;"Výkaz výměr:",I1568=""),"Výkaz výměr:","")</f>
        <v>Výkaz výměr:</v>
      </c>
      <c r="I1569" s="84" t="s">
        <v>2231</v>
      </c>
      <c r="J1569" s="215"/>
      <c r="L1569" s="85"/>
      <c r="M1569" s="216">
        <v>0</v>
      </c>
      <c r="N1569" s="244"/>
      <c r="O1569" s="85"/>
      <c r="P1569" s="86"/>
      <c r="Q1569" s="85"/>
      <c r="R1569" s="85"/>
      <c r="S1569" s="85"/>
      <c r="T1569" s="87" t="s">
        <v>14</v>
      </c>
      <c r="U1569" s="85"/>
      <c r="V1569" s="85"/>
      <c r="W1569" s="88"/>
    </row>
    <row r="1570" spans="6:25" s="81" customFormat="1" ht="22.5" outlineLevel="5" x14ac:dyDescent="0.2">
      <c r="F1570" s="82"/>
      <c r="G1570" s="83"/>
      <c r="H1570" s="21" t="str">
        <f t="shared" si="40"/>
        <v/>
      </c>
      <c r="I1570" s="84" t="s">
        <v>2982</v>
      </c>
      <c r="J1570" s="215"/>
      <c r="L1570" s="85"/>
      <c r="M1570" s="216">
        <v>0</v>
      </c>
      <c r="N1570" s="244"/>
      <c r="O1570" s="85"/>
      <c r="P1570" s="86"/>
      <c r="Q1570" s="85"/>
      <c r="R1570" s="85"/>
      <c r="S1570" s="85"/>
      <c r="T1570" s="87" t="s">
        <v>14</v>
      </c>
      <c r="U1570" s="85"/>
      <c r="V1570" s="85"/>
      <c r="W1570" s="88"/>
    </row>
    <row r="1571" spans="6:25" s="81" customFormat="1" ht="11.25" outlineLevel="5" x14ac:dyDescent="0.2">
      <c r="F1571" s="82"/>
      <c r="G1571" s="83"/>
      <c r="H1571" s="21" t="str">
        <f t="shared" si="40"/>
        <v/>
      </c>
      <c r="I1571" s="84" t="s">
        <v>1103</v>
      </c>
      <c r="J1571" s="215"/>
      <c r="L1571" s="85"/>
      <c r="M1571" s="216">
        <v>0</v>
      </c>
      <c r="N1571" s="244"/>
      <c r="O1571" s="85"/>
      <c r="P1571" s="86"/>
      <c r="Q1571" s="85"/>
      <c r="R1571" s="85"/>
      <c r="S1571" s="85"/>
      <c r="T1571" s="87" t="s">
        <v>14</v>
      </c>
      <c r="U1571" s="85"/>
      <c r="V1571" s="85"/>
      <c r="W1571" s="88"/>
    </row>
    <row r="1572" spans="6:25" s="81" customFormat="1" ht="11.25" outlineLevel="5" x14ac:dyDescent="0.2">
      <c r="F1572" s="82"/>
      <c r="G1572" s="83"/>
      <c r="H1572" s="21" t="str">
        <f t="shared" si="40"/>
        <v/>
      </c>
      <c r="I1572" s="84" t="s">
        <v>1130</v>
      </c>
      <c r="J1572" s="215"/>
      <c r="L1572" s="85"/>
      <c r="M1572" s="216">
        <v>0</v>
      </c>
      <c r="N1572" s="244"/>
      <c r="O1572" s="85"/>
      <c r="P1572" s="86"/>
      <c r="Q1572" s="85"/>
      <c r="R1572" s="85"/>
      <c r="S1572" s="85"/>
      <c r="T1572" s="87" t="s">
        <v>14</v>
      </c>
      <c r="U1572" s="85"/>
      <c r="V1572" s="85"/>
      <c r="W1572" s="88"/>
    </row>
    <row r="1573" spans="6:25" s="81" customFormat="1" ht="11.25" outlineLevel="5" x14ac:dyDescent="0.2">
      <c r="F1573" s="82"/>
      <c r="G1573" s="83"/>
      <c r="H1573" s="21" t="str">
        <f t="shared" si="40"/>
        <v/>
      </c>
      <c r="I1573" s="84" t="s">
        <v>1621</v>
      </c>
      <c r="J1573" s="215"/>
      <c r="L1573" s="85"/>
      <c r="M1573" s="216">
        <v>60</v>
      </c>
      <c r="N1573" s="244"/>
      <c r="O1573" s="85"/>
      <c r="P1573" s="86"/>
      <c r="Q1573" s="85"/>
      <c r="R1573" s="85"/>
      <c r="S1573" s="85"/>
      <c r="T1573" s="87" t="s">
        <v>14</v>
      </c>
      <c r="U1573" s="85"/>
      <c r="V1573" s="85"/>
      <c r="W1573" s="88"/>
    </row>
    <row r="1574" spans="6:25" s="81" customFormat="1" ht="11.25" outlineLevel="5" x14ac:dyDescent="0.2">
      <c r="F1574" s="82"/>
      <c r="G1574" s="83"/>
      <c r="H1574" s="21" t="str">
        <f t="shared" si="40"/>
        <v/>
      </c>
      <c r="I1574" s="84" t="s">
        <v>1579</v>
      </c>
      <c r="J1574" s="215"/>
      <c r="L1574" s="85"/>
      <c r="M1574" s="216">
        <v>7.2</v>
      </c>
      <c r="N1574" s="244"/>
      <c r="O1574" s="85"/>
      <c r="P1574" s="86"/>
      <c r="Q1574" s="85"/>
      <c r="R1574" s="85"/>
      <c r="S1574" s="85"/>
      <c r="T1574" s="87" t="s">
        <v>14</v>
      </c>
      <c r="U1574" s="85"/>
      <c r="V1574" s="85"/>
      <c r="W1574" s="88"/>
    </row>
    <row r="1575" spans="6:25" s="81" customFormat="1" ht="11.25" outlineLevel="5" x14ac:dyDescent="0.2">
      <c r="F1575" s="82"/>
      <c r="G1575" s="83"/>
      <c r="H1575" s="21" t="str">
        <f t="shared" si="40"/>
        <v/>
      </c>
      <c r="I1575" s="84" t="s">
        <v>1580</v>
      </c>
      <c r="J1575" s="215"/>
      <c r="L1575" s="85"/>
      <c r="M1575" s="216">
        <v>3.6</v>
      </c>
      <c r="N1575" s="244"/>
      <c r="O1575" s="85"/>
      <c r="P1575" s="86"/>
      <c r="Q1575" s="85"/>
      <c r="R1575" s="85"/>
      <c r="S1575" s="85"/>
      <c r="T1575" s="87" t="s">
        <v>14</v>
      </c>
      <c r="U1575" s="85"/>
      <c r="V1575" s="85"/>
      <c r="W1575" s="88"/>
    </row>
    <row r="1576" spans="6:25" s="205" customFormat="1" ht="12" outlineLevel="4" x14ac:dyDescent="0.2">
      <c r="F1576" s="72">
        <v>168</v>
      </c>
      <c r="G1576" s="73" t="s">
        <v>13</v>
      </c>
      <c r="H1576" s="74" t="s">
        <v>358</v>
      </c>
      <c r="I1576" s="75" t="s">
        <v>1698</v>
      </c>
      <c r="J1576" s="73" t="s">
        <v>38</v>
      </c>
      <c r="K1576" s="76">
        <v>14.16</v>
      </c>
      <c r="L1576" s="77">
        <v>0</v>
      </c>
      <c r="M1576" s="206">
        <v>14.16</v>
      </c>
      <c r="N1576" s="232"/>
      <c r="O1576" s="77">
        <f>M1576*N1576</f>
        <v>0</v>
      </c>
      <c r="P1576" s="79">
        <v>1.1999999999999999E-3</v>
      </c>
      <c r="Q1576" s="80">
        <f>M1576*P1576</f>
        <v>1.6992E-2</v>
      </c>
      <c r="R1576" s="79"/>
      <c r="S1576" s="80">
        <f>M1576*R1576</f>
        <v>0</v>
      </c>
      <c r="T1576" s="78">
        <v>15</v>
      </c>
      <c r="U1576" s="78">
        <f>O1576*(T1576/100)</f>
        <v>0</v>
      </c>
      <c r="V1576" s="78">
        <f>O1576+U1576</f>
        <v>0</v>
      </c>
      <c r="W1576" s="75"/>
      <c r="X1576" s="96" t="s">
        <v>1162</v>
      </c>
      <c r="Y1576" s="96">
        <v>1</v>
      </c>
    </row>
    <row r="1577" spans="6:25" s="71" customFormat="1" ht="12" outlineLevel="4" x14ac:dyDescent="0.2">
      <c r="F1577" s="207"/>
      <c r="G1577" s="208"/>
      <c r="H1577" s="19" t="s">
        <v>1053</v>
      </c>
      <c r="I1577" s="228" t="s">
        <v>2945</v>
      </c>
      <c r="J1577" s="221"/>
      <c r="K1577" s="221"/>
      <c r="L1577" s="221"/>
      <c r="M1577" s="221"/>
      <c r="N1577" s="245"/>
      <c r="O1577" s="231"/>
      <c r="P1577" s="209"/>
      <c r="Q1577" s="210"/>
      <c r="R1577" s="209"/>
      <c r="S1577" s="210"/>
      <c r="T1577" s="211"/>
      <c r="U1577" s="211"/>
      <c r="V1577" s="211"/>
      <c r="W1577" s="212"/>
      <c r="X1577" s="212"/>
      <c r="Y1577" s="212"/>
    </row>
    <row r="1578" spans="6:25" s="71" customFormat="1" ht="6" customHeight="1" outlineLevel="4" x14ac:dyDescent="0.2">
      <c r="F1578" s="207"/>
      <c r="G1578" s="208"/>
      <c r="H1578" s="20"/>
      <c r="I1578" s="212"/>
      <c r="J1578" s="208"/>
      <c r="K1578" s="213"/>
      <c r="L1578" s="214"/>
      <c r="M1578" s="213"/>
      <c r="N1578" s="241"/>
      <c r="O1578" s="214"/>
      <c r="P1578" s="209"/>
      <c r="Q1578" s="210"/>
      <c r="R1578" s="209"/>
      <c r="S1578" s="210"/>
      <c r="T1578" s="211"/>
      <c r="U1578" s="211"/>
      <c r="V1578" s="211"/>
      <c r="W1578" s="212"/>
      <c r="X1578" s="212"/>
      <c r="Y1578" s="212"/>
    </row>
    <row r="1579" spans="6:25" s="81" customFormat="1" ht="22.5" outlineLevel="5" x14ac:dyDescent="0.2">
      <c r="F1579" s="82"/>
      <c r="G1579" s="83"/>
      <c r="H1579" s="21" t="str">
        <f>IF(AND(H1578&lt;&gt;"Výkaz výměr:",I1578=""),"Výkaz výměr:","")</f>
        <v>Výkaz výměr:</v>
      </c>
      <c r="I1579" s="84" t="s">
        <v>3376</v>
      </c>
      <c r="J1579" s="215"/>
      <c r="L1579" s="85"/>
      <c r="M1579" s="216">
        <v>0</v>
      </c>
      <c r="N1579" s="244"/>
      <c r="O1579" s="85"/>
      <c r="P1579" s="86"/>
      <c r="Q1579" s="85"/>
      <c r="R1579" s="85"/>
      <c r="S1579" s="85"/>
      <c r="T1579" s="87" t="s">
        <v>14</v>
      </c>
      <c r="U1579" s="85"/>
      <c r="V1579" s="85"/>
      <c r="W1579" s="88"/>
    </row>
    <row r="1580" spans="6:25" s="81" customFormat="1" ht="11.25" outlineLevel="5" x14ac:dyDescent="0.2">
      <c r="F1580" s="82"/>
      <c r="G1580" s="83"/>
      <c r="H1580" s="21" t="str">
        <f>IF(AND(H1579&lt;&gt;"Výkaz výměr:",I1579=""),"Výkaz výměr:","")</f>
        <v/>
      </c>
      <c r="I1580" s="84" t="s">
        <v>989</v>
      </c>
      <c r="J1580" s="215"/>
      <c r="L1580" s="85"/>
      <c r="M1580" s="216">
        <v>14.16</v>
      </c>
      <c r="N1580" s="244"/>
      <c r="O1580" s="85"/>
      <c r="P1580" s="86"/>
      <c r="Q1580" s="85"/>
      <c r="R1580" s="85"/>
      <c r="S1580" s="85"/>
      <c r="T1580" s="87" t="s">
        <v>14</v>
      </c>
      <c r="U1580" s="85"/>
      <c r="V1580" s="85"/>
      <c r="W1580" s="88"/>
    </row>
    <row r="1581" spans="6:25" s="205" customFormat="1" ht="36" outlineLevel="4" x14ac:dyDescent="0.2">
      <c r="F1581" s="72">
        <v>169</v>
      </c>
      <c r="G1581" s="73" t="s">
        <v>34</v>
      </c>
      <c r="H1581" s="74" t="s">
        <v>972</v>
      </c>
      <c r="I1581" s="75" t="s">
        <v>3214</v>
      </c>
      <c r="J1581" s="73" t="s">
        <v>15</v>
      </c>
      <c r="K1581" s="76">
        <v>1122</v>
      </c>
      <c r="L1581" s="77">
        <v>0</v>
      </c>
      <c r="M1581" s="206">
        <v>1122</v>
      </c>
      <c r="N1581" s="232"/>
      <c r="O1581" s="77">
        <f>M1581*N1581</f>
        <v>0</v>
      </c>
      <c r="P1581" s="79">
        <v>3.3899999999999998E-3</v>
      </c>
      <c r="Q1581" s="80">
        <f>M1581*P1581</f>
        <v>3.8035799999999997</v>
      </c>
      <c r="R1581" s="79"/>
      <c r="S1581" s="80">
        <f>M1581*R1581</f>
        <v>0</v>
      </c>
      <c r="T1581" s="78">
        <v>15</v>
      </c>
      <c r="U1581" s="78">
        <f>O1581*(T1581/100)</f>
        <v>0</v>
      </c>
      <c r="V1581" s="78">
        <f>O1581+U1581</f>
        <v>0</v>
      </c>
      <c r="W1581" s="75" t="s">
        <v>3076</v>
      </c>
      <c r="X1581" s="96" t="s">
        <v>1090</v>
      </c>
      <c r="Y1581" s="96">
        <v>1</v>
      </c>
    </row>
    <row r="1582" spans="6:25" s="71" customFormat="1" ht="56.25" outlineLevel="4" x14ac:dyDescent="0.2">
      <c r="F1582" s="207"/>
      <c r="G1582" s="208"/>
      <c r="H1582" s="19" t="s">
        <v>1053</v>
      </c>
      <c r="I1582" s="228" t="s">
        <v>3570</v>
      </c>
      <c r="J1582" s="221"/>
      <c r="K1582" s="221"/>
      <c r="L1582" s="221"/>
      <c r="M1582" s="221"/>
      <c r="N1582" s="245"/>
      <c r="O1582" s="231"/>
      <c r="P1582" s="209"/>
      <c r="Q1582" s="210"/>
      <c r="R1582" s="209"/>
      <c r="S1582" s="210"/>
      <c r="T1582" s="211"/>
      <c r="U1582" s="211"/>
      <c r="V1582" s="211"/>
      <c r="W1582" s="212"/>
      <c r="X1582" s="212"/>
      <c r="Y1582" s="212"/>
    </row>
    <row r="1583" spans="6:25" s="71" customFormat="1" ht="6" customHeight="1" outlineLevel="4" x14ac:dyDescent="0.2">
      <c r="F1583" s="207"/>
      <c r="G1583" s="208"/>
      <c r="H1583" s="20"/>
      <c r="I1583" s="212"/>
      <c r="J1583" s="208"/>
      <c r="K1583" s="213"/>
      <c r="L1583" s="214"/>
      <c r="M1583" s="213"/>
      <c r="N1583" s="241"/>
      <c r="O1583" s="214"/>
      <c r="P1583" s="209"/>
      <c r="Q1583" s="210"/>
      <c r="R1583" s="209"/>
      <c r="S1583" s="210"/>
      <c r="T1583" s="211"/>
      <c r="U1583" s="211"/>
      <c r="V1583" s="211"/>
      <c r="W1583" s="212"/>
      <c r="X1583" s="212"/>
      <c r="Y1583" s="212"/>
    </row>
    <row r="1584" spans="6:25" s="81" customFormat="1" ht="11.25" outlineLevel="5" x14ac:dyDescent="0.2">
      <c r="F1584" s="82"/>
      <c r="G1584" s="83"/>
      <c r="H1584" s="21" t="str">
        <f t="shared" ref="H1584:H1609" si="41">IF(AND(H1583&lt;&gt;"Výkaz výměr:",I1583=""),"Výkaz výměr:","")</f>
        <v>Výkaz výměr:</v>
      </c>
      <c r="I1584" s="84" t="s">
        <v>2216</v>
      </c>
      <c r="J1584" s="215"/>
      <c r="L1584" s="85"/>
      <c r="M1584" s="216">
        <v>0</v>
      </c>
      <c r="N1584" s="244"/>
      <c r="O1584" s="85"/>
      <c r="P1584" s="86"/>
      <c r="Q1584" s="85"/>
      <c r="R1584" s="85"/>
      <c r="S1584" s="85"/>
      <c r="T1584" s="87" t="s">
        <v>14</v>
      </c>
      <c r="U1584" s="85"/>
      <c r="V1584" s="85"/>
      <c r="W1584" s="88"/>
    </row>
    <row r="1585" spans="6:23" s="81" customFormat="1" ht="22.5" outlineLevel="5" x14ac:dyDescent="0.2">
      <c r="F1585" s="82"/>
      <c r="G1585" s="83"/>
      <c r="H1585" s="21" t="str">
        <f t="shared" si="41"/>
        <v/>
      </c>
      <c r="I1585" s="84" t="s">
        <v>2982</v>
      </c>
      <c r="J1585" s="215"/>
      <c r="L1585" s="85"/>
      <c r="M1585" s="216">
        <v>0</v>
      </c>
      <c r="N1585" s="244"/>
      <c r="O1585" s="85"/>
      <c r="P1585" s="86"/>
      <c r="Q1585" s="85"/>
      <c r="R1585" s="85"/>
      <c r="S1585" s="85"/>
      <c r="T1585" s="87" t="s">
        <v>14</v>
      </c>
      <c r="U1585" s="85"/>
      <c r="V1585" s="85"/>
      <c r="W1585" s="88"/>
    </row>
    <row r="1586" spans="6:23" s="81" customFormat="1" ht="11.25" outlineLevel="5" x14ac:dyDescent="0.2">
      <c r="F1586" s="82"/>
      <c r="G1586" s="83"/>
      <c r="H1586" s="21" t="str">
        <f t="shared" si="41"/>
        <v/>
      </c>
      <c r="I1586" s="84" t="s">
        <v>1103</v>
      </c>
      <c r="J1586" s="215"/>
      <c r="L1586" s="85"/>
      <c r="M1586" s="216">
        <v>0</v>
      </c>
      <c r="N1586" s="244"/>
      <c r="O1586" s="85"/>
      <c r="P1586" s="86"/>
      <c r="Q1586" s="85"/>
      <c r="R1586" s="85"/>
      <c r="S1586" s="85"/>
      <c r="T1586" s="87" t="s">
        <v>14</v>
      </c>
      <c r="U1586" s="85"/>
      <c r="V1586" s="85"/>
      <c r="W1586" s="88"/>
    </row>
    <row r="1587" spans="6:23" s="81" customFormat="1" ht="11.25" outlineLevel="5" x14ac:dyDescent="0.2">
      <c r="F1587" s="82"/>
      <c r="G1587" s="83"/>
      <c r="H1587" s="21" t="str">
        <f t="shared" si="41"/>
        <v/>
      </c>
      <c r="I1587" s="84" t="s">
        <v>1129</v>
      </c>
      <c r="J1587" s="215"/>
      <c r="L1587" s="85"/>
      <c r="M1587" s="216">
        <v>0</v>
      </c>
      <c r="N1587" s="244"/>
      <c r="O1587" s="85"/>
      <c r="P1587" s="86"/>
      <c r="Q1587" s="85"/>
      <c r="R1587" s="85"/>
      <c r="S1587" s="85"/>
      <c r="T1587" s="87" t="s">
        <v>14</v>
      </c>
      <c r="U1587" s="85"/>
      <c r="V1587" s="85"/>
      <c r="W1587" s="88"/>
    </row>
    <row r="1588" spans="6:23" s="81" customFormat="1" ht="11.25" outlineLevel="5" x14ac:dyDescent="0.2">
      <c r="F1588" s="82"/>
      <c r="G1588" s="83"/>
      <c r="H1588" s="21" t="str">
        <f t="shared" si="41"/>
        <v/>
      </c>
      <c r="I1588" s="84" t="s">
        <v>1650</v>
      </c>
      <c r="J1588" s="215"/>
      <c r="L1588" s="85"/>
      <c r="M1588" s="216">
        <v>357</v>
      </c>
      <c r="N1588" s="244"/>
      <c r="O1588" s="85"/>
      <c r="P1588" s="86"/>
      <c r="Q1588" s="85"/>
      <c r="R1588" s="85"/>
      <c r="S1588" s="85"/>
      <c r="T1588" s="87" t="s">
        <v>14</v>
      </c>
      <c r="U1588" s="85"/>
      <c r="V1588" s="85"/>
      <c r="W1588" s="88"/>
    </row>
    <row r="1589" spans="6:23" s="81" customFormat="1" ht="11.25" outlineLevel="5" x14ac:dyDescent="0.2">
      <c r="F1589" s="82"/>
      <c r="G1589" s="83"/>
      <c r="H1589" s="21" t="str">
        <f t="shared" si="41"/>
        <v/>
      </c>
      <c r="I1589" s="84" t="s">
        <v>1619</v>
      </c>
      <c r="J1589" s="215"/>
      <c r="L1589" s="85"/>
      <c r="M1589" s="216">
        <v>61.2</v>
      </c>
      <c r="N1589" s="244"/>
      <c r="O1589" s="85"/>
      <c r="P1589" s="86"/>
      <c r="Q1589" s="85"/>
      <c r="R1589" s="85"/>
      <c r="S1589" s="85"/>
      <c r="T1589" s="87" t="s">
        <v>14</v>
      </c>
      <c r="U1589" s="85"/>
      <c r="V1589" s="85"/>
      <c r="W1589" s="88"/>
    </row>
    <row r="1590" spans="6:23" s="81" customFormat="1" ht="11.25" outlineLevel="5" x14ac:dyDescent="0.2">
      <c r="F1590" s="82"/>
      <c r="G1590" s="83"/>
      <c r="H1590" s="21" t="str">
        <f t="shared" si="41"/>
        <v/>
      </c>
      <c r="I1590" s="84" t="s">
        <v>1483</v>
      </c>
      <c r="J1590" s="215"/>
      <c r="L1590" s="85"/>
      <c r="M1590" s="216">
        <v>1.8</v>
      </c>
      <c r="N1590" s="244"/>
      <c r="O1590" s="85"/>
      <c r="P1590" s="86"/>
      <c r="Q1590" s="85"/>
      <c r="R1590" s="85"/>
      <c r="S1590" s="85"/>
      <c r="T1590" s="87" t="s">
        <v>14</v>
      </c>
      <c r="U1590" s="85"/>
      <c r="V1590" s="85"/>
      <c r="W1590" s="88"/>
    </row>
    <row r="1591" spans="6:23" s="81" customFormat="1" ht="11.25" outlineLevel="5" x14ac:dyDescent="0.2">
      <c r="F1591" s="82"/>
      <c r="G1591" s="83"/>
      <c r="H1591" s="21" t="str">
        <f t="shared" si="41"/>
        <v/>
      </c>
      <c r="I1591" s="84" t="s">
        <v>1653</v>
      </c>
      <c r="J1591" s="215"/>
      <c r="L1591" s="85"/>
      <c r="M1591" s="216">
        <v>2.25</v>
      </c>
      <c r="N1591" s="244"/>
      <c r="O1591" s="85"/>
      <c r="P1591" s="86"/>
      <c r="Q1591" s="85"/>
      <c r="R1591" s="85"/>
      <c r="S1591" s="85"/>
      <c r="T1591" s="87" t="s">
        <v>14</v>
      </c>
      <c r="U1591" s="85"/>
      <c r="V1591" s="85"/>
      <c r="W1591" s="88"/>
    </row>
    <row r="1592" spans="6:23" s="81" customFormat="1" ht="11.25" outlineLevel="5" x14ac:dyDescent="0.2">
      <c r="F1592" s="82"/>
      <c r="G1592" s="83"/>
      <c r="H1592" s="21" t="str">
        <f t="shared" si="41"/>
        <v/>
      </c>
      <c r="I1592" s="84" t="s">
        <v>1654</v>
      </c>
      <c r="J1592" s="215"/>
      <c r="L1592" s="85"/>
      <c r="M1592" s="216">
        <v>2.25</v>
      </c>
      <c r="N1592" s="244"/>
      <c r="O1592" s="85"/>
      <c r="P1592" s="86"/>
      <c r="Q1592" s="85"/>
      <c r="R1592" s="85"/>
      <c r="S1592" s="85"/>
      <c r="T1592" s="87" t="s">
        <v>14</v>
      </c>
      <c r="U1592" s="85"/>
      <c r="V1592" s="85"/>
      <c r="W1592" s="88"/>
    </row>
    <row r="1593" spans="6:23" s="81" customFormat="1" ht="11.25" outlineLevel="5" x14ac:dyDescent="0.2">
      <c r="F1593" s="82"/>
      <c r="G1593" s="83"/>
      <c r="H1593" s="21" t="str">
        <f t="shared" si="41"/>
        <v/>
      </c>
      <c r="I1593" s="84" t="s">
        <v>1130</v>
      </c>
      <c r="J1593" s="215"/>
      <c r="L1593" s="85"/>
      <c r="M1593" s="216">
        <v>0</v>
      </c>
      <c r="N1593" s="244"/>
      <c r="O1593" s="85"/>
      <c r="P1593" s="86"/>
      <c r="Q1593" s="85"/>
      <c r="R1593" s="85"/>
      <c r="S1593" s="85"/>
      <c r="T1593" s="87" t="s">
        <v>14</v>
      </c>
      <c r="U1593" s="85"/>
      <c r="V1593" s="85"/>
      <c r="W1593" s="88"/>
    </row>
    <row r="1594" spans="6:23" s="81" customFormat="1" ht="11.25" outlineLevel="5" x14ac:dyDescent="0.2">
      <c r="F1594" s="82"/>
      <c r="G1594" s="83"/>
      <c r="H1594" s="21" t="str">
        <f t="shared" si="41"/>
        <v/>
      </c>
      <c r="I1594" s="84" t="s">
        <v>1651</v>
      </c>
      <c r="J1594" s="215"/>
      <c r="L1594" s="85"/>
      <c r="M1594" s="216">
        <v>480</v>
      </c>
      <c r="N1594" s="244"/>
      <c r="O1594" s="85"/>
      <c r="P1594" s="86"/>
      <c r="Q1594" s="85"/>
      <c r="R1594" s="85"/>
      <c r="S1594" s="85"/>
      <c r="T1594" s="87" t="s">
        <v>14</v>
      </c>
      <c r="U1594" s="85"/>
      <c r="V1594" s="85"/>
      <c r="W1594" s="88"/>
    </row>
    <row r="1595" spans="6:23" s="81" customFormat="1" ht="11.25" outlineLevel="5" x14ac:dyDescent="0.2">
      <c r="F1595" s="82"/>
      <c r="G1595" s="83"/>
      <c r="H1595" s="21" t="str">
        <f t="shared" si="41"/>
        <v/>
      </c>
      <c r="I1595" s="84" t="s">
        <v>1620</v>
      </c>
      <c r="J1595" s="215"/>
      <c r="L1595" s="85"/>
      <c r="M1595" s="216">
        <v>93.6</v>
      </c>
      <c r="N1595" s="244"/>
      <c r="O1595" s="85"/>
      <c r="P1595" s="86"/>
      <c r="Q1595" s="85"/>
      <c r="R1595" s="85"/>
      <c r="S1595" s="85"/>
      <c r="T1595" s="87" t="s">
        <v>14</v>
      </c>
      <c r="U1595" s="85"/>
      <c r="V1595" s="85"/>
      <c r="W1595" s="88"/>
    </row>
    <row r="1596" spans="6:23" s="81" customFormat="1" ht="11.25" outlineLevel="5" x14ac:dyDescent="0.2">
      <c r="F1596" s="82"/>
      <c r="G1596" s="83"/>
      <c r="H1596" s="21" t="str">
        <f t="shared" si="41"/>
        <v/>
      </c>
      <c r="I1596" s="84" t="s">
        <v>1483</v>
      </c>
      <c r="J1596" s="215"/>
      <c r="L1596" s="85"/>
      <c r="M1596" s="216">
        <v>1.8</v>
      </c>
      <c r="N1596" s="244"/>
      <c r="O1596" s="85"/>
      <c r="P1596" s="86"/>
      <c r="Q1596" s="85"/>
      <c r="R1596" s="85"/>
      <c r="S1596" s="85"/>
      <c r="T1596" s="87" t="s">
        <v>14</v>
      </c>
      <c r="U1596" s="85"/>
      <c r="V1596" s="85"/>
      <c r="W1596" s="88"/>
    </row>
    <row r="1597" spans="6:23" s="81" customFormat="1" ht="11.25" outlineLevel="5" x14ac:dyDescent="0.2">
      <c r="F1597" s="82"/>
      <c r="G1597" s="83"/>
      <c r="H1597" s="21" t="str">
        <f t="shared" si="41"/>
        <v/>
      </c>
      <c r="I1597" s="84" t="s">
        <v>1655</v>
      </c>
      <c r="J1597" s="215"/>
      <c r="L1597" s="85"/>
      <c r="M1597" s="216">
        <v>2.25</v>
      </c>
      <c r="N1597" s="244"/>
      <c r="O1597" s="85"/>
      <c r="P1597" s="86"/>
      <c r="Q1597" s="85"/>
      <c r="R1597" s="85"/>
      <c r="S1597" s="85"/>
      <c r="T1597" s="87" t="s">
        <v>14</v>
      </c>
      <c r="U1597" s="85"/>
      <c r="V1597" s="85"/>
      <c r="W1597" s="88"/>
    </row>
    <row r="1598" spans="6:23" s="81" customFormat="1" ht="11.25" outlineLevel="5" x14ac:dyDescent="0.2">
      <c r="F1598" s="82"/>
      <c r="G1598" s="83"/>
      <c r="H1598" s="21" t="str">
        <f t="shared" si="41"/>
        <v/>
      </c>
      <c r="I1598" s="84" t="s">
        <v>1656</v>
      </c>
      <c r="J1598" s="215"/>
      <c r="L1598" s="85"/>
      <c r="M1598" s="216">
        <v>2.25</v>
      </c>
      <c r="N1598" s="244"/>
      <c r="O1598" s="85"/>
      <c r="P1598" s="86"/>
      <c r="Q1598" s="85"/>
      <c r="R1598" s="85"/>
      <c r="S1598" s="85"/>
      <c r="T1598" s="87" t="s">
        <v>14</v>
      </c>
      <c r="U1598" s="85"/>
      <c r="V1598" s="85"/>
      <c r="W1598" s="88"/>
    </row>
    <row r="1599" spans="6:23" s="81" customFormat="1" ht="11.25" outlineLevel="5" x14ac:dyDescent="0.2">
      <c r="F1599" s="82"/>
      <c r="G1599" s="83"/>
      <c r="H1599" s="21" t="str">
        <f t="shared" si="41"/>
        <v/>
      </c>
      <c r="I1599" s="84" t="s">
        <v>1131</v>
      </c>
      <c r="J1599" s="215"/>
      <c r="L1599" s="85"/>
      <c r="M1599" s="216">
        <v>0</v>
      </c>
      <c r="N1599" s="244"/>
      <c r="O1599" s="85"/>
      <c r="P1599" s="86"/>
      <c r="Q1599" s="85"/>
      <c r="R1599" s="85"/>
      <c r="S1599" s="85"/>
      <c r="T1599" s="87" t="s">
        <v>14</v>
      </c>
      <c r="U1599" s="85"/>
      <c r="V1599" s="85"/>
      <c r="W1599" s="88"/>
    </row>
    <row r="1600" spans="6:23" s="81" customFormat="1" ht="11.25" outlineLevel="5" x14ac:dyDescent="0.2">
      <c r="F1600" s="82"/>
      <c r="G1600" s="83"/>
      <c r="H1600" s="21" t="str">
        <f t="shared" si="41"/>
        <v/>
      </c>
      <c r="I1600" s="84" t="s">
        <v>1622</v>
      </c>
      <c r="J1600" s="215"/>
      <c r="L1600" s="85"/>
      <c r="M1600" s="216">
        <v>18</v>
      </c>
      <c r="N1600" s="244"/>
      <c r="O1600" s="85"/>
      <c r="P1600" s="86"/>
      <c r="Q1600" s="85"/>
      <c r="R1600" s="85"/>
      <c r="S1600" s="85"/>
      <c r="T1600" s="87" t="s">
        <v>14</v>
      </c>
      <c r="U1600" s="85"/>
      <c r="V1600" s="85"/>
      <c r="W1600" s="88"/>
    </row>
    <row r="1601" spans="6:25" s="81" customFormat="1" ht="11.25" outlineLevel="5" x14ac:dyDescent="0.2">
      <c r="F1601" s="82"/>
      <c r="G1601" s="83"/>
      <c r="H1601" s="21" t="str">
        <f t="shared" si="41"/>
        <v/>
      </c>
      <c r="I1601" s="84" t="s">
        <v>1582</v>
      </c>
      <c r="J1601" s="215"/>
      <c r="L1601" s="85"/>
      <c r="M1601" s="216">
        <v>4.8</v>
      </c>
      <c r="N1601" s="244"/>
      <c r="O1601" s="85"/>
      <c r="P1601" s="86"/>
      <c r="Q1601" s="85"/>
      <c r="R1601" s="85"/>
      <c r="S1601" s="85"/>
      <c r="T1601" s="87" t="s">
        <v>14</v>
      </c>
      <c r="U1601" s="85"/>
      <c r="V1601" s="85"/>
      <c r="W1601" s="88"/>
    </row>
    <row r="1602" spans="6:25" s="81" customFormat="1" ht="11.25" outlineLevel="5" x14ac:dyDescent="0.2">
      <c r="F1602" s="82"/>
      <c r="G1602" s="83"/>
      <c r="H1602" s="21" t="str">
        <f t="shared" si="41"/>
        <v/>
      </c>
      <c r="I1602" s="84" t="s">
        <v>1584</v>
      </c>
      <c r="J1602" s="215"/>
      <c r="L1602" s="85"/>
      <c r="M1602" s="216">
        <v>4.8</v>
      </c>
      <c r="N1602" s="244"/>
      <c r="O1602" s="85"/>
      <c r="P1602" s="86"/>
      <c r="Q1602" s="85"/>
      <c r="R1602" s="85"/>
      <c r="S1602" s="85"/>
      <c r="T1602" s="87" t="s">
        <v>14</v>
      </c>
      <c r="U1602" s="85"/>
      <c r="V1602" s="85"/>
      <c r="W1602" s="88"/>
    </row>
    <row r="1603" spans="6:25" s="81" customFormat="1" ht="11.25" outlineLevel="5" x14ac:dyDescent="0.2">
      <c r="F1603" s="82"/>
      <c r="G1603" s="83"/>
      <c r="H1603" s="21" t="str">
        <f t="shared" si="41"/>
        <v/>
      </c>
      <c r="I1603" s="84" t="s">
        <v>1624</v>
      </c>
      <c r="J1603" s="215"/>
      <c r="L1603" s="85"/>
      <c r="M1603" s="216">
        <v>25.200000000000003</v>
      </c>
      <c r="N1603" s="244"/>
      <c r="O1603" s="85"/>
      <c r="P1603" s="86"/>
      <c r="Q1603" s="85"/>
      <c r="R1603" s="85"/>
      <c r="S1603" s="85"/>
      <c r="T1603" s="87" t="s">
        <v>14</v>
      </c>
      <c r="U1603" s="85"/>
      <c r="V1603" s="85"/>
      <c r="W1603" s="88"/>
    </row>
    <row r="1604" spans="6:25" s="81" customFormat="1" ht="11.25" outlineLevel="5" x14ac:dyDescent="0.2">
      <c r="F1604" s="82"/>
      <c r="G1604" s="83"/>
      <c r="H1604" s="21" t="str">
        <f t="shared" si="41"/>
        <v/>
      </c>
      <c r="I1604" s="84" t="s">
        <v>1585</v>
      </c>
      <c r="J1604" s="215"/>
      <c r="L1604" s="85"/>
      <c r="M1604" s="216">
        <v>16.8</v>
      </c>
      <c r="N1604" s="244"/>
      <c r="O1604" s="85"/>
      <c r="P1604" s="86"/>
      <c r="Q1604" s="85"/>
      <c r="R1604" s="85"/>
      <c r="S1604" s="85"/>
      <c r="T1604" s="87" t="s">
        <v>14</v>
      </c>
      <c r="U1604" s="85"/>
      <c r="V1604" s="85"/>
      <c r="W1604" s="88"/>
    </row>
    <row r="1605" spans="6:25" s="81" customFormat="1" ht="11.25" outlineLevel="5" x14ac:dyDescent="0.2">
      <c r="F1605" s="82"/>
      <c r="G1605" s="83"/>
      <c r="H1605" s="21" t="str">
        <f t="shared" si="41"/>
        <v/>
      </c>
      <c r="I1605" s="84" t="s">
        <v>1587</v>
      </c>
      <c r="J1605" s="215"/>
      <c r="L1605" s="85"/>
      <c r="M1605" s="216">
        <v>8.4</v>
      </c>
      <c r="N1605" s="244"/>
      <c r="O1605" s="85"/>
      <c r="P1605" s="86"/>
      <c r="Q1605" s="85"/>
      <c r="R1605" s="85"/>
      <c r="S1605" s="85"/>
      <c r="T1605" s="87" t="s">
        <v>14</v>
      </c>
      <c r="U1605" s="85"/>
      <c r="V1605" s="85"/>
      <c r="W1605" s="88"/>
    </row>
    <row r="1606" spans="6:25" s="81" customFormat="1" ht="11.25" outlineLevel="5" x14ac:dyDescent="0.2">
      <c r="F1606" s="82"/>
      <c r="G1606" s="83"/>
      <c r="H1606" s="21" t="str">
        <f t="shared" si="41"/>
        <v/>
      </c>
      <c r="I1606" s="84" t="s">
        <v>1625</v>
      </c>
      <c r="J1606" s="215"/>
      <c r="L1606" s="85"/>
      <c r="M1606" s="216">
        <v>25.200000000000003</v>
      </c>
      <c r="N1606" s="244"/>
      <c r="O1606" s="85"/>
      <c r="P1606" s="86"/>
      <c r="Q1606" s="85"/>
      <c r="R1606" s="85"/>
      <c r="S1606" s="85"/>
      <c r="T1606" s="87" t="s">
        <v>14</v>
      </c>
      <c r="U1606" s="85"/>
      <c r="V1606" s="85"/>
      <c r="W1606" s="88"/>
    </row>
    <row r="1607" spans="6:25" s="81" customFormat="1" ht="11.25" outlineLevel="5" x14ac:dyDescent="0.2">
      <c r="F1607" s="82"/>
      <c r="G1607" s="83"/>
      <c r="H1607" s="21" t="str">
        <f t="shared" si="41"/>
        <v/>
      </c>
      <c r="I1607" s="84" t="s">
        <v>1589</v>
      </c>
      <c r="J1607" s="215"/>
      <c r="L1607" s="85"/>
      <c r="M1607" s="216">
        <v>4.8</v>
      </c>
      <c r="N1607" s="244"/>
      <c r="O1607" s="85"/>
      <c r="P1607" s="86"/>
      <c r="Q1607" s="85"/>
      <c r="R1607" s="85"/>
      <c r="S1607" s="85"/>
      <c r="T1607" s="87" t="s">
        <v>14</v>
      </c>
      <c r="U1607" s="85"/>
      <c r="V1607" s="85"/>
      <c r="W1607" s="88"/>
    </row>
    <row r="1608" spans="6:25" s="81" customFormat="1" ht="11.25" outlineLevel="5" x14ac:dyDescent="0.2">
      <c r="F1608" s="82"/>
      <c r="G1608" s="83"/>
      <c r="H1608" s="21" t="str">
        <f t="shared" si="41"/>
        <v/>
      </c>
      <c r="I1608" s="84" t="s">
        <v>1590</v>
      </c>
      <c r="J1608" s="215"/>
      <c r="L1608" s="85"/>
      <c r="M1608" s="216">
        <v>4.8</v>
      </c>
      <c r="N1608" s="244"/>
      <c r="O1608" s="85"/>
      <c r="P1608" s="86"/>
      <c r="Q1608" s="85"/>
      <c r="R1608" s="85"/>
      <c r="S1608" s="85"/>
      <c r="T1608" s="87" t="s">
        <v>14</v>
      </c>
      <c r="U1608" s="85"/>
      <c r="V1608" s="85"/>
      <c r="W1608" s="88"/>
    </row>
    <row r="1609" spans="6:25" s="81" customFormat="1" ht="11.25" outlineLevel="5" x14ac:dyDescent="0.2">
      <c r="F1609" s="82"/>
      <c r="G1609" s="83"/>
      <c r="H1609" s="21" t="str">
        <f t="shared" si="41"/>
        <v/>
      </c>
      <c r="I1609" s="84" t="s">
        <v>1591</v>
      </c>
      <c r="J1609" s="215"/>
      <c r="L1609" s="85"/>
      <c r="M1609" s="216">
        <v>4.8</v>
      </c>
      <c r="N1609" s="244"/>
      <c r="O1609" s="85"/>
      <c r="P1609" s="86"/>
      <c r="Q1609" s="85"/>
      <c r="R1609" s="85"/>
      <c r="S1609" s="85"/>
      <c r="T1609" s="87" t="s">
        <v>14</v>
      </c>
      <c r="U1609" s="85"/>
      <c r="V1609" s="85"/>
      <c r="W1609" s="88"/>
    </row>
    <row r="1610" spans="6:25" s="205" customFormat="1" ht="12" outlineLevel="4" x14ac:dyDescent="0.2">
      <c r="F1610" s="72">
        <v>170</v>
      </c>
      <c r="G1610" s="73" t="s">
        <v>13</v>
      </c>
      <c r="H1610" s="74" t="s">
        <v>358</v>
      </c>
      <c r="I1610" s="75" t="s">
        <v>1698</v>
      </c>
      <c r="J1610" s="73" t="s">
        <v>38</v>
      </c>
      <c r="K1610" s="76">
        <v>448.8</v>
      </c>
      <c r="L1610" s="77">
        <v>0</v>
      </c>
      <c r="M1610" s="206">
        <v>448.8</v>
      </c>
      <c r="N1610" s="232"/>
      <c r="O1610" s="77">
        <f>M1610*N1610</f>
        <v>0</v>
      </c>
      <c r="P1610" s="79">
        <v>1.1999999999999999E-3</v>
      </c>
      <c r="Q1610" s="80">
        <f>M1610*P1610</f>
        <v>0.53855999999999993</v>
      </c>
      <c r="R1610" s="79"/>
      <c r="S1610" s="80">
        <f>M1610*R1610</f>
        <v>0</v>
      </c>
      <c r="T1610" s="78">
        <v>15</v>
      </c>
      <c r="U1610" s="78">
        <f>O1610*(T1610/100)</f>
        <v>0</v>
      </c>
      <c r="V1610" s="78">
        <f>O1610+U1610</f>
        <v>0</v>
      </c>
      <c r="W1610" s="75"/>
      <c r="X1610" s="96" t="s">
        <v>1162</v>
      </c>
      <c r="Y1610" s="96">
        <v>1</v>
      </c>
    </row>
    <row r="1611" spans="6:25" s="71" customFormat="1" ht="12" outlineLevel="4" x14ac:dyDescent="0.2">
      <c r="F1611" s="207"/>
      <c r="G1611" s="208"/>
      <c r="H1611" s="19" t="s">
        <v>1053</v>
      </c>
      <c r="I1611" s="228" t="s">
        <v>2945</v>
      </c>
      <c r="J1611" s="221"/>
      <c r="K1611" s="221"/>
      <c r="L1611" s="221"/>
      <c r="M1611" s="221"/>
      <c r="N1611" s="245"/>
      <c r="O1611" s="231"/>
      <c r="P1611" s="209"/>
      <c r="Q1611" s="210"/>
      <c r="R1611" s="209"/>
      <c r="S1611" s="210"/>
      <c r="T1611" s="211"/>
      <c r="U1611" s="211"/>
      <c r="V1611" s="211"/>
      <c r="W1611" s="212"/>
      <c r="X1611" s="212"/>
      <c r="Y1611" s="212"/>
    </row>
    <row r="1612" spans="6:25" s="71" customFormat="1" ht="6" customHeight="1" outlineLevel="4" x14ac:dyDescent="0.2">
      <c r="F1612" s="207"/>
      <c r="G1612" s="208"/>
      <c r="H1612" s="20"/>
      <c r="I1612" s="212"/>
      <c r="J1612" s="208"/>
      <c r="K1612" s="213"/>
      <c r="L1612" s="214"/>
      <c r="M1612" s="213"/>
      <c r="N1612" s="241"/>
      <c r="O1612" s="214"/>
      <c r="P1612" s="209"/>
      <c r="Q1612" s="210"/>
      <c r="R1612" s="209"/>
      <c r="S1612" s="210"/>
      <c r="T1612" s="211"/>
      <c r="U1612" s="211"/>
      <c r="V1612" s="211"/>
      <c r="W1612" s="212"/>
      <c r="X1612" s="212"/>
      <c r="Y1612" s="212"/>
    </row>
    <row r="1613" spans="6:25" s="81" customFormat="1" ht="22.5" outlineLevel="5" x14ac:dyDescent="0.2">
      <c r="F1613" s="82"/>
      <c r="G1613" s="83"/>
      <c r="H1613" s="21" t="str">
        <f>IF(AND(H1612&lt;&gt;"Výkaz výměr:",I1612=""),"Výkaz výměr:","")</f>
        <v>Výkaz výměr:</v>
      </c>
      <c r="I1613" s="84" t="s">
        <v>3377</v>
      </c>
      <c r="J1613" s="215"/>
      <c r="L1613" s="85"/>
      <c r="M1613" s="216">
        <v>0</v>
      </c>
      <c r="N1613" s="244"/>
      <c r="O1613" s="85"/>
      <c r="P1613" s="86"/>
      <c r="Q1613" s="85"/>
      <c r="R1613" s="85"/>
      <c r="S1613" s="85"/>
      <c r="T1613" s="87" t="s">
        <v>14</v>
      </c>
      <c r="U1613" s="85"/>
      <c r="V1613" s="85"/>
      <c r="W1613" s="88"/>
    </row>
    <row r="1614" spans="6:25" s="81" customFormat="1" ht="11.25" outlineLevel="5" x14ac:dyDescent="0.2">
      <c r="F1614" s="82"/>
      <c r="G1614" s="83"/>
      <c r="H1614" s="21" t="str">
        <f>IF(AND(H1613&lt;&gt;"Výkaz výměr:",I1613=""),"Výkaz výměr:","")</f>
        <v/>
      </c>
      <c r="I1614" s="84" t="s">
        <v>954</v>
      </c>
      <c r="J1614" s="215"/>
      <c r="L1614" s="85"/>
      <c r="M1614" s="216">
        <v>448.8</v>
      </c>
      <c r="N1614" s="244"/>
      <c r="O1614" s="85"/>
      <c r="P1614" s="86"/>
      <c r="Q1614" s="85"/>
      <c r="R1614" s="85"/>
      <c r="S1614" s="85"/>
      <c r="T1614" s="87" t="s">
        <v>14</v>
      </c>
      <c r="U1614" s="85"/>
      <c r="V1614" s="85"/>
      <c r="W1614" s="88"/>
    </row>
    <row r="1615" spans="6:25" s="205" customFormat="1" ht="36" outlineLevel="4" x14ac:dyDescent="0.2">
      <c r="F1615" s="72">
        <v>171</v>
      </c>
      <c r="G1615" s="73" t="s">
        <v>34</v>
      </c>
      <c r="H1615" s="74" t="s">
        <v>973</v>
      </c>
      <c r="I1615" s="75" t="s">
        <v>3312</v>
      </c>
      <c r="J1615" s="73" t="s">
        <v>38</v>
      </c>
      <c r="K1615" s="76">
        <v>5843.3616250000005</v>
      </c>
      <c r="L1615" s="77">
        <v>0</v>
      </c>
      <c r="M1615" s="206">
        <v>5843.3616250000005</v>
      </c>
      <c r="N1615" s="232"/>
      <c r="O1615" s="77">
        <f>M1615*N1615</f>
        <v>0</v>
      </c>
      <c r="P1615" s="79">
        <v>9.3799999999999994E-3</v>
      </c>
      <c r="Q1615" s="80">
        <f>M1615*P1615</f>
        <v>54.8107320425</v>
      </c>
      <c r="R1615" s="79"/>
      <c r="S1615" s="80">
        <f>M1615*R1615</f>
        <v>0</v>
      </c>
      <c r="T1615" s="78">
        <v>15</v>
      </c>
      <c r="U1615" s="78">
        <f>O1615*(T1615/100)</f>
        <v>0</v>
      </c>
      <c r="V1615" s="78">
        <f>O1615+U1615</f>
        <v>0</v>
      </c>
      <c r="W1615" s="75" t="s">
        <v>3076</v>
      </c>
      <c r="X1615" s="96" t="s">
        <v>1090</v>
      </c>
      <c r="Y1615" s="96">
        <v>1</v>
      </c>
    </row>
    <row r="1616" spans="6:25" s="71" customFormat="1" ht="45" outlineLevel="4" x14ac:dyDescent="0.2">
      <c r="F1616" s="207"/>
      <c r="G1616" s="208"/>
      <c r="H1616" s="19" t="s">
        <v>1053</v>
      </c>
      <c r="I1616" s="228" t="s">
        <v>3489</v>
      </c>
      <c r="J1616" s="221"/>
      <c r="K1616" s="221"/>
      <c r="L1616" s="221"/>
      <c r="M1616" s="221"/>
      <c r="N1616" s="245"/>
      <c r="O1616" s="231"/>
      <c r="P1616" s="209"/>
      <c r="Q1616" s="210"/>
      <c r="R1616" s="209"/>
      <c r="S1616" s="210"/>
      <c r="T1616" s="211"/>
      <c r="U1616" s="211"/>
      <c r="V1616" s="211"/>
      <c r="W1616" s="212"/>
      <c r="X1616" s="212"/>
      <c r="Y1616" s="212"/>
    </row>
    <row r="1617" spans="6:25" s="71" customFormat="1" ht="6" customHeight="1" outlineLevel="4" x14ac:dyDescent="0.2">
      <c r="F1617" s="207"/>
      <c r="G1617" s="208"/>
      <c r="H1617" s="20"/>
      <c r="I1617" s="212"/>
      <c r="J1617" s="208"/>
      <c r="K1617" s="213"/>
      <c r="L1617" s="214"/>
      <c r="M1617" s="213"/>
      <c r="N1617" s="241"/>
      <c r="O1617" s="214"/>
      <c r="P1617" s="209"/>
      <c r="Q1617" s="210"/>
      <c r="R1617" s="209"/>
      <c r="S1617" s="210"/>
      <c r="T1617" s="211"/>
      <c r="U1617" s="211"/>
      <c r="V1617" s="211"/>
      <c r="W1617" s="212"/>
      <c r="X1617" s="212"/>
      <c r="Y1617" s="212"/>
    </row>
    <row r="1618" spans="6:25" s="81" customFormat="1" ht="22.5" outlineLevel="5" x14ac:dyDescent="0.2">
      <c r="F1618" s="82"/>
      <c r="G1618" s="83"/>
      <c r="H1618" s="21" t="str">
        <f t="shared" ref="H1618:H1670" si="42">IF(AND(H1617&lt;&gt;"Výkaz výměr:",I1617=""),"Výkaz výměr:","")</f>
        <v>Výkaz výměr:</v>
      </c>
      <c r="I1618" s="84" t="s">
        <v>2982</v>
      </c>
      <c r="J1618" s="215"/>
      <c r="L1618" s="85"/>
      <c r="M1618" s="216">
        <v>0</v>
      </c>
      <c r="N1618" s="244"/>
      <c r="O1618" s="85"/>
      <c r="P1618" s="86"/>
      <c r="Q1618" s="85"/>
      <c r="R1618" s="85"/>
      <c r="S1618" s="85"/>
      <c r="T1618" s="87" t="s">
        <v>14</v>
      </c>
      <c r="U1618" s="85"/>
      <c r="V1618" s="85"/>
      <c r="W1618" s="88"/>
    </row>
    <row r="1619" spans="6:25" s="81" customFormat="1" ht="11.25" outlineLevel="5" x14ac:dyDescent="0.2">
      <c r="F1619" s="82"/>
      <c r="G1619" s="83"/>
      <c r="H1619" s="21" t="str">
        <f t="shared" si="42"/>
        <v/>
      </c>
      <c r="I1619" s="84" t="s">
        <v>1100</v>
      </c>
      <c r="J1619" s="215"/>
      <c r="L1619" s="85"/>
      <c r="M1619" s="216">
        <v>0</v>
      </c>
      <c r="N1619" s="244"/>
      <c r="O1619" s="85"/>
      <c r="P1619" s="86"/>
      <c r="Q1619" s="85"/>
      <c r="R1619" s="85"/>
      <c r="S1619" s="85"/>
      <c r="T1619" s="87" t="s">
        <v>14</v>
      </c>
      <c r="U1619" s="85"/>
      <c r="V1619" s="85"/>
      <c r="W1619" s="88"/>
    </row>
    <row r="1620" spans="6:25" s="81" customFormat="1" ht="11.25" outlineLevel="5" x14ac:dyDescent="0.2">
      <c r="F1620" s="82"/>
      <c r="G1620" s="83"/>
      <c r="H1620" s="21" t="str">
        <f t="shared" si="42"/>
        <v/>
      </c>
      <c r="I1620" s="84" t="s">
        <v>2240</v>
      </c>
      <c r="J1620" s="215"/>
      <c r="L1620" s="85"/>
      <c r="M1620" s="216">
        <v>0</v>
      </c>
      <c r="N1620" s="244"/>
      <c r="O1620" s="85"/>
      <c r="P1620" s="86"/>
      <c r="Q1620" s="85"/>
      <c r="R1620" s="85"/>
      <c r="S1620" s="85"/>
      <c r="T1620" s="87" t="s">
        <v>14</v>
      </c>
      <c r="U1620" s="85"/>
      <c r="V1620" s="85"/>
      <c r="W1620" s="88"/>
    </row>
    <row r="1621" spans="6:25" s="81" customFormat="1" ht="11.25" outlineLevel="5" x14ac:dyDescent="0.2">
      <c r="F1621" s="82"/>
      <c r="G1621" s="83"/>
      <c r="H1621" s="21" t="str">
        <f t="shared" si="42"/>
        <v/>
      </c>
      <c r="I1621" s="84" t="s">
        <v>1665</v>
      </c>
      <c r="J1621" s="215"/>
      <c r="L1621" s="85"/>
      <c r="M1621" s="216">
        <v>463.84349999999995</v>
      </c>
      <c r="N1621" s="244"/>
      <c r="O1621" s="85"/>
      <c r="P1621" s="86"/>
      <c r="Q1621" s="85"/>
      <c r="R1621" s="85"/>
      <c r="S1621" s="85"/>
      <c r="T1621" s="87" t="s">
        <v>14</v>
      </c>
      <c r="U1621" s="85"/>
      <c r="V1621" s="85"/>
      <c r="W1621" s="88"/>
    </row>
    <row r="1622" spans="6:25" s="81" customFormat="1" ht="11.25" outlineLevel="5" x14ac:dyDescent="0.2">
      <c r="F1622" s="82"/>
      <c r="G1622" s="83"/>
      <c r="H1622" s="21" t="str">
        <f t="shared" si="42"/>
        <v/>
      </c>
      <c r="I1622" s="84" t="s">
        <v>1984</v>
      </c>
      <c r="J1622" s="215"/>
      <c r="L1622" s="85"/>
      <c r="M1622" s="216">
        <v>1037.4693</v>
      </c>
      <c r="N1622" s="244"/>
      <c r="O1622" s="85"/>
      <c r="P1622" s="86"/>
      <c r="Q1622" s="85"/>
      <c r="R1622" s="85"/>
      <c r="S1622" s="85"/>
      <c r="T1622" s="87" t="s">
        <v>14</v>
      </c>
      <c r="U1622" s="85"/>
      <c r="V1622" s="85"/>
      <c r="W1622" s="88"/>
    </row>
    <row r="1623" spans="6:25" s="81" customFormat="1" ht="11.25" outlineLevel="5" x14ac:dyDescent="0.2">
      <c r="F1623" s="82"/>
      <c r="G1623" s="83"/>
      <c r="H1623" s="21" t="str">
        <f t="shared" si="42"/>
        <v/>
      </c>
      <c r="I1623" s="84" t="s">
        <v>1987</v>
      </c>
      <c r="J1623" s="215"/>
      <c r="L1623" s="85"/>
      <c r="M1623" s="216">
        <v>17.885649999999991</v>
      </c>
      <c r="N1623" s="244"/>
      <c r="O1623" s="85"/>
      <c r="P1623" s="86"/>
      <c r="Q1623" s="85"/>
      <c r="R1623" s="85"/>
      <c r="S1623" s="85"/>
      <c r="T1623" s="87" t="s">
        <v>14</v>
      </c>
      <c r="U1623" s="85"/>
      <c r="V1623" s="85"/>
      <c r="W1623" s="88"/>
    </row>
    <row r="1624" spans="6:25" s="81" customFormat="1" ht="11.25" outlineLevel="5" x14ac:dyDescent="0.2">
      <c r="F1624" s="82"/>
      <c r="G1624" s="83"/>
      <c r="H1624" s="21" t="str">
        <f t="shared" si="42"/>
        <v/>
      </c>
      <c r="I1624" s="84" t="s">
        <v>2265</v>
      </c>
      <c r="J1624" s="215"/>
      <c r="L1624" s="85"/>
      <c r="M1624" s="216">
        <v>0</v>
      </c>
      <c r="N1624" s="244"/>
      <c r="O1624" s="85"/>
      <c r="P1624" s="86"/>
      <c r="Q1624" s="85"/>
      <c r="R1624" s="85"/>
      <c r="S1624" s="85"/>
      <c r="T1624" s="87" t="s">
        <v>14</v>
      </c>
      <c r="U1624" s="85"/>
      <c r="V1624" s="85"/>
      <c r="W1624" s="88"/>
    </row>
    <row r="1625" spans="6:25" s="81" customFormat="1" ht="11.25" outlineLevel="5" x14ac:dyDescent="0.2">
      <c r="F1625" s="82"/>
      <c r="G1625" s="83"/>
      <c r="H1625" s="21" t="str">
        <f t="shared" si="42"/>
        <v/>
      </c>
      <c r="I1625" s="84" t="s">
        <v>1948</v>
      </c>
      <c r="J1625" s="215"/>
      <c r="L1625" s="85"/>
      <c r="M1625" s="216">
        <v>1521.4757999999999</v>
      </c>
      <c r="N1625" s="244"/>
      <c r="O1625" s="85"/>
      <c r="P1625" s="86"/>
      <c r="Q1625" s="85"/>
      <c r="R1625" s="85"/>
      <c r="S1625" s="85"/>
      <c r="T1625" s="87" t="s">
        <v>14</v>
      </c>
      <c r="U1625" s="85"/>
      <c r="V1625" s="85"/>
      <c r="W1625" s="88"/>
    </row>
    <row r="1626" spans="6:25" s="81" customFormat="1" ht="11.25" outlineLevel="5" x14ac:dyDescent="0.2">
      <c r="F1626" s="82"/>
      <c r="G1626" s="83"/>
      <c r="H1626" s="21" t="str">
        <f t="shared" si="42"/>
        <v/>
      </c>
      <c r="I1626" s="84" t="s">
        <v>1596</v>
      </c>
      <c r="J1626" s="215"/>
      <c r="L1626" s="85"/>
      <c r="M1626" s="216">
        <v>22.595749999999999</v>
      </c>
      <c r="N1626" s="244"/>
      <c r="O1626" s="85"/>
      <c r="P1626" s="86"/>
      <c r="Q1626" s="85"/>
      <c r="R1626" s="85"/>
      <c r="S1626" s="85"/>
      <c r="T1626" s="87" t="s">
        <v>14</v>
      </c>
      <c r="U1626" s="85"/>
      <c r="V1626" s="85"/>
      <c r="W1626" s="88"/>
    </row>
    <row r="1627" spans="6:25" s="81" customFormat="1" ht="11.25" outlineLevel="5" x14ac:dyDescent="0.2">
      <c r="F1627" s="82"/>
      <c r="G1627" s="83"/>
      <c r="H1627" s="21" t="str">
        <f t="shared" si="42"/>
        <v/>
      </c>
      <c r="I1627" s="84" t="s">
        <v>2258</v>
      </c>
      <c r="J1627" s="215"/>
      <c r="L1627" s="85"/>
      <c r="M1627" s="216">
        <v>0</v>
      </c>
      <c r="N1627" s="244"/>
      <c r="O1627" s="85"/>
      <c r="P1627" s="86"/>
      <c r="Q1627" s="85"/>
      <c r="R1627" s="85"/>
      <c r="S1627" s="85"/>
      <c r="T1627" s="87" t="s">
        <v>14</v>
      </c>
      <c r="U1627" s="85"/>
      <c r="V1627" s="85"/>
      <c r="W1627" s="88"/>
    </row>
    <row r="1628" spans="6:25" s="81" customFormat="1" ht="11.25" outlineLevel="5" x14ac:dyDescent="0.2">
      <c r="F1628" s="82"/>
      <c r="G1628" s="83"/>
      <c r="H1628" s="21" t="str">
        <f t="shared" si="42"/>
        <v/>
      </c>
      <c r="I1628" s="84" t="s">
        <v>2060</v>
      </c>
      <c r="J1628" s="215"/>
      <c r="L1628" s="85"/>
      <c r="M1628" s="216">
        <v>101.41200000000001</v>
      </c>
      <c r="N1628" s="244"/>
      <c r="O1628" s="85"/>
      <c r="P1628" s="86"/>
      <c r="Q1628" s="85"/>
      <c r="R1628" s="85"/>
      <c r="S1628" s="85"/>
      <c r="T1628" s="87" t="s">
        <v>14</v>
      </c>
      <c r="U1628" s="85"/>
      <c r="V1628" s="85"/>
      <c r="W1628" s="88"/>
    </row>
    <row r="1629" spans="6:25" s="81" customFormat="1" ht="11.25" outlineLevel="5" x14ac:dyDescent="0.2">
      <c r="F1629" s="82"/>
      <c r="G1629" s="83"/>
      <c r="H1629" s="21" t="str">
        <f t="shared" si="42"/>
        <v/>
      </c>
      <c r="I1629" s="84" t="s">
        <v>2244</v>
      </c>
      <c r="J1629" s="215"/>
      <c r="L1629" s="85"/>
      <c r="M1629" s="216">
        <v>374.95180000000005</v>
      </c>
      <c r="N1629" s="244"/>
      <c r="O1629" s="85"/>
      <c r="P1629" s="86"/>
      <c r="Q1629" s="85"/>
      <c r="R1629" s="85"/>
      <c r="S1629" s="85"/>
      <c r="T1629" s="87" t="s">
        <v>14</v>
      </c>
      <c r="U1629" s="85"/>
      <c r="V1629" s="85"/>
      <c r="W1629" s="88"/>
    </row>
    <row r="1630" spans="6:25" s="81" customFormat="1" ht="11.25" outlineLevel="5" x14ac:dyDescent="0.2">
      <c r="F1630" s="82"/>
      <c r="G1630" s="83"/>
      <c r="H1630" s="21" t="str">
        <f t="shared" si="42"/>
        <v/>
      </c>
      <c r="I1630" s="84" t="s">
        <v>1030</v>
      </c>
      <c r="J1630" s="215"/>
      <c r="L1630" s="85"/>
      <c r="M1630" s="216">
        <v>28.719499999999996</v>
      </c>
      <c r="N1630" s="244"/>
      <c r="O1630" s="85"/>
      <c r="P1630" s="86"/>
      <c r="Q1630" s="85"/>
      <c r="R1630" s="85"/>
      <c r="S1630" s="85"/>
      <c r="T1630" s="87" t="s">
        <v>14</v>
      </c>
      <c r="U1630" s="85"/>
      <c r="V1630" s="85"/>
      <c r="W1630" s="88"/>
    </row>
    <row r="1631" spans="6:25" s="81" customFormat="1" ht="11.25" outlineLevel="5" x14ac:dyDescent="0.2">
      <c r="F1631" s="82"/>
      <c r="G1631" s="83"/>
      <c r="H1631" s="21" t="str">
        <f t="shared" si="42"/>
        <v/>
      </c>
      <c r="I1631" s="84" t="s">
        <v>2243</v>
      </c>
      <c r="J1631" s="215"/>
      <c r="L1631" s="85"/>
      <c r="M1631" s="216">
        <v>0</v>
      </c>
      <c r="N1631" s="244"/>
      <c r="O1631" s="85"/>
      <c r="P1631" s="86"/>
      <c r="Q1631" s="85"/>
      <c r="R1631" s="85"/>
      <c r="S1631" s="85"/>
      <c r="T1631" s="87" t="s">
        <v>14</v>
      </c>
      <c r="U1631" s="85"/>
      <c r="V1631" s="85"/>
      <c r="W1631" s="88"/>
    </row>
    <row r="1632" spans="6:25" s="81" customFormat="1" ht="11.25" outlineLevel="5" x14ac:dyDescent="0.2">
      <c r="F1632" s="82"/>
      <c r="G1632" s="83"/>
      <c r="H1632" s="21" t="str">
        <f t="shared" si="42"/>
        <v/>
      </c>
      <c r="I1632" s="84" t="s">
        <v>1320</v>
      </c>
      <c r="J1632" s="215"/>
      <c r="L1632" s="85"/>
      <c r="M1632" s="216">
        <v>61.054000000000002</v>
      </c>
      <c r="N1632" s="244"/>
      <c r="O1632" s="85"/>
      <c r="P1632" s="86"/>
      <c r="Q1632" s="85"/>
      <c r="R1632" s="85"/>
      <c r="S1632" s="85"/>
      <c r="T1632" s="87" t="s">
        <v>14</v>
      </c>
      <c r="U1632" s="85"/>
      <c r="V1632" s="85"/>
      <c r="W1632" s="88"/>
    </row>
    <row r="1633" spans="6:23" s="81" customFormat="1" ht="11.25" outlineLevel="5" x14ac:dyDescent="0.2">
      <c r="F1633" s="82"/>
      <c r="G1633" s="83"/>
      <c r="H1633" s="21" t="str">
        <f t="shared" si="42"/>
        <v/>
      </c>
      <c r="I1633" s="84" t="s">
        <v>1395</v>
      </c>
      <c r="J1633" s="215"/>
      <c r="L1633" s="85"/>
      <c r="M1633" s="216">
        <v>330.91079999999999</v>
      </c>
      <c r="N1633" s="244"/>
      <c r="O1633" s="85"/>
      <c r="P1633" s="86"/>
      <c r="Q1633" s="85"/>
      <c r="R1633" s="85"/>
      <c r="S1633" s="85"/>
      <c r="T1633" s="87" t="s">
        <v>14</v>
      </c>
      <c r="U1633" s="85"/>
      <c r="V1633" s="85"/>
      <c r="W1633" s="88"/>
    </row>
    <row r="1634" spans="6:23" s="81" customFormat="1" ht="11.25" outlineLevel="5" x14ac:dyDescent="0.2">
      <c r="F1634" s="82"/>
      <c r="G1634" s="83"/>
      <c r="H1634" s="21" t="str">
        <f t="shared" si="42"/>
        <v/>
      </c>
      <c r="I1634" s="84" t="s">
        <v>1399</v>
      </c>
      <c r="J1634" s="215"/>
      <c r="L1634" s="85"/>
      <c r="M1634" s="216">
        <v>22.73289999999999</v>
      </c>
      <c r="N1634" s="244"/>
      <c r="O1634" s="85"/>
      <c r="P1634" s="86"/>
      <c r="Q1634" s="85"/>
      <c r="R1634" s="85"/>
      <c r="S1634" s="85"/>
      <c r="T1634" s="87" t="s">
        <v>14</v>
      </c>
      <c r="U1634" s="85"/>
      <c r="V1634" s="85"/>
      <c r="W1634" s="88"/>
    </row>
    <row r="1635" spans="6:23" s="81" customFormat="1" ht="11.25" outlineLevel="5" x14ac:dyDescent="0.2">
      <c r="F1635" s="82"/>
      <c r="G1635" s="83"/>
      <c r="H1635" s="21" t="str">
        <f t="shared" si="42"/>
        <v/>
      </c>
      <c r="I1635" s="84" t="s">
        <v>1428</v>
      </c>
      <c r="J1635" s="215"/>
      <c r="L1635" s="85"/>
      <c r="M1635" s="216">
        <v>0</v>
      </c>
      <c r="N1635" s="244"/>
      <c r="O1635" s="85"/>
      <c r="P1635" s="86"/>
      <c r="Q1635" s="85"/>
      <c r="R1635" s="85"/>
      <c r="S1635" s="85"/>
      <c r="T1635" s="87" t="s">
        <v>14</v>
      </c>
      <c r="U1635" s="85"/>
      <c r="V1635" s="85"/>
      <c r="W1635" s="88"/>
    </row>
    <row r="1636" spans="6:23" s="81" customFormat="1" ht="11.25" outlineLevel="5" x14ac:dyDescent="0.2">
      <c r="F1636" s="82"/>
      <c r="G1636" s="83"/>
      <c r="H1636" s="21" t="str">
        <f t="shared" si="42"/>
        <v/>
      </c>
      <c r="I1636" s="84" t="s">
        <v>2402</v>
      </c>
      <c r="J1636" s="215"/>
      <c r="L1636" s="85"/>
      <c r="M1636" s="216">
        <v>-533.3818</v>
      </c>
      <c r="N1636" s="244"/>
      <c r="O1636" s="85"/>
      <c r="P1636" s="86"/>
      <c r="Q1636" s="85"/>
      <c r="R1636" s="85"/>
      <c r="S1636" s="85"/>
      <c r="T1636" s="87" t="s">
        <v>14</v>
      </c>
      <c r="U1636" s="85"/>
      <c r="V1636" s="85"/>
      <c r="W1636" s="88"/>
    </row>
    <row r="1637" spans="6:23" s="81" customFormat="1" ht="11.25" outlineLevel="5" x14ac:dyDescent="0.2">
      <c r="F1637" s="82"/>
      <c r="G1637" s="83"/>
      <c r="H1637" s="21" t="str">
        <f t="shared" si="42"/>
        <v/>
      </c>
      <c r="I1637" s="84" t="s">
        <v>2382</v>
      </c>
      <c r="J1637" s="215"/>
      <c r="L1637" s="85"/>
      <c r="M1637" s="216">
        <v>-363.0582</v>
      </c>
      <c r="N1637" s="244"/>
      <c r="O1637" s="85"/>
      <c r="P1637" s="86"/>
      <c r="Q1637" s="85"/>
      <c r="R1637" s="85"/>
      <c r="S1637" s="85"/>
      <c r="T1637" s="87" t="s">
        <v>14</v>
      </c>
      <c r="U1637" s="85"/>
      <c r="V1637" s="85"/>
      <c r="W1637" s="88"/>
    </row>
    <row r="1638" spans="6:23" s="81" customFormat="1" ht="11.25" outlineLevel="5" x14ac:dyDescent="0.2">
      <c r="F1638" s="82"/>
      <c r="G1638" s="83"/>
      <c r="H1638" s="21" t="str">
        <f t="shared" si="42"/>
        <v/>
      </c>
      <c r="I1638" s="84" t="s">
        <v>2386</v>
      </c>
      <c r="J1638" s="215"/>
      <c r="L1638" s="85"/>
      <c r="M1638" s="216">
        <v>-89.766799999999989</v>
      </c>
      <c r="N1638" s="244"/>
      <c r="O1638" s="85"/>
      <c r="P1638" s="86"/>
      <c r="Q1638" s="85"/>
      <c r="R1638" s="85"/>
      <c r="S1638" s="85"/>
      <c r="T1638" s="87" t="s">
        <v>14</v>
      </c>
      <c r="U1638" s="85"/>
      <c r="V1638" s="85"/>
      <c r="W1638" s="88"/>
    </row>
    <row r="1639" spans="6:23" s="81" customFormat="1" ht="11.25" outlineLevel="5" x14ac:dyDescent="0.2">
      <c r="F1639" s="82"/>
      <c r="G1639" s="83"/>
      <c r="H1639" s="21" t="str">
        <f t="shared" si="42"/>
        <v/>
      </c>
      <c r="I1639" s="84" t="s">
        <v>2380</v>
      </c>
      <c r="J1639" s="215"/>
      <c r="L1639" s="85"/>
      <c r="M1639" s="216">
        <v>-79.205999999999989</v>
      </c>
      <c r="N1639" s="244"/>
      <c r="O1639" s="85"/>
      <c r="P1639" s="86"/>
      <c r="Q1639" s="85"/>
      <c r="R1639" s="85"/>
      <c r="S1639" s="85"/>
      <c r="T1639" s="87" t="s">
        <v>14</v>
      </c>
      <c r="U1639" s="85"/>
      <c r="V1639" s="85"/>
      <c r="W1639" s="88"/>
    </row>
    <row r="1640" spans="6:23" s="81" customFormat="1" ht="11.25" outlineLevel="5" x14ac:dyDescent="0.2">
      <c r="F1640" s="82"/>
      <c r="G1640" s="83"/>
      <c r="H1640" s="21" t="str">
        <f t="shared" si="42"/>
        <v/>
      </c>
      <c r="I1640" s="84" t="s">
        <v>2315</v>
      </c>
      <c r="J1640" s="215"/>
      <c r="L1640" s="85"/>
      <c r="M1640" s="216">
        <v>-0.85280000000000011</v>
      </c>
      <c r="N1640" s="244"/>
      <c r="O1640" s="85"/>
      <c r="P1640" s="86"/>
      <c r="Q1640" s="85"/>
      <c r="R1640" s="85"/>
      <c r="S1640" s="85"/>
      <c r="T1640" s="87" t="s">
        <v>14</v>
      </c>
      <c r="U1640" s="85"/>
      <c r="V1640" s="85"/>
      <c r="W1640" s="88"/>
    </row>
    <row r="1641" spans="6:23" s="81" customFormat="1" ht="11.25" outlineLevel="5" x14ac:dyDescent="0.2">
      <c r="F1641" s="82"/>
      <c r="G1641" s="83"/>
      <c r="H1641" s="21" t="str">
        <f t="shared" si="42"/>
        <v/>
      </c>
      <c r="I1641" s="84" t="s">
        <v>2389</v>
      </c>
      <c r="J1641" s="215"/>
      <c r="L1641" s="85"/>
      <c r="M1641" s="216">
        <v>-36.282400000000003</v>
      </c>
      <c r="N1641" s="244"/>
      <c r="O1641" s="85"/>
      <c r="P1641" s="86"/>
      <c r="Q1641" s="85"/>
      <c r="R1641" s="85"/>
      <c r="S1641" s="85"/>
      <c r="T1641" s="87" t="s">
        <v>14</v>
      </c>
      <c r="U1641" s="85"/>
      <c r="V1641" s="85"/>
      <c r="W1641" s="88"/>
    </row>
    <row r="1642" spans="6:23" s="81" customFormat="1" ht="11.25" outlineLevel="5" x14ac:dyDescent="0.2">
      <c r="F1642" s="82"/>
      <c r="G1642" s="83"/>
      <c r="H1642" s="21" t="str">
        <f t="shared" si="42"/>
        <v/>
      </c>
      <c r="I1642" s="84" t="s">
        <v>2410</v>
      </c>
      <c r="J1642" s="215"/>
      <c r="L1642" s="85"/>
      <c r="M1642" s="216">
        <v>-53.913650000000004</v>
      </c>
      <c r="N1642" s="244"/>
      <c r="O1642" s="85"/>
      <c r="P1642" s="86"/>
      <c r="Q1642" s="85"/>
      <c r="R1642" s="85"/>
      <c r="S1642" s="85"/>
      <c r="T1642" s="87" t="s">
        <v>14</v>
      </c>
      <c r="U1642" s="85"/>
      <c r="V1642" s="85"/>
      <c r="W1642" s="88"/>
    </row>
    <row r="1643" spans="6:23" s="81" customFormat="1" ht="11.25" outlineLevel="5" x14ac:dyDescent="0.2">
      <c r="F1643" s="82"/>
      <c r="G1643" s="83"/>
      <c r="H1643" s="21" t="str">
        <f t="shared" si="42"/>
        <v/>
      </c>
      <c r="I1643" s="84" t="s">
        <v>2289</v>
      </c>
      <c r="J1643" s="215"/>
      <c r="L1643" s="85"/>
      <c r="M1643" s="216">
        <v>-3.1312000000000002</v>
      </c>
      <c r="N1643" s="244"/>
      <c r="O1643" s="85"/>
      <c r="P1643" s="86"/>
      <c r="Q1643" s="85"/>
      <c r="R1643" s="85"/>
      <c r="S1643" s="85"/>
      <c r="T1643" s="87" t="s">
        <v>14</v>
      </c>
      <c r="U1643" s="85"/>
      <c r="V1643" s="85"/>
      <c r="W1643" s="88"/>
    </row>
    <row r="1644" spans="6:23" s="81" customFormat="1" ht="11.25" outlineLevel="5" x14ac:dyDescent="0.2">
      <c r="F1644" s="82"/>
      <c r="G1644" s="83"/>
      <c r="H1644" s="21" t="str">
        <f t="shared" si="42"/>
        <v/>
      </c>
      <c r="I1644" s="84" t="s">
        <v>2290</v>
      </c>
      <c r="J1644" s="215"/>
      <c r="L1644" s="85"/>
      <c r="M1644" s="216">
        <v>-1.8032000000000001</v>
      </c>
      <c r="N1644" s="244"/>
      <c r="O1644" s="85"/>
      <c r="P1644" s="86"/>
      <c r="Q1644" s="85"/>
      <c r="R1644" s="85"/>
      <c r="S1644" s="85"/>
      <c r="T1644" s="87" t="s">
        <v>14</v>
      </c>
      <c r="U1644" s="85"/>
      <c r="V1644" s="85"/>
      <c r="W1644" s="88"/>
    </row>
    <row r="1645" spans="6:23" s="81" customFormat="1" ht="11.25" outlineLevel="5" x14ac:dyDescent="0.2">
      <c r="F1645" s="82"/>
      <c r="G1645" s="83"/>
      <c r="H1645" s="21" t="str">
        <f t="shared" si="42"/>
        <v/>
      </c>
      <c r="I1645" s="84" t="s">
        <v>11</v>
      </c>
      <c r="J1645" s="215"/>
      <c r="L1645" s="85"/>
      <c r="M1645" s="216">
        <v>2821.6549500000001</v>
      </c>
      <c r="N1645" s="244"/>
      <c r="O1645" s="85"/>
      <c r="P1645" s="86"/>
      <c r="Q1645" s="85"/>
      <c r="R1645" s="85"/>
      <c r="S1645" s="85"/>
      <c r="T1645" s="87" t="s">
        <v>14</v>
      </c>
      <c r="U1645" s="85"/>
      <c r="V1645" s="85"/>
      <c r="W1645" s="88"/>
    </row>
    <row r="1646" spans="6:23" s="81" customFormat="1" ht="11.25" outlineLevel="5" x14ac:dyDescent="0.2">
      <c r="F1646" s="82"/>
      <c r="G1646" s="83"/>
      <c r="H1646" s="21" t="str">
        <f t="shared" si="42"/>
        <v/>
      </c>
      <c r="I1646" s="84" t="s">
        <v>1101</v>
      </c>
      <c r="J1646" s="215"/>
      <c r="L1646" s="85"/>
      <c r="M1646" s="216">
        <v>0</v>
      </c>
      <c r="N1646" s="244"/>
      <c r="O1646" s="85"/>
      <c r="P1646" s="86"/>
      <c r="Q1646" s="85"/>
      <c r="R1646" s="85"/>
      <c r="S1646" s="85"/>
      <c r="T1646" s="87" t="s">
        <v>14</v>
      </c>
      <c r="U1646" s="85"/>
      <c r="V1646" s="85"/>
      <c r="W1646" s="88"/>
    </row>
    <row r="1647" spans="6:23" s="81" customFormat="1" ht="11.25" outlineLevel="5" x14ac:dyDescent="0.2">
      <c r="F1647" s="82"/>
      <c r="G1647" s="83"/>
      <c r="H1647" s="21" t="str">
        <f t="shared" si="42"/>
        <v/>
      </c>
      <c r="I1647" s="84" t="s">
        <v>2240</v>
      </c>
      <c r="J1647" s="215"/>
      <c r="L1647" s="85"/>
      <c r="M1647" s="216">
        <v>0</v>
      </c>
      <c r="N1647" s="244"/>
      <c r="O1647" s="85"/>
      <c r="P1647" s="86"/>
      <c r="Q1647" s="85"/>
      <c r="R1647" s="85"/>
      <c r="S1647" s="85"/>
      <c r="T1647" s="87" t="s">
        <v>14</v>
      </c>
      <c r="U1647" s="85"/>
      <c r="V1647" s="85"/>
      <c r="W1647" s="88"/>
    </row>
    <row r="1648" spans="6:23" s="81" customFormat="1" ht="11.25" outlineLevel="5" x14ac:dyDescent="0.2">
      <c r="F1648" s="82"/>
      <c r="G1648" s="83"/>
      <c r="H1648" s="21" t="str">
        <f t="shared" si="42"/>
        <v/>
      </c>
      <c r="I1648" s="84" t="s">
        <v>1667</v>
      </c>
      <c r="J1648" s="215"/>
      <c r="L1648" s="85"/>
      <c r="M1648" s="216">
        <v>515.8134</v>
      </c>
      <c r="N1648" s="244"/>
      <c r="O1648" s="85"/>
      <c r="P1648" s="86"/>
      <c r="Q1648" s="85"/>
      <c r="R1648" s="85"/>
      <c r="S1648" s="85"/>
      <c r="T1648" s="87" t="s">
        <v>14</v>
      </c>
      <c r="U1648" s="85"/>
      <c r="V1648" s="85"/>
      <c r="W1648" s="88"/>
    </row>
    <row r="1649" spans="6:23" s="81" customFormat="1" ht="11.25" outlineLevel="5" x14ac:dyDescent="0.2">
      <c r="F1649" s="82"/>
      <c r="G1649" s="83"/>
      <c r="H1649" s="21" t="str">
        <f t="shared" si="42"/>
        <v/>
      </c>
      <c r="I1649" s="84" t="s">
        <v>1986</v>
      </c>
      <c r="J1649" s="215"/>
      <c r="L1649" s="85"/>
      <c r="M1649" s="216">
        <v>1038.2896499999999</v>
      </c>
      <c r="N1649" s="244"/>
      <c r="O1649" s="85"/>
      <c r="P1649" s="86"/>
      <c r="Q1649" s="85"/>
      <c r="R1649" s="85"/>
      <c r="S1649" s="85"/>
      <c r="T1649" s="87" t="s">
        <v>14</v>
      </c>
      <c r="U1649" s="85"/>
      <c r="V1649" s="85"/>
      <c r="W1649" s="88"/>
    </row>
    <row r="1650" spans="6:23" s="81" customFormat="1" ht="11.25" outlineLevel="5" x14ac:dyDescent="0.2">
      <c r="F1650" s="82"/>
      <c r="G1650" s="83"/>
      <c r="H1650" s="21" t="str">
        <f t="shared" si="42"/>
        <v/>
      </c>
      <c r="I1650" s="84" t="s">
        <v>1446</v>
      </c>
      <c r="J1650" s="215"/>
      <c r="L1650" s="85"/>
      <c r="M1650" s="216">
        <v>17.790175000000012</v>
      </c>
      <c r="N1650" s="244"/>
      <c r="O1650" s="85"/>
      <c r="P1650" s="86"/>
      <c r="Q1650" s="85"/>
      <c r="R1650" s="85"/>
      <c r="S1650" s="85"/>
      <c r="T1650" s="87" t="s">
        <v>14</v>
      </c>
      <c r="U1650" s="85"/>
      <c r="V1650" s="85"/>
      <c r="W1650" s="88"/>
    </row>
    <row r="1651" spans="6:23" s="81" customFormat="1" ht="11.25" outlineLevel="5" x14ac:dyDescent="0.2">
      <c r="F1651" s="82"/>
      <c r="G1651" s="83"/>
      <c r="H1651" s="21" t="str">
        <f t="shared" si="42"/>
        <v/>
      </c>
      <c r="I1651" s="84" t="s">
        <v>2265</v>
      </c>
      <c r="J1651" s="215"/>
      <c r="L1651" s="85"/>
      <c r="M1651" s="216">
        <v>0</v>
      </c>
      <c r="N1651" s="244"/>
      <c r="O1651" s="85"/>
      <c r="P1651" s="86"/>
      <c r="Q1651" s="85"/>
      <c r="R1651" s="85"/>
      <c r="S1651" s="85"/>
      <c r="T1651" s="87" t="s">
        <v>14</v>
      </c>
      <c r="U1651" s="85"/>
      <c r="V1651" s="85"/>
      <c r="W1651" s="88"/>
    </row>
    <row r="1652" spans="6:23" s="81" customFormat="1" ht="11.25" outlineLevel="5" x14ac:dyDescent="0.2">
      <c r="F1652" s="82"/>
      <c r="G1652" s="83"/>
      <c r="H1652" s="21" t="str">
        <f t="shared" si="42"/>
        <v/>
      </c>
      <c r="I1652" s="84" t="s">
        <v>1985</v>
      </c>
      <c r="J1652" s="215"/>
      <c r="L1652" s="85"/>
      <c r="M1652" s="216">
        <v>1619.09745</v>
      </c>
      <c r="N1652" s="244"/>
      <c r="O1652" s="85"/>
      <c r="P1652" s="86"/>
      <c r="Q1652" s="85"/>
      <c r="R1652" s="85"/>
      <c r="S1652" s="85"/>
      <c r="T1652" s="87" t="s">
        <v>14</v>
      </c>
      <c r="U1652" s="85"/>
      <c r="V1652" s="85"/>
      <c r="W1652" s="88"/>
    </row>
    <row r="1653" spans="6:23" s="81" customFormat="1" ht="11.25" outlineLevel="5" x14ac:dyDescent="0.2">
      <c r="F1653" s="82"/>
      <c r="G1653" s="83"/>
      <c r="H1653" s="21" t="str">
        <f t="shared" si="42"/>
        <v/>
      </c>
      <c r="I1653" s="84" t="s">
        <v>1079</v>
      </c>
      <c r="J1653" s="215"/>
      <c r="L1653" s="85"/>
      <c r="M1653" s="216">
        <v>22.595749999999999</v>
      </c>
      <c r="N1653" s="244"/>
      <c r="O1653" s="85"/>
      <c r="P1653" s="86"/>
      <c r="Q1653" s="85"/>
      <c r="R1653" s="85"/>
      <c r="S1653" s="85"/>
      <c r="T1653" s="87" t="s">
        <v>14</v>
      </c>
      <c r="U1653" s="85"/>
      <c r="V1653" s="85"/>
      <c r="W1653" s="88"/>
    </row>
    <row r="1654" spans="6:23" s="81" customFormat="1" ht="11.25" outlineLevel="5" x14ac:dyDescent="0.2">
      <c r="F1654" s="82"/>
      <c r="G1654" s="83"/>
      <c r="H1654" s="21" t="str">
        <f t="shared" si="42"/>
        <v/>
      </c>
      <c r="I1654" s="84" t="s">
        <v>2258</v>
      </c>
      <c r="J1654" s="215"/>
      <c r="L1654" s="85"/>
      <c r="M1654" s="216">
        <v>0</v>
      </c>
      <c r="N1654" s="244"/>
      <c r="O1654" s="85"/>
      <c r="P1654" s="86"/>
      <c r="Q1654" s="85"/>
      <c r="R1654" s="85"/>
      <c r="S1654" s="85"/>
      <c r="T1654" s="87" t="s">
        <v>14</v>
      </c>
      <c r="U1654" s="85"/>
      <c r="V1654" s="85"/>
      <c r="W1654" s="88"/>
    </row>
    <row r="1655" spans="6:23" s="81" customFormat="1" ht="11.25" outlineLevel="5" x14ac:dyDescent="0.2">
      <c r="F1655" s="82"/>
      <c r="G1655" s="83"/>
      <c r="H1655" s="21" t="str">
        <f t="shared" si="42"/>
        <v/>
      </c>
      <c r="I1655" s="84" t="s">
        <v>1353</v>
      </c>
      <c r="J1655" s="215"/>
      <c r="L1655" s="85"/>
      <c r="M1655" s="216">
        <v>73.196200000000005</v>
      </c>
      <c r="N1655" s="244"/>
      <c r="O1655" s="85"/>
      <c r="P1655" s="86"/>
      <c r="Q1655" s="85"/>
      <c r="R1655" s="85"/>
      <c r="S1655" s="85"/>
      <c r="T1655" s="87" t="s">
        <v>14</v>
      </c>
      <c r="U1655" s="85"/>
      <c r="V1655" s="85"/>
      <c r="W1655" s="88"/>
    </row>
    <row r="1656" spans="6:23" s="81" customFormat="1" ht="11.25" outlineLevel="5" x14ac:dyDescent="0.2">
      <c r="F1656" s="82"/>
      <c r="G1656" s="83"/>
      <c r="H1656" s="21" t="str">
        <f t="shared" si="42"/>
        <v/>
      </c>
      <c r="I1656" s="84" t="s">
        <v>1983</v>
      </c>
      <c r="J1656" s="215"/>
      <c r="L1656" s="85"/>
      <c r="M1656" s="216">
        <v>331.17315000000002</v>
      </c>
      <c r="N1656" s="244"/>
      <c r="O1656" s="85"/>
      <c r="P1656" s="86"/>
      <c r="Q1656" s="85"/>
      <c r="R1656" s="85"/>
      <c r="S1656" s="85"/>
      <c r="T1656" s="87" t="s">
        <v>14</v>
      </c>
      <c r="U1656" s="85"/>
      <c r="V1656" s="85"/>
      <c r="W1656" s="88"/>
    </row>
    <row r="1657" spans="6:23" s="81" customFormat="1" ht="11.25" outlineLevel="5" x14ac:dyDescent="0.2">
      <c r="F1657" s="82"/>
      <c r="G1657" s="83"/>
      <c r="H1657" s="21" t="str">
        <f t="shared" si="42"/>
        <v/>
      </c>
      <c r="I1657" s="84" t="s">
        <v>1030</v>
      </c>
      <c r="J1657" s="215"/>
      <c r="L1657" s="85"/>
      <c r="M1657" s="216">
        <v>28.719499999999996</v>
      </c>
      <c r="N1657" s="244"/>
      <c r="O1657" s="85"/>
      <c r="P1657" s="86"/>
      <c r="Q1657" s="85"/>
      <c r="R1657" s="85"/>
      <c r="S1657" s="85"/>
      <c r="T1657" s="87" t="s">
        <v>14</v>
      </c>
      <c r="U1657" s="85"/>
      <c r="V1657" s="85"/>
      <c r="W1657" s="88"/>
    </row>
    <row r="1658" spans="6:23" s="81" customFormat="1" ht="11.25" outlineLevel="5" x14ac:dyDescent="0.2">
      <c r="F1658" s="82"/>
      <c r="G1658" s="83"/>
      <c r="H1658" s="21" t="str">
        <f t="shared" si="42"/>
        <v/>
      </c>
      <c r="I1658" s="84" t="s">
        <v>2243</v>
      </c>
      <c r="J1658" s="215"/>
      <c r="L1658" s="85"/>
      <c r="M1658" s="216">
        <v>0</v>
      </c>
      <c r="N1658" s="244"/>
      <c r="O1658" s="85"/>
      <c r="P1658" s="86"/>
      <c r="Q1658" s="85"/>
      <c r="R1658" s="85"/>
      <c r="S1658" s="85"/>
      <c r="T1658" s="87" t="s">
        <v>14</v>
      </c>
      <c r="U1658" s="85"/>
      <c r="V1658" s="85"/>
      <c r="W1658" s="88"/>
    </row>
    <row r="1659" spans="6:23" s="81" customFormat="1" ht="11.25" outlineLevel="5" x14ac:dyDescent="0.2">
      <c r="F1659" s="82"/>
      <c r="G1659" s="83"/>
      <c r="H1659" s="21" t="str">
        <f t="shared" si="42"/>
        <v/>
      </c>
      <c r="I1659" s="84" t="s">
        <v>1982</v>
      </c>
      <c r="J1659" s="215"/>
      <c r="L1659" s="85"/>
      <c r="M1659" s="216">
        <v>517.79145000000005</v>
      </c>
      <c r="N1659" s="244"/>
      <c r="O1659" s="85"/>
      <c r="P1659" s="86"/>
      <c r="Q1659" s="85"/>
      <c r="R1659" s="85"/>
      <c r="S1659" s="85"/>
      <c r="T1659" s="87" t="s">
        <v>14</v>
      </c>
      <c r="U1659" s="85"/>
      <c r="V1659" s="85"/>
      <c r="W1659" s="88"/>
    </row>
    <row r="1660" spans="6:23" s="81" customFormat="1" ht="11.25" outlineLevel="5" x14ac:dyDescent="0.2">
      <c r="F1660" s="82"/>
      <c r="G1660" s="83"/>
      <c r="H1660" s="21" t="str">
        <f t="shared" si="42"/>
        <v/>
      </c>
      <c r="I1660" s="84" t="s">
        <v>1420</v>
      </c>
      <c r="J1660" s="215"/>
      <c r="L1660" s="85"/>
      <c r="M1660" s="216">
        <v>22.611550000000012</v>
      </c>
      <c r="N1660" s="244"/>
      <c r="O1660" s="85"/>
      <c r="P1660" s="86"/>
      <c r="Q1660" s="85"/>
      <c r="R1660" s="85"/>
      <c r="S1660" s="85"/>
      <c r="T1660" s="87" t="s">
        <v>14</v>
      </c>
      <c r="U1660" s="85"/>
      <c r="V1660" s="85"/>
      <c r="W1660" s="88"/>
    </row>
    <row r="1661" spans="6:23" s="81" customFormat="1" ht="11.25" outlineLevel="5" x14ac:dyDescent="0.2">
      <c r="F1661" s="82"/>
      <c r="G1661" s="83"/>
      <c r="H1661" s="21" t="str">
        <f t="shared" si="42"/>
        <v/>
      </c>
      <c r="I1661" s="84" t="s">
        <v>1428</v>
      </c>
      <c r="J1661" s="215"/>
      <c r="L1661" s="85"/>
      <c r="M1661" s="216">
        <v>0</v>
      </c>
      <c r="N1661" s="244"/>
      <c r="O1661" s="85"/>
      <c r="P1661" s="86"/>
      <c r="Q1661" s="85"/>
      <c r="R1661" s="85"/>
      <c r="S1661" s="85"/>
      <c r="T1661" s="87" t="s">
        <v>14</v>
      </c>
      <c r="U1661" s="85"/>
      <c r="V1661" s="85"/>
      <c r="W1661" s="88"/>
    </row>
    <row r="1662" spans="6:23" s="81" customFormat="1" ht="11.25" outlineLevel="5" x14ac:dyDescent="0.2">
      <c r="F1662" s="82"/>
      <c r="G1662" s="83"/>
      <c r="H1662" s="21" t="str">
        <f t="shared" si="42"/>
        <v/>
      </c>
      <c r="I1662" s="84" t="s">
        <v>2403</v>
      </c>
      <c r="J1662" s="215"/>
      <c r="L1662" s="85"/>
      <c r="M1662" s="216">
        <v>-717.15199999999993</v>
      </c>
      <c r="N1662" s="244"/>
      <c r="O1662" s="85"/>
      <c r="P1662" s="86"/>
      <c r="Q1662" s="85"/>
      <c r="R1662" s="85"/>
      <c r="S1662" s="85"/>
      <c r="T1662" s="87" t="s">
        <v>14</v>
      </c>
      <c r="U1662" s="85"/>
      <c r="V1662" s="85"/>
      <c r="W1662" s="88"/>
    </row>
    <row r="1663" spans="6:23" s="81" customFormat="1" ht="11.25" outlineLevel="5" x14ac:dyDescent="0.2">
      <c r="F1663" s="82"/>
      <c r="G1663" s="83"/>
      <c r="H1663" s="21" t="str">
        <f t="shared" si="42"/>
        <v/>
      </c>
      <c r="I1663" s="84" t="s">
        <v>2381</v>
      </c>
      <c r="J1663" s="215"/>
      <c r="L1663" s="85"/>
      <c r="M1663" s="216">
        <v>-179.28799999999998</v>
      </c>
      <c r="N1663" s="244"/>
      <c r="O1663" s="85"/>
      <c r="P1663" s="86"/>
      <c r="Q1663" s="85"/>
      <c r="R1663" s="85"/>
      <c r="S1663" s="85"/>
      <c r="T1663" s="87" t="s">
        <v>14</v>
      </c>
      <c r="U1663" s="85"/>
      <c r="V1663" s="85"/>
      <c r="W1663" s="88"/>
    </row>
    <row r="1664" spans="6:23" s="81" customFormat="1" ht="11.25" outlineLevel="5" x14ac:dyDescent="0.2">
      <c r="F1664" s="82"/>
      <c r="G1664" s="83"/>
      <c r="H1664" s="21" t="str">
        <f t="shared" si="42"/>
        <v/>
      </c>
      <c r="I1664" s="84" t="s">
        <v>2387</v>
      </c>
      <c r="J1664" s="215"/>
      <c r="L1664" s="85"/>
      <c r="M1664" s="216">
        <v>-137.29039999999998</v>
      </c>
      <c r="N1664" s="244"/>
      <c r="O1664" s="85"/>
      <c r="P1664" s="86"/>
      <c r="Q1664" s="85"/>
      <c r="R1664" s="85"/>
      <c r="S1664" s="85"/>
      <c r="T1664" s="87" t="s">
        <v>14</v>
      </c>
      <c r="U1664" s="85"/>
      <c r="V1664" s="85"/>
      <c r="W1664" s="88"/>
    </row>
    <row r="1665" spans="6:25" s="81" customFormat="1" ht="11.25" outlineLevel="5" x14ac:dyDescent="0.2">
      <c r="F1665" s="82"/>
      <c r="G1665" s="83"/>
      <c r="H1665" s="21" t="str">
        <f t="shared" si="42"/>
        <v/>
      </c>
      <c r="I1665" s="84" t="s">
        <v>2379</v>
      </c>
      <c r="J1665" s="215"/>
      <c r="L1665" s="85"/>
      <c r="M1665" s="216">
        <v>-31.682399999999994</v>
      </c>
      <c r="N1665" s="244"/>
      <c r="O1665" s="85"/>
      <c r="P1665" s="86"/>
      <c r="Q1665" s="85"/>
      <c r="R1665" s="85"/>
      <c r="S1665" s="85"/>
      <c r="T1665" s="87" t="s">
        <v>14</v>
      </c>
      <c r="U1665" s="85"/>
      <c r="V1665" s="85"/>
      <c r="W1665" s="88"/>
    </row>
    <row r="1666" spans="6:25" s="81" customFormat="1" ht="11.25" outlineLevel="5" x14ac:dyDescent="0.2">
      <c r="F1666" s="82"/>
      <c r="G1666" s="83"/>
      <c r="H1666" s="21" t="str">
        <f t="shared" si="42"/>
        <v/>
      </c>
      <c r="I1666" s="84" t="s">
        <v>2315</v>
      </c>
      <c r="J1666" s="215"/>
      <c r="L1666" s="85"/>
      <c r="M1666" s="216">
        <v>-0.85280000000000011</v>
      </c>
      <c r="N1666" s="244"/>
      <c r="O1666" s="85"/>
      <c r="P1666" s="86"/>
      <c r="Q1666" s="85"/>
      <c r="R1666" s="85"/>
      <c r="S1666" s="85"/>
      <c r="T1666" s="87" t="s">
        <v>14</v>
      </c>
      <c r="U1666" s="85"/>
      <c r="V1666" s="85"/>
      <c r="W1666" s="88"/>
    </row>
    <row r="1667" spans="6:25" s="81" customFormat="1" ht="11.25" outlineLevel="5" x14ac:dyDescent="0.2">
      <c r="F1667" s="82"/>
      <c r="G1667" s="83"/>
      <c r="H1667" s="21" t="str">
        <f t="shared" si="42"/>
        <v/>
      </c>
      <c r="I1667" s="84" t="s">
        <v>2390</v>
      </c>
      <c r="J1667" s="215"/>
      <c r="L1667" s="85"/>
      <c r="M1667" s="216">
        <v>-61.020400000000002</v>
      </c>
      <c r="N1667" s="244"/>
      <c r="O1667" s="85"/>
      <c r="P1667" s="86"/>
      <c r="Q1667" s="85"/>
      <c r="R1667" s="85"/>
      <c r="S1667" s="85"/>
      <c r="T1667" s="87" t="s">
        <v>14</v>
      </c>
      <c r="U1667" s="85"/>
      <c r="V1667" s="85"/>
      <c r="W1667" s="88"/>
    </row>
    <row r="1668" spans="6:25" s="81" customFormat="1" ht="11.25" outlineLevel="5" x14ac:dyDescent="0.2">
      <c r="F1668" s="82"/>
      <c r="G1668" s="83"/>
      <c r="H1668" s="21" t="str">
        <f t="shared" si="42"/>
        <v/>
      </c>
      <c r="I1668" s="84" t="s">
        <v>2391</v>
      </c>
      <c r="J1668" s="215"/>
      <c r="L1668" s="85"/>
      <c r="M1668" s="216">
        <v>-36.282400000000003</v>
      </c>
      <c r="N1668" s="244"/>
      <c r="O1668" s="85"/>
      <c r="P1668" s="86"/>
      <c r="Q1668" s="85"/>
      <c r="R1668" s="85"/>
      <c r="S1668" s="85"/>
      <c r="T1668" s="87" t="s">
        <v>14</v>
      </c>
      <c r="U1668" s="85"/>
      <c r="V1668" s="85"/>
      <c r="W1668" s="88"/>
    </row>
    <row r="1669" spans="6:25" s="81" customFormat="1" ht="11.25" outlineLevel="5" x14ac:dyDescent="0.2">
      <c r="F1669" s="82"/>
      <c r="G1669" s="83"/>
      <c r="H1669" s="21" t="str">
        <f t="shared" si="42"/>
        <v/>
      </c>
      <c r="I1669" s="84" t="s">
        <v>2290</v>
      </c>
      <c r="J1669" s="215"/>
      <c r="L1669" s="85"/>
      <c r="M1669" s="216">
        <v>-1.8032000000000001</v>
      </c>
      <c r="N1669" s="244"/>
      <c r="O1669" s="85"/>
      <c r="P1669" s="86"/>
      <c r="Q1669" s="85"/>
      <c r="R1669" s="85"/>
      <c r="S1669" s="85"/>
      <c r="T1669" s="87" t="s">
        <v>14</v>
      </c>
      <c r="U1669" s="85"/>
      <c r="V1669" s="85"/>
      <c r="W1669" s="88"/>
    </row>
    <row r="1670" spans="6:25" s="81" customFormat="1" ht="11.25" outlineLevel="5" x14ac:dyDescent="0.2">
      <c r="F1670" s="82"/>
      <c r="G1670" s="83"/>
      <c r="H1670" s="21" t="str">
        <f t="shared" si="42"/>
        <v/>
      </c>
      <c r="I1670" s="84" t="s">
        <v>11</v>
      </c>
      <c r="J1670" s="215"/>
      <c r="L1670" s="85"/>
      <c r="M1670" s="216">
        <v>3021.7066749999999</v>
      </c>
      <c r="N1670" s="244"/>
      <c r="O1670" s="85"/>
      <c r="P1670" s="86"/>
      <c r="Q1670" s="85"/>
      <c r="R1670" s="85"/>
      <c r="S1670" s="85"/>
      <c r="T1670" s="87" t="s">
        <v>14</v>
      </c>
      <c r="U1670" s="85"/>
      <c r="V1670" s="85"/>
      <c r="W1670" s="88"/>
    </row>
    <row r="1671" spans="6:25" s="205" customFormat="1" ht="12" outlineLevel="4" x14ac:dyDescent="0.2">
      <c r="F1671" s="72">
        <v>172</v>
      </c>
      <c r="G1671" s="73" t="s">
        <v>13</v>
      </c>
      <c r="H1671" s="74" t="s">
        <v>456</v>
      </c>
      <c r="I1671" s="75" t="s">
        <v>2119</v>
      </c>
      <c r="J1671" s="73" t="s">
        <v>38</v>
      </c>
      <c r="K1671" s="76">
        <v>5843.3620000000001</v>
      </c>
      <c r="L1671" s="77">
        <v>2</v>
      </c>
      <c r="M1671" s="206">
        <v>5960.2292399999997</v>
      </c>
      <c r="N1671" s="232"/>
      <c r="O1671" s="77">
        <f>M1671*N1671</f>
        <v>0</v>
      </c>
      <c r="P1671" s="79">
        <v>4.1999999999999997E-3</v>
      </c>
      <c r="Q1671" s="80">
        <f>M1671*P1671</f>
        <v>25.032962807999997</v>
      </c>
      <c r="R1671" s="79"/>
      <c r="S1671" s="80">
        <f>M1671*R1671</f>
        <v>0</v>
      </c>
      <c r="T1671" s="78">
        <v>15</v>
      </c>
      <c r="U1671" s="78">
        <f>O1671*(T1671/100)</f>
        <v>0</v>
      </c>
      <c r="V1671" s="78">
        <f>O1671+U1671</f>
        <v>0</v>
      </c>
      <c r="W1671" s="75"/>
      <c r="X1671" s="96" t="s">
        <v>1123</v>
      </c>
      <c r="Y1671" s="96">
        <v>1</v>
      </c>
    </row>
    <row r="1672" spans="6:25" s="71" customFormat="1" ht="12" outlineLevel="4" x14ac:dyDescent="0.2">
      <c r="F1672" s="207"/>
      <c r="G1672" s="208"/>
      <c r="H1672" s="19" t="s">
        <v>1053</v>
      </c>
      <c r="I1672" s="228"/>
      <c r="J1672" s="221"/>
      <c r="K1672" s="221"/>
      <c r="L1672" s="221"/>
      <c r="M1672" s="221"/>
      <c r="N1672" s="245"/>
      <c r="O1672" s="231"/>
      <c r="P1672" s="209"/>
      <c r="Q1672" s="210"/>
      <c r="R1672" s="209"/>
      <c r="S1672" s="210"/>
      <c r="T1672" s="211"/>
      <c r="U1672" s="211"/>
      <c r="V1672" s="211"/>
      <c r="W1672" s="212"/>
      <c r="X1672" s="212"/>
      <c r="Y1672" s="212"/>
    </row>
    <row r="1673" spans="6:25" s="71" customFormat="1" ht="6" customHeight="1" outlineLevel="4" x14ac:dyDescent="0.2">
      <c r="F1673" s="207"/>
      <c r="G1673" s="208"/>
      <c r="H1673" s="20"/>
      <c r="I1673" s="212"/>
      <c r="J1673" s="208"/>
      <c r="K1673" s="213"/>
      <c r="L1673" s="214"/>
      <c r="M1673" s="213"/>
      <c r="N1673" s="241"/>
      <c r="O1673" s="214"/>
      <c r="P1673" s="209"/>
      <c r="Q1673" s="210"/>
      <c r="R1673" s="209"/>
      <c r="S1673" s="210"/>
      <c r="T1673" s="211"/>
      <c r="U1673" s="211"/>
      <c r="V1673" s="211"/>
      <c r="W1673" s="212"/>
      <c r="X1673" s="212"/>
      <c r="Y1673" s="212"/>
    </row>
    <row r="1674" spans="6:25" s="81" customFormat="1" ht="22.5" outlineLevel="5" x14ac:dyDescent="0.2">
      <c r="F1674" s="82"/>
      <c r="G1674" s="83"/>
      <c r="H1674" s="21" t="str">
        <f>IF(AND(H1673&lt;&gt;"Výkaz výměr:",I1673=""),"Výkaz výměr:","")</f>
        <v>Výkaz výměr:</v>
      </c>
      <c r="I1674" s="84" t="s">
        <v>3415</v>
      </c>
      <c r="J1674" s="215"/>
      <c r="L1674" s="85"/>
      <c r="M1674" s="216">
        <v>0</v>
      </c>
      <c r="N1674" s="244"/>
      <c r="O1674" s="85"/>
      <c r="P1674" s="86"/>
      <c r="Q1674" s="85"/>
      <c r="R1674" s="85"/>
      <c r="S1674" s="85"/>
      <c r="T1674" s="87" t="s">
        <v>14</v>
      </c>
      <c r="U1674" s="85"/>
      <c r="V1674" s="85"/>
      <c r="W1674" s="88"/>
    </row>
    <row r="1675" spans="6:25" s="81" customFormat="1" ht="11.25" outlineLevel="5" x14ac:dyDescent="0.2">
      <c r="F1675" s="82"/>
      <c r="G1675" s="83"/>
      <c r="H1675" s="21" t="str">
        <f>IF(AND(H1674&lt;&gt;"Výkaz výměr:",I1674=""),"Výkaz výměr:","")</f>
        <v/>
      </c>
      <c r="I1675" s="84" t="s">
        <v>320</v>
      </c>
      <c r="J1675" s="215"/>
      <c r="L1675" s="85"/>
      <c r="M1675" s="216">
        <v>5843.3620000000001</v>
      </c>
      <c r="N1675" s="244"/>
      <c r="O1675" s="85"/>
      <c r="P1675" s="86"/>
      <c r="Q1675" s="85"/>
      <c r="R1675" s="85"/>
      <c r="S1675" s="85"/>
      <c r="T1675" s="87" t="s">
        <v>14</v>
      </c>
      <c r="U1675" s="85"/>
      <c r="V1675" s="85"/>
      <c r="W1675" s="88"/>
    </row>
    <row r="1676" spans="6:25" s="205" customFormat="1" ht="36" outlineLevel="4" x14ac:dyDescent="0.2">
      <c r="F1676" s="72">
        <v>173</v>
      </c>
      <c r="G1676" s="73" t="s">
        <v>34</v>
      </c>
      <c r="H1676" s="74" t="s">
        <v>974</v>
      </c>
      <c r="I1676" s="75" t="s">
        <v>3313</v>
      </c>
      <c r="J1676" s="73" t="s">
        <v>38</v>
      </c>
      <c r="K1676" s="76">
        <v>1019.0887500000002</v>
      </c>
      <c r="L1676" s="77">
        <v>0</v>
      </c>
      <c r="M1676" s="206">
        <v>1019.0887500000002</v>
      </c>
      <c r="N1676" s="232"/>
      <c r="O1676" s="77">
        <f>M1676*N1676</f>
        <v>0</v>
      </c>
      <c r="P1676" s="79">
        <v>9.4400000000000005E-3</v>
      </c>
      <c r="Q1676" s="80">
        <f>M1676*P1676</f>
        <v>9.6201978000000032</v>
      </c>
      <c r="R1676" s="79"/>
      <c r="S1676" s="80">
        <f>M1676*R1676</f>
        <v>0</v>
      </c>
      <c r="T1676" s="78">
        <v>15</v>
      </c>
      <c r="U1676" s="78">
        <f>O1676*(T1676/100)</f>
        <v>0</v>
      </c>
      <c r="V1676" s="78">
        <f>O1676+U1676</f>
        <v>0</v>
      </c>
      <c r="W1676" s="75" t="s">
        <v>3076</v>
      </c>
      <c r="X1676" s="96" t="s">
        <v>1090</v>
      </c>
      <c r="Y1676" s="96">
        <v>1</v>
      </c>
    </row>
    <row r="1677" spans="6:25" s="71" customFormat="1" ht="45" outlineLevel="4" x14ac:dyDescent="0.2">
      <c r="F1677" s="207"/>
      <c r="G1677" s="208"/>
      <c r="H1677" s="19" t="s">
        <v>1053</v>
      </c>
      <c r="I1677" s="228" t="s">
        <v>3492</v>
      </c>
      <c r="J1677" s="221"/>
      <c r="K1677" s="221"/>
      <c r="L1677" s="221"/>
      <c r="M1677" s="221"/>
      <c r="N1677" s="245"/>
      <c r="O1677" s="231"/>
      <c r="P1677" s="209"/>
      <c r="Q1677" s="210"/>
      <c r="R1677" s="209"/>
      <c r="S1677" s="210"/>
      <c r="T1677" s="211"/>
      <c r="U1677" s="211"/>
      <c r="V1677" s="211"/>
      <c r="W1677" s="212"/>
      <c r="X1677" s="212"/>
      <c r="Y1677" s="212"/>
    </row>
    <row r="1678" spans="6:25" s="71" customFormat="1" ht="6" customHeight="1" outlineLevel="4" x14ac:dyDescent="0.2">
      <c r="F1678" s="207"/>
      <c r="G1678" s="208"/>
      <c r="H1678" s="20"/>
      <c r="I1678" s="212"/>
      <c r="J1678" s="208"/>
      <c r="K1678" s="213"/>
      <c r="L1678" s="214"/>
      <c r="M1678" s="213"/>
      <c r="N1678" s="241"/>
      <c r="O1678" s="214"/>
      <c r="P1678" s="209"/>
      <c r="Q1678" s="210"/>
      <c r="R1678" s="209"/>
      <c r="S1678" s="210"/>
      <c r="T1678" s="211"/>
      <c r="U1678" s="211"/>
      <c r="V1678" s="211"/>
      <c r="W1678" s="212"/>
      <c r="X1678" s="212"/>
      <c r="Y1678" s="212"/>
    </row>
    <row r="1679" spans="6:25" s="81" customFormat="1" ht="22.5" outlineLevel="5" x14ac:dyDescent="0.2">
      <c r="F1679" s="82"/>
      <c r="G1679" s="83"/>
      <c r="H1679" s="21" t="str">
        <f t="shared" ref="H1679:H1702" si="43">IF(AND(H1678&lt;&gt;"Výkaz výměr:",I1678=""),"Výkaz výměr:","")</f>
        <v>Výkaz výměr:</v>
      </c>
      <c r="I1679" s="84" t="s">
        <v>2982</v>
      </c>
      <c r="J1679" s="215"/>
      <c r="L1679" s="85"/>
      <c r="M1679" s="216">
        <v>0</v>
      </c>
      <c r="N1679" s="244"/>
      <c r="O1679" s="85"/>
      <c r="P1679" s="86"/>
      <c r="Q1679" s="85"/>
      <c r="R1679" s="85"/>
      <c r="S1679" s="85"/>
      <c r="T1679" s="87" t="s">
        <v>14</v>
      </c>
      <c r="U1679" s="85"/>
      <c r="V1679" s="85"/>
      <c r="W1679" s="88"/>
    </row>
    <row r="1680" spans="6:25" s="81" customFormat="1" ht="11.25" outlineLevel="5" x14ac:dyDescent="0.2">
      <c r="F1680" s="82"/>
      <c r="G1680" s="83"/>
      <c r="H1680" s="21" t="str">
        <f t="shared" si="43"/>
        <v/>
      </c>
      <c r="I1680" s="84" t="s">
        <v>1204</v>
      </c>
      <c r="J1680" s="215"/>
      <c r="L1680" s="85"/>
      <c r="M1680" s="216">
        <v>0</v>
      </c>
      <c r="N1680" s="244"/>
      <c r="O1680" s="85"/>
      <c r="P1680" s="86"/>
      <c r="Q1680" s="85"/>
      <c r="R1680" s="85"/>
      <c r="S1680" s="85"/>
      <c r="T1680" s="87" t="s">
        <v>14</v>
      </c>
      <c r="U1680" s="85"/>
      <c r="V1680" s="85"/>
      <c r="W1680" s="88"/>
    </row>
    <row r="1681" spans="6:23" s="81" customFormat="1" ht="11.25" outlineLevel="5" x14ac:dyDescent="0.2">
      <c r="F1681" s="82"/>
      <c r="G1681" s="83"/>
      <c r="H1681" s="21" t="str">
        <f t="shared" si="43"/>
        <v/>
      </c>
      <c r="I1681" s="84" t="s">
        <v>2240</v>
      </c>
      <c r="J1681" s="215"/>
      <c r="L1681" s="85"/>
      <c r="M1681" s="216">
        <v>0</v>
      </c>
      <c r="N1681" s="244"/>
      <c r="O1681" s="85"/>
      <c r="P1681" s="86"/>
      <c r="Q1681" s="85"/>
      <c r="R1681" s="85"/>
      <c r="S1681" s="85"/>
      <c r="T1681" s="87" t="s">
        <v>14</v>
      </c>
      <c r="U1681" s="85"/>
      <c r="V1681" s="85"/>
      <c r="W1681" s="88"/>
    </row>
    <row r="1682" spans="6:23" s="81" customFormat="1" ht="22.5" outlineLevel="5" x14ac:dyDescent="0.2">
      <c r="F1682" s="82"/>
      <c r="G1682" s="83"/>
      <c r="H1682" s="21" t="str">
        <f t="shared" si="43"/>
        <v/>
      </c>
      <c r="I1682" s="84" t="s">
        <v>2678</v>
      </c>
      <c r="J1682" s="215"/>
      <c r="L1682" s="85"/>
      <c r="M1682" s="216">
        <v>284.017</v>
      </c>
      <c r="N1682" s="244"/>
      <c r="O1682" s="85"/>
      <c r="P1682" s="86"/>
      <c r="Q1682" s="85"/>
      <c r="R1682" s="85"/>
      <c r="S1682" s="85"/>
      <c r="T1682" s="87" t="s">
        <v>14</v>
      </c>
      <c r="U1682" s="85"/>
      <c r="V1682" s="85"/>
      <c r="W1682" s="88"/>
    </row>
    <row r="1683" spans="6:23" s="81" customFormat="1" ht="11.25" outlineLevel="5" x14ac:dyDescent="0.2">
      <c r="F1683" s="82"/>
      <c r="G1683" s="83"/>
      <c r="H1683" s="21" t="str">
        <f t="shared" si="43"/>
        <v/>
      </c>
      <c r="I1683" s="84" t="s">
        <v>2351</v>
      </c>
      <c r="J1683" s="215"/>
      <c r="L1683" s="85"/>
      <c r="M1683" s="216">
        <v>-37.398400000000002</v>
      </c>
      <c r="N1683" s="244"/>
      <c r="O1683" s="85"/>
      <c r="P1683" s="86"/>
      <c r="Q1683" s="85"/>
      <c r="R1683" s="85"/>
      <c r="S1683" s="85"/>
      <c r="T1683" s="87" t="s">
        <v>14</v>
      </c>
      <c r="U1683" s="85"/>
      <c r="V1683" s="85"/>
      <c r="W1683" s="88"/>
    </row>
    <row r="1684" spans="6:23" s="81" customFormat="1" ht="11.25" outlineLevel="5" x14ac:dyDescent="0.2">
      <c r="F1684" s="82"/>
      <c r="G1684" s="83"/>
      <c r="H1684" s="21" t="str">
        <f t="shared" si="43"/>
        <v/>
      </c>
      <c r="I1684" s="84" t="s">
        <v>2352</v>
      </c>
      <c r="J1684" s="215"/>
      <c r="L1684" s="85"/>
      <c r="M1684" s="216">
        <v>-37.398400000000002</v>
      </c>
      <c r="N1684" s="244"/>
      <c r="O1684" s="85"/>
      <c r="P1684" s="86"/>
      <c r="Q1684" s="85"/>
      <c r="R1684" s="85"/>
      <c r="S1684" s="85"/>
      <c r="T1684" s="87" t="s">
        <v>14</v>
      </c>
      <c r="U1684" s="85"/>
      <c r="V1684" s="85"/>
      <c r="W1684" s="88"/>
    </row>
    <row r="1685" spans="6:23" s="81" customFormat="1" ht="11.25" outlineLevel="5" x14ac:dyDescent="0.2">
      <c r="F1685" s="82"/>
      <c r="G1685" s="83"/>
      <c r="H1685" s="21" t="str">
        <f t="shared" si="43"/>
        <v/>
      </c>
      <c r="I1685" s="84" t="s">
        <v>2353</v>
      </c>
      <c r="J1685" s="215"/>
      <c r="L1685" s="85"/>
      <c r="M1685" s="216">
        <v>-37.398400000000002</v>
      </c>
      <c r="N1685" s="244"/>
      <c r="O1685" s="85"/>
      <c r="P1685" s="86"/>
      <c r="Q1685" s="85"/>
      <c r="R1685" s="85"/>
      <c r="S1685" s="85"/>
      <c r="T1685" s="87" t="s">
        <v>14</v>
      </c>
      <c r="U1685" s="85"/>
      <c r="V1685" s="85"/>
      <c r="W1685" s="88"/>
    </row>
    <row r="1686" spans="6:23" s="81" customFormat="1" ht="22.5" outlineLevel="5" x14ac:dyDescent="0.2">
      <c r="F1686" s="82"/>
      <c r="G1686" s="83"/>
      <c r="H1686" s="21" t="str">
        <f t="shared" si="43"/>
        <v/>
      </c>
      <c r="I1686" s="84" t="s">
        <v>2689</v>
      </c>
      <c r="J1686" s="215"/>
      <c r="L1686" s="85"/>
      <c r="M1686" s="216">
        <v>362.04899999999992</v>
      </c>
      <c r="N1686" s="244"/>
      <c r="O1686" s="85"/>
      <c r="P1686" s="86"/>
      <c r="Q1686" s="85"/>
      <c r="R1686" s="85"/>
      <c r="S1686" s="85"/>
      <c r="T1686" s="87" t="s">
        <v>14</v>
      </c>
      <c r="U1686" s="85"/>
      <c r="V1686" s="85"/>
      <c r="W1686" s="88"/>
    </row>
    <row r="1687" spans="6:23" s="81" customFormat="1" ht="11.25" outlineLevel="5" x14ac:dyDescent="0.2">
      <c r="F1687" s="82"/>
      <c r="G1687" s="83"/>
      <c r="H1687" s="21" t="str">
        <f t="shared" si="43"/>
        <v/>
      </c>
      <c r="I1687" s="84" t="s">
        <v>2373</v>
      </c>
      <c r="J1687" s="215"/>
      <c r="L1687" s="85"/>
      <c r="M1687" s="216">
        <v>-19.1496</v>
      </c>
      <c r="N1687" s="244"/>
      <c r="O1687" s="85"/>
      <c r="P1687" s="86"/>
      <c r="Q1687" s="85"/>
      <c r="R1687" s="85"/>
      <c r="S1687" s="85"/>
      <c r="T1687" s="87" t="s">
        <v>14</v>
      </c>
      <c r="U1687" s="85"/>
      <c r="V1687" s="85"/>
      <c r="W1687" s="88"/>
    </row>
    <row r="1688" spans="6:23" s="81" customFormat="1" ht="22.5" outlineLevel="5" x14ac:dyDescent="0.2">
      <c r="F1688" s="82"/>
      <c r="G1688" s="83"/>
      <c r="H1688" s="21" t="str">
        <f t="shared" si="43"/>
        <v/>
      </c>
      <c r="I1688" s="84" t="s">
        <v>2409</v>
      </c>
      <c r="J1688" s="215"/>
      <c r="L1688" s="85"/>
      <c r="M1688" s="216">
        <v>-30.380400000000002</v>
      </c>
      <c r="N1688" s="244"/>
      <c r="O1688" s="85"/>
      <c r="P1688" s="86"/>
      <c r="Q1688" s="85"/>
      <c r="R1688" s="85"/>
      <c r="S1688" s="85"/>
      <c r="T1688" s="87" t="s">
        <v>14</v>
      </c>
      <c r="U1688" s="85"/>
      <c r="V1688" s="85"/>
      <c r="W1688" s="88"/>
    </row>
    <row r="1689" spans="6:23" s="81" customFormat="1" ht="11.25" outlineLevel="5" x14ac:dyDescent="0.2">
      <c r="F1689" s="82"/>
      <c r="G1689" s="83"/>
      <c r="H1689" s="21" t="str">
        <f t="shared" si="43"/>
        <v/>
      </c>
      <c r="I1689" s="84" t="s">
        <v>2265</v>
      </c>
      <c r="J1689" s="215"/>
      <c r="L1689" s="85"/>
      <c r="M1689" s="216">
        <v>0</v>
      </c>
      <c r="N1689" s="244"/>
      <c r="O1689" s="85"/>
      <c r="P1689" s="86"/>
      <c r="Q1689" s="85"/>
      <c r="R1689" s="85"/>
      <c r="S1689" s="85"/>
      <c r="T1689" s="87" t="s">
        <v>14</v>
      </c>
      <c r="U1689" s="85"/>
      <c r="V1689" s="85"/>
      <c r="W1689" s="88"/>
    </row>
    <row r="1690" spans="6:23" s="81" customFormat="1" ht="11.25" outlineLevel="5" x14ac:dyDescent="0.2">
      <c r="F1690" s="82"/>
      <c r="G1690" s="83"/>
      <c r="H1690" s="21" t="str">
        <f t="shared" si="43"/>
        <v/>
      </c>
      <c r="I1690" s="84" t="s">
        <v>1348</v>
      </c>
      <c r="J1690" s="215"/>
      <c r="L1690" s="85"/>
      <c r="M1690" s="216">
        <v>603.125</v>
      </c>
      <c r="N1690" s="244"/>
      <c r="O1690" s="85"/>
      <c r="P1690" s="86"/>
      <c r="Q1690" s="85"/>
      <c r="R1690" s="85"/>
      <c r="S1690" s="85"/>
      <c r="T1690" s="87" t="s">
        <v>14</v>
      </c>
      <c r="U1690" s="85"/>
      <c r="V1690" s="85"/>
      <c r="W1690" s="88"/>
    </row>
    <row r="1691" spans="6:23" s="81" customFormat="1" ht="11.25" outlineLevel="5" x14ac:dyDescent="0.2">
      <c r="F1691" s="82"/>
      <c r="G1691" s="83"/>
      <c r="H1691" s="21" t="str">
        <f t="shared" si="43"/>
        <v/>
      </c>
      <c r="I1691" s="84" t="s">
        <v>1340</v>
      </c>
      <c r="J1691" s="215"/>
      <c r="L1691" s="85"/>
      <c r="M1691" s="216">
        <v>-21.36</v>
      </c>
      <c r="N1691" s="244"/>
      <c r="O1691" s="85"/>
      <c r="P1691" s="86"/>
      <c r="Q1691" s="85"/>
      <c r="R1691" s="85"/>
      <c r="S1691" s="85"/>
      <c r="T1691" s="87" t="s">
        <v>14</v>
      </c>
      <c r="U1691" s="85"/>
      <c r="V1691" s="85"/>
      <c r="W1691" s="88"/>
    </row>
    <row r="1692" spans="6:23" s="81" customFormat="1" ht="22.5" outlineLevel="5" x14ac:dyDescent="0.2">
      <c r="F1692" s="82"/>
      <c r="G1692" s="83"/>
      <c r="H1692" s="21" t="str">
        <f t="shared" si="43"/>
        <v/>
      </c>
      <c r="I1692" s="84" t="s">
        <v>2371</v>
      </c>
      <c r="J1692" s="215"/>
      <c r="L1692" s="85"/>
      <c r="M1692" s="216">
        <v>-19.263999999999996</v>
      </c>
      <c r="N1692" s="244"/>
      <c r="O1692" s="85"/>
      <c r="P1692" s="86"/>
      <c r="Q1692" s="85"/>
      <c r="R1692" s="85"/>
      <c r="S1692" s="85"/>
      <c r="T1692" s="87" t="s">
        <v>14</v>
      </c>
      <c r="U1692" s="85"/>
      <c r="V1692" s="85"/>
      <c r="W1692" s="88"/>
    </row>
    <row r="1693" spans="6:23" s="81" customFormat="1" ht="22.5" outlineLevel="5" x14ac:dyDescent="0.2">
      <c r="F1693" s="82"/>
      <c r="G1693" s="83"/>
      <c r="H1693" s="21" t="str">
        <f t="shared" si="43"/>
        <v/>
      </c>
      <c r="I1693" s="84" t="s">
        <v>2372</v>
      </c>
      <c r="J1693" s="215"/>
      <c r="L1693" s="85"/>
      <c r="M1693" s="216">
        <v>-53.812799999999996</v>
      </c>
      <c r="N1693" s="244"/>
      <c r="O1693" s="85"/>
      <c r="P1693" s="86"/>
      <c r="Q1693" s="85"/>
      <c r="R1693" s="85"/>
      <c r="S1693" s="85"/>
      <c r="T1693" s="87" t="s">
        <v>14</v>
      </c>
      <c r="U1693" s="85"/>
      <c r="V1693" s="85"/>
      <c r="W1693" s="88"/>
    </row>
    <row r="1694" spans="6:23" s="81" customFormat="1" ht="22.5" outlineLevel="5" x14ac:dyDescent="0.2">
      <c r="F1694" s="82"/>
      <c r="G1694" s="83"/>
      <c r="H1694" s="21" t="str">
        <f t="shared" si="43"/>
        <v/>
      </c>
      <c r="I1694" s="84" t="s">
        <v>2388</v>
      </c>
      <c r="J1694" s="215"/>
      <c r="L1694" s="85"/>
      <c r="M1694" s="216">
        <v>-71.992799999999988</v>
      </c>
      <c r="N1694" s="244"/>
      <c r="O1694" s="85"/>
      <c r="P1694" s="86"/>
      <c r="Q1694" s="85"/>
      <c r="R1694" s="85"/>
      <c r="S1694" s="85"/>
      <c r="T1694" s="87" t="s">
        <v>14</v>
      </c>
      <c r="U1694" s="85"/>
      <c r="V1694" s="85"/>
      <c r="W1694" s="88"/>
    </row>
    <row r="1695" spans="6:23" s="81" customFormat="1" ht="11.25" outlineLevel="5" x14ac:dyDescent="0.2">
      <c r="F1695" s="82"/>
      <c r="G1695" s="83"/>
      <c r="H1695" s="21" t="str">
        <f t="shared" si="43"/>
        <v/>
      </c>
      <c r="I1695" s="84" t="s">
        <v>2258</v>
      </c>
      <c r="J1695" s="215"/>
      <c r="L1695" s="85"/>
      <c r="M1695" s="216">
        <v>0</v>
      </c>
      <c r="N1695" s="244"/>
      <c r="O1695" s="85"/>
      <c r="P1695" s="86"/>
      <c r="Q1695" s="85"/>
      <c r="R1695" s="85"/>
      <c r="S1695" s="85"/>
      <c r="T1695" s="87" t="s">
        <v>14</v>
      </c>
      <c r="U1695" s="85"/>
      <c r="V1695" s="85"/>
      <c r="W1695" s="88"/>
    </row>
    <row r="1696" spans="6:23" s="81" customFormat="1" ht="11.25" outlineLevel="5" x14ac:dyDescent="0.2">
      <c r="F1696" s="82"/>
      <c r="G1696" s="83"/>
      <c r="H1696" s="21" t="str">
        <f t="shared" si="43"/>
        <v/>
      </c>
      <c r="I1696" s="84" t="s">
        <v>1601</v>
      </c>
      <c r="J1696" s="215"/>
      <c r="L1696" s="85"/>
      <c r="M1696" s="216">
        <v>54.530499999999996</v>
      </c>
      <c r="N1696" s="244"/>
      <c r="O1696" s="85"/>
      <c r="P1696" s="86"/>
      <c r="Q1696" s="85"/>
      <c r="R1696" s="85"/>
      <c r="S1696" s="85"/>
      <c r="T1696" s="87" t="s">
        <v>14</v>
      </c>
      <c r="U1696" s="85"/>
      <c r="V1696" s="85"/>
      <c r="W1696" s="88"/>
    </row>
    <row r="1697" spans="6:25" s="81" customFormat="1" ht="11.25" outlineLevel="5" x14ac:dyDescent="0.2">
      <c r="F1697" s="82"/>
      <c r="G1697" s="83"/>
      <c r="H1697" s="21" t="str">
        <f t="shared" si="43"/>
        <v/>
      </c>
      <c r="I1697" s="84" t="s">
        <v>2334</v>
      </c>
      <c r="J1697" s="215"/>
      <c r="L1697" s="85"/>
      <c r="M1697" s="216">
        <v>-3.1807999999999996</v>
      </c>
      <c r="N1697" s="244"/>
      <c r="O1697" s="85"/>
      <c r="P1697" s="86"/>
      <c r="Q1697" s="85"/>
      <c r="R1697" s="85"/>
      <c r="S1697" s="85"/>
      <c r="T1697" s="87" t="s">
        <v>14</v>
      </c>
      <c r="U1697" s="85"/>
      <c r="V1697" s="85"/>
      <c r="W1697" s="88"/>
    </row>
    <row r="1698" spans="6:25" s="81" customFormat="1" ht="11.25" outlineLevel="5" x14ac:dyDescent="0.2">
      <c r="F1698" s="82"/>
      <c r="G1698" s="83"/>
      <c r="H1698" s="21" t="str">
        <f t="shared" si="43"/>
        <v/>
      </c>
      <c r="I1698" s="84" t="s">
        <v>2338</v>
      </c>
      <c r="J1698" s="215"/>
      <c r="L1698" s="85"/>
      <c r="M1698" s="216">
        <v>-2.0608</v>
      </c>
      <c r="N1698" s="244"/>
      <c r="O1698" s="85"/>
      <c r="P1698" s="86"/>
      <c r="Q1698" s="85"/>
      <c r="R1698" s="85"/>
      <c r="S1698" s="85"/>
      <c r="T1698" s="87" t="s">
        <v>14</v>
      </c>
      <c r="U1698" s="85"/>
      <c r="V1698" s="85"/>
      <c r="W1698" s="88"/>
    </row>
    <row r="1699" spans="6:25" s="81" customFormat="1" ht="11.25" outlineLevel="5" x14ac:dyDescent="0.2">
      <c r="F1699" s="82"/>
      <c r="G1699" s="83"/>
      <c r="H1699" s="21" t="str">
        <f t="shared" si="43"/>
        <v/>
      </c>
      <c r="I1699" s="84" t="s">
        <v>2243</v>
      </c>
      <c r="J1699" s="215"/>
      <c r="L1699" s="85"/>
      <c r="M1699" s="216">
        <v>0</v>
      </c>
      <c r="N1699" s="244"/>
      <c r="O1699" s="85"/>
      <c r="P1699" s="86"/>
      <c r="Q1699" s="85"/>
      <c r="R1699" s="85"/>
      <c r="S1699" s="85"/>
      <c r="T1699" s="87" t="s">
        <v>14</v>
      </c>
      <c r="U1699" s="85"/>
      <c r="V1699" s="85"/>
      <c r="W1699" s="88"/>
    </row>
    <row r="1700" spans="6:25" s="81" customFormat="1" ht="11.25" outlineLevel="5" x14ac:dyDescent="0.2">
      <c r="F1700" s="82"/>
      <c r="G1700" s="83"/>
      <c r="H1700" s="21" t="str">
        <f t="shared" si="43"/>
        <v/>
      </c>
      <c r="I1700" s="84" t="s">
        <v>1630</v>
      </c>
      <c r="J1700" s="215"/>
      <c r="L1700" s="85"/>
      <c r="M1700" s="216">
        <v>54.005249999999997</v>
      </c>
      <c r="N1700" s="244"/>
      <c r="O1700" s="85"/>
      <c r="P1700" s="86"/>
      <c r="Q1700" s="85"/>
      <c r="R1700" s="85"/>
      <c r="S1700" s="85"/>
      <c r="T1700" s="87" t="s">
        <v>14</v>
      </c>
      <c r="U1700" s="85"/>
      <c r="V1700" s="85"/>
      <c r="W1700" s="88"/>
    </row>
    <row r="1701" spans="6:25" s="81" customFormat="1" ht="11.25" outlineLevel="5" x14ac:dyDescent="0.2">
      <c r="F1701" s="82"/>
      <c r="G1701" s="83"/>
      <c r="H1701" s="21" t="str">
        <f t="shared" si="43"/>
        <v/>
      </c>
      <c r="I1701" s="84" t="s">
        <v>2334</v>
      </c>
      <c r="J1701" s="215"/>
      <c r="L1701" s="85"/>
      <c r="M1701" s="216">
        <v>-3.1807999999999996</v>
      </c>
      <c r="N1701" s="244"/>
      <c r="O1701" s="85"/>
      <c r="P1701" s="86"/>
      <c r="Q1701" s="85"/>
      <c r="R1701" s="85"/>
      <c r="S1701" s="85"/>
      <c r="T1701" s="87" t="s">
        <v>14</v>
      </c>
      <c r="U1701" s="85"/>
      <c r="V1701" s="85"/>
      <c r="W1701" s="88"/>
    </row>
    <row r="1702" spans="6:25" s="81" customFormat="1" ht="11.25" outlineLevel="5" x14ac:dyDescent="0.2">
      <c r="F1702" s="82"/>
      <c r="G1702" s="83"/>
      <c r="H1702" s="21" t="str">
        <f t="shared" si="43"/>
        <v/>
      </c>
      <c r="I1702" s="84" t="s">
        <v>2338</v>
      </c>
      <c r="J1702" s="215"/>
      <c r="L1702" s="85"/>
      <c r="M1702" s="216">
        <v>-2.0608</v>
      </c>
      <c r="N1702" s="244"/>
      <c r="O1702" s="85"/>
      <c r="P1702" s="86"/>
      <c r="Q1702" s="85"/>
      <c r="R1702" s="85"/>
      <c r="S1702" s="85"/>
      <c r="T1702" s="87" t="s">
        <v>14</v>
      </c>
      <c r="U1702" s="85"/>
      <c r="V1702" s="85"/>
      <c r="W1702" s="88"/>
    </row>
    <row r="1703" spans="6:25" s="205" customFormat="1" ht="12" outlineLevel="4" x14ac:dyDescent="0.2">
      <c r="F1703" s="72">
        <v>174</v>
      </c>
      <c r="G1703" s="73" t="s">
        <v>13</v>
      </c>
      <c r="H1703" s="74" t="s">
        <v>457</v>
      </c>
      <c r="I1703" s="75" t="s">
        <v>2120</v>
      </c>
      <c r="J1703" s="73" t="s">
        <v>38</v>
      </c>
      <c r="K1703" s="76">
        <v>1019.0890000000001</v>
      </c>
      <c r="L1703" s="77">
        <v>2</v>
      </c>
      <c r="M1703" s="206">
        <v>1039.4707800000001</v>
      </c>
      <c r="N1703" s="232"/>
      <c r="O1703" s="77">
        <f>M1703*N1703</f>
        <v>0</v>
      </c>
      <c r="P1703" s="79">
        <v>5.5999999999999999E-3</v>
      </c>
      <c r="Q1703" s="80">
        <f>M1703*P1703</f>
        <v>5.8210363680000006</v>
      </c>
      <c r="R1703" s="79"/>
      <c r="S1703" s="80">
        <f>M1703*R1703</f>
        <v>0</v>
      </c>
      <c r="T1703" s="78">
        <v>15</v>
      </c>
      <c r="U1703" s="78">
        <f>O1703*(T1703/100)</f>
        <v>0</v>
      </c>
      <c r="V1703" s="78">
        <f>O1703+U1703</f>
        <v>0</v>
      </c>
      <c r="W1703" s="75"/>
      <c r="X1703" s="96" t="s">
        <v>1123</v>
      </c>
      <c r="Y1703" s="96">
        <v>1</v>
      </c>
    </row>
    <row r="1704" spans="6:25" s="71" customFormat="1" ht="12" outlineLevel="4" x14ac:dyDescent="0.2">
      <c r="F1704" s="207"/>
      <c r="G1704" s="208"/>
      <c r="H1704" s="19" t="s">
        <v>1053</v>
      </c>
      <c r="I1704" s="228"/>
      <c r="J1704" s="221"/>
      <c r="K1704" s="221"/>
      <c r="L1704" s="221"/>
      <c r="M1704" s="221"/>
      <c r="N1704" s="245"/>
      <c r="O1704" s="231"/>
      <c r="P1704" s="209"/>
      <c r="Q1704" s="210"/>
      <c r="R1704" s="209"/>
      <c r="S1704" s="210"/>
      <c r="T1704" s="211"/>
      <c r="U1704" s="211"/>
      <c r="V1704" s="211"/>
      <c r="W1704" s="212"/>
      <c r="X1704" s="212"/>
      <c r="Y1704" s="212"/>
    </row>
    <row r="1705" spans="6:25" s="71" customFormat="1" ht="6" customHeight="1" outlineLevel="4" x14ac:dyDescent="0.2">
      <c r="F1705" s="207"/>
      <c r="G1705" s="208"/>
      <c r="H1705" s="20"/>
      <c r="I1705" s="212"/>
      <c r="J1705" s="208"/>
      <c r="K1705" s="213"/>
      <c r="L1705" s="214"/>
      <c r="M1705" s="213"/>
      <c r="N1705" s="241"/>
      <c r="O1705" s="214"/>
      <c r="P1705" s="209"/>
      <c r="Q1705" s="210"/>
      <c r="R1705" s="209"/>
      <c r="S1705" s="210"/>
      <c r="T1705" s="211"/>
      <c r="U1705" s="211"/>
      <c r="V1705" s="211"/>
      <c r="W1705" s="212"/>
      <c r="X1705" s="212"/>
      <c r="Y1705" s="212"/>
    </row>
    <row r="1706" spans="6:25" s="81" customFormat="1" ht="22.5" outlineLevel="5" x14ac:dyDescent="0.2">
      <c r="F1706" s="82"/>
      <c r="G1706" s="83"/>
      <c r="H1706" s="21" t="str">
        <f>IF(AND(H1705&lt;&gt;"Výkaz výměr:",I1705=""),"Výkaz výměr:","")</f>
        <v>Výkaz výměr:</v>
      </c>
      <c r="I1706" s="84" t="s">
        <v>3416</v>
      </c>
      <c r="J1706" s="215"/>
      <c r="L1706" s="85"/>
      <c r="M1706" s="216">
        <v>0</v>
      </c>
      <c r="N1706" s="244"/>
      <c r="O1706" s="85"/>
      <c r="P1706" s="86"/>
      <c r="Q1706" s="85"/>
      <c r="R1706" s="85"/>
      <c r="S1706" s="85"/>
      <c r="T1706" s="87" t="s">
        <v>14</v>
      </c>
      <c r="U1706" s="85"/>
      <c r="V1706" s="85"/>
      <c r="W1706" s="88"/>
    </row>
    <row r="1707" spans="6:25" s="81" customFormat="1" ht="11.25" outlineLevel="5" x14ac:dyDescent="0.2">
      <c r="F1707" s="82"/>
      <c r="G1707" s="83"/>
      <c r="H1707" s="21" t="str">
        <f>IF(AND(H1706&lt;&gt;"Výkaz výměr:",I1706=""),"Výkaz výměr:","")</f>
        <v/>
      </c>
      <c r="I1707" s="84" t="s">
        <v>321</v>
      </c>
      <c r="J1707" s="215"/>
      <c r="L1707" s="85"/>
      <c r="M1707" s="216">
        <v>1019.0890000000001</v>
      </c>
      <c r="N1707" s="244"/>
      <c r="O1707" s="85"/>
      <c r="P1707" s="86"/>
      <c r="Q1707" s="85"/>
      <c r="R1707" s="85"/>
      <c r="S1707" s="85"/>
      <c r="T1707" s="87" t="s">
        <v>14</v>
      </c>
      <c r="U1707" s="85"/>
      <c r="V1707" s="85"/>
      <c r="W1707" s="88"/>
    </row>
    <row r="1708" spans="6:25" s="205" customFormat="1" ht="36" outlineLevel="4" x14ac:dyDescent="0.2">
      <c r="F1708" s="72">
        <v>175</v>
      </c>
      <c r="G1708" s="73" t="s">
        <v>34</v>
      </c>
      <c r="H1708" s="74" t="s">
        <v>975</v>
      </c>
      <c r="I1708" s="75" t="s">
        <v>3249</v>
      </c>
      <c r="J1708" s="73" t="s">
        <v>38</v>
      </c>
      <c r="K1708" s="76">
        <v>265.98349999999999</v>
      </c>
      <c r="L1708" s="77">
        <v>0</v>
      </c>
      <c r="M1708" s="206">
        <v>265.98349999999999</v>
      </c>
      <c r="N1708" s="232"/>
      <c r="O1708" s="77">
        <f>M1708*N1708</f>
        <v>0</v>
      </c>
      <c r="P1708" s="79">
        <v>9.4999999999999998E-3</v>
      </c>
      <c r="Q1708" s="80">
        <f>M1708*P1708</f>
        <v>2.5268432499999998</v>
      </c>
      <c r="R1708" s="79"/>
      <c r="S1708" s="80">
        <f>M1708*R1708</f>
        <v>0</v>
      </c>
      <c r="T1708" s="78">
        <v>15</v>
      </c>
      <c r="U1708" s="78">
        <f>O1708*(T1708/100)</f>
        <v>0</v>
      </c>
      <c r="V1708" s="78">
        <f>O1708+U1708</f>
        <v>0</v>
      </c>
      <c r="W1708" s="75" t="s">
        <v>3076</v>
      </c>
      <c r="X1708" s="96" t="s">
        <v>1090</v>
      </c>
      <c r="Y1708" s="96">
        <v>1</v>
      </c>
    </row>
    <row r="1709" spans="6:25" s="71" customFormat="1" ht="45" outlineLevel="4" x14ac:dyDescent="0.2">
      <c r="F1709" s="207"/>
      <c r="G1709" s="208"/>
      <c r="H1709" s="19" t="s">
        <v>1053</v>
      </c>
      <c r="I1709" s="228" t="s">
        <v>3467</v>
      </c>
      <c r="J1709" s="221"/>
      <c r="K1709" s="221"/>
      <c r="L1709" s="221"/>
      <c r="M1709" s="221"/>
      <c r="N1709" s="245"/>
      <c r="O1709" s="231"/>
      <c r="P1709" s="209"/>
      <c r="Q1709" s="210"/>
      <c r="R1709" s="209"/>
      <c r="S1709" s="210"/>
      <c r="T1709" s="211"/>
      <c r="U1709" s="211"/>
      <c r="V1709" s="211"/>
      <c r="W1709" s="212"/>
      <c r="X1709" s="212"/>
      <c r="Y1709" s="212"/>
    </row>
    <row r="1710" spans="6:25" s="71" customFormat="1" ht="6" customHeight="1" outlineLevel="4" x14ac:dyDescent="0.2">
      <c r="F1710" s="207"/>
      <c r="G1710" s="208"/>
      <c r="H1710" s="20"/>
      <c r="I1710" s="212"/>
      <c r="J1710" s="208"/>
      <c r="K1710" s="213"/>
      <c r="L1710" s="214"/>
      <c r="M1710" s="213"/>
      <c r="N1710" s="241"/>
      <c r="O1710" s="214"/>
      <c r="P1710" s="209"/>
      <c r="Q1710" s="210"/>
      <c r="R1710" s="209"/>
      <c r="S1710" s="210"/>
      <c r="T1710" s="211"/>
      <c r="U1710" s="211"/>
      <c r="V1710" s="211"/>
      <c r="W1710" s="212"/>
      <c r="X1710" s="212"/>
      <c r="Y1710" s="212"/>
    </row>
    <row r="1711" spans="6:25" s="81" customFormat="1" ht="11.25" outlineLevel="5" x14ac:dyDescent="0.2">
      <c r="F1711" s="82"/>
      <c r="G1711" s="83"/>
      <c r="H1711" s="21" t="str">
        <f t="shared" ref="H1711:H1738" si="44">IF(AND(H1710&lt;&gt;"Výkaz výměr:",I1710=""),"Výkaz výměr:","")</f>
        <v>Výkaz výměr:</v>
      </c>
      <c r="I1711" s="84" t="s">
        <v>2947</v>
      </c>
      <c r="J1711" s="215"/>
      <c r="L1711" s="85"/>
      <c r="M1711" s="216">
        <v>0</v>
      </c>
      <c r="N1711" s="244"/>
      <c r="O1711" s="85"/>
      <c r="P1711" s="86"/>
      <c r="Q1711" s="85"/>
      <c r="R1711" s="85"/>
      <c r="S1711" s="85"/>
      <c r="T1711" s="87" t="s">
        <v>14</v>
      </c>
      <c r="U1711" s="85"/>
      <c r="V1711" s="85"/>
      <c r="W1711" s="88"/>
    </row>
    <row r="1712" spans="6:25" s="81" customFormat="1" ht="11.25" outlineLevel="5" x14ac:dyDescent="0.2">
      <c r="F1712" s="82"/>
      <c r="G1712" s="83"/>
      <c r="H1712" s="21" t="str">
        <f t="shared" si="44"/>
        <v/>
      </c>
      <c r="I1712" s="84" t="s">
        <v>0</v>
      </c>
      <c r="J1712" s="215"/>
      <c r="L1712" s="85"/>
      <c r="M1712" s="216">
        <v>0</v>
      </c>
      <c r="N1712" s="244"/>
      <c r="O1712" s="85"/>
      <c r="P1712" s="86"/>
      <c r="Q1712" s="85"/>
      <c r="R1712" s="85"/>
      <c r="S1712" s="85"/>
      <c r="T1712" s="87" t="s">
        <v>14</v>
      </c>
      <c r="U1712" s="85"/>
      <c r="V1712" s="85"/>
      <c r="W1712" s="88"/>
    </row>
    <row r="1713" spans="6:23" s="81" customFormat="1" ht="11.25" outlineLevel="5" x14ac:dyDescent="0.2">
      <c r="F1713" s="82"/>
      <c r="G1713" s="83"/>
      <c r="H1713" s="21" t="str">
        <f t="shared" si="44"/>
        <v/>
      </c>
      <c r="I1713" s="84" t="s">
        <v>1101</v>
      </c>
      <c r="J1713" s="215"/>
      <c r="L1713" s="85"/>
      <c r="M1713" s="216">
        <v>0</v>
      </c>
      <c r="N1713" s="244"/>
      <c r="O1713" s="85"/>
      <c r="P1713" s="86"/>
      <c r="Q1713" s="85"/>
      <c r="R1713" s="85"/>
      <c r="S1713" s="85"/>
      <c r="T1713" s="87" t="s">
        <v>14</v>
      </c>
      <c r="U1713" s="85"/>
      <c r="V1713" s="85"/>
      <c r="W1713" s="88"/>
    </row>
    <row r="1714" spans="6:23" s="81" customFormat="1" ht="11.25" outlineLevel="5" x14ac:dyDescent="0.2">
      <c r="F1714" s="82"/>
      <c r="G1714" s="83"/>
      <c r="H1714" s="21" t="str">
        <f t="shared" si="44"/>
        <v/>
      </c>
      <c r="I1714" s="84" t="s">
        <v>2240</v>
      </c>
      <c r="J1714" s="215"/>
      <c r="L1714" s="85"/>
      <c r="M1714" s="216">
        <v>0</v>
      </c>
      <c r="N1714" s="244"/>
      <c r="O1714" s="85"/>
      <c r="P1714" s="86"/>
      <c r="Q1714" s="85"/>
      <c r="R1714" s="85"/>
      <c r="S1714" s="85"/>
      <c r="T1714" s="87" t="s">
        <v>14</v>
      </c>
      <c r="U1714" s="85"/>
      <c r="V1714" s="85"/>
      <c r="W1714" s="88"/>
    </row>
    <row r="1715" spans="6:23" s="81" customFormat="1" ht="11.25" outlineLevel="5" x14ac:dyDescent="0.2">
      <c r="F1715" s="82"/>
      <c r="G1715" s="83"/>
      <c r="H1715" s="21" t="str">
        <f t="shared" si="44"/>
        <v/>
      </c>
      <c r="I1715" s="84" t="s">
        <v>2169</v>
      </c>
      <c r="J1715" s="215"/>
      <c r="L1715" s="85"/>
      <c r="M1715" s="216">
        <v>43.334400000000002</v>
      </c>
      <c r="N1715" s="244"/>
      <c r="O1715" s="85"/>
      <c r="P1715" s="86"/>
      <c r="Q1715" s="85"/>
      <c r="R1715" s="85"/>
      <c r="S1715" s="85"/>
      <c r="T1715" s="87" t="s">
        <v>14</v>
      </c>
      <c r="U1715" s="85"/>
      <c r="V1715" s="85"/>
      <c r="W1715" s="88"/>
    </row>
    <row r="1716" spans="6:23" s="81" customFormat="1" ht="11.25" outlineLevel="5" x14ac:dyDescent="0.2">
      <c r="F1716" s="82"/>
      <c r="G1716" s="83"/>
      <c r="H1716" s="21" t="str">
        <f t="shared" si="44"/>
        <v/>
      </c>
      <c r="I1716" s="84" t="s">
        <v>2335</v>
      </c>
      <c r="J1716" s="215"/>
      <c r="L1716" s="85"/>
      <c r="M1716" s="216">
        <v>-17.753599999999999</v>
      </c>
      <c r="N1716" s="244"/>
      <c r="O1716" s="85"/>
      <c r="P1716" s="86"/>
      <c r="Q1716" s="85"/>
      <c r="R1716" s="85"/>
      <c r="S1716" s="85"/>
      <c r="T1716" s="87" t="s">
        <v>14</v>
      </c>
      <c r="U1716" s="85"/>
      <c r="V1716" s="85"/>
      <c r="W1716" s="88"/>
    </row>
    <row r="1717" spans="6:23" s="81" customFormat="1" ht="11.25" outlineLevel="5" x14ac:dyDescent="0.2">
      <c r="F1717" s="82"/>
      <c r="G1717" s="83"/>
      <c r="H1717" s="21" t="str">
        <f t="shared" si="44"/>
        <v/>
      </c>
      <c r="I1717" s="84" t="s">
        <v>2336</v>
      </c>
      <c r="J1717" s="215"/>
      <c r="L1717" s="85"/>
      <c r="M1717" s="216">
        <v>-5.2287999999999997</v>
      </c>
      <c r="N1717" s="244"/>
      <c r="O1717" s="85"/>
      <c r="P1717" s="86"/>
      <c r="Q1717" s="85"/>
      <c r="R1717" s="85"/>
      <c r="S1717" s="85"/>
      <c r="T1717" s="87" t="s">
        <v>14</v>
      </c>
      <c r="U1717" s="85"/>
      <c r="V1717" s="85"/>
      <c r="W1717" s="88"/>
    </row>
    <row r="1718" spans="6:23" s="81" customFormat="1" ht="11.25" outlineLevel="5" x14ac:dyDescent="0.2">
      <c r="F1718" s="82"/>
      <c r="G1718" s="83"/>
      <c r="H1718" s="21" t="str">
        <f t="shared" si="44"/>
        <v/>
      </c>
      <c r="I1718" s="84" t="s">
        <v>1704</v>
      </c>
      <c r="J1718" s="215"/>
      <c r="L1718" s="85"/>
      <c r="M1718" s="216">
        <v>5.6647499999999997</v>
      </c>
      <c r="N1718" s="244"/>
      <c r="O1718" s="85"/>
      <c r="P1718" s="86"/>
      <c r="Q1718" s="85"/>
      <c r="R1718" s="85"/>
      <c r="S1718" s="85"/>
      <c r="T1718" s="87" t="s">
        <v>14</v>
      </c>
      <c r="U1718" s="85"/>
      <c r="V1718" s="85"/>
      <c r="W1718" s="88"/>
    </row>
    <row r="1719" spans="6:23" s="81" customFormat="1" ht="11.25" outlineLevel="5" x14ac:dyDescent="0.2">
      <c r="F1719" s="82"/>
      <c r="G1719" s="83"/>
      <c r="H1719" s="21" t="str">
        <f t="shared" si="44"/>
        <v/>
      </c>
      <c r="I1719" s="84" t="s">
        <v>2265</v>
      </c>
      <c r="J1719" s="215"/>
      <c r="L1719" s="85"/>
      <c r="M1719" s="216">
        <v>0</v>
      </c>
      <c r="N1719" s="244"/>
      <c r="O1719" s="85"/>
      <c r="P1719" s="86"/>
      <c r="Q1719" s="85"/>
      <c r="R1719" s="85"/>
      <c r="S1719" s="85"/>
      <c r="T1719" s="87" t="s">
        <v>14</v>
      </c>
      <c r="U1719" s="85"/>
      <c r="V1719" s="85"/>
      <c r="W1719" s="88"/>
    </row>
    <row r="1720" spans="6:23" s="81" customFormat="1" ht="11.25" outlineLevel="5" x14ac:dyDescent="0.2">
      <c r="F1720" s="82"/>
      <c r="G1720" s="83"/>
      <c r="H1720" s="21" t="str">
        <f t="shared" si="44"/>
        <v/>
      </c>
      <c r="I1720" s="84" t="s">
        <v>1375</v>
      </c>
      <c r="J1720" s="215"/>
      <c r="L1720" s="85"/>
      <c r="M1720" s="216">
        <v>116.09565000000001</v>
      </c>
      <c r="N1720" s="244"/>
      <c r="O1720" s="85"/>
      <c r="P1720" s="86"/>
      <c r="Q1720" s="85"/>
      <c r="R1720" s="85"/>
      <c r="S1720" s="85"/>
      <c r="T1720" s="87" t="s">
        <v>14</v>
      </c>
      <c r="U1720" s="85"/>
      <c r="V1720" s="85"/>
      <c r="W1720" s="88"/>
    </row>
    <row r="1721" spans="6:23" s="81" customFormat="1" ht="11.25" outlineLevel="5" x14ac:dyDescent="0.2">
      <c r="F1721" s="82"/>
      <c r="G1721" s="83"/>
      <c r="H1721" s="21" t="str">
        <f t="shared" si="44"/>
        <v/>
      </c>
      <c r="I1721" s="84" t="s">
        <v>2348</v>
      </c>
      <c r="J1721" s="215"/>
      <c r="L1721" s="85"/>
      <c r="M1721" s="216">
        <v>-44.384</v>
      </c>
      <c r="N1721" s="244"/>
      <c r="O1721" s="85"/>
      <c r="P1721" s="86"/>
      <c r="Q1721" s="85"/>
      <c r="R1721" s="85"/>
      <c r="S1721" s="85"/>
      <c r="T1721" s="87" t="s">
        <v>14</v>
      </c>
      <c r="U1721" s="85"/>
      <c r="V1721" s="85"/>
      <c r="W1721" s="88"/>
    </row>
    <row r="1722" spans="6:23" s="81" customFormat="1" ht="11.25" outlineLevel="5" x14ac:dyDescent="0.2">
      <c r="F1722" s="82"/>
      <c r="G1722" s="83"/>
      <c r="H1722" s="21" t="str">
        <f t="shared" si="44"/>
        <v/>
      </c>
      <c r="I1722" s="84" t="s">
        <v>2336</v>
      </c>
      <c r="J1722" s="215"/>
      <c r="L1722" s="85"/>
      <c r="M1722" s="216">
        <v>-5.2287999999999997</v>
      </c>
      <c r="N1722" s="244"/>
      <c r="O1722" s="85"/>
      <c r="P1722" s="86"/>
      <c r="Q1722" s="85"/>
      <c r="R1722" s="85"/>
      <c r="S1722" s="85"/>
      <c r="T1722" s="87" t="s">
        <v>14</v>
      </c>
      <c r="U1722" s="85"/>
      <c r="V1722" s="85"/>
      <c r="W1722" s="88"/>
    </row>
    <row r="1723" spans="6:23" s="81" customFormat="1" ht="11.25" outlineLevel="5" x14ac:dyDescent="0.2">
      <c r="F1723" s="82"/>
      <c r="G1723" s="83"/>
      <c r="H1723" s="21" t="str">
        <f t="shared" si="44"/>
        <v/>
      </c>
      <c r="I1723" s="84" t="s">
        <v>2337</v>
      </c>
      <c r="J1723" s="215"/>
      <c r="L1723" s="85"/>
      <c r="M1723" s="216">
        <v>-3.1648000000000001</v>
      </c>
      <c r="N1723" s="244"/>
      <c r="O1723" s="85"/>
      <c r="P1723" s="86"/>
      <c r="Q1723" s="85"/>
      <c r="R1723" s="85"/>
      <c r="S1723" s="85"/>
      <c r="T1723" s="87" t="s">
        <v>14</v>
      </c>
      <c r="U1723" s="85"/>
      <c r="V1723" s="85"/>
      <c r="W1723" s="88"/>
    </row>
    <row r="1724" spans="6:23" s="81" customFormat="1" ht="11.25" outlineLevel="5" x14ac:dyDescent="0.2">
      <c r="F1724" s="82"/>
      <c r="G1724" s="83"/>
      <c r="H1724" s="21" t="str">
        <f t="shared" si="44"/>
        <v/>
      </c>
      <c r="I1724" s="84" t="s">
        <v>2258</v>
      </c>
      <c r="J1724" s="215"/>
      <c r="L1724" s="85"/>
      <c r="M1724" s="216">
        <v>0</v>
      </c>
      <c r="N1724" s="244"/>
      <c r="O1724" s="85"/>
      <c r="P1724" s="86"/>
      <c r="Q1724" s="85"/>
      <c r="R1724" s="85"/>
      <c r="S1724" s="85"/>
      <c r="T1724" s="87" t="s">
        <v>14</v>
      </c>
      <c r="U1724" s="85"/>
      <c r="V1724" s="85"/>
      <c r="W1724" s="88"/>
    </row>
    <row r="1725" spans="6:23" s="81" customFormat="1" ht="11.25" outlineLevel="5" x14ac:dyDescent="0.2">
      <c r="F1725" s="82"/>
      <c r="G1725" s="83"/>
      <c r="H1725" s="21" t="str">
        <f t="shared" si="44"/>
        <v/>
      </c>
      <c r="I1725" s="84" t="s">
        <v>1319</v>
      </c>
      <c r="J1725" s="215"/>
      <c r="L1725" s="85"/>
      <c r="M1725" s="216">
        <v>14.4414</v>
      </c>
      <c r="N1725" s="244"/>
      <c r="O1725" s="85"/>
      <c r="P1725" s="86"/>
      <c r="Q1725" s="85"/>
      <c r="R1725" s="85"/>
      <c r="S1725" s="85"/>
      <c r="T1725" s="87" t="s">
        <v>14</v>
      </c>
      <c r="U1725" s="85"/>
      <c r="V1725" s="85"/>
      <c r="W1725" s="88"/>
    </row>
    <row r="1726" spans="6:23" s="81" customFormat="1" ht="11.25" outlineLevel="5" x14ac:dyDescent="0.2">
      <c r="F1726" s="82"/>
      <c r="G1726" s="83"/>
      <c r="H1726" s="21" t="str">
        <f t="shared" si="44"/>
        <v/>
      </c>
      <c r="I1726" s="84" t="s">
        <v>2243</v>
      </c>
      <c r="J1726" s="215"/>
      <c r="L1726" s="85"/>
      <c r="M1726" s="216">
        <v>0</v>
      </c>
      <c r="N1726" s="244"/>
      <c r="O1726" s="85"/>
      <c r="P1726" s="86"/>
      <c r="Q1726" s="85"/>
      <c r="R1726" s="85"/>
      <c r="S1726" s="85"/>
      <c r="T1726" s="87" t="s">
        <v>14</v>
      </c>
      <c r="U1726" s="85"/>
      <c r="V1726" s="85"/>
      <c r="W1726" s="88"/>
    </row>
    <row r="1727" spans="6:23" s="81" customFormat="1" ht="11.25" outlineLevel="5" x14ac:dyDescent="0.2">
      <c r="F1727" s="82"/>
      <c r="G1727" s="83"/>
      <c r="H1727" s="21" t="str">
        <f t="shared" si="44"/>
        <v/>
      </c>
      <c r="I1727" s="84" t="s">
        <v>1544</v>
      </c>
      <c r="J1727" s="215"/>
      <c r="L1727" s="85"/>
      <c r="M1727" s="216">
        <v>14.420400000000001</v>
      </c>
      <c r="N1727" s="244"/>
      <c r="O1727" s="85"/>
      <c r="P1727" s="86"/>
      <c r="Q1727" s="85"/>
      <c r="R1727" s="85"/>
      <c r="S1727" s="85"/>
      <c r="T1727" s="87" t="s">
        <v>14</v>
      </c>
      <c r="U1727" s="85"/>
      <c r="V1727" s="85"/>
      <c r="W1727" s="88"/>
    </row>
    <row r="1728" spans="6:23" s="81" customFormat="1" ht="11.25" outlineLevel="5" x14ac:dyDescent="0.2">
      <c r="F1728" s="82"/>
      <c r="G1728" s="83"/>
      <c r="H1728" s="21" t="str">
        <f t="shared" si="44"/>
        <v/>
      </c>
      <c r="I1728" s="84" t="s">
        <v>1545</v>
      </c>
      <c r="J1728" s="215"/>
      <c r="L1728" s="85"/>
      <c r="M1728" s="216">
        <v>16.784399999999998</v>
      </c>
      <c r="N1728" s="244"/>
      <c r="O1728" s="85"/>
      <c r="P1728" s="86"/>
      <c r="Q1728" s="85"/>
      <c r="R1728" s="85"/>
      <c r="S1728" s="85"/>
      <c r="T1728" s="87" t="s">
        <v>14</v>
      </c>
      <c r="U1728" s="85"/>
      <c r="V1728" s="85"/>
      <c r="W1728" s="88"/>
    </row>
    <row r="1729" spans="6:25" s="81" customFormat="1" ht="11.25" outlineLevel="5" x14ac:dyDescent="0.2">
      <c r="F1729" s="82"/>
      <c r="G1729" s="83"/>
      <c r="H1729" s="21" t="str">
        <f t="shared" si="44"/>
        <v/>
      </c>
      <c r="I1729" s="84" t="s">
        <v>1435</v>
      </c>
      <c r="J1729" s="215"/>
      <c r="L1729" s="85"/>
      <c r="M1729" s="216">
        <v>1.1679999999999999</v>
      </c>
      <c r="N1729" s="244"/>
      <c r="O1729" s="85"/>
      <c r="P1729" s="86"/>
      <c r="Q1729" s="85"/>
      <c r="R1729" s="85"/>
      <c r="S1729" s="85"/>
      <c r="T1729" s="87" t="s">
        <v>14</v>
      </c>
      <c r="U1729" s="85"/>
      <c r="V1729" s="85"/>
      <c r="W1729" s="88"/>
    </row>
    <row r="1730" spans="6:25" s="81" customFormat="1" ht="11.25" outlineLevel="5" x14ac:dyDescent="0.2">
      <c r="F1730" s="82"/>
      <c r="G1730" s="83"/>
      <c r="H1730" s="21" t="str">
        <f t="shared" si="44"/>
        <v/>
      </c>
      <c r="I1730" s="84" t="s">
        <v>0</v>
      </c>
      <c r="J1730" s="215"/>
      <c r="L1730" s="85"/>
      <c r="M1730" s="216">
        <v>0</v>
      </c>
      <c r="N1730" s="244"/>
      <c r="O1730" s="85"/>
      <c r="P1730" s="86"/>
      <c r="Q1730" s="85"/>
      <c r="R1730" s="85"/>
      <c r="S1730" s="85"/>
      <c r="T1730" s="87" t="s">
        <v>14</v>
      </c>
      <c r="U1730" s="85"/>
      <c r="V1730" s="85"/>
      <c r="W1730" s="88"/>
    </row>
    <row r="1731" spans="6:25" s="81" customFormat="1" ht="11.25" outlineLevel="5" x14ac:dyDescent="0.2">
      <c r="F1731" s="82"/>
      <c r="G1731" s="83"/>
      <c r="H1731" s="21" t="str">
        <f t="shared" si="44"/>
        <v/>
      </c>
      <c r="I1731" s="84" t="s">
        <v>1102</v>
      </c>
      <c r="J1731" s="215"/>
      <c r="L1731" s="85"/>
      <c r="M1731" s="216">
        <v>0</v>
      </c>
      <c r="N1731" s="244"/>
      <c r="O1731" s="85"/>
      <c r="P1731" s="86"/>
      <c r="Q1731" s="85"/>
      <c r="R1731" s="85"/>
      <c r="S1731" s="85"/>
      <c r="T1731" s="87" t="s">
        <v>14</v>
      </c>
      <c r="U1731" s="85"/>
      <c r="V1731" s="85"/>
      <c r="W1731" s="88"/>
    </row>
    <row r="1732" spans="6:25" s="81" customFormat="1" ht="11.25" outlineLevel="5" x14ac:dyDescent="0.2">
      <c r="F1732" s="82"/>
      <c r="G1732" s="83"/>
      <c r="H1732" s="21" t="str">
        <f t="shared" si="44"/>
        <v/>
      </c>
      <c r="I1732" s="84" t="s">
        <v>2240</v>
      </c>
      <c r="J1732" s="215"/>
      <c r="L1732" s="85"/>
      <c r="M1732" s="216">
        <v>0</v>
      </c>
      <c r="N1732" s="244"/>
      <c r="O1732" s="85"/>
      <c r="P1732" s="86"/>
      <c r="Q1732" s="85"/>
      <c r="R1732" s="85"/>
      <c r="S1732" s="85"/>
      <c r="T1732" s="87" t="s">
        <v>14</v>
      </c>
      <c r="U1732" s="85"/>
      <c r="V1732" s="85"/>
      <c r="W1732" s="88"/>
    </row>
    <row r="1733" spans="6:25" s="81" customFormat="1" ht="11.25" outlineLevel="5" x14ac:dyDescent="0.2">
      <c r="F1733" s="82"/>
      <c r="G1733" s="83"/>
      <c r="H1733" s="21" t="str">
        <f t="shared" si="44"/>
        <v/>
      </c>
      <c r="I1733" s="84" t="s">
        <v>2453</v>
      </c>
      <c r="J1733" s="215"/>
      <c r="L1733" s="85"/>
      <c r="M1733" s="216">
        <v>134.2627</v>
      </c>
      <c r="N1733" s="244"/>
      <c r="O1733" s="85"/>
      <c r="P1733" s="86"/>
      <c r="Q1733" s="85"/>
      <c r="R1733" s="85"/>
      <c r="S1733" s="85"/>
      <c r="T1733" s="87" t="s">
        <v>14</v>
      </c>
      <c r="U1733" s="85"/>
      <c r="V1733" s="85"/>
      <c r="W1733" s="88"/>
    </row>
    <row r="1734" spans="6:25" s="81" customFormat="1" ht="22.5" outlineLevel="5" x14ac:dyDescent="0.2">
      <c r="F1734" s="82"/>
      <c r="G1734" s="83"/>
      <c r="H1734" s="21" t="str">
        <f t="shared" si="44"/>
        <v/>
      </c>
      <c r="I1734" s="84" t="s">
        <v>2350</v>
      </c>
      <c r="J1734" s="215"/>
      <c r="L1734" s="85"/>
      <c r="M1734" s="216">
        <v>-35.8752</v>
      </c>
      <c r="N1734" s="244"/>
      <c r="O1734" s="85"/>
      <c r="P1734" s="86"/>
      <c r="Q1734" s="85"/>
      <c r="R1734" s="85"/>
      <c r="S1734" s="85"/>
      <c r="T1734" s="87" t="s">
        <v>14</v>
      </c>
      <c r="U1734" s="85"/>
      <c r="V1734" s="85"/>
      <c r="W1734" s="88"/>
    </row>
    <row r="1735" spans="6:25" s="81" customFormat="1" ht="11.25" outlineLevel="5" x14ac:dyDescent="0.2">
      <c r="F1735" s="82"/>
      <c r="G1735" s="83"/>
      <c r="H1735" s="21" t="str">
        <f t="shared" si="44"/>
        <v/>
      </c>
      <c r="I1735" s="84" t="s">
        <v>2258</v>
      </c>
      <c r="J1735" s="215"/>
      <c r="L1735" s="85"/>
      <c r="M1735" s="216">
        <v>0</v>
      </c>
      <c r="N1735" s="244"/>
      <c r="O1735" s="85"/>
      <c r="P1735" s="86"/>
      <c r="Q1735" s="85"/>
      <c r="R1735" s="85"/>
      <c r="S1735" s="85"/>
      <c r="T1735" s="87" t="s">
        <v>14</v>
      </c>
      <c r="U1735" s="85"/>
      <c r="V1735" s="85"/>
      <c r="W1735" s="88"/>
    </row>
    <row r="1736" spans="6:25" s="81" customFormat="1" ht="11.25" outlineLevel="5" x14ac:dyDescent="0.2">
      <c r="F1736" s="82"/>
      <c r="G1736" s="83"/>
      <c r="H1736" s="21" t="str">
        <f t="shared" si="44"/>
        <v/>
      </c>
      <c r="I1736" s="84" t="s">
        <v>1304</v>
      </c>
      <c r="J1736" s="215"/>
      <c r="L1736" s="85"/>
      <c r="M1736" s="216">
        <v>15.723500000000001</v>
      </c>
      <c r="N1736" s="244"/>
      <c r="O1736" s="85"/>
      <c r="P1736" s="86"/>
      <c r="Q1736" s="85"/>
      <c r="R1736" s="85"/>
      <c r="S1736" s="85"/>
      <c r="T1736" s="87" t="s">
        <v>14</v>
      </c>
      <c r="U1736" s="85"/>
      <c r="V1736" s="85"/>
      <c r="W1736" s="88"/>
    </row>
    <row r="1737" spans="6:25" s="81" customFormat="1" ht="11.25" outlineLevel="5" x14ac:dyDescent="0.2">
      <c r="F1737" s="82"/>
      <c r="G1737" s="83"/>
      <c r="H1737" s="21" t="str">
        <f t="shared" si="44"/>
        <v/>
      </c>
      <c r="I1737" s="84" t="s">
        <v>2243</v>
      </c>
      <c r="J1737" s="215"/>
      <c r="L1737" s="85"/>
      <c r="M1737" s="216">
        <v>0</v>
      </c>
      <c r="N1737" s="244"/>
      <c r="O1737" s="85"/>
      <c r="P1737" s="86"/>
      <c r="Q1737" s="85"/>
      <c r="R1737" s="85"/>
      <c r="S1737" s="85"/>
      <c r="T1737" s="87" t="s">
        <v>14</v>
      </c>
      <c r="U1737" s="85"/>
      <c r="V1737" s="85"/>
      <c r="W1737" s="88"/>
    </row>
    <row r="1738" spans="6:25" s="81" customFormat="1" ht="11.25" outlineLevel="5" x14ac:dyDescent="0.2">
      <c r="F1738" s="82"/>
      <c r="G1738" s="83"/>
      <c r="H1738" s="21" t="str">
        <f t="shared" si="44"/>
        <v/>
      </c>
      <c r="I1738" s="84" t="s">
        <v>1304</v>
      </c>
      <c r="J1738" s="215"/>
      <c r="L1738" s="85"/>
      <c r="M1738" s="216">
        <v>15.723500000000001</v>
      </c>
      <c r="N1738" s="244"/>
      <c r="O1738" s="85"/>
      <c r="P1738" s="86"/>
      <c r="Q1738" s="85"/>
      <c r="R1738" s="85"/>
      <c r="S1738" s="85"/>
      <c r="T1738" s="87" t="s">
        <v>14</v>
      </c>
      <c r="U1738" s="85"/>
      <c r="V1738" s="85"/>
      <c r="W1738" s="88"/>
    </row>
    <row r="1739" spans="6:25" s="205" customFormat="1" ht="12" outlineLevel="4" x14ac:dyDescent="0.2">
      <c r="F1739" s="72">
        <v>176</v>
      </c>
      <c r="G1739" s="73" t="s">
        <v>13</v>
      </c>
      <c r="H1739" s="74" t="s">
        <v>458</v>
      </c>
      <c r="I1739" s="75" t="s">
        <v>2121</v>
      </c>
      <c r="J1739" s="73" t="s">
        <v>38</v>
      </c>
      <c r="K1739" s="76">
        <v>265.983</v>
      </c>
      <c r="L1739" s="77">
        <v>2</v>
      </c>
      <c r="M1739" s="206">
        <v>271.30266</v>
      </c>
      <c r="N1739" s="232"/>
      <c r="O1739" s="77">
        <f>M1739*N1739</f>
        <v>0</v>
      </c>
      <c r="P1739" s="79">
        <v>6.3E-3</v>
      </c>
      <c r="Q1739" s="80">
        <f>M1739*P1739</f>
        <v>1.7092067580000001</v>
      </c>
      <c r="R1739" s="79"/>
      <c r="S1739" s="80">
        <f>M1739*R1739</f>
        <v>0</v>
      </c>
      <c r="T1739" s="78">
        <v>15</v>
      </c>
      <c r="U1739" s="78">
        <f>O1739*(T1739/100)</f>
        <v>0</v>
      </c>
      <c r="V1739" s="78">
        <f>O1739+U1739</f>
        <v>0</v>
      </c>
      <c r="W1739" s="75"/>
      <c r="X1739" s="96" t="s">
        <v>1123</v>
      </c>
      <c r="Y1739" s="96">
        <v>1</v>
      </c>
    </row>
    <row r="1740" spans="6:25" s="71" customFormat="1" ht="12" outlineLevel="4" x14ac:dyDescent="0.2">
      <c r="F1740" s="207"/>
      <c r="G1740" s="208"/>
      <c r="H1740" s="19" t="s">
        <v>1053</v>
      </c>
      <c r="I1740" s="228"/>
      <c r="J1740" s="221"/>
      <c r="K1740" s="221"/>
      <c r="L1740" s="221"/>
      <c r="M1740" s="221"/>
      <c r="N1740" s="245"/>
      <c r="O1740" s="231"/>
      <c r="P1740" s="209"/>
      <c r="Q1740" s="210"/>
      <c r="R1740" s="209"/>
      <c r="S1740" s="210"/>
      <c r="T1740" s="211"/>
      <c r="U1740" s="211"/>
      <c r="V1740" s="211"/>
      <c r="W1740" s="212"/>
      <c r="X1740" s="212"/>
      <c r="Y1740" s="212"/>
    </row>
    <row r="1741" spans="6:25" s="71" customFormat="1" ht="6" customHeight="1" outlineLevel="4" x14ac:dyDescent="0.2">
      <c r="F1741" s="207"/>
      <c r="G1741" s="208"/>
      <c r="H1741" s="20"/>
      <c r="I1741" s="212"/>
      <c r="J1741" s="208"/>
      <c r="K1741" s="213"/>
      <c r="L1741" s="214"/>
      <c r="M1741" s="213"/>
      <c r="N1741" s="241"/>
      <c r="O1741" s="214"/>
      <c r="P1741" s="209"/>
      <c r="Q1741" s="210"/>
      <c r="R1741" s="209"/>
      <c r="S1741" s="210"/>
      <c r="T1741" s="211"/>
      <c r="U1741" s="211"/>
      <c r="V1741" s="211"/>
      <c r="W1741" s="212"/>
      <c r="X1741" s="212"/>
      <c r="Y1741" s="212"/>
    </row>
    <row r="1742" spans="6:25" s="81" customFormat="1" ht="22.5" outlineLevel="5" x14ac:dyDescent="0.2">
      <c r="F1742" s="82"/>
      <c r="G1742" s="83"/>
      <c r="H1742" s="21" t="str">
        <f>IF(AND(H1741&lt;&gt;"Výkaz výměr:",I1741=""),"Výkaz výměr:","")</f>
        <v>Výkaz výměr:</v>
      </c>
      <c r="I1742" s="84" t="s">
        <v>3392</v>
      </c>
      <c r="J1742" s="215"/>
      <c r="L1742" s="85"/>
      <c r="M1742" s="216">
        <v>0</v>
      </c>
      <c r="N1742" s="244"/>
      <c r="O1742" s="85"/>
      <c r="P1742" s="86"/>
      <c r="Q1742" s="85"/>
      <c r="R1742" s="85"/>
      <c r="S1742" s="85"/>
      <c r="T1742" s="87" t="s">
        <v>14</v>
      </c>
      <c r="U1742" s="85"/>
      <c r="V1742" s="85"/>
      <c r="W1742" s="88"/>
    </row>
    <row r="1743" spans="6:25" s="81" customFormat="1" ht="11.25" outlineLevel="5" x14ac:dyDescent="0.2">
      <c r="F1743" s="82"/>
      <c r="G1743" s="83"/>
      <c r="H1743" s="21" t="str">
        <f>IF(AND(H1742&lt;&gt;"Výkaz výměr:",I1742=""),"Výkaz výměr:","")</f>
        <v/>
      </c>
      <c r="I1743" s="84" t="s">
        <v>322</v>
      </c>
      <c r="J1743" s="215"/>
      <c r="L1743" s="85"/>
      <c r="M1743" s="216">
        <v>265.983</v>
      </c>
      <c r="N1743" s="244"/>
      <c r="O1743" s="85"/>
      <c r="P1743" s="86"/>
      <c r="Q1743" s="85"/>
      <c r="R1743" s="85"/>
      <c r="S1743" s="85"/>
      <c r="T1743" s="87" t="s">
        <v>14</v>
      </c>
      <c r="U1743" s="85"/>
      <c r="V1743" s="85"/>
      <c r="W1743" s="88"/>
    </row>
    <row r="1744" spans="6:25" s="205" customFormat="1" ht="36" outlineLevel="4" x14ac:dyDescent="0.2">
      <c r="F1744" s="72">
        <v>177</v>
      </c>
      <c r="G1744" s="73" t="s">
        <v>34</v>
      </c>
      <c r="H1744" s="74" t="s">
        <v>976</v>
      </c>
      <c r="I1744" s="75" t="s">
        <v>3250</v>
      </c>
      <c r="J1744" s="73" t="s">
        <v>15</v>
      </c>
      <c r="K1744" s="76">
        <v>158.1</v>
      </c>
      <c r="L1744" s="77">
        <v>0</v>
      </c>
      <c r="M1744" s="206">
        <v>158.1</v>
      </c>
      <c r="N1744" s="232"/>
      <c r="O1744" s="77">
        <f>M1744*N1744</f>
        <v>0</v>
      </c>
      <c r="P1744" s="79">
        <v>1.7600000000000001E-3</v>
      </c>
      <c r="Q1744" s="80">
        <f>M1744*P1744</f>
        <v>0.278256</v>
      </c>
      <c r="R1744" s="79"/>
      <c r="S1744" s="80">
        <f>M1744*R1744</f>
        <v>0</v>
      </c>
      <c r="T1744" s="78">
        <v>15</v>
      </c>
      <c r="U1744" s="78">
        <f>O1744*(T1744/100)</f>
        <v>0</v>
      </c>
      <c r="V1744" s="78">
        <f>O1744+U1744</f>
        <v>0</v>
      </c>
      <c r="W1744" s="75" t="s">
        <v>3076</v>
      </c>
      <c r="X1744" s="96" t="s">
        <v>1090</v>
      </c>
      <c r="Y1744" s="96">
        <v>1</v>
      </c>
    </row>
    <row r="1745" spans="6:25" s="71" customFormat="1" ht="56.25" outlineLevel="4" x14ac:dyDescent="0.2">
      <c r="F1745" s="207"/>
      <c r="G1745" s="208"/>
      <c r="H1745" s="19" t="s">
        <v>1053</v>
      </c>
      <c r="I1745" s="228" t="s">
        <v>3619</v>
      </c>
      <c r="J1745" s="221"/>
      <c r="K1745" s="221"/>
      <c r="L1745" s="221"/>
      <c r="M1745" s="221"/>
      <c r="N1745" s="245"/>
      <c r="O1745" s="231"/>
      <c r="P1745" s="209"/>
      <c r="Q1745" s="210"/>
      <c r="R1745" s="209"/>
      <c r="S1745" s="210"/>
      <c r="T1745" s="211"/>
      <c r="U1745" s="211"/>
      <c r="V1745" s="211"/>
      <c r="W1745" s="212"/>
      <c r="X1745" s="212"/>
      <c r="Y1745" s="212"/>
    </row>
    <row r="1746" spans="6:25" s="71" customFormat="1" ht="6" customHeight="1" outlineLevel="4" x14ac:dyDescent="0.2">
      <c r="F1746" s="207"/>
      <c r="G1746" s="208"/>
      <c r="H1746" s="20"/>
      <c r="I1746" s="212"/>
      <c r="J1746" s="208"/>
      <c r="K1746" s="213"/>
      <c r="L1746" s="214"/>
      <c r="M1746" s="213"/>
      <c r="N1746" s="241"/>
      <c r="O1746" s="214"/>
      <c r="P1746" s="209"/>
      <c r="Q1746" s="210"/>
      <c r="R1746" s="209"/>
      <c r="S1746" s="210"/>
      <c r="T1746" s="211"/>
      <c r="U1746" s="211"/>
      <c r="V1746" s="211"/>
      <c r="W1746" s="212"/>
      <c r="X1746" s="212"/>
      <c r="Y1746" s="212"/>
    </row>
    <row r="1747" spans="6:25" s="81" customFormat="1" ht="11.25" outlineLevel="5" x14ac:dyDescent="0.2">
      <c r="F1747" s="82"/>
      <c r="G1747" s="83"/>
      <c r="H1747" s="21" t="str">
        <f t="shared" ref="H1747:H1753" si="45">IF(AND(H1746&lt;&gt;"Výkaz výměr:",I1746=""),"Výkaz výměr:","")</f>
        <v>Výkaz výměr:</v>
      </c>
      <c r="I1747" s="84" t="s">
        <v>2216</v>
      </c>
      <c r="J1747" s="215"/>
      <c r="L1747" s="85"/>
      <c r="M1747" s="216">
        <v>0</v>
      </c>
      <c r="N1747" s="244"/>
      <c r="O1747" s="85"/>
      <c r="P1747" s="86"/>
      <c r="Q1747" s="85"/>
      <c r="R1747" s="85"/>
      <c r="S1747" s="85"/>
      <c r="T1747" s="87" t="s">
        <v>14</v>
      </c>
      <c r="U1747" s="85"/>
      <c r="V1747" s="85"/>
      <c r="W1747" s="88"/>
    </row>
    <row r="1748" spans="6:25" s="81" customFormat="1" ht="22.5" outlineLevel="5" x14ac:dyDescent="0.2">
      <c r="F1748" s="82"/>
      <c r="G1748" s="83"/>
      <c r="H1748" s="21" t="str">
        <f t="shared" si="45"/>
        <v/>
      </c>
      <c r="I1748" s="84" t="s">
        <v>2982</v>
      </c>
      <c r="J1748" s="215"/>
      <c r="L1748" s="85"/>
      <c r="M1748" s="216">
        <v>0</v>
      </c>
      <c r="N1748" s="244"/>
      <c r="O1748" s="85"/>
      <c r="P1748" s="86"/>
      <c r="Q1748" s="85"/>
      <c r="R1748" s="85"/>
      <c r="S1748" s="85"/>
      <c r="T1748" s="87" t="s">
        <v>14</v>
      </c>
      <c r="U1748" s="85"/>
      <c r="V1748" s="85"/>
      <c r="W1748" s="88"/>
    </row>
    <row r="1749" spans="6:25" s="81" customFormat="1" ht="11.25" outlineLevel="5" x14ac:dyDescent="0.2">
      <c r="F1749" s="82"/>
      <c r="G1749" s="83"/>
      <c r="H1749" s="21" t="str">
        <f t="shared" si="45"/>
        <v/>
      </c>
      <c r="I1749" s="84" t="s">
        <v>1130</v>
      </c>
      <c r="J1749" s="215"/>
      <c r="L1749" s="85"/>
      <c r="M1749" s="216">
        <v>0</v>
      </c>
      <c r="N1749" s="244"/>
      <c r="O1749" s="85"/>
      <c r="P1749" s="86"/>
      <c r="Q1749" s="85"/>
      <c r="R1749" s="85"/>
      <c r="S1749" s="85"/>
      <c r="T1749" s="87" t="s">
        <v>14</v>
      </c>
      <c r="U1749" s="85"/>
      <c r="V1749" s="85"/>
      <c r="W1749" s="88"/>
    </row>
    <row r="1750" spans="6:25" s="81" customFormat="1" ht="11.25" outlineLevel="5" x14ac:dyDescent="0.2">
      <c r="F1750" s="82"/>
      <c r="G1750" s="83"/>
      <c r="H1750" s="21" t="str">
        <f t="shared" si="45"/>
        <v/>
      </c>
      <c r="I1750" s="84" t="s">
        <v>2043</v>
      </c>
      <c r="J1750" s="215"/>
      <c r="L1750" s="85"/>
      <c r="M1750" s="216">
        <v>124</v>
      </c>
      <c r="N1750" s="244"/>
      <c r="O1750" s="85"/>
      <c r="P1750" s="86"/>
      <c r="Q1750" s="85"/>
      <c r="R1750" s="85"/>
      <c r="S1750" s="85"/>
      <c r="T1750" s="87" t="s">
        <v>14</v>
      </c>
      <c r="U1750" s="85"/>
      <c r="V1750" s="85"/>
      <c r="W1750" s="88"/>
    </row>
    <row r="1751" spans="6:25" s="81" customFormat="1" ht="11.25" outlineLevel="5" x14ac:dyDescent="0.2">
      <c r="F1751" s="82"/>
      <c r="G1751" s="83"/>
      <c r="H1751" s="21" t="str">
        <f t="shared" si="45"/>
        <v/>
      </c>
      <c r="I1751" s="84" t="s">
        <v>2007</v>
      </c>
      <c r="J1751" s="215"/>
      <c r="L1751" s="85"/>
      <c r="M1751" s="216">
        <v>20</v>
      </c>
      <c r="N1751" s="244"/>
      <c r="O1751" s="85"/>
      <c r="P1751" s="86"/>
      <c r="Q1751" s="85"/>
      <c r="R1751" s="85"/>
      <c r="S1751" s="85"/>
      <c r="T1751" s="87" t="s">
        <v>14</v>
      </c>
      <c r="U1751" s="85"/>
      <c r="V1751" s="85"/>
      <c r="W1751" s="88"/>
    </row>
    <row r="1752" spans="6:25" s="81" customFormat="1" ht="11.25" outlineLevel="5" x14ac:dyDescent="0.2">
      <c r="F1752" s="82"/>
      <c r="G1752" s="83"/>
      <c r="H1752" s="21" t="str">
        <f t="shared" si="45"/>
        <v/>
      </c>
      <c r="I1752" s="84" t="s">
        <v>2009</v>
      </c>
      <c r="J1752" s="215"/>
      <c r="L1752" s="85"/>
      <c r="M1752" s="216">
        <v>7.6</v>
      </c>
      <c r="N1752" s="244"/>
      <c r="O1752" s="85"/>
      <c r="P1752" s="86"/>
      <c r="Q1752" s="85"/>
      <c r="R1752" s="85"/>
      <c r="S1752" s="85"/>
      <c r="T1752" s="87" t="s">
        <v>14</v>
      </c>
      <c r="U1752" s="85"/>
      <c r="V1752" s="85"/>
      <c r="W1752" s="88"/>
    </row>
    <row r="1753" spans="6:25" s="81" customFormat="1" ht="11.25" outlineLevel="5" x14ac:dyDescent="0.2">
      <c r="F1753" s="82"/>
      <c r="G1753" s="83"/>
      <c r="H1753" s="21" t="str">
        <f t="shared" si="45"/>
        <v/>
      </c>
      <c r="I1753" s="84" t="s">
        <v>2039</v>
      </c>
      <c r="J1753" s="215"/>
      <c r="L1753" s="85"/>
      <c r="M1753" s="216">
        <v>6.5</v>
      </c>
      <c r="N1753" s="244"/>
      <c r="O1753" s="85"/>
      <c r="P1753" s="86"/>
      <c r="Q1753" s="85"/>
      <c r="R1753" s="85"/>
      <c r="S1753" s="85"/>
      <c r="T1753" s="87" t="s">
        <v>14</v>
      </c>
      <c r="U1753" s="85"/>
      <c r="V1753" s="85"/>
      <c r="W1753" s="88"/>
    </row>
    <row r="1754" spans="6:25" s="205" customFormat="1" ht="12" outlineLevel="4" x14ac:dyDescent="0.2">
      <c r="F1754" s="72">
        <v>178</v>
      </c>
      <c r="G1754" s="73" t="s">
        <v>13</v>
      </c>
      <c r="H1754" s="74" t="s">
        <v>454</v>
      </c>
      <c r="I1754" s="75" t="s">
        <v>1617</v>
      </c>
      <c r="J1754" s="73" t="s">
        <v>38</v>
      </c>
      <c r="K1754" s="76">
        <v>31.62</v>
      </c>
      <c r="L1754" s="77"/>
      <c r="M1754" s="206">
        <v>31.62</v>
      </c>
      <c r="N1754" s="232"/>
      <c r="O1754" s="77">
        <f>M1754*N1754</f>
        <v>0</v>
      </c>
      <c r="P1754" s="79">
        <v>1.4E-3</v>
      </c>
      <c r="Q1754" s="80">
        <f>M1754*P1754</f>
        <v>4.4268000000000002E-2</v>
      </c>
      <c r="R1754" s="79"/>
      <c r="S1754" s="80">
        <f>M1754*R1754</f>
        <v>0</v>
      </c>
      <c r="T1754" s="78">
        <v>15</v>
      </c>
      <c r="U1754" s="78">
        <f>O1754*(T1754/100)</f>
        <v>0</v>
      </c>
      <c r="V1754" s="78">
        <f>O1754+U1754</f>
        <v>0</v>
      </c>
      <c r="W1754" s="75"/>
      <c r="X1754" s="96" t="s">
        <v>1123</v>
      </c>
      <c r="Y1754" s="96">
        <v>1</v>
      </c>
    </row>
    <row r="1755" spans="6:25" s="71" customFormat="1" ht="12" outlineLevel="4" x14ac:dyDescent="0.2">
      <c r="F1755" s="207"/>
      <c r="G1755" s="208"/>
      <c r="H1755" s="19" t="s">
        <v>1053</v>
      </c>
      <c r="I1755" s="228"/>
      <c r="J1755" s="221"/>
      <c r="K1755" s="221"/>
      <c r="L1755" s="221"/>
      <c r="M1755" s="221"/>
      <c r="N1755" s="245"/>
      <c r="O1755" s="231"/>
      <c r="P1755" s="209"/>
      <c r="Q1755" s="210"/>
      <c r="R1755" s="209"/>
      <c r="S1755" s="210"/>
      <c r="T1755" s="211"/>
      <c r="U1755" s="211"/>
      <c r="V1755" s="211"/>
      <c r="W1755" s="212"/>
      <c r="X1755" s="212"/>
      <c r="Y1755" s="212"/>
    </row>
    <row r="1756" spans="6:25" s="71" customFormat="1" ht="6" customHeight="1" outlineLevel="4" x14ac:dyDescent="0.2">
      <c r="F1756" s="207"/>
      <c r="G1756" s="208"/>
      <c r="H1756" s="20"/>
      <c r="I1756" s="212"/>
      <c r="J1756" s="208"/>
      <c r="K1756" s="213"/>
      <c r="L1756" s="214"/>
      <c r="M1756" s="213"/>
      <c r="N1756" s="241"/>
      <c r="O1756" s="214"/>
      <c r="P1756" s="209"/>
      <c r="Q1756" s="210"/>
      <c r="R1756" s="209"/>
      <c r="S1756" s="210"/>
      <c r="T1756" s="211"/>
      <c r="U1756" s="211"/>
      <c r="V1756" s="211"/>
      <c r="W1756" s="212"/>
      <c r="X1756" s="212"/>
      <c r="Y1756" s="212"/>
    </row>
    <row r="1757" spans="6:25" s="81" customFormat="1" ht="22.5" outlineLevel="5" x14ac:dyDescent="0.2">
      <c r="F1757" s="82"/>
      <c r="G1757" s="83"/>
      <c r="H1757" s="21" t="str">
        <f>IF(AND(H1756&lt;&gt;"Výkaz výměr:",I1756=""),"Výkaz výměr:","")</f>
        <v>Výkaz výměr:</v>
      </c>
      <c r="I1757" s="84" t="s">
        <v>3393</v>
      </c>
      <c r="J1757" s="215"/>
      <c r="L1757" s="85"/>
      <c r="M1757" s="216">
        <v>0</v>
      </c>
      <c r="N1757" s="244"/>
      <c r="O1757" s="85"/>
      <c r="P1757" s="86"/>
      <c r="Q1757" s="85"/>
      <c r="R1757" s="85"/>
      <c r="S1757" s="85"/>
      <c r="T1757" s="87" t="s">
        <v>14</v>
      </c>
      <c r="U1757" s="85"/>
      <c r="V1757" s="85"/>
      <c r="W1757" s="88"/>
    </row>
    <row r="1758" spans="6:25" s="81" customFormat="1" ht="11.25" outlineLevel="5" x14ac:dyDescent="0.2">
      <c r="F1758" s="82"/>
      <c r="G1758" s="83"/>
      <c r="H1758" s="21" t="str">
        <f>IF(AND(H1757&lt;&gt;"Výkaz výměr:",I1757=""),"Výkaz výměr:","")</f>
        <v/>
      </c>
      <c r="I1758" s="84" t="s">
        <v>1014</v>
      </c>
      <c r="J1758" s="215"/>
      <c r="L1758" s="85"/>
      <c r="M1758" s="216">
        <v>31.62</v>
      </c>
      <c r="N1758" s="244"/>
      <c r="O1758" s="85"/>
      <c r="P1758" s="86"/>
      <c r="Q1758" s="85"/>
      <c r="R1758" s="85"/>
      <c r="S1758" s="85"/>
      <c r="T1758" s="87" t="s">
        <v>14</v>
      </c>
      <c r="U1758" s="85"/>
      <c r="V1758" s="85"/>
      <c r="W1758" s="88"/>
    </row>
    <row r="1759" spans="6:25" s="205" customFormat="1" ht="36" outlineLevel="4" x14ac:dyDescent="0.2">
      <c r="F1759" s="72">
        <v>179</v>
      </c>
      <c r="G1759" s="73" t="s">
        <v>34</v>
      </c>
      <c r="H1759" s="74" t="s">
        <v>977</v>
      </c>
      <c r="I1759" s="75" t="s">
        <v>3251</v>
      </c>
      <c r="J1759" s="73" t="s">
        <v>15</v>
      </c>
      <c r="K1759" s="76">
        <v>2842.6000000000008</v>
      </c>
      <c r="L1759" s="77">
        <v>0</v>
      </c>
      <c r="M1759" s="206">
        <v>2842.6000000000008</v>
      </c>
      <c r="N1759" s="232"/>
      <c r="O1759" s="77">
        <f>M1759*N1759</f>
        <v>0</v>
      </c>
      <c r="P1759" s="79">
        <v>3.3899999999999998E-3</v>
      </c>
      <c r="Q1759" s="80">
        <f>M1759*P1759</f>
        <v>9.636414000000002</v>
      </c>
      <c r="R1759" s="79"/>
      <c r="S1759" s="80">
        <f>M1759*R1759</f>
        <v>0</v>
      </c>
      <c r="T1759" s="78">
        <v>15</v>
      </c>
      <c r="U1759" s="78">
        <f>O1759*(T1759/100)</f>
        <v>0</v>
      </c>
      <c r="V1759" s="78">
        <f>O1759+U1759</f>
        <v>0</v>
      </c>
      <c r="W1759" s="75" t="s">
        <v>3076</v>
      </c>
      <c r="X1759" s="96" t="s">
        <v>1090</v>
      </c>
      <c r="Y1759" s="96">
        <v>1</v>
      </c>
    </row>
    <row r="1760" spans="6:25" s="71" customFormat="1" ht="56.25" outlineLevel="4" x14ac:dyDescent="0.2">
      <c r="F1760" s="207"/>
      <c r="G1760" s="208"/>
      <c r="H1760" s="19" t="s">
        <v>1053</v>
      </c>
      <c r="I1760" s="228" t="s">
        <v>3632</v>
      </c>
      <c r="J1760" s="221"/>
      <c r="K1760" s="221"/>
      <c r="L1760" s="221"/>
      <c r="M1760" s="221"/>
      <c r="N1760" s="245"/>
      <c r="O1760" s="231"/>
      <c r="P1760" s="209"/>
      <c r="Q1760" s="210"/>
      <c r="R1760" s="209"/>
      <c r="S1760" s="210"/>
      <c r="T1760" s="211"/>
      <c r="U1760" s="211"/>
      <c r="V1760" s="211"/>
      <c r="W1760" s="212"/>
      <c r="X1760" s="212"/>
      <c r="Y1760" s="212"/>
    </row>
    <row r="1761" spans="6:25" s="71" customFormat="1" ht="6" customHeight="1" outlineLevel="4" x14ac:dyDescent="0.2">
      <c r="F1761" s="207"/>
      <c r="G1761" s="208"/>
      <c r="H1761" s="20"/>
      <c r="I1761" s="212"/>
      <c r="J1761" s="208"/>
      <c r="K1761" s="213"/>
      <c r="L1761" s="214"/>
      <c r="M1761" s="213"/>
      <c r="N1761" s="241"/>
      <c r="O1761" s="214"/>
      <c r="P1761" s="209"/>
      <c r="Q1761" s="210"/>
      <c r="R1761" s="209"/>
      <c r="S1761" s="210"/>
      <c r="T1761" s="211"/>
      <c r="U1761" s="211"/>
      <c r="V1761" s="211"/>
      <c r="W1761" s="212"/>
      <c r="X1761" s="212"/>
      <c r="Y1761" s="212"/>
    </row>
    <row r="1762" spans="6:25" s="81" customFormat="1" ht="11.25" outlineLevel="5" x14ac:dyDescent="0.2">
      <c r="F1762" s="82"/>
      <c r="G1762" s="83"/>
      <c r="H1762" s="21" t="str">
        <f t="shared" ref="H1762:H1791" si="46">IF(AND(H1761&lt;&gt;"Výkaz výměr:",I1761=""),"Výkaz výměr:","")</f>
        <v>Výkaz výměr:</v>
      </c>
      <c r="I1762" s="84" t="s">
        <v>2216</v>
      </c>
      <c r="J1762" s="215"/>
      <c r="L1762" s="85"/>
      <c r="M1762" s="216">
        <v>0</v>
      </c>
      <c r="N1762" s="244"/>
      <c r="O1762" s="85"/>
      <c r="P1762" s="86"/>
      <c r="Q1762" s="85"/>
      <c r="R1762" s="85"/>
      <c r="S1762" s="85"/>
      <c r="T1762" s="87" t="s">
        <v>14</v>
      </c>
      <c r="U1762" s="85"/>
      <c r="V1762" s="85"/>
      <c r="W1762" s="88"/>
    </row>
    <row r="1763" spans="6:25" s="81" customFormat="1" ht="22.5" outlineLevel="5" x14ac:dyDescent="0.2">
      <c r="F1763" s="82"/>
      <c r="G1763" s="83"/>
      <c r="H1763" s="21" t="str">
        <f t="shared" si="46"/>
        <v/>
      </c>
      <c r="I1763" s="84" t="s">
        <v>2982</v>
      </c>
      <c r="J1763" s="215"/>
      <c r="L1763" s="85"/>
      <c r="M1763" s="216">
        <v>0</v>
      </c>
      <c r="N1763" s="244"/>
      <c r="O1763" s="85"/>
      <c r="P1763" s="86"/>
      <c r="Q1763" s="85"/>
      <c r="R1763" s="85"/>
      <c r="S1763" s="85"/>
      <c r="T1763" s="87" t="s">
        <v>14</v>
      </c>
      <c r="U1763" s="85"/>
      <c r="V1763" s="85"/>
      <c r="W1763" s="88"/>
    </row>
    <row r="1764" spans="6:25" s="81" customFormat="1" ht="11.25" outlineLevel="5" x14ac:dyDescent="0.2">
      <c r="F1764" s="82"/>
      <c r="G1764" s="83"/>
      <c r="H1764" s="21" t="str">
        <f t="shared" si="46"/>
        <v/>
      </c>
      <c r="I1764" s="84"/>
      <c r="J1764" s="215"/>
      <c r="L1764" s="85"/>
      <c r="M1764" s="216">
        <v>0</v>
      </c>
      <c r="N1764" s="244"/>
      <c r="O1764" s="85"/>
      <c r="P1764" s="86"/>
      <c r="Q1764" s="85"/>
      <c r="R1764" s="85"/>
      <c r="S1764" s="85"/>
      <c r="T1764" s="87" t="s">
        <v>14</v>
      </c>
      <c r="U1764" s="85"/>
      <c r="V1764" s="85"/>
      <c r="W1764" s="88"/>
    </row>
    <row r="1765" spans="6:25" s="81" customFormat="1" ht="11.25" outlineLevel="5" x14ac:dyDescent="0.2">
      <c r="F1765" s="82"/>
      <c r="G1765" s="83"/>
      <c r="H1765" s="21" t="str">
        <f t="shared" si="46"/>
        <v>Výkaz výměr:</v>
      </c>
      <c r="I1765" s="84" t="s">
        <v>1129</v>
      </c>
      <c r="J1765" s="215"/>
      <c r="L1765" s="85"/>
      <c r="M1765" s="216">
        <v>0</v>
      </c>
      <c r="N1765" s="244"/>
      <c r="O1765" s="85"/>
      <c r="P1765" s="86"/>
      <c r="Q1765" s="85"/>
      <c r="R1765" s="85"/>
      <c r="S1765" s="85"/>
      <c r="T1765" s="87" t="s">
        <v>14</v>
      </c>
      <c r="U1765" s="85"/>
      <c r="V1765" s="85"/>
      <c r="W1765" s="88"/>
    </row>
    <row r="1766" spans="6:25" s="81" customFormat="1" ht="11.25" outlineLevel="5" x14ac:dyDescent="0.2">
      <c r="F1766" s="82"/>
      <c r="G1766" s="83"/>
      <c r="H1766" s="21" t="str">
        <f t="shared" si="46"/>
        <v/>
      </c>
      <c r="I1766" s="84" t="s">
        <v>2099</v>
      </c>
      <c r="J1766" s="215"/>
      <c r="L1766" s="85"/>
      <c r="M1766" s="216">
        <v>741.37</v>
      </c>
      <c r="N1766" s="244"/>
      <c r="O1766" s="85"/>
      <c r="P1766" s="86"/>
      <c r="Q1766" s="85"/>
      <c r="R1766" s="85"/>
      <c r="S1766" s="85"/>
      <c r="T1766" s="87" t="s">
        <v>14</v>
      </c>
      <c r="U1766" s="85"/>
      <c r="V1766" s="85"/>
      <c r="W1766" s="88"/>
    </row>
    <row r="1767" spans="6:25" s="81" customFormat="1" ht="11.25" outlineLevel="5" x14ac:dyDescent="0.2">
      <c r="F1767" s="82"/>
      <c r="G1767" s="83"/>
      <c r="H1767" s="21" t="str">
        <f t="shared" si="46"/>
        <v/>
      </c>
      <c r="I1767" s="84" t="s">
        <v>2081</v>
      </c>
      <c r="J1767" s="215"/>
      <c r="L1767" s="85"/>
      <c r="M1767" s="216">
        <v>171.02</v>
      </c>
      <c r="N1767" s="244"/>
      <c r="O1767" s="85"/>
      <c r="P1767" s="86"/>
      <c r="Q1767" s="85"/>
      <c r="R1767" s="85"/>
      <c r="S1767" s="85"/>
      <c r="T1767" s="87" t="s">
        <v>14</v>
      </c>
      <c r="U1767" s="85"/>
      <c r="V1767" s="85"/>
      <c r="W1767" s="88"/>
    </row>
    <row r="1768" spans="6:25" s="81" customFormat="1" ht="11.25" outlineLevel="5" x14ac:dyDescent="0.2">
      <c r="F1768" s="82"/>
      <c r="G1768" s="83"/>
      <c r="H1768" s="21" t="str">
        <f t="shared" si="46"/>
        <v/>
      </c>
      <c r="I1768" s="84" t="s">
        <v>1928</v>
      </c>
      <c r="J1768" s="215"/>
      <c r="L1768" s="85"/>
      <c r="M1768" s="216">
        <v>4.2</v>
      </c>
      <c r="N1768" s="244"/>
      <c r="O1768" s="85"/>
      <c r="P1768" s="86"/>
      <c r="Q1768" s="85"/>
      <c r="R1768" s="85"/>
      <c r="S1768" s="85"/>
      <c r="T1768" s="87" t="s">
        <v>14</v>
      </c>
      <c r="U1768" s="85"/>
      <c r="V1768" s="85"/>
      <c r="W1768" s="88"/>
    </row>
    <row r="1769" spans="6:25" s="81" customFormat="1" ht="11.25" outlineLevel="5" x14ac:dyDescent="0.2">
      <c r="F1769" s="82"/>
      <c r="G1769" s="83"/>
      <c r="H1769" s="21" t="str">
        <f t="shared" si="46"/>
        <v/>
      </c>
      <c r="I1769" s="84" t="s">
        <v>2085</v>
      </c>
      <c r="J1769" s="215"/>
      <c r="L1769" s="85"/>
      <c r="M1769" s="216">
        <v>35.85</v>
      </c>
      <c r="N1769" s="244"/>
      <c r="O1769" s="85"/>
      <c r="P1769" s="86"/>
      <c r="Q1769" s="85"/>
      <c r="R1769" s="85"/>
      <c r="S1769" s="85"/>
      <c r="T1769" s="87" t="s">
        <v>14</v>
      </c>
      <c r="U1769" s="85"/>
      <c r="V1769" s="85"/>
      <c r="W1769" s="88"/>
    </row>
    <row r="1770" spans="6:25" s="81" customFormat="1" ht="11.25" outlineLevel="5" x14ac:dyDescent="0.2">
      <c r="F1770" s="82"/>
      <c r="G1770" s="83"/>
      <c r="H1770" s="21" t="str">
        <f t="shared" si="46"/>
        <v/>
      </c>
      <c r="I1770" s="84" t="s">
        <v>2126</v>
      </c>
      <c r="J1770" s="215"/>
      <c r="L1770" s="85"/>
      <c r="M1770" s="216">
        <v>52.1</v>
      </c>
      <c r="N1770" s="244"/>
      <c r="O1770" s="85"/>
      <c r="P1770" s="86"/>
      <c r="Q1770" s="85"/>
      <c r="R1770" s="85"/>
      <c r="S1770" s="85"/>
      <c r="T1770" s="87" t="s">
        <v>14</v>
      </c>
      <c r="U1770" s="85"/>
      <c r="V1770" s="85"/>
      <c r="W1770" s="88"/>
    </row>
    <row r="1771" spans="6:25" s="81" customFormat="1" ht="11.25" outlineLevel="5" x14ac:dyDescent="0.2">
      <c r="F1771" s="82"/>
      <c r="G1771" s="83"/>
      <c r="H1771" s="21" t="str">
        <f t="shared" si="46"/>
        <v/>
      </c>
      <c r="I1771" s="84" t="s">
        <v>2001</v>
      </c>
      <c r="J1771" s="215"/>
      <c r="L1771" s="85"/>
      <c r="M1771" s="216">
        <v>5.8000000000000007</v>
      </c>
      <c r="N1771" s="244"/>
      <c r="O1771" s="85"/>
      <c r="P1771" s="86"/>
      <c r="Q1771" s="85"/>
      <c r="R1771" s="85"/>
      <c r="S1771" s="85"/>
      <c r="T1771" s="87" t="s">
        <v>14</v>
      </c>
      <c r="U1771" s="85"/>
      <c r="V1771" s="85"/>
      <c r="W1771" s="88"/>
    </row>
    <row r="1772" spans="6:25" s="81" customFormat="1" ht="11.25" outlineLevel="5" x14ac:dyDescent="0.2">
      <c r="F1772" s="82"/>
      <c r="G1772" s="83"/>
      <c r="H1772" s="21" t="str">
        <f t="shared" si="46"/>
        <v/>
      </c>
      <c r="I1772" s="84" t="s">
        <v>2003</v>
      </c>
      <c r="J1772" s="215"/>
      <c r="L1772" s="85"/>
      <c r="M1772" s="216">
        <v>5</v>
      </c>
      <c r="N1772" s="244"/>
      <c r="O1772" s="85"/>
      <c r="P1772" s="86"/>
      <c r="Q1772" s="85"/>
      <c r="R1772" s="85"/>
      <c r="S1772" s="85"/>
      <c r="T1772" s="87" t="s">
        <v>14</v>
      </c>
      <c r="U1772" s="85"/>
      <c r="V1772" s="85"/>
      <c r="W1772" s="88"/>
    </row>
    <row r="1773" spans="6:25" s="81" customFormat="1" ht="11.25" outlineLevel="5" x14ac:dyDescent="0.2">
      <c r="F1773" s="82"/>
      <c r="G1773" s="83"/>
      <c r="H1773" s="21" t="str">
        <f t="shared" si="46"/>
        <v/>
      </c>
      <c r="I1773" s="84" t="s">
        <v>1130</v>
      </c>
      <c r="J1773" s="215"/>
      <c r="L1773" s="85"/>
      <c r="M1773" s="216">
        <v>0</v>
      </c>
      <c r="N1773" s="244"/>
      <c r="O1773" s="85"/>
      <c r="P1773" s="86"/>
      <c r="Q1773" s="85"/>
      <c r="R1773" s="85"/>
      <c r="S1773" s="85"/>
      <c r="T1773" s="87" t="s">
        <v>14</v>
      </c>
      <c r="U1773" s="85"/>
      <c r="V1773" s="85"/>
      <c r="W1773" s="88"/>
    </row>
    <row r="1774" spans="6:25" s="81" customFormat="1" ht="11.25" outlineLevel="5" x14ac:dyDescent="0.2">
      <c r="F1774" s="82"/>
      <c r="G1774" s="83"/>
      <c r="H1774" s="21" t="str">
        <f t="shared" si="46"/>
        <v/>
      </c>
      <c r="I1774" s="84" t="s">
        <v>2100</v>
      </c>
      <c r="J1774" s="215"/>
      <c r="L1774" s="85"/>
      <c r="M1774" s="216">
        <v>996.8</v>
      </c>
      <c r="N1774" s="244"/>
      <c r="O1774" s="85"/>
      <c r="P1774" s="86"/>
      <c r="Q1774" s="85"/>
      <c r="R1774" s="85"/>
      <c r="S1774" s="85"/>
      <c r="T1774" s="87" t="s">
        <v>14</v>
      </c>
      <c r="U1774" s="85"/>
      <c r="V1774" s="85"/>
      <c r="W1774" s="88"/>
    </row>
    <row r="1775" spans="6:25" s="81" customFormat="1" ht="11.25" outlineLevel="5" x14ac:dyDescent="0.2">
      <c r="F1775" s="82"/>
      <c r="G1775" s="83"/>
      <c r="H1775" s="21" t="str">
        <f t="shared" si="46"/>
        <v/>
      </c>
      <c r="I1775" s="84" t="s">
        <v>2082</v>
      </c>
      <c r="J1775" s="215"/>
      <c r="L1775" s="85"/>
      <c r="M1775" s="216">
        <v>261.56</v>
      </c>
      <c r="N1775" s="244"/>
      <c r="O1775" s="85"/>
      <c r="P1775" s="86"/>
      <c r="Q1775" s="85"/>
      <c r="R1775" s="85"/>
      <c r="S1775" s="85"/>
      <c r="T1775" s="87" t="s">
        <v>14</v>
      </c>
      <c r="U1775" s="85"/>
      <c r="V1775" s="85"/>
      <c r="W1775" s="88"/>
    </row>
    <row r="1776" spans="6:25" s="81" customFormat="1" ht="11.25" outlineLevel="5" x14ac:dyDescent="0.2">
      <c r="F1776" s="82"/>
      <c r="G1776" s="83"/>
      <c r="H1776" s="21" t="str">
        <f t="shared" si="46"/>
        <v/>
      </c>
      <c r="I1776" s="84" t="s">
        <v>1928</v>
      </c>
      <c r="J1776" s="215"/>
      <c r="L1776" s="85"/>
      <c r="M1776" s="216">
        <v>4.2</v>
      </c>
      <c r="N1776" s="244"/>
      <c r="O1776" s="85"/>
      <c r="P1776" s="86"/>
      <c r="Q1776" s="85"/>
      <c r="R1776" s="85"/>
      <c r="S1776" s="85"/>
      <c r="T1776" s="87" t="s">
        <v>14</v>
      </c>
      <c r="U1776" s="85"/>
      <c r="V1776" s="85"/>
      <c r="W1776" s="88"/>
    </row>
    <row r="1777" spans="6:25" s="81" customFormat="1" ht="11.25" outlineLevel="5" x14ac:dyDescent="0.2">
      <c r="F1777" s="82"/>
      <c r="G1777" s="83"/>
      <c r="H1777" s="21" t="str">
        <f t="shared" si="46"/>
        <v/>
      </c>
      <c r="I1777" s="84" t="s">
        <v>2087</v>
      </c>
      <c r="J1777" s="215"/>
      <c r="L1777" s="85"/>
      <c r="M1777" s="216">
        <v>58.65</v>
      </c>
      <c r="N1777" s="244"/>
      <c r="O1777" s="85"/>
      <c r="P1777" s="86"/>
      <c r="Q1777" s="85"/>
      <c r="R1777" s="85"/>
      <c r="S1777" s="85"/>
      <c r="T1777" s="87" t="s">
        <v>14</v>
      </c>
      <c r="U1777" s="85"/>
      <c r="V1777" s="85"/>
      <c r="W1777" s="88"/>
    </row>
    <row r="1778" spans="6:25" s="81" customFormat="1" ht="11.25" outlineLevel="5" x14ac:dyDescent="0.2">
      <c r="F1778" s="82"/>
      <c r="G1778" s="83"/>
      <c r="H1778" s="21" t="str">
        <f t="shared" si="46"/>
        <v/>
      </c>
      <c r="I1778" s="84" t="s">
        <v>2089</v>
      </c>
      <c r="J1778" s="215"/>
      <c r="L1778" s="85"/>
      <c r="M1778" s="216">
        <v>35.85</v>
      </c>
      <c r="N1778" s="244"/>
      <c r="O1778" s="85"/>
      <c r="P1778" s="86"/>
      <c r="Q1778" s="85"/>
      <c r="R1778" s="85"/>
      <c r="S1778" s="85"/>
      <c r="T1778" s="87" t="s">
        <v>14</v>
      </c>
      <c r="U1778" s="85"/>
      <c r="V1778" s="85"/>
      <c r="W1778" s="88"/>
    </row>
    <row r="1779" spans="6:25" s="81" customFormat="1" ht="11.25" outlineLevel="5" x14ac:dyDescent="0.2">
      <c r="F1779" s="82"/>
      <c r="G1779" s="83"/>
      <c r="H1779" s="21" t="str">
        <f t="shared" si="46"/>
        <v/>
      </c>
      <c r="I1779" s="84" t="s">
        <v>2003</v>
      </c>
      <c r="J1779" s="215"/>
      <c r="L1779" s="85"/>
      <c r="M1779" s="216">
        <v>5</v>
      </c>
      <c r="N1779" s="244"/>
      <c r="O1779" s="85"/>
      <c r="P1779" s="86"/>
      <c r="Q1779" s="85"/>
      <c r="R1779" s="85"/>
      <c r="S1779" s="85"/>
      <c r="T1779" s="87" t="s">
        <v>14</v>
      </c>
      <c r="U1779" s="85"/>
      <c r="V1779" s="85"/>
      <c r="W1779" s="88"/>
    </row>
    <row r="1780" spans="6:25" s="81" customFormat="1" ht="11.25" outlineLevel="5" x14ac:dyDescent="0.2">
      <c r="F1780" s="82"/>
      <c r="G1780" s="83"/>
      <c r="H1780" s="21" t="str">
        <f t="shared" si="46"/>
        <v/>
      </c>
      <c r="I1780" s="84" t="s">
        <v>1131</v>
      </c>
      <c r="J1780" s="215"/>
      <c r="L1780" s="85"/>
      <c r="M1780" s="216">
        <v>0</v>
      </c>
      <c r="N1780" s="244"/>
      <c r="O1780" s="85"/>
      <c r="P1780" s="86"/>
      <c r="Q1780" s="85"/>
      <c r="R1780" s="85"/>
      <c r="S1780" s="85"/>
      <c r="T1780" s="87" t="s">
        <v>14</v>
      </c>
      <c r="U1780" s="85"/>
      <c r="V1780" s="85"/>
      <c r="W1780" s="88"/>
    </row>
    <row r="1781" spans="6:25" s="81" customFormat="1" ht="11.25" outlineLevel="5" x14ac:dyDescent="0.2">
      <c r="F1781" s="82"/>
      <c r="G1781" s="83"/>
      <c r="H1781" s="21" t="str">
        <f t="shared" si="46"/>
        <v/>
      </c>
      <c r="I1781" s="84" t="s">
        <v>2045</v>
      </c>
      <c r="J1781" s="215"/>
      <c r="L1781" s="85"/>
      <c r="M1781" s="216">
        <v>42</v>
      </c>
      <c r="N1781" s="244"/>
      <c r="O1781" s="85"/>
      <c r="P1781" s="86"/>
      <c r="Q1781" s="85"/>
      <c r="R1781" s="85"/>
      <c r="S1781" s="85"/>
      <c r="T1781" s="87" t="s">
        <v>14</v>
      </c>
      <c r="U1781" s="85"/>
      <c r="V1781" s="85"/>
      <c r="W1781" s="88"/>
    </row>
    <row r="1782" spans="6:25" s="81" customFormat="1" ht="11.25" outlineLevel="5" x14ac:dyDescent="0.2">
      <c r="F1782" s="82"/>
      <c r="G1782" s="83"/>
      <c r="H1782" s="21" t="str">
        <f t="shared" si="46"/>
        <v/>
      </c>
      <c r="I1782" s="84" t="s">
        <v>2011</v>
      </c>
      <c r="J1782" s="215"/>
      <c r="L1782" s="85"/>
      <c r="M1782" s="216">
        <v>9.6</v>
      </c>
      <c r="N1782" s="244"/>
      <c r="O1782" s="85"/>
      <c r="P1782" s="86"/>
      <c r="Q1782" s="85"/>
      <c r="R1782" s="85"/>
      <c r="S1782" s="85"/>
      <c r="T1782" s="87" t="s">
        <v>14</v>
      </c>
      <c r="U1782" s="85"/>
      <c r="V1782" s="85"/>
      <c r="W1782" s="88"/>
    </row>
    <row r="1783" spans="6:25" s="81" customFormat="1" ht="11.25" outlineLevel="5" x14ac:dyDescent="0.2">
      <c r="F1783" s="82"/>
      <c r="G1783" s="83"/>
      <c r="H1783" s="21" t="str">
        <f t="shared" si="46"/>
        <v/>
      </c>
      <c r="I1783" s="84" t="s">
        <v>2013</v>
      </c>
      <c r="J1783" s="215"/>
      <c r="L1783" s="85"/>
      <c r="M1783" s="216">
        <v>12.8</v>
      </c>
      <c r="N1783" s="244"/>
      <c r="O1783" s="85"/>
      <c r="P1783" s="86"/>
      <c r="Q1783" s="85"/>
      <c r="R1783" s="85"/>
      <c r="S1783" s="85"/>
      <c r="T1783" s="87" t="s">
        <v>14</v>
      </c>
      <c r="U1783" s="85"/>
      <c r="V1783" s="85"/>
      <c r="W1783" s="88"/>
    </row>
    <row r="1784" spans="6:25" s="81" customFormat="1" ht="11.25" outlineLevel="5" x14ac:dyDescent="0.2">
      <c r="F1784" s="82"/>
      <c r="G1784" s="83"/>
      <c r="H1784" s="21" t="str">
        <f t="shared" si="46"/>
        <v/>
      </c>
      <c r="I1784" s="84" t="s">
        <v>2049</v>
      </c>
      <c r="J1784" s="215"/>
      <c r="L1784" s="85"/>
      <c r="M1784" s="216">
        <v>80.399999999999991</v>
      </c>
      <c r="N1784" s="244"/>
      <c r="O1784" s="85"/>
      <c r="P1784" s="86"/>
      <c r="Q1784" s="85"/>
      <c r="R1784" s="85"/>
      <c r="S1784" s="85"/>
      <c r="T1784" s="87" t="s">
        <v>14</v>
      </c>
      <c r="U1784" s="85"/>
      <c r="V1784" s="85"/>
      <c r="W1784" s="88"/>
    </row>
    <row r="1785" spans="6:25" s="81" customFormat="1" ht="11.25" outlineLevel="5" x14ac:dyDescent="0.2">
      <c r="F1785" s="82"/>
      <c r="G1785" s="83"/>
      <c r="H1785" s="21" t="str">
        <f t="shared" si="46"/>
        <v/>
      </c>
      <c r="I1785" s="84" t="s">
        <v>2015</v>
      </c>
      <c r="J1785" s="215"/>
      <c r="L1785" s="85"/>
      <c r="M1785" s="216">
        <v>53.599999999999994</v>
      </c>
      <c r="N1785" s="244"/>
      <c r="O1785" s="85"/>
      <c r="P1785" s="86"/>
      <c r="Q1785" s="85"/>
      <c r="R1785" s="85"/>
      <c r="S1785" s="85"/>
      <c r="T1785" s="87" t="s">
        <v>14</v>
      </c>
      <c r="U1785" s="85"/>
      <c r="V1785" s="85"/>
      <c r="W1785" s="88"/>
    </row>
    <row r="1786" spans="6:25" s="81" customFormat="1" ht="11.25" outlineLevel="5" x14ac:dyDescent="0.2">
      <c r="F1786" s="82"/>
      <c r="G1786" s="83"/>
      <c r="H1786" s="21" t="str">
        <f t="shared" si="46"/>
        <v/>
      </c>
      <c r="I1786" s="84" t="s">
        <v>2051</v>
      </c>
      <c r="J1786" s="215"/>
      <c r="L1786" s="85"/>
      <c r="M1786" s="216">
        <v>28</v>
      </c>
      <c r="N1786" s="244"/>
      <c r="O1786" s="85"/>
      <c r="P1786" s="86"/>
      <c r="Q1786" s="85"/>
      <c r="R1786" s="85"/>
      <c r="S1786" s="85"/>
      <c r="T1786" s="87" t="s">
        <v>14</v>
      </c>
      <c r="U1786" s="85"/>
      <c r="V1786" s="85"/>
      <c r="W1786" s="88"/>
    </row>
    <row r="1787" spans="6:25" s="81" customFormat="1" ht="11.25" outlineLevel="5" x14ac:dyDescent="0.2">
      <c r="F1787" s="82"/>
      <c r="G1787" s="83"/>
      <c r="H1787" s="21" t="str">
        <f t="shared" si="46"/>
        <v/>
      </c>
      <c r="I1787" s="84" t="s">
        <v>2064</v>
      </c>
      <c r="J1787" s="215"/>
      <c r="L1787" s="85"/>
      <c r="M1787" s="216">
        <v>98.4</v>
      </c>
      <c r="N1787" s="244"/>
      <c r="O1787" s="85"/>
      <c r="P1787" s="86"/>
      <c r="Q1787" s="85"/>
      <c r="R1787" s="85"/>
      <c r="S1787" s="85"/>
      <c r="T1787" s="87" t="s">
        <v>14</v>
      </c>
      <c r="U1787" s="85"/>
      <c r="V1787" s="85"/>
      <c r="W1787" s="88"/>
    </row>
    <row r="1788" spans="6:25" s="81" customFormat="1" ht="11.25" outlineLevel="5" x14ac:dyDescent="0.2">
      <c r="F1788" s="82"/>
      <c r="G1788" s="83"/>
      <c r="H1788" s="21" t="str">
        <f t="shared" si="46"/>
        <v/>
      </c>
      <c r="I1788" s="84" t="s">
        <v>2017</v>
      </c>
      <c r="J1788" s="215"/>
      <c r="L1788" s="85"/>
      <c r="M1788" s="216">
        <v>38.799999999999997</v>
      </c>
      <c r="N1788" s="244"/>
      <c r="O1788" s="85"/>
      <c r="P1788" s="86"/>
      <c r="Q1788" s="85"/>
      <c r="R1788" s="85"/>
      <c r="S1788" s="85"/>
      <c r="T1788" s="87" t="s">
        <v>14</v>
      </c>
      <c r="U1788" s="85"/>
      <c r="V1788" s="85"/>
      <c r="W1788" s="88"/>
    </row>
    <row r="1789" spans="6:25" s="81" customFormat="1" ht="11.25" outlineLevel="5" x14ac:dyDescent="0.2">
      <c r="F1789" s="82"/>
      <c r="G1789" s="83"/>
      <c r="H1789" s="21" t="str">
        <f t="shared" si="46"/>
        <v/>
      </c>
      <c r="I1789" s="84" t="s">
        <v>2019</v>
      </c>
      <c r="J1789" s="215"/>
      <c r="L1789" s="85"/>
      <c r="M1789" s="216">
        <v>38.799999999999997</v>
      </c>
      <c r="N1789" s="244"/>
      <c r="O1789" s="85"/>
      <c r="P1789" s="86"/>
      <c r="Q1789" s="85"/>
      <c r="R1789" s="85"/>
      <c r="S1789" s="85"/>
      <c r="T1789" s="87" t="s">
        <v>14</v>
      </c>
      <c r="U1789" s="85"/>
      <c r="V1789" s="85"/>
      <c r="W1789" s="88"/>
    </row>
    <row r="1790" spans="6:25" s="81" customFormat="1" ht="11.25" outlineLevel="5" x14ac:dyDescent="0.2">
      <c r="F1790" s="82"/>
      <c r="G1790" s="83"/>
      <c r="H1790" s="21" t="str">
        <f t="shared" si="46"/>
        <v/>
      </c>
      <c r="I1790" s="84" t="s">
        <v>2022</v>
      </c>
      <c r="J1790" s="215"/>
      <c r="L1790" s="85"/>
      <c r="M1790" s="216">
        <v>38.799999999999997</v>
      </c>
      <c r="N1790" s="244"/>
      <c r="O1790" s="85"/>
      <c r="P1790" s="86"/>
      <c r="Q1790" s="85"/>
      <c r="R1790" s="85"/>
      <c r="S1790" s="85"/>
      <c r="T1790" s="87" t="s">
        <v>14</v>
      </c>
      <c r="U1790" s="85"/>
      <c r="V1790" s="85"/>
      <c r="W1790" s="88"/>
    </row>
    <row r="1791" spans="6:25" s="81" customFormat="1" ht="11.25" outlineLevel="5" x14ac:dyDescent="0.2">
      <c r="F1791" s="82"/>
      <c r="G1791" s="83"/>
      <c r="H1791" s="21" t="str">
        <f t="shared" si="46"/>
        <v/>
      </c>
      <c r="I1791" s="84" t="s">
        <v>2041</v>
      </c>
      <c r="J1791" s="215"/>
      <c r="L1791" s="85"/>
      <c r="M1791" s="216">
        <v>24</v>
      </c>
      <c r="N1791" s="244"/>
      <c r="O1791" s="85"/>
      <c r="P1791" s="86"/>
      <c r="Q1791" s="85"/>
      <c r="R1791" s="85"/>
      <c r="S1791" s="85"/>
      <c r="T1791" s="87" t="s">
        <v>14</v>
      </c>
      <c r="U1791" s="85"/>
      <c r="V1791" s="85"/>
      <c r="W1791" s="88"/>
    </row>
    <row r="1792" spans="6:25" s="205" customFormat="1" ht="12" outlineLevel="4" x14ac:dyDescent="0.2">
      <c r="F1792" s="72">
        <v>180</v>
      </c>
      <c r="G1792" s="73" t="s">
        <v>13</v>
      </c>
      <c r="H1792" s="74" t="s">
        <v>454</v>
      </c>
      <c r="I1792" s="75" t="s">
        <v>1617</v>
      </c>
      <c r="J1792" s="73" t="s">
        <v>38</v>
      </c>
      <c r="K1792" s="76">
        <v>1137.04</v>
      </c>
      <c r="L1792" s="77"/>
      <c r="M1792" s="206">
        <v>1137.04</v>
      </c>
      <c r="N1792" s="232"/>
      <c r="O1792" s="77">
        <f>M1792*N1792</f>
        <v>0</v>
      </c>
      <c r="P1792" s="79">
        <v>1.4E-3</v>
      </c>
      <c r="Q1792" s="80">
        <f>M1792*P1792</f>
        <v>1.5918559999999999</v>
      </c>
      <c r="R1792" s="79"/>
      <c r="S1792" s="80">
        <f>M1792*R1792</f>
        <v>0</v>
      </c>
      <c r="T1792" s="78">
        <v>15</v>
      </c>
      <c r="U1792" s="78">
        <f>O1792*(T1792/100)</f>
        <v>0</v>
      </c>
      <c r="V1792" s="78">
        <f>O1792+U1792</f>
        <v>0</v>
      </c>
      <c r="W1792" s="75"/>
      <c r="X1792" s="96" t="s">
        <v>1123</v>
      </c>
      <c r="Y1792" s="96">
        <v>1</v>
      </c>
    </row>
    <row r="1793" spans="6:25" s="71" customFormat="1" ht="12" outlineLevel="4" x14ac:dyDescent="0.2">
      <c r="F1793" s="207"/>
      <c r="G1793" s="208"/>
      <c r="H1793" s="19" t="s">
        <v>1053</v>
      </c>
      <c r="I1793" s="228"/>
      <c r="J1793" s="221"/>
      <c r="K1793" s="221"/>
      <c r="L1793" s="221"/>
      <c r="M1793" s="221"/>
      <c r="N1793" s="245"/>
      <c r="O1793" s="231"/>
      <c r="P1793" s="209"/>
      <c r="Q1793" s="210"/>
      <c r="R1793" s="209"/>
      <c r="S1793" s="210"/>
      <c r="T1793" s="211"/>
      <c r="U1793" s="211"/>
      <c r="V1793" s="211"/>
      <c r="W1793" s="212"/>
      <c r="X1793" s="212"/>
      <c r="Y1793" s="212"/>
    </row>
    <row r="1794" spans="6:25" s="71" customFormat="1" ht="6" customHeight="1" outlineLevel="4" x14ac:dyDescent="0.2">
      <c r="F1794" s="207"/>
      <c r="G1794" s="208"/>
      <c r="H1794" s="20"/>
      <c r="I1794" s="212"/>
      <c r="J1794" s="208"/>
      <c r="K1794" s="213"/>
      <c r="L1794" s="214"/>
      <c r="M1794" s="213"/>
      <c r="N1794" s="241"/>
      <c r="O1794" s="214"/>
      <c r="P1794" s="209"/>
      <c r="Q1794" s="210"/>
      <c r="R1794" s="209"/>
      <c r="S1794" s="210"/>
      <c r="T1794" s="211"/>
      <c r="U1794" s="211"/>
      <c r="V1794" s="211"/>
      <c r="W1794" s="212"/>
      <c r="X1794" s="212"/>
      <c r="Y1794" s="212"/>
    </row>
    <row r="1795" spans="6:25" s="81" customFormat="1" ht="22.5" outlineLevel="5" x14ac:dyDescent="0.2">
      <c r="F1795" s="82"/>
      <c r="G1795" s="83"/>
      <c r="H1795" s="21" t="str">
        <f>IF(AND(H1794&lt;&gt;"Výkaz výměr:",I1794=""),"Výkaz výměr:","")</f>
        <v>Výkaz výměr:</v>
      </c>
      <c r="I1795" s="84" t="s">
        <v>3394</v>
      </c>
      <c r="J1795" s="215"/>
      <c r="L1795" s="85"/>
      <c r="M1795" s="216">
        <v>0</v>
      </c>
      <c r="N1795" s="244"/>
      <c r="O1795" s="85"/>
      <c r="P1795" s="86"/>
      <c r="Q1795" s="85"/>
      <c r="R1795" s="85"/>
      <c r="S1795" s="85"/>
      <c r="T1795" s="87" t="s">
        <v>14</v>
      </c>
      <c r="U1795" s="85"/>
      <c r="V1795" s="85"/>
      <c r="W1795" s="88"/>
    </row>
    <row r="1796" spans="6:25" s="81" customFormat="1" ht="11.25" outlineLevel="5" x14ac:dyDescent="0.2">
      <c r="F1796" s="82"/>
      <c r="G1796" s="83"/>
      <c r="H1796" s="21" t="str">
        <f>IF(AND(H1795&lt;&gt;"Výkaz výměr:",I1795=""),"Výkaz výměr:","")</f>
        <v/>
      </c>
      <c r="I1796" s="84" t="s">
        <v>1076</v>
      </c>
      <c r="J1796" s="215"/>
      <c r="L1796" s="85"/>
      <c r="M1796" s="216">
        <v>1137.04</v>
      </c>
      <c r="N1796" s="244"/>
      <c r="O1796" s="85"/>
      <c r="P1796" s="86"/>
      <c r="Q1796" s="85"/>
      <c r="R1796" s="85"/>
      <c r="S1796" s="85"/>
      <c r="T1796" s="87" t="s">
        <v>14</v>
      </c>
      <c r="U1796" s="85"/>
      <c r="V1796" s="85"/>
      <c r="W1796" s="88"/>
    </row>
    <row r="1797" spans="6:25" s="205" customFormat="1" ht="36" outlineLevel="4" x14ac:dyDescent="0.2">
      <c r="F1797" s="72">
        <v>181</v>
      </c>
      <c r="G1797" s="73" t="s">
        <v>34</v>
      </c>
      <c r="H1797" s="74" t="s">
        <v>978</v>
      </c>
      <c r="I1797" s="75" t="s">
        <v>3305</v>
      </c>
      <c r="J1797" s="73" t="s">
        <v>38</v>
      </c>
      <c r="K1797" s="76">
        <v>54.74</v>
      </c>
      <c r="L1797" s="77">
        <v>0</v>
      </c>
      <c r="M1797" s="206">
        <v>54.74</v>
      </c>
      <c r="N1797" s="232"/>
      <c r="O1797" s="77">
        <f>M1797*N1797</f>
        <v>0</v>
      </c>
      <c r="P1797" s="79">
        <v>1.242E-2</v>
      </c>
      <c r="Q1797" s="80">
        <f>M1797*P1797</f>
        <v>0.6798708</v>
      </c>
      <c r="R1797" s="79"/>
      <c r="S1797" s="80">
        <f>M1797*R1797</f>
        <v>0</v>
      </c>
      <c r="T1797" s="78">
        <v>15</v>
      </c>
      <c r="U1797" s="78">
        <f>O1797*(T1797/100)</f>
        <v>0</v>
      </c>
      <c r="V1797" s="78">
        <f>O1797+U1797</f>
        <v>0</v>
      </c>
      <c r="W1797" s="75" t="s">
        <v>3076</v>
      </c>
      <c r="X1797" s="96" t="s">
        <v>1090</v>
      </c>
      <c r="Y1797" s="96">
        <v>1</v>
      </c>
    </row>
    <row r="1798" spans="6:25" s="71" customFormat="1" ht="67.5" outlineLevel="4" x14ac:dyDescent="0.2">
      <c r="F1798" s="207"/>
      <c r="G1798" s="208"/>
      <c r="H1798" s="19" t="s">
        <v>1053</v>
      </c>
      <c r="I1798" s="228" t="s">
        <v>3645</v>
      </c>
      <c r="J1798" s="221"/>
      <c r="K1798" s="221"/>
      <c r="L1798" s="221"/>
      <c r="M1798" s="221"/>
      <c r="N1798" s="245"/>
      <c r="O1798" s="231"/>
      <c r="P1798" s="209"/>
      <c r="Q1798" s="210"/>
      <c r="R1798" s="209"/>
      <c r="S1798" s="210"/>
      <c r="T1798" s="211"/>
      <c r="U1798" s="211"/>
      <c r="V1798" s="211"/>
      <c r="W1798" s="212"/>
      <c r="X1798" s="212"/>
      <c r="Y1798" s="212"/>
    </row>
    <row r="1799" spans="6:25" s="71" customFormat="1" ht="6" customHeight="1" outlineLevel="4" x14ac:dyDescent="0.2">
      <c r="F1799" s="207"/>
      <c r="G1799" s="208"/>
      <c r="H1799" s="20"/>
      <c r="I1799" s="212"/>
      <c r="J1799" s="208"/>
      <c r="K1799" s="213"/>
      <c r="L1799" s="214"/>
      <c r="M1799" s="213"/>
      <c r="N1799" s="241"/>
      <c r="O1799" s="214"/>
      <c r="P1799" s="209"/>
      <c r="Q1799" s="210"/>
      <c r="R1799" s="209"/>
      <c r="S1799" s="210"/>
      <c r="T1799" s="211"/>
      <c r="U1799" s="211"/>
      <c r="V1799" s="211"/>
      <c r="W1799" s="212"/>
      <c r="X1799" s="212"/>
      <c r="Y1799" s="212"/>
    </row>
    <row r="1800" spans="6:25" s="81" customFormat="1" ht="22.5" outlineLevel="5" x14ac:dyDescent="0.2">
      <c r="F1800" s="82"/>
      <c r="G1800" s="83"/>
      <c r="H1800" s="21" t="str">
        <f>IF(AND(H1799&lt;&gt;"Výkaz výměr:",I1799=""),"Výkaz výměr:","")</f>
        <v>Výkaz výměr:</v>
      </c>
      <c r="I1800" s="84" t="s">
        <v>3383</v>
      </c>
      <c r="J1800" s="215"/>
      <c r="L1800" s="85"/>
      <c r="M1800" s="216">
        <v>0</v>
      </c>
      <c r="N1800" s="244"/>
      <c r="O1800" s="85"/>
      <c r="P1800" s="86"/>
      <c r="Q1800" s="85"/>
      <c r="R1800" s="85"/>
      <c r="S1800" s="85"/>
      <c r="T1800" s="87" t="s">
        <v>14</v>
      </c>
      <c r="U1800" s="85"/>
      <c r="V1800" s="85"/>
      <c r="W1800" s="88"/>
    </row>
    <row r="1801" spans="6:25" s="81" customFormat="1" ht="11.25" outlineLevel="5" x14ac:dyDescent="0.2">
      <c r="F1801" s="82"/>
      <c r="G1801" s="83"/>
      <c r="H1801" s="21" t="str">
        <f>IF(AND(H1800&lt;&gt;"Výkaz výměr:",I1800=""),"Výkaz výměr:","")</f>
        <v/>
      </c>
      <c r="I1801" s="84" t="s">
        <v>174</v>
      </c>
      <c r="J1801" s="215"/>
      <c r="L1801" s="85"/>
      <c r="M1801" s="216">
        <v>54.74</v>
      </c>
      <c r="N1801" s="244"/>
      <c r="O1801" s="85"/>
      <c r="P1801" s="86"/>
      <c r="Q1801" s="85"/>
      <c r="R1801" s="85"/>
      <c r="S1801" s="85"/>
      <c r="T1801" s="87" t="s">
        <v>14</v>
      </c>
      <c r="U1801" s="85"/>
      <c r="V1801" s="85"/>
      <c r="W1801" s="88"/>
    </row>
    <row r="1802" spans="6:25" s="205" customFormat="1" ht="12" outlineLevel="4" x14ac:dyDescent="0.2">
      <c r="F1802" s="72">
        <v>182</v>
      </c>
      <c r="G1802" s="73" t="s">
        <v>13</v>
      </c>
      <c r="H1802" s="74" t="s">
        <v>456</v>
      </c>
      <c r="I1802" s="75" t="s">
        <v>2119</v>
      </c>
      <c r="J1802" s="73" t="s">
        <v>38</v>
      </c>
      <c r="K1802" s="76">
        <v>54.74</v>
      </c>
      <c r="L1802" s="77">
        <v>2</v>
      </c>
      <c r="M1802" s="206">
        <v>55.834800000000001</v>
      </c>
      <c r="N1802" s="232"/>
      <c r="O1802" s="77">
        <f>M1802*N1802</f>
        <v>0</v>
      </c>
      <c r="P1802" s="79">
        <v>4.1999999999999997E-3</v>
      </c>
      <c r="Q1802" s="80">
        <f>M1802*P1802</f>
        <v>0.23450615999999999</v>
      </c>
      <c r="R1802" s="79"/>
      <c r="S1802" s="80">
        <f>M1802*R1802</f>
        <v>0</v>
      </c>
      <c r="T1802" s="78">
        <v>15</v>
      </c>
      <c r="U1802" s="78">
        <f>O1802*(T1802/100)</f>
        <v>0</v>
      </c>
      <c r="V1802" s="78">
        <f>O1802+U1802</f>
        <v>0</v>
      </c>
      <c r="W1802" s="75"/>
      <c r="X1802" s="96" t="s">
        <v>1123</v>
      </c>
      <c r="Y1802" s="96">
        <v>1</v>
      </c>
    </row>
    <row r="1803" spans="6:25" s="71" customFormat="1" ht="12" outlineLevel="4" x14ac:dyDescent="0.2">
      <c r="F1803" s="207"/>
      <c r="G1803" s="208"/>
      <c r="H1803" s="19" t="s">
        <v>1053</v>
      </c>
      <c r="I1803" s="228"/>
      <c r="J1803" s="221"/>
      <c r="K1803" s="221"/>
      <c r="L1803" s="221"/>
      <c r="M1803" s="221"/>
      <c r="N1803" s="245"/>
      <c r="O1803" s="231"/>
      <c r="P1803" s="209"/>
      <c r="Q1803" s="210"/>
      <c r="R1803" s="209"/>
      <c r="S1803" s="210"/>
      <c r="T1803" s="211"/>
      <c r="U1803" s="211"/>
      <c r="V1803" s="211"/>
      <c r="W1803" s="212"/>
      <c r="X1803" s="212"/>
      <c r="Y1803" s="212"/>
    </row>
    <row r="1804" spans="6:25" s="71" customFormat="1" ht="6" customHeight="1" outlineLevel="4" x14ac:dyDescent="0.2">
      <c r="F1804" s="207"/>
      <c r="G1804" s="208"/>
      <c r="H1804" s="20"/>
      <c r="I1804" s="212"/>
      <c r="J1804" s="208"/>
      <c r="K1804" s="213"/>
      <c r="L1804" s="214"/>
      <c r="M1804" s="213"/>
      <c r="N1804" s="241"/>
      <c r="O1804" s="214"/>
      <c r="P1804" s="209"/>
      <c r="Q1804" s="210"/>
      <c r="R1804" s="209"/>
      <c r="S1804" s="210"/>
      <c r="T1804" s="211"/>
      <c r="U1804" s="211"/>
      <c r="V1804" s="211"/>
      <c r="W1804" s="212"/>
      <c r="X1804" s="212"/>
      <c r="Y1804" s="212"/>
    </row>
    <row r="1805" spans="6:25" s="81" customFormat="1" ht="22.5" outlineLevel="5" x14ac:dyDescent="0.2">
      <c r="F1805" s="82"/>
      <c r="G1805" s="83"/>
      <c r="H1805" s="21" t="str">
        <f>IF(AND(H1804&lt;&gt;"Výkaz výměr:",I1804=""),"Výkaz výměr:","")</f>
        <v>Výkaz výměr:</v>
      </c>
      <c r="I1805" s="84" t="s">
        <v>3410</v>
      </c>
      <c r="J1805" s="215"/>
      <c r="L1805" s="85"/>
      <c r="M1805" s="216">
        <v>0</v>
      </c>
      <c r="N1805" s="244"/>
      <c r="O1805" s="85"/>
      <c r="P1805" s="86"/>
      <c r="Q1805" s="85"/>
      <c r="R1805" s="85"/>
      <c r="S1805" s="85"/>
      <c r="T1805" s="87" t="s">
        <v>14</v>
      </c>
      <c r="U1805" s="85"/>
      <c r="V1805" s="85"/>
      <c r="W1805" s="88"/>
    </row>
    <row r="1806" spans="6:25" s="81" customFormat="1" ht="11.25" outlineLevel="5" x14ac:dyDescent="0.2">
      <c r="F1806" s="82"/>
      <c r="G1806" s="83"/>
      <c r="H1806" s="21" t="str">
        <f>IF(AND(H1805&lt;&gt;"Výkaz výměr:",I1805=""),"Výkaz výměr:","")</f>
        <v/>
      </c>
      <c r="I1806" s="84" t="s">
        <v>323</v>
      </c>
      <c r="J1806" s="215"/>
      <c r="L1806" s="85"/>
      <c r="M1806" s="216">
        <v>54.74</v>
      </c>
      <c r="N1806" s="244"/>
      <c r="O1806" s="85"/>
      <c r="P1806" s="86"/>
      <c r="Q1806" s="85"/>
      <c r="R1806" s="85"/>
      <c r="S1806" s="85"/>
      <c r="T1806" s="87" t="s">
        <v>14</v>
      </c>
      <c r="U1806" s="85"/>
      <c r="V1806" s="85"/>
      <c r="W1806" s="88"/>
    </row>
    <row r="1807" spans="6:25" s="205" customFormat="1" ht="36" outlineLevel="4" x14ac:dyDescent="0.2">
      <c r="F1807" s="72">
        <v>183</v>
      </c>
      <c r="G1807" s="73" t="s">
        <v>34</v>
      </c>
      <c r="H1807" s="74" t="s">
        <v>979</v>
      </c>
      <c r="I1807" s="75" t="s">
        <v>3287</v>
      </c>
      <c r="J1807" s="73" t="s">
        <v>38</v>
      </c>
      <c r="K1807" s="76">
        <v>1977.3463750000008</v>
      </c>
      <c r="L1807" s="77">
        <v>0</v>
      </c>
      <c r="M1807" s="206">
        <v>1977.3463750000008</v>
      </c>
      <c r="N1807" s="232"/>
      <c r="O1807" s="77">
        <f>M1807*N1807</f>
        <v>0</v>
      </c>
      <c r="P1807" s="79">
        <v>1.2E-4</v>
      </c>
      <c r="Q1807" s="80">
        <f>M1807*P1807</f>
        <v>0.23728156500000011</v>
      </c>
      <c r="R1807" s="79"/>
      <c r="S1807" s="80">
        <f>M1807*R1807</f>
        <v>0</v>
      </c>
      <c r="T1807" s="78">
        <v>15</v>
      </c>
      <c r="U1807" s="78">
        <f>O1807*(T1807/100)</f>
        <v>0</v>
      </c>
      <c r="V1807" s="78">
        <f>O1807+U1807</f>
        <v>0</v>
      </c>
      <c r="W1807" s="75" t="s">
        <v>3076</v>
      </c>
      <c r="X1807" s="96" t="s">
        <v>1090</v>
      </c>
      <c r="Y1807" s="96">
        <v>1</v>
      </c>
    </row>
    <row r="1808" spans="6:25" s="71" customFormat="1" ht="56.25" outlineLevel="4" x14ac:dyDescent="0.2">
      <c r="F1808" s="207"/>
      <c r="G1808" s="208"/>
      <c r="H1808" s="19" t="s">
        <v>1053</v>
      </c>
      <c r="I1808" s="228" t="s">
        <v>3518</v>
      </c>
      <c r="J1808" s="221"/>
      <c r="K1808" s="221"/>
      <c r="L1808" s="221"/>
      <c r="M1808" s="221"/>
      <c r="N1808" s="245"/>
      <c r="O1808" s="231"/>
      <c r="P1808" s="209"/>
      <c r="Q1808" s="210"/>
      <c r="R1808" s="209"/>
      <c r="S1808" s="210"/>
      <c r="T1808" s="211"/>
      <c r="U1808" s="211"/>
      <c r="V1808" s="211"/>
      <c r="W1808" s="212"/>
      <c r="X1808" s="212"/>
      <c r="Y1808" s="212"/>
    </row>
    <row r="1809" spans="6:25" s="71" customFormat="1" ht="6" customHeight="1" outlineLevel="4" x14ac:dyDescent="0.2">
      <c r="F1809" s="207"/>
      <c r="G1809" s="208"/>
      <c r="H1809" s="20"/>
      <c r="I1809" s="212"/>
      <c r="J1809" s="208"/>
      <c r="K1809" s="213"/>
      <c r="L1809" s="214"/>
      <c r="M1809" s="213"/>
      <c r="N1809" s="241"/>
      <c r="O1809" s="214"/>
      <c r="P1809" s="209"/>
      <c r="Q1809" s="210"/>
      <c r="R1809" s="209"/>
      <c r="S1809" s="210"/>
      <c r="T1809" s="211"/>
      <c r="U1809" s="211"/>
      <c r="V1809" s="211"/>
      <c r="W1809" s="212"/>
      <c r="X1809" s="212"/>
      <c r="Y1809" s="212"/>
    </row>
    <row r="1810" spans="6:25" s="81" customFormat="1" ht="11.25" outlineLevel="5" x14ac:dyDescent="0.2">
      <c r="F1810" s="82"/>
      <c r="G1810" s="83"/>
      <c r="H1810" s="21" t="str">
        <f t="shared" ref="H1810:H1823" si="47">IF(AND(H1809&lt;&gt;"Výkaz výměr:",I1809=""),"Výkaz výměr:","")</f>
        <v>Výkaz výměr:</v>
      </c>
      <c r="I1810" s="84" t="s">
        <v>1100</v>
      </c>
      <c r="J1810" s="215"/>
      <c r="L1810" s="85"/>
      <c r="M1810" s="216">
        <v>0</v>
      </c>
      <c r="N1810" s="244"/>
      <c r="O1810" s="85"/>
      <c r="P1810" s="86"/>
      <c r="Q1810" s="85"/>
      <c r="R1810" s="85"/>
      <c r="S1810" s="85"/>
      <c r="T1810" s="87" t="s">
        <v>14</v>
      </c>
      <c r="U1810" s="85"/>
      <c r="V1810" s="85"/>
      <c r="W1810" s="88"/>
    </row>
    <row r="1811" spans="6:25" s="81" customFormat="1" ht="11.25" outlineLevel="5" x14ac:dyDescent="0.2">
      <c r="F1811" s="82"/>
      <c r="G1811" s="83"/>
      <c r="H1811" s="21" t="str">
        <f t="shared" si="47"/>
        <v/>
      </c>
      <c r="I1811" s="84" t="s">
        <v>2366</v>
      </c>
      <c r="J1811" s="215"/>
      <c r="L1811" s="85"/>
      <c r="M1811" s="216">
        <v>926.79120000000034</v>
      </c>
      <c r="N1811" s="244"/>
      <c r="O1811" s="85"/>
      <c r="P1811" s="86"/>
      <c r="Q1811" s="85"/>
      <c r="R1811" s="85"/>
      <c r="S1811" s="85"/>
      <c r="T1811" s="87" t="s">
        <v>14</v>
      </c>
      <c r="U1811" s="85"/>
      <c r="V1811" s="85"/>
      <c r="W1811" s="88"/>
    </row>
    <row r="1812" spans="6:25" s="81" customFormat="1" ht="22.5" outlineLevel="5" x14ac:dyDescent="0.2">
      <c r="F1812" s="82"/>
      <c r="G1812" s="83"/>
      <c r="H1812" s="21" t="str">
        <f t="shared" si="47"/>
        <v/>
      </c>
      <c r="I1812" s="84" t="s">
        <v>2404</v>
      </c>
      <c r="J1812" s="215"/>
      <c r="L1812" s="85"/>
      <c r="M1812" s="216">
        <v>-179.28799999999998</v>
      </c>
      <c r="N1812" s="244"/>
      <c r="O1812" s="85"/>
      <c r="P1812" s="86"/>
      <c r="Q1812" s="85"/>
      <c r="R1812" s="85"/>
      <c r="S1812" s="85"/>
      <c r="T1812" s="87" t="s">
        <v>14</v>
      </c>
      <c r="U1812" s="85"/>
      <c r="V1812" s="85"/>
      <c r="W1812" s="88"/>
    </row>
    <row r="1813" spans="6:25" s="81" customFormat="1" ht="22.5" outlineLevel="5" x14ac:dyDescent="0.2">
      <c r="F1813" s="82"/>
      <c r="G1813" s="83"/>
      <c r="H1813" s="21" t="str">
        <f t="shared" si="47"/>
        <v/>
      </c>
      <c r="I1813" s="84" t="s">
        <v>2405</v>
      </c>
      <c r="J1813" s="215"/>
      <c r="L1813" s="85"/>
      <c r="M1813" s="216">
        <v>-31.682399999999994</v>
      </c>
      <c r="N1813" s="244"/>
      <c r="O1813" s="85"/>
      <c r="P1813" s="86"/>
      <c r="Q1813" s="85"/>
      <c r="R1813" s="85"/>
      <c r="S1813" s="85"/>
      <c r="T1813" s="87" t="s">
        <v>14</v>
      </c>
      <c r="U1813" s="85"/>
      <c r="V1813" s="85"/>
      <c r="W1813" s="88"/>
    </row>
    <row r="1814" spans="6:25" s="81" customFormat="1" ht="11.25" outlineLevel="5" x14ac:dyDescent="0.2">
      <c r="F1814" s="82"/>
      <c r="G1814" s="83"/>
      <c r="H1814" s="21" t="str">
        <f t="shared" si="47"/>
        <v/>
      </c>
      <c r="I1814" s="84" t="s">
        <v>1510</v>
      </c>
      <c r="J1814" s="215"/>
      <c r="L1814" s="85"/>
      <c r="M1814" s="216">
        <v>-24.75</v>
      </c>
      <c r="N1814" s="244"/>
      <c r="O1814" s="85"/>
      <c r="P1814" s="86"/>
      <c r="Q1814" s="85"/>
      <c r="R1814" s="85"/>
      <c r="S1814" s="85"/>
      <c r="T1814" s="87" t="s">
        <v>14</v>
      </c>
      <c r="U1814" s="85"/>
      <c r="V1814" s="85"/>
      <c r="W1814" s="88"/>
    </row>
    <row r="1815" spans="6:25" s="81" customFormat="1" ht="11.25" outlineLevel="5" x14ac:dyDescent="0.2">
      <c r="F1815" s="82"/>
      <c r="G1815" s="83"/>
      <c r="H1815" s="21" t="str">
        <f t="shared" si="47"/>
        <v/>
      </c>
      <c r="I1815" s="84" t="s">
        <v>2059</v>
      </c>
      <c r="J1815" s="215"/>
      <c r="L1815" s="85"/>
      <c r="M1815" s="216">
        <v>91.933799999999977</v>
      </c>
      <c r="N1815" s="244"/>
      <c r="O1815" s="85"/>
      <c r="P1815" s="86"/>
      <c r="Q1815" s="85"/>
      <c r="R1815" s="85"/>
      <c r="S1815" s="85"/>
      <c r="T1815" s="87" t="s">
        <v>14</v>
      </c>
      <c r="U1815" s="85"/>
      <c r="V1815" s="85"/>
      <c r="W1815" s="88"/>
    </row>
    <row r="1816" spans="6:25" s="81" customFormat="1" ht="11.25" outlineLevel="5" x14ac:dyDescent="0.2">
      <c r="F1816" s="82"/>
      <c r="G1816" s="83"/>
      <c r="H1816" s="21" t="str">
        <f t="shared" si="47"/>
        <v/>
      </c>
      <c r="I1816" s="84" t="s">
        <v>2290</v>
      </c>
      <c r="J1816" s="215"/>
      <c r="L1816" s="85"/>
      <c r="M1816" s="216">
        <v>-1.8032000000000001</v>
      </c>
      <c r="N1816" s="244"/>
      <c r="O1816" s="85"/>
      <c r="P1816" s="86"/>
      <c r="Q1816" s="85"/>
      <c r="R1816" s="85"/>
      <c r="S1816" s="85"/>
      <c r="T1816" s="87" t="s">
        <v>14</v>
      </c>
      <c r="U1816" s="85"/>
      <c r="V1816" s="85"/>
      <c r="W1816" s="88"/>
    </row>
    <row r="1817" spans="6:25" s="81" customFormat="1" ht="11.25" outlineLevel="5" x14ac:dyDescent="0.2">
      <c r="F1817" s="82"/>
      <c r="G1817" s="83"/>
      <c r="H1817" s="21" t="str">
        <f t="shared" si="47"/>
        <v/>
      </c>
      <c r="I1817" s="84" t="s">
        <v>1101</v>
      </c>
      <c r="J1817" s="215"/>
      <c r="L1817" s="85"/>
      <c r="M1817" s="216">
        <v>0</v>
      </c>
      <c r="N1817" s="244"/>
      <c r="O1817" s="85"/>
      <c r="P1817" s="86"/>
      <c r="Q1817" s="85"/>
      <c r="R1817" s="85"/>
      <c r="S1817" s="85"/>
      <c r="T1817" s="87" t="s">
        <v>14</v>
      </c>
      <c r="U1817" s="85"/>
      <c r="V1817" s="85"/>
      <c r="W1817" s="88"/>
    </row>
    <row r="1818" spans="6:25" s="81" customFormat="1" ht="11.25" outlineLevel="5" x14ac:dyDescent="0.2">
      <c r="F1818" s="82"/>
      <c r="G1818" s="83"/>
      <c r="H1818" s="21" t="str">
        <f t="shared" si="47"/>
        <v/>
      </c>
      <c r="I1818" s="84" t="s">
        <v>2367</v>
      </c>
      <c r="J1818" s="215"/>
      <c r="L1818" s="85"/>
      <c r="M1818" s="216">
        <v>1442.1564000000005</v>
      </c>
      <c r="N1818" s="244"/>
      <c r="O1818" s="85"/>
      <c r="P1818" s="86"/>
      <c r="Q1818" s="85"/>
      <c r="R1818" s="85"/>
      <c r="S1818" s="85"/>
      <c r="T1818" s="87" t="s">
        <v>14</v>
      </c>
      <c r="U1818" s="85"/>
      <c r="V1818" s="85"/>
      <c r="W1818" s="88"/>
    </row>
    <row r="1819" spans="6:25" s="81" customFormat="1" ht="11.25" outlineLevel="5" x14ac:dyDescent="0.2">
      <c r="F1819" s="82"/>
      <c r="G1819" s="83"/>
      <c r="H1819" s="21" t="str">
        <f t="shared" si="47"/>
        <v/>
      </c>
      <c r="I1819" s="84" t="s">
        <v>2384</v>
      </c>
      <c r="J1819" s="215"/>
      <c r="L1819" s="85"/>
      <c r="M1819" s="216">
        <v>-268.93199999999996</v>
      </c>
      <c r="N1819" s="244"/>
      <c r="O1819" s="85"/>
      <c r="P1819" s="86"/>
      <c r="Q1819" s="85"/>
      <c r="R1819" s="85"/>
      <c r="S1819" s="85"/>
      <c r="T1819" s="87" t="s">
        <v>14</v>
      </c>
      <c r="U1819" s="85"/>
      <c r="V1819" s="85"/>
      <c r="W1819" s="88"/>
    </row>
    <row r="1820" spans="6:25" s="81" customFormat="1" ht="11.25" outlineLevel="5" x14ac:dyDescent="0.2">
      <c r="F1820" s="82"/>
      <c r="G1820" s="83"/>
      <c r="H1820" s="21" t="str">
        <f t="shared" si="47"/>
        <v/>
      </c>
      <c r="I1820" s="84" t="s">
        <v>2385</v>
      </c>
      <c r="J1820" s="215"/>
      <c r="L1820" s="85"/>
      <c r="M1820" s="216">
        <v>-42.243199999999995</v>
      </c>
      <c r="N1820" s="244"/>
      <c r="O1820" s="85"/>
      <c r="P1820" s="86"/>
      <c r="Q1820" s="85"/>
      <c r="R1820" s="85"/>
      <c r="S1820" s="85"/>
      <c r="T1820" s="87" t="s">
        <v>14</v>
      </c>
      <c r="U1820" s="85"/>
      <c r="V1820" s="85"/>
      <c r="W1820" s="88"/>
    </row>
    <row r="1821" spans="6:25" s="81" customFormat="1" ht="11.25" outlineLevel="5" x14ac:dyDescent="0.2">
      <c r="F1821" s="82"/>
      <c r="G1821" s="83"/>
      <c r="H1821" s="21" t="str">
        <f t="shared" si="47"/>
        <v/>
      </c>
      <c r="I1821" s="84" t="s">
        <v>1510</v>
      </c>
      <c r="J1821" s="215"/>
      <c r="L1821" s="85"/>
      <c r="M1821" s="216">
        <v>-24.75</v>
      </c>
      <c r="N1821" s="244"/>
      <c r="O1821" s="85"/>
      <c r="P1821" s="86"/>
      <c r="Q1821" s="85"/>
      <c r="R1821" s="85"/>
      <c r="S1821" s="85"/>
      <c r="T1821" s="87" t="s">
        <v>14</v>
      </c>
      <c r="U1821" s="85"/>
      <c r="V1821" s="85"/>
      <c r="W1821" s="88"/>
    </row>
    <row r="1822" spans="6:25" s="81" customFormat="1" ht="11.25" outlineLevel="5" x14ac:dyDescent="0.2">
      <c r="F1822" s="82"/>
      <c r="G1822" s="83"/>
      <c r="H1822" s="21" t="str">
        <f t="shared" si="47"/>
        <v/>
      </c>
      <c r="I1822" s="84" t="s">
        <v>2074</v>
      </c>
      <c r="J1822" s="215"/>
      <c r="L1822" s="85"/>
      <c r="M1822" s="216">
        <v>91.716975000000019</v>
      </c>
      <c r="N1822" s="244"/>
      <c r="O1822" s="85"/>
      <c r="P1822" s="86"/>
      <c r="Q1822" s="85"/>
      <c r="R1822" s="85"/>
      <c r="S1822" s="85"/>
      <c r="T1822" s="87" t="s">
        <v>14</v>
      </c>
      <c r="U1822" s="85"/>
      <c r="V1822" s="85"/>
      <c r="W1822" s="88"/>
    </row>
    <row r="1823" spans="6:25" s="81" customFormat="1" ht="11.25" outlineLevel="5" x14ac:dyDescent="0.2">
      <c r="F1823" s="82"/>
      <c r="G1823" s="83"/>
      <c r="H1823" s="21" t="str">
        <f t="shared" si="47"/>
        <v/>
      </c>
      <c r="I1823" s="84" t="s">
        <v>2290</v>
      </c>
      <c r="J1823" s="215"/>
      <c r="L1823" s="85"/>
      <c r="M1823" s="216">
        <v>-1.8032000000000001</v>
      </c>
      <c r="N1823" s="244"/>
      <c r="O1823" s="85"/>
      <c r="P1823" s="86"/>
      <c r="Q1823" s="85"/>
      <c r="R1823" s="85"/>
      <c r="S1823" s="85"/>
      <c r="T1823" s="87" t="s">
        <v>14</v>
      </c>
      <c r="U1823" s="85"/>
      <c r="V1823" s="85"/>
      <c r="W1823" s="88"/>
    </row>
    <row r="1824" spans="6:25" s="205" customFormat="1" ht="36" outlineLevel="4" x14ac:dyDescent="0.2">
      <c r="F1824" s="72">
        <v>184</v>
      </c>
      <c r="G1824" s="73" t="s">
        <v>34</v>
      </c>
      <c r="H1824" s="74" t="s">
        <v>980</v>
      </c>
      <c r="I1824" s="75" t="s">
        <v>3225</v>
      </c>
      <c r="J1824" s="73" t="s">
        <v>38</v>
      </c>
      <c r="K1824" s="76">
        <v>269.28200000000004</v>
      </c>
      <c r="L1824" s="77">
        <v>0</v>
      </c>
      <c r="M1824" s="206">
        <v>269.28200000000004</v>
      </c>
      <c r="N1824" s="232"/>
      <c r="O1824" s="77">
        <f>M1824*N1824</f>
        <v>0</v>
      </c>
      <c r="P1824" s="79">
        <v>6.0000000000000002E-5</v>
      </c>
      <c r="Q1824" s="80">
        <f>M1824*P1824</f>
        <v>1.6156920000000002E-2</v>
      </c>
      <c r="R1824" s="79"/>
      <c r="S1824" s="80">
        <f>M1824*R1824</f>
        <v>0</v>
      </c>
      <c r="T1824" s="78">
        <v>15</v>
      </c>
      <c r="U1824" s="78">
        <f>O1824*(T1824/100)</f>
        <v>0</v>
      </c>
      <c r="V1824" s="78">
        <f>O1824+U1824</f>
        <v>0</v>
      </c>
      <c r="W1824" s="75" t="s">
        <v>3076</v>
      </c>
      <c r="X1824" s="96" t="s">
        <v>1090</v>
      </c>
      <c r="Y1824" s="96">
        <v>1</v>
      </c>
    </row>
    <row r="1825" spans="6:25" s="71" customFormat="1" ht="56.25" outlineLevel="4" x14ac:dyDescent="0.2">
      <c r="F1825" s="207"/>
      <c r="G1825" s="208"/>
      <c r="H1825" s="19" t="s">
        <v>1053</v>
      </c>
      <c r="I1825" s="228" t="s">
        <v>3522</v>
      </c>
      <c r="J1825" s="221"/>
      <c r="K1825" s="221"/>
      <c r="L1825" s="221"/>
      <c r="M1825" s="221"/>
      <c r="N1825" s="245"/>
      <c r="O1825" s="231"/>
      <c r="P1825" s="209"/>
      <c r="Q1825" s="210"/>
      <c r="R1825" s="209"/>
      <c r="S1825" s="210"/>
      <c r="T1825" s="211"/>
      <c r="U1825" s="211"/>
      <c r="V1825" s="211"/>
      <c r="W1825" s="212"/>
      <c r="X1825" s="212"/>
      <c r="Y1825" s="212"/>
    </row>
    <row r="1826" spans="6:25" s="71" customFormat="1" ht="6" customHeight="1" outlineLevel="4" x14ac:dyDescent="0.2">
      <c r="F1826" s="207"/>
      <c r="G1826" s="208"/>
      <c r="H1826" s="20"/>
      <c r="I1826" s="212"/>
      <c r="J1826" s="208"/>
      <c r="K1826" s="213"/>
      <c r="L1826" s="214"/>
      <c r="M1826" s="213"/>
      <c r="N1826" s="241"/>
      <c r="O1826" s="214"/>
      <c r="P1826" s="209"/>
      <c r="Q1826" s="210"/>
      <c r="R1826" s="209"/>
      <c r="S1826" s="210"/>
      <c r="T1826" s="211"/>
      <c r="U1826" s="211"/>
      <c r="V1826" s="211"/>
      <c r="W1826" s="212"/>
      <c r="X1826" s="212"/>
      <c r="Y1826" s="212"/>
    </row>
    <row r="1827" spans="6:25" s="81" customFormat="1" ht="22.5" outlineLevel="5" x14ac:dyDescent="0.2">
      <c r="F1827" s="82"/>
      <c r="G1827" s="83"/>
      <c r="H1827" s="21" t="str">
        <f t="shared" ref="H1827:H1832" si="48">IF(AND(H1826&lt;&gt;"Výkaz výměr:",I1826=""),"Výkaz výměr:","")</f>
        <v>Výkaz výměr:</v>
      </c>
      <c r="I1827" s="84" t="s">
        <v>3243</v>
      </c>
      <c r="J1827" s="215"/>
      <c r="L1827" s="85"/>
      <c r="M1827" s="216">
        <v>0</v>
      </c>
      <c r="N1827" s="244"/>
      <c r="O1827" s="85"/>
      <c r="P1827" s="86"/>
      <c r="Q1827" s="85"/>
      <c r="R1827" s="85"/>
      <c r="S1827" s="85"/>
      <c r="T1827" s="87" t="s">
        <v>14</v>
      </c>
      <c r="U1827" s="85"/>
      <c r="V1827" s="85"/>
      <c r="W1827" s="88"/>
    </row>
    <row r="1828" spans="6:25" s="81" customFormat="1" ht="11.25" outlineLevel="5" x14ac:dyDescent="0.2">
      <c r="F1828" s="82"/>
      <c r="G1828" s="83"/>
      <c r="H1828" s="21" t="str">
        <f t="shared" si="48"/>
        <v/>
      </c>
      <c r="I1828" s="84" t="s">
        <v>912</v>
      </c>
      <c r="J1828" s="215"/>
      <c r="L1828" s="85"/>
      <c r="M1828" s="216">
        <v>81.998999999999995</v>
      </c>
      <c r="N1828" s="244"/>
      <c r="O1828" s="85"/>
      <c r="P1828" s="86"/>
      <c r="Q1828" s="85"/>
      <c r="R1828" s="85"/>
      <c r="S1828" s="85"/>
      <c r="T1828" s="87" t="s">
        <v>14</v>
      </c>
      <c r="U1828" s="85"/>
      <c r="V1828" s="85"/>
      <c r="W1828" s="88"/>
    </row>
    <row r="1829" spans="6:25" s="81" customFormat="1" ht="22.5" outlineLevel="5" x14ac:dyDescent="0.2">
      <c r="F1829" s="82"/>
      <c r="G1829" s="83"/>
      <c r="H1829" s="21" t="str">
        <f t="shared" si="48"/>
        <v/>
      </c>
      <c r="I1829" s="84" t="s">
        <v>3232</v>
      </c>
      <c r="J1829" s="215"/>
      <c r="L1829" s="85"/>
      <c r="M1829" s="216">
        <v>0</v>
      </c>
      <c r="N1829" s="244"/>
      <c r="O1829" s="85"/>
      <c r="P1829" s="86"/>
      <c r="Q1829" s="85"/>
      <c r="R1829" s="85"/>
      <c r="S1829" s="85"/>
      <c r="T1829" s="87" t="s">
        <v>14</v>
      </c>
      <c r="U1829" s="85"/>
      <c r="V1829" s="85"/>
      <c r="W1829" s="88"/>
    </row>
    <row r="1830" spans="6:25" s="81" customFormat="1" ht="11.25" outlineLevel="5" x14ac:dyDescent="0.2">
      <c r="F1830" s="82"/>
      <c r="G1830" s="83"/>
      <c r="H1830" s="21" t="str">
        <f t="shared" si="48"/>
        <v/>
      </c>
      <c r="I1830" s="84" t="s">
        <v>913</v>
      </c>
      <c r="J1830" s="215"/>
      <c r="L1830" s="85"/>
      <c r="M1830" s="216">
        <v>86.108999999999995</v>
      </c>
      <c r="N1830" s="244"/>
      <c r="O1830" s="85"/>
      <c r="P1830" s="86"/>
      <c r="Q1830" s="85"/>
      <c r="R1830" s="85"/>
      <c r="S1830" s="85"/>
      <c r="T1830" s="87" t="s">
        <v>14</v>
      </c>
      <c r="U1830" s="85"/>
      <c r="V1830" s="85"/>
      <c r="W1830" s="88"/>
    </row>
    <row r="1831" spans="6:25" s="81" customFormat="1" ht="22.5" outlineLevel="5" x14ac:dyDescent="0.2">
      <c r="F1831" s="82"/>
      <c r="G1831" s="83"/>
      <c r="H1831" s="21" t="str">
        <f t="shared" si="48"/>
        <v/>
      </c>
      <c r="I1831" s="84" t="s">
        <v>3244</v>
      </c>
      <c r="J1831" s="215"/>
      <c r="L1831" s="85"/>
      <c r="M1831" s="216">
        <v>0</v>
      </c>
      <c r="N1831" s="244"/>
      <c r="O1831" s="85"/>
      <c r="P1831" s="86"/>
      <c r="Q1831" s="85"/>
      <c r="R1831" s="85"/>
      <c r="S1831" s="85"/>
      <c r="T1831" s="87" t="s">
        <v>14</v>
      </c>
      <c r="U1831" s="85"/>
      <c r="V1831" s="85"/>
      <c r="W1831" s="88"/>
    </row>
    <row r="1832" spans="6:25" s="81" customFormat="1" ht="11.25" outlineLevel="5" x14ac:dyDescent="0.2">
      <c r="F1832" s="82"/>
      <c r="G1832" s="83"/>
      <c r="H1832" s="21" t="str">
        <f t="shared" si="48"/>
        <v/>
      </c>
      <c r="I1832" s="84" t="s">
        <v>914</v>
      </c>
      <c r="J1832" s="215"/>
      <c r="L1832" s="85"/>
      <c r="M1832" s="216">
        <v>101.17400000000001</v>
      </c>
      <c r="N1832" s="244"/>
      <c r="O1832" s="85"/>
      <c r="P1832" s="86"/>
      <c r="Q1832" s="85"/>
      <c r="R1832" s="85"/>
      <c r="S1832" s="85"/>
      <c r="T1832" s="87" t="s">
        <v>14</v>
      </c>
      <c r="U1832" s="85"/>
      <c r="V1832" s="85"/>
      <c r="W1832" s="88"/>
    </row>
    <row r="1833" spans="6:25" s="205" customFormat="1" ht="36" outlineLevel="4" x14ac:dyDescent="0.2">
      <c r="F1833" s="72">
        <v>185</v>
      </c>
      <c r="G1833" s="73" t="s">
        <v>34</v>
      </c>
      <c r="H1833" s="74" t="s">
        <v>981</v>
      </c>
      <c r="I1833" s="75" t="s">
        <v>3277</v>
      </c>
      <c r="J1833" s="73" t="s">
        <v>38</v>
      </c>
      <c r="K1833" s="76">
        <v>7128.4340000000002</v>
      </c>
      <c r="L1833" s="77">
        <v>0</v>
      </c>
      <c r="M1833" s="206">
        <v>7128.4340000000002</v>
      </c>
      <c r="N1833" s="232"/>
      <c r="O1833" s="77">
        <f>M1833*N1833</f>
        <v>0</v>
      </c>
      <c r="P1833" s="79">
        <v>6.0000000000000002E-5</v>
      </c>
      <c r="Q1833" s="80">
        <f>M1833*P1833</f>
        <v>0.42770604000000001</v>
      </c>
      <c r="R1833" s="79"/>
      <c r="S1833" s="80">
        <f>M1833*R1833</f>
        <v>0</v>
      </c>
      <c r="T1833" s="78">
        <v>15</v>
      </c>
      <c r="U1833" s="78">
        <f>O1833*(T1833/100)</f>
        <v>0</v>
      </c>
      <c r="V1833" s="78">
        <f>O1833+U1833</f>
        <v>0</v>
      </c>
      <c r="W1833" s="75" t="s">
        <v>3076</v>
      </c>
      <c r="X1833" s="96" t="s">
        <v>1090</v>
      </c>
      <c r="Y1833" s="96">
        <v>1</v>
      </c>
    </row>
    <row r="1834" spans="6:25" s="71" customFormat="1" ht="56.25" outlineLevel="4" x14ac:dyDescent="0.2">
      <c r="F1834" s="207"/>
      <c r="G1834" s="208"/>
      <c r="H1834" s="19" t="s">
        <v>1053</v>
      </c>
      <c r="I1834" s="228" t="s">
        <v>3534</v>
      </c>
      <c r="J1834" s="221"/>
      <c r="K1834" s="221"/>
      <c r="L1834" s="221"/>
      <c r="M1834" s="221"/>
      <c r="N1834" s="245"/>
      <c r="O1834" s="231"/>
      <c r="P1834" s="209"/>
      <c r="Q1834" s="210"/>
      <c r="R1834" s="209"/>
      <c r="S1834" s="210"/>
      <c r="T1834" s="211"/>
      <c r="U1834" s="211"/>
      <c r="V1834" s="211"/>
      <c r="W1834" s="212"/>
      <c r="X1834" s="212"/>
      <c r="Y1834" s="212"/>
    </row>
    <row r="1835" spans="6:25" s="71" customFormat="1" ht="6" customHeight="1" outlineLevel="4" x14ac:dyDescent="0.2">
      <c r="F1835" s="207"/>
      <c r="G1835" s="208"/>
      <c r="H1835" s="20"/>
      <c r="I1835" s="212"/>
      <c r="J1835" s="208"/>
      <c r="K1835" s="213"/>
      <c r="L1835" s="214"/>
      <c r="M1835" s="213"/>
      <c r="N1835" s="241"/>
      <c r="O1835" s="214"/>
      <c r="P1835" s="209"/>
      <c r="Q1835" s="210"/>
      <c r="R1835" s="209"/>
      <c r="S1835" s="210"/>
      <c r="T1835" s="211"/>
      <c r="U1835" s="211"/>
      <c r="V1835" s="211"/>
      <c r="W1835" s="212"/>
      <c r="X1835" s="212"/>
      <c r="Y1835" s="212"/>
    </row>
    <row r="1836" spans="6:25" s="81" customFormat="1" ht="22.5" outlineLevel="5" x14ac:dyDescent="0.2">
      <c r="F1836" s="82"/>
      <c r="G1836" s="83"/>
      <c r="H1836" s="21" t="str">
        <f t="shared" ref="H1836:H1841" si="49">IF(AND(H1835&lt;&gt;"Výkaz výměr:",I1835=""),"Výkaz výměr:","")</f>
        <v>Výkaz výměr:</v>
      </c>
      <c r="I1836" s="84" t="s">
        <v>3395</v>
      </c>
      <c r="J1836" s="215"/>
      <c r="L1836" s="85"/>
      <c r="M1836" s="216">
        <v>0</v>
      </c>
      <c r="N1836" s="244"/>
      <c r="O1836" s="85"/>
      <c r="P1836" s="86"/>
      <c r="Q1836" s="85"/>
      <c r="R1836" s="85"/>
      <c r="S1836" s="85"/>
      <c r="T1836" s="87" t="s">
        <v>14</v>
      </c>
      <c r="U1836" s="85"/>
      <c r="V1836" s="85"/>
      <c r="W1836" s="88"/>
    </row>
    <row r="1837" spans="6:25" s="81" customFormat="1" ht="11.25" outlineLevel="5" x14ac:dyDescent="0.2">
      <c r="F1837" s="82"/>
      <c r="G1837" s="83"/>
      <c r="H1837" s="21" t="str">
        <f t="shared" si="49"/>
        <v/>
      </c>
      <c r="I1837" s="84" t="s">
        <v>320</v>
      </c>
      <c r="J1837" s="215"/>
      <c r="L1837" s="85"/>
      <c r="M1837" s="216">
        <v>5843.3620000000001</v>
      </c>
      <c r="N1837" s="244"/>
      <c r="O1837" s="85"/>
      <c r="P1837" s="86"/>
      <c r="Q1837" s="85"/>
      <c r="R1837" s="85"/>
      <c r="S1837" s="85"/>
      <c r="T1837" s="87" t="s">
        <v>14</v>
      </c>
      <c r="U1837" s="85"/>
      <c r="V1837" s="85"/>
      <c r="W1837" s="88"/>
    </row>
    <row r="1838" spans="6:25" s="81" customFormat="1" ht="22.5" outlineLevel="5" x14ac:dyDescent="0.2">
      <c r="F1838" s="82"/>
      <c r="G1838" s="83"/>
      <c r="H1838" s="21" t="str">
        <f t="shared" si="49"/>
        <v/>
      </c>
      <c r="I1838" s="84" t="s">
        <v>3396</v>
      </c>
      <c r="J1838" s="215"/>
      <c r="L1838" s="85"/>
      <c r="M1838" s="216">
        <v>0</v>
      </c>
      <c r="N1838" s="244"/>
      <c r="O1838" s="85"/>
      <c r="P1838" s="86"/>
      <c r="Q1838" s="85"/>
      <c r="R1838" s="85"/>
      <c r="S1838" s="85"/>
      <c r="T1838" s="87" t="s">
        <v>14</v>
      </c>
      <c r="U1838" s="85"/>
      <c r="V1838" s="85"/>
      <c r="W1838" s="88"/>
    </row>
    <row r="1839" spans="6:25" s="81" customFormat="1" ht="11.25" outlineLevel="5" x14ac:dyDescent="0.2">
      <c r="F1839" s="82"/>
      <c r="G1839" s="83"/>
      <c r="H1839" s="21" t="str">
        <f t="shared" si="49"/>
        <v/>
      </c>
      <c r="I1839" s="84" t="s">
        <v>321</v>
      </c>
      <c r="J1839" s="215"/>
      <c r="L1839" s="85"/>
      <c r="M1839" s="216">
        <v>1019.0890000000001</v>
      </c>
      <c r="N1839" s="244"/>
      <c r="O1839" s="85"/>
      <c r="P1839" s="86"/>
      <c r="Q1839" s="85"/>
      <c r="R1839" s="85"/>
      <c r="S1839" s="85"/>
      <c r="T1839" s="87" t="s">
        <v>14</v>
      </c>
      <c r="U1839" s="85"/>
      <c r="V1839" s="85"/>
      <c r="W1839" s="88"/>
    </row>
    <row r="1840" spans="6:25" s="81" customFormat="1" ht="22.5" outlineLevel="5" x14ac:dyDescent="0.2">
      <c r="F1840" s="82"/>
      <c r="G1840" s="83"/>
      <c r="H1840" s="21" t="str">
        <f t="shared" si="49"/>
        <v/>
      </c>
      <c r="I1840" s="84" t="s">
        <v>3363</v>
      </c>
      <c r="J1840" s="215"/>
      <c r="L1840" s="85"/>
      <c r="M1840" s="216">
        <v>0</v>
      </c>
      <c r="N1840" s="244"/>
      <c r="O1840" s="85"/>
      <c r="P1840" s="86"/>
      <c r="Q1840" s="85"/>
      <c r="R1840" s="85"/>
      <c r="S1840" s="85"/>
      <c r="T1840" s="87" t="s">
        <v>14</v>
      </c>
      <c r="U1840" s="85"/>
      <c r="V1840" s="85"/>
      <c r="W1840" s="88"/>
    </row>
    <row r="1841" spans="6:25" s="81" customFormat="1" ht="11.25" outlineLevel="5" x14ac:dyDescent="0.2">
      <c r="F1841" s="82"/>
      <c r="G1841" s="83"/>
      <c r="H1841" s="21" t="str">
        <f t="shared" si="49"/>
        <v/>
      </c>
      <c r="I1841" s="84" t="s">
        <v>322</v>
      </c>
      <c r="J1841" s="215"/>
      <c r="L1841" s="85"/>
      <c r="M1841" s="216">
        <v>265.983</v>
      </c>
      <c r="N1841" s="244"/>
      <c r="O1841" s="85"/>
      <c r="P1841" s="86"/>
      <c r="Q1841" s="85"/>
      <c r="R1841" s="85"/>
      <c r="S1841" s="85"/>
      <c r="T1841" s="87" t="s">
        <v>14</v>
      </c>
      <c r="U1841" s="85"/>
      <c r="V1841" s="85"/>
      <c r="W1841" s="88"/>
    </row>
    <row r="1842" spans="6:25" s="205" customFormat="1" ht="36" outlineLevel="4" x14ac:dyDescent="0.2">
      <c r="F1842" s="72">
        <v>186</v>
      </c>
      <c r="G1842" s="73" t="s">
        <v>34</v>
      </c>
      <c r="H1842" s="74" t="s">
        <v>982</v>
      </c>
      <c r="I1842" s="75" t="s">
        <v>3294</v>
      </c>
      <c r="J1842" s="73" t="s">
        <v>38</v>
      </c>
      <c r="K1842" s="76">
        <v>7397.7160000000003</v>
      </c>
      <c r="L1842" s="77">
        <v>0</v>
      </c>
      <c r="M1842" s="206">
        <v>7397.7160000000003</v>
      </c>
      <c r="N1842" s="232"/>
      <c r="O1842" s="77">
        <f>M1842*N1842</f>
        <v>0</v>
      </c>
      <c r="P1842" s="79"/>
      <c r="Q1842" s="80">
        <f>M1842*P1842</f>
        <v>0</v>
      </c>
      <c r="R1842" s="79"/>
      <c r="S1842" s="80">
        <f>M1842*R1842</f>
        <v>0</v>
      </c>
      <c r="T1842" s="78">
        <v>15</v>
      </c>
      <c r="U1842" s="78">
        <f>O1842*(T1842/100)</f>
        <v>0</v>
      </c>
      <c r="V1842" s="78">
        <f>O1842+U1842</f>
        <v>0</v>
      </c>
      <c r="W1842" s="75" t="s">
        <v>3076</v>
      </c>
      <c r="X1842" s="96" t="s">
        <v>1090</v>
      </c>
      <c r="Y1842" s="96">
        <v>1</v>
      </c>
    </row>
    <row r="1843" spans="6:25" s="71" customFormat="1" ht="45" outlineLevel="4" x14ac:dyDescent="0.2">
      <c r="F1843" s="207"/>
      <c r="G1843" s="208"/>
      <c r="H1843" s="19" t="s">
        <v>1053</v>
      </c>
      <c r="I1843" s="228" t="s">
        <v>3468</v>
      </c>
      <c r="J1843" s="221"/>
      <c r="K1843" s="221"/>
      <c r="L1843" s="221"/>
      <c r="M1843" s="221"/>
      <c r="N1843" s="245"/>
      <c r="O1843" s="231"/>
      <c r="P1843" s="209"/>
      <c r="Q1843" s="210"/>
      <c r="R1843" s="209"/>
      <c r="S1843" s="210"/>
      <c r="T1843" s="211"/>
      <c r="U1843" s="211"/>
      <c r="V1843" s="211"/>
      <c r="W1843" s="212"/>
      <c r="X1843" s="212"/>
      <c r="Y1843" s="212"/>
    </row>
    <row r="1844" spans="6:25" s="71" customFormat="1" ht="6" customHeight="1" outlineLevel="4" x14ac:dyDescent="0.2">
      <c r="F1844" s="207"/>
      <c r="G1844" s="208"/>
      <c r="H1844" s="20"/>
      <c r="I1844" s="212"/>
      <c r="J1844" s="208"/>
      <c r="K1844" s="213"/>
      <c r="L1844" s="214"/>
      <c r="M1844" s="213"/>
      <c r="N1844" s="241"/>
      <c r="O1844" s="214"/>
      <c r="P1844" s="209"/>
      <c r="Q1844" s="210"/>
      <c r="R1844" s="209"/>
      <c r="S1844" s="210"/>
      <c r="T1844" s="211"/>
      <c r="U1844" s="211"/>
      <c r="V1844" s="211"/>
      <c r="W1844" s="212"/>
      <c r="X1844" s="212"/>
      <c r="Y1844" s="212"/>
    </row>
    <row r="1845" spans="6:25" s="81" customFormat="1" ht="22.5" outlineLevel="5" x14ac:dyDescent="0.2">
      <c r="F1845" s="82"/>
      <c r="G1845" s="83"/>
      <c r="H1845" s="21" t="str">
        <f t="shared" ref="H1845:H1856" si="50">IF(AND(H1844&lt;&gt;"Výkaz výměr:",I1844=""),"Výkaz výměr:","")</f>
        <v>Výkaz výměr:</v>
      </c>
      <c r="I1845" s="84" t="s">
        <v>3243</v>
      </c>
      <c r="J1845" s="215"/>
      <c r="L1845" s="85"/>
      <c r="M1845" s="216">
        <v>0</v>
      </c>
      <c r="N1845" s="244"/>
      <c r="O1845" s="85"/>
      <c r="P1845" s="86"/>
      <c r="Q1845" s="85"/>
      <c r="R1845" s="85"/>
      <c r="S1845" s="85"/>
      <c r="T1845" s="87" t="s">
        <v>14</v>
      </c>
      <c r="U1845" s="85"/>
      <c r="V1845" s="85"/>
      <c r="W1845" s="88"/>
    </row>
    <row r="1846" spans="6:25" s="81" customFormat="1" ht="11.25" outlineLevel="5" x14ac:dyDescent="0.2">
      <c r="F1846" s="82"/>
      <c r="G1846" s="83"/>
      <c r="H1846" s="21" t="str">
        <f t="shared" si="50"/>
        <v/>
      </c>
      <c r="I1846" s="84" t="s">
        <v>912</v>
      </c>
      <c r="J1846" s="215"/>
      <c r="L1846" s="85"/>
      <c r="M1846" s="216">
        <v>81.998999999999995</v>
      </c>
      <c r="N1846" s="244"/>
      <c r="O1846" s="85"/>
      <c r="P1846" s="86"/>
      <c r="Q1846" s="85"/>
      <c r="R1846" s="85"/>
      <c r="S1846" s="85"/>
      <c r="T1846" s="87" t="s">
        <v>14</v>
      </c>
      <c r="U1846" s="85"/>
      <c r="V1846" s="85"/>
      <c r="W1846" s="88"/>
    </row>
    <row r="1847" spans="6:25" s="81" customFormat="1" ht="22.5" outlineLevel="5" x14ac:dyDescent="0.2">
      <c r="F1847" s="82"/>
      <c r="G1847" s="83"/>
      <c r="H1847" s="21" t="str">
        <f t="shared" si="50"/>
        <v/>
      </c>
      <c r="I1847" s="84" t="s">
        <v>3232</v>
      </c>
      <c r="J1847" s="215"/>
      <c r="L1847" s="85"/>
      <c r="M1847" s="216">
        <v>0</v>
      </c>
      <c r="N1847" s="244"/>
      <c r="O1847" s="85"/>
      <c r="P1847" s="86"/>
      <c r="Q1847" s="85"/>
      <c r="R1847" s="85"/>
      <c r="S1847" s="85"/>
      <c r="T1847" s="87" t="s">
        <v>14</v>
      </c>
      <c r="U1847" s="85"/>
      <c r="V1847" s="85"/>
      <c r="W1847" s="88"/>
    </row>
    <row r="1848" spans="6:25" s="81" customFormat="1" ht="11.25" outlineLevel="5" x14ac:dyDescent="0.2">
      <c r="F1848" s="82"/>
      <c r="G1848" s="83"/>
      <c r="H1848" s="21" t="str">
        <f t="shared" si="50"/>
        <v/>
      </c>
      <c r="I1848" s="84" t="s">
        <v>913</v>
      </c>
      <c r="J1848" s="215"/>
      <c r="L1848" s="85"/>
      <c r="M1848" s="216">
        <v>86.108999999999995</v>
      </c>
      <c r="N1848" s="244"/>
      <c r="O1848" s="85"/>
      <c r="P1848" s="86"/>
      <c r="Q1848" s="85"/>
      <c r="R1848" s="85"/>
      <c r="S1848" s="85"/>
      <c r="T1848" s="87" t="s">
        <v>14</v>
      </c>
      <c r="U1848" s="85"/>
      <c r="V1848" s="85"/>
      <c r="W1848" s="88"/>
    </row>
    <row r="1849" spans="6:25" s="81" customFormat="1" ht="22.5" outlineLevel="5" x14ac:dyDescent="0.2">
      <c r="F1849" s="82"/>
      <c r="G1849" s="83"/>
      <c r="H1849" s="21" t="str">
        <f t="shared" si="50"/>
        <v/>
      </c>
      <c r="I1849" s="84" t="s">
        <v>3244</v>
      </c>
      <c r="J1849" s="215"/>
      <c r="L1849" s="85"/>
      <c r="M1849" s="216">
        <v>0</v>
      </c>
      <c r="N1849" s="244"/>
      <c r="O1849" s="85"/>
      <c r="P1849" s="86"/>
      <c r="Q1849" s="85"/>
      <c r="R1849" s="85"/>
      <c r="S1849" s="85"/>
      <c r="T1849" s="87" t="s">
        <v>14</v>
      </c>
      <c r="U1849" s="85"/>
      <c r="V1849" s="85"/>
      <c r="W1849" s="88"/>
    </row>
    <row r="1850" spans="6:25" s="81" customFormat="1" ht="11.25" outlineLevel="5" x14ac:dyDescent="0.2">
      <c r="F1850" s="82"/>
      <c r="G1850" s="83"/>
      <c r="H1850" s="21" t="str">
        <f t="shared" si="50"/>
        <v/>
      </c>
      <c r="I1850" s="84" t="s">
        <v>914</v>
      </c>
      <c r="J1850" s="215"/>
      <c r="L1850" s="85"/>
      <c r="M1850" s="216">
        <v>101.17400000000001</v>
      </c>
      <c r="N1850" s="244"/>
      <c r="O1850" s="85"/>
      <c r="P1850" s="86"/>
      <c r="Q1850" s="85"/>
      <c r="R1850" s="85"/>
      <c r="S1850" s="85"/>
      <c r="T1850" s="87" t="s">
        <v>14</v>
      </c>
      <c r="U1850" s="85"/>
      <c r="V1850" s="85"/>
      <c r="W1850" s="88"/>
    </row>
    <row r="1851" spans="6:25" s="81" customFormat="1" ht="22.5" outlineLevel="5" x14ac:dyDescent="0.2">
      <c r="F1851" s="82"/>
      <c r="G1851" s="83"/>
      <c r="H1851" s="21" t="str">
        <f t="shared" si="50"/>
        <v/>
      </c>
      <c r="I1851" s="84" t="s">
        <v>3395</v>
      </c>
      <c r="J1851" s="215"/>
      <c r="L1851" s="85"/>
      <c r="M1851" s="216">
        <v>0</v>
      </c>
      <c r="N1851" s="244"/>
      <c r="O1851" s="85"/>
      <c r="P1851" s="86"/>
      <c r="Q1851" s="85"/>
      <c r="R1851" s="85"/>
      <c r="S1851" s="85"/>
      <c r="T1851" s="87" t="s">
        <v>14</v>
      </c>
      <c r="U1851" s="85"/>
      <c r="V1851" s="85"/>
      <c r="W1851" s="88"/>
    </row>
    <row r="1852" spans="6:25" s="81" customFormat="1" ht="11.25" outlineLevel="5" x14ac:dyDescent="0.2">
      <c r="F1852" s="82"/>
      <c r="G1852" s="83"/>
      <c r="H1852" s="21" t="str">
        <f t="shared" si="50"/>
        <v/>
      </c>
      <c r="I1852" s="84" t="s">
        <v>320</v>
      </c>
      <c r="J1852" s="215"/>
      <c r="L1852" s="85"/>
      <c r="M1852" s="216">
        <v>5843.3620000000001</v>
      </c>
      <c r="N1852" s="244"/>
      <c r="O1852" s="85"/>
      <c r="P1852" s="86"/>
      <c r="Q1852" s="85"/>
      <c r="R1852" s="85"/>
      <c r="S1852" s="85"/>
      <c r="T1852" s="87" t="s">
        <v>14</v>
      </c>
      <c r="U1852" s="85"/>
      <c r="V1852" s="85"/>
      <c r="W1852" s="88"/>
    </row>
    <row r="1853" spans="6:25" s="81" customFormat="1" ht="22.5" outlineLevel="5" x14ac:dyDescent="0.2">
      <c r="F1853" s="82"/>
      <c r="G1853" s="83"/>
      <c r="H1853" s="21" t="str">
        <f t="shared" si="50"/>
        <v/>
      </c>
      <c r="I1853" s="84" t="s">
        <v>3396</v>
      </c>
      <c r="J1853" s="215"/>
      <c r="L1853" s="85"/>
      <c r="M1853" s="216">
        <v>0</v>
      </c>
      <c r="N1853" s="244"/>
      <c r="O1853" s="85"/>
      <c r="P1853" s="86"/>
      <c r="Q1853" s="85"/>
      <c r="R1853" s="85"/>
      <c r="S1853" s="85"/>
      <c r="T1853" s="87" t="s">
        <v>14</v>
      </c>
      <c r="U1853" s="85"/>
      <c r="V1853" s="85"/>
      <c r="W1853" s="88"/>
    </row>
    <row r="1854" spans="6:25" s="81" customFormat="1" ht="11.25" outlineLevel="5" x14ac:dyDescent="0.2">
      <c r="F1854" s="82"/>
      <c r="G1854" s="83"/>
      <c r="H1854" s="21" t="str">
        <f t="shared" si="50"/>
        <v/>
      </c>
      <c r="I1854" s="84" t="s">
        <v>321</v>
      </c>
      <c r="J1854" s="215"/>
      <c r="L1854" s="85"/>
      <c r="M1854" s="216">
        <v>1019.0890000000001</v>
      </c>
      <c r="N1854" s="244"/>
      <c r="O1854" s="85"/>
      <c r="P1854" s="86"/>
      <c r="Q1854" s="85"/>
      <c r="R1854" s="85"/>
      <c r="S1854" s="85"/>
      <c r="T1854" s="87" t="s">
        <v>14</v>
      </c>
      <c r="U1854" s="85"/>
      <c r="V1854" s="85"/>
      <c r="W1854" s="88"/>
    </row>
    <row r="1855" spans="6:25" s="81" customFormat="1" ht="22.5" outlineLevel="5" x14ac:dyDescent="0.2">
      <c r="F1855" s="82"/>
      <c r="G1855" s="83"/>
      <c r="H1855" s="21" t="str">
        <f t="shared" si="50"/>
        <v/>
      </c>
      <c r="I1855" s="84" t="s">
        <v>3363</v>
      </c>
      <c r="J1855" s="215"/>
      <c r="L1855" s="85"/>
      <c r="M1855" s="216">
        <v>0</v>
      </c>
      <c r="N1855" s="244"/>
      <c r="O1855" s="85"/>
      <c r="P1855" s="86"/>
      <c r="Q1855" s="85"/>
      <c r="R1855" s="85"/>
      <c r="S1855" s="85"/>
      <c r="T1855" s="87" t="s">
        <v>14</v>
      </c>
      <c r="U1855" s="85"/>
      <c r="V1855" s="85"/>
      <c r="W1855" s="88"/>
    </row>
    <row r="1856" spans="6:25" s="81" customFormat="1" ht="11.25" outlineLevel="5" x14ac:dyDescent="0.2">
      <c r="F1856" s="82"/>
      <c r="G1856" s="83"/>
      <c r="H1856" s="21" t="str">
        <f t="shared" si="50"/>
        <v/>
      </c>
      <c r="I1856" s="84" t="s">
        <v>322</v>
      </c>
      <c r="J1856" s="215"/>
      <c r="L1856" s="85"/>
      <c r="M1856" s="216">
        <v>265.983</v>
      </c>
      <c r="N1856" s="244"/>
      <c r="O1856" s="85"/>
      <c r="P1856" s="86"/>
      <c r="Q1856" s="85"/>
      <c r="R1856" s="85"/>
      <c r="S1856" s="85"/>
      <c r="T1856" s="87" t="s">
        <v>14</v>
      </c>
      <c r="U1856" s="85"/>
      <c r="V1856" s="85"/>
      <c r="W1856" s="88"/>
    </row>
    <row r="1857" spans="6:25" s="205" customFormat="1" ht="36" outlineLevel="4" x14ac:dyDescent="0.2">
      <c r="F1857" s="72">
        <v>187</v>
      </c>
      <c r="G1857" s="73" t="s">
        <v>34</v>
      </c>
      <c r="H1857" s="74" t="s">
        <v>590</v>
      </c>
      <c r="I1857" s="75" t="s">
        <v>2975</v>
      </c>
      <c r="J1857" s="73" t="s">
        <v>38</v>
      </c>
      <c r="K1857" s="76">
        <v>269.28200000000004</v>
      </c>
      <c r="L1857" s="77"/>
      <c r="M1857" s="206">
        <v>269.28200000000004</v>
      </c>
      <c r="N1857" s="232"/>
      <c r="O1857" s="77">
        <f>M1857*N1857</f>
        <v>0</v>
      </c>
      <c r="P1857" s="79"/>
      <c r="Q1857" s="80">
        <f>M1857*P1857</f>
        <v>0</v>
      </c>
      <c r="R1857" s="79"/>
      <c r="S1857" s="80">
        <f>M1857*R1857</f>
        <v>0</v>
      </c>
      <c r="T1857" s="78">
        <v>15</v>
      </c>
      <c r="U1857" s="78">
        <f>O1857*(T1857/100)</f>
        <v>0</v>
      </c>
      <c r="V1857" s="78">
        <f>O1857+U1857</f>
        <v>0</v>
      </c>
      <c r="W1857" s="75" t="s">
        <v>3076</v>
      </c>
      <c r="X1857" s="96" t="s">
        <v>1261</v>
      </c>
      <c r="Y1857" s="96">
        <v>1</v>
      </c>
    </row>
    <row r="1858" spans="6:25" s="71" customFormat="1" ht="33.75" outlineLevel="4" x14ac:dyDescent="0.2">
      <c r="F1858" s="207"/>
      <c r="G1858" s="208"/>
      <c r="H1858" s="19" t="s">
        <v>1053</v>
      </c>
      <c r="I1858" s="228" t="s">
        <v>3155</v>
      </c>
      <c r="J1858" s="221"/>
      <c r="K1858" s="221"/>
      <c r="L1858" s="221"/>
      <c r="M1858" s="221"/>
      <c r="N1858" s="245"/>
      <c r="O1858" s="231"/>
      <c r="P1858" s="209"/>
      <c r="Q1858" s="210"/>
      <c r="R1858" s="209"/>
      <c r="S1858" s="210"/>
      <c r="T1858" s="211"/>
      <c r="U1858" s="211"/>
      <c r="V1858" s="211"/>
      <c r="W1858" s="212"/>
      <c r="X1858" s="212"/>
      <c r="Y1858" s="212"/>
    </row>
    <row r="1859" spans="6:25" s="71" customFormat="1" ht="6" customHeight="1" outlineLevel="4" x14ac:dyDescent="0.2">
      <c r="F1859" s="207"/>
      <c r="G1859" s="208"/>
      <c r="H1859" s="20"/>
      <c r="I1859" s="212"/>
      <c r="J1859" s="208"/>
      <c r="K1859" s="213"/>
      <c r="L1859" s="214"/>
      <c r="M1859" s="213"/>
      <c r="N1859" s="241"/>
      <c r="O1859" s="214"/>
      <c r="P1859" s="209"/>
      <c r="Q1859" s="210"/>
      <c r="R1859" s="209"/>
      <c r="S1859" s="210"/>
      <c r="T1859" s="211"/>
      <c r="U1859" s="211"/>
      <c r="V1859" s="211"/>
      <c r="W1859" s="212"/>
      <c r="X1859" s="212"/>
      <c r="Y1859" s="212"/>
    </row>
    <row r="1860" spans="6:25" s="81" customFormat="1" ht="22.5" outlineLevel="5" x14ac:dyDescent="0.2">
      <c r="F1860" s="82"/>
      <c r="G1860" s="83"/>
      <c r="H1860" s="21" t="str">
        <f t="shared" ref="H1860:H1865" si="51">IF(AND(H1859&lt;&gt;"Výkaz výměr:",I1859=""),"Výkaz výměr:","")</f>
        <v>Výkaz výměr:</v>
      </c>
      <c r="I1860" s="84" t="s">
        <v>3243</v>
      </c>
      <c r="J1860" s="215"/>
      <c r="L1860" s="85"/>
      <c r="M1860" s="216">
        <v>0</v>
      </c>
      <c r="N1860" s="244"/>
      <c r="O1860" s="85"/>
      <c r="P1860" s="86"/>
      <c r="Q1860" s="85"/>
      <c r="R1860" s="85"/>
      <c r="S1860" s="85"/>
      <c r="T1860" s="87" t="s">
        <v>14</v>
      </c>
      <c r="U1860" s="85"/>
      <c r="V1860" s="85"/>
      <c r="W1860" s="88"/>
    </row>
    <row r="1861" spans="6:25" s="81" customFormat="1" ht="11.25" outlineLevel="5" x14ac:dyDescent="0.2">
      <c r="F1861" s="82"/>
      <c r="G1861" s="83"/>
      <c r="H1861" s="21" t="str">
        <f t="shared" si="51"/>
        <v/>
      </c>
      <c r="I1861" s="84" t="s">
        <v>912</v>
      </c>
      <c r="J1861" s="215"/>
      <c r="L1861" s="85"/>
      <c r="M1861" s="216">
        <v>81.998999999999995</v>
      </c>
      <c r="N1861" s="244"/>
      <c r="O1861" s="85"/>
      <c r="P1861" s="86"/>
      <c r="Q1861" s="85"/>
      <c r="R1861" s="85"/>
      <c r="S1861" s="85"/>
      <c r="T1861" s="87" t="s">
        <v>14</v>
      </c>
      <c r="U1861" s="85"/>
      <c r="V1861" s="85"/>
      <c r="W1861" s="88"/>
    </row>
    <row r="1862" spans="6:25" s="81" customFormat="1" ht="22.5" outlineLevel="5" x14ac:dyDescent="0.2">
      <c r="F1862" s="82"/>
      <c r="G1862" s="83"/>
      <c r="H1862" s="21" t="str">
        <f t="shared" si="51"/>
        <v/>
      </c>
      <c r="I1862" s="84" t="s">
        <v>3232</v>
      </c>
      <c r="J1862" s="215"/>
      <c r="L1862" s="85"/>
      <c r="M1862" s="216">
        <v>0</v>
      </c>
      <c r="N1862" s="244"/>
      <c r="O1862" s="85"/>
      <c r="P1862" s="86"/>
      <c r="Q1862" s="85"/>
      <c r="R1862" s="85"/>
      <c r="S1862" s="85"/>
      <c r="T1862" s="87" t="s">
        <v>14</v>
      </c>
      <c r="U1862" s="85"/>
      <c r="V1862" s="85"/>
      <c r="W1862" s="88"/>
    </row>
    <row r="1863" spans="6:25" s="81" customFormat="1" ht="11.25" outlineLevel="5" x14ac:dyDescent="0.2">
      <c r="F1863" s="82"/>
      <c r="G1863" s="83"/>
      <c r="H1863" s="21" t="str">
        <f t="shared" si="51"/>
        <v/>
      </c>
      <c r="I1863" s="84" t="s">
        <v>913</v>
      </c>
      <c r="J1863" s="215"/>
      <c r="L1863" s="85"/>
      <c r="M1863" s="216">
        <v>86.108999999999995</v>
      </c>
      <c r="N1863" s="244"/>
      <c r="O1863" s="85"/>
      <c r="P1863" s="86"/>
      <c r="Q1863" s="85"/>
      <c r="R1863" s="85"/>
      <c r="S1863" s="85"/>
      <c r="T1863" s="87" t="s">
        <v>14</v>
      </c>
      <c r="U1863" s="85"/>
      <c r="V1863" s="85"/>
      <c r="W1863" s="88"/>
    </row>
    <row r="1864" spans="6:25" s="81" customFormat="1" ht="22.5" outlineLevel="5" x14ac:dyDescent="0.2">
      <c r="F1864" s="82"/>
      <c r="G1864" s="83"/>
      <c r="H1864" s="21" t="str">
        <f t="shared" si="51"/>
        <v/>
      </c>
      <c r="I1864" s="84" t="s">
        <v>3244</v>
      </c>
      <c r="J1864" s="215"/>
      <c r="L1864" s="85"/>
      <c r="M1864" s="216">
        <v>0</v>
      </c>
      <c r="N1864" s="244"/>
      <c r="O1864" s="85"/>
      <c r="P1864" s="86"/>
      <c r="Q1864" s="85"/>
      <c r="R1864" s="85"/>
      <c r="S1864" s="85"/>
      <c r="T1864" s="87" t="s">
        <v>14</v>
      </c>
      <c r="U1864" s="85"/>
      <c r="V1864" s="85"/>
      <c r="W1864" s="88"/>
    </row>
    <row r="1865" spans="6:25" s="81" customFormat="1" ht="11.25" outlineLevel="5" x14ac:dyDescent="0.2">
      <c r="F1865" s="82"/>
      <c r="G1865" s="83"/>
      <c r="H1865" s="21" t="str">
        <f t="shared" si="51"/>
        <v/>
      </c>
      <c r="I1865" s="84" t="s">
        <v>914</v>
      </c>
      <c r="J1865" s="215"/>
      <c r="L1865" s="85"/>
      <c r="M1865" s="216">
        <v>101.17400000000001</v>
      </c>
      <c r="N1865" s="244"/>
      <c r="O1865" s="85"/>
      <c r="P1865" s="86"/>
      <c r="Q1865" s="85"/>
      <c r="R1865" s="85"/>
      <c r="S1865" s="85"/>
      <c r="T1865" s="87" t="s">
        <v>14</v>
      </c>
      <c r="U1865" s="85"/>
      <c r="V1865" s="85"/>
      <c r="W1865" s="88"/>
    </row>
    <row r="1866" spans="6:25" s="205" customFormat="1" ht="12" outlineLevel="4" x14ac:dyDescent="0.2">
      <c r="F1866" s="72">
        <v>188</v>
      </c>
      <c r="G1866" s="73" t="s">
        <v>34</v>
      </c>
      <c r="H1866" s="74" t="s">
        <v>591</v>
      </c>
      <c r="I1866" s="75" t="s">
        <v>2575</v>
      </c>
      <c r="J1866" s="73" t="s">
        <v>38</v>
      </c>
      <c r="K1866" s="76">
        <v>32</v>
      </c>
      <c r="L1866" s="77"/>
      <c r="M1866" s="206">
        <v>32</v>
      </c>
      <c r="N1866" s="232"/>
      <c r="O1866" s="77">
        <f>M1866*N1866</f>
        <v>0</v>
      </c>
      <c r="P1866" s="79"/>
      <c r="Q1866" s="80">
        <f>M1866*P1866</f>
        <v>0</v>
      </c>
      <c r="R1866" s="79"/>
      <c r="S1866" s="80">
        <f>M1866*R1866</f>
        <v>0</v>
      </c>
      <c r="T1866" s="78">
        <v>15</v>
      </c>
      <c r="U1866" s="78">
        <f>O1866*(T1866/100)</f>
        <v>0</v>
      </c>
      <c r="V1866" s="78">
        <f>O1866+U1866</f>
        <v>0</v>
      </c>
      <c r="W1866" s="75"/>
      <c r="X1866" s="96" t="s">
        <v>1261</v>
      </c>
      <c r="Y1866" s="96">
        <v>1</v>
      </c>
    </row>
    <row r="1867" spans="6:25" s="71" customFormat="1" ht="33.75" outlineLevel="4" x14ac:dyDescent="0.2">
      <c r="F1867" s="207"/>
      <c r="G1867" s="208"/>
      <c r="H1867" s="19" t="s">
        <v>1053</v>
      </c>
      <c r="I1867" s="228" t="s">
        <v>3155</v>
      </c>
      <c r="J1867" s="221"/>
      <c r="K1867" s="221"/>
      <c r="L1867" s="221"/>
      <c r="M1867" s="221"/>
      <c r="N1867" s="245"/>
      <c r="O1867" s="231"/>
      <c r="P1867" s="209"/>
      <c r="Q1867" s="210"/>
      <c r="R1867" s="209"/>
      <c r="S1867" s="210"/>
      <c r="T1867" s="211"/>
      <c r="U1867" s="211"/>
      <c r="V1867" s="211"/>
      <c r="W1867" s="212"/>
      <c r="X1867" s="212"/>
      <c r="Y1867" s="212"/>
    </row>
    <row r="1868" spans="6:25" s="71" customFormat="1" ht="6" customHeight="1" outlineLevel="4" x14ac:dyDescent="0.2">
      <c r="F1868" s="207"/>
      <c r="G1868" s="208"/>
      <c r="H1868" s="20"/>
      <c r="I1868" s="212"/>
      <c r="J1868" s="208"/>
      <c r="K1868" s="213"/>
      <c r="L1868" s="214"/>
      <c r="M1868" s="213"/>
      <c r="N1868" s="241"/>
      <c r="O1868" s="214"/>
      <c r="P1868" s="209"/>
      <c r="Q1868" s="210"/>
      <c r="R1868" s="209"/>
      <c r="S1868" s="210"/>
      <c r="T1868" s="211"/>
      <c r="U1868" s="211"/>
      <c r="V1868" s="211"/>
      <c r="W1868" s="212"/>
      <c r="X1868" s="212"/>
      <c r="Y1868" s="212"/>
    </row>
    <row r="1869" spans="6:25" s="81" customFormat="1" ht="11.25" outlineLevel="5" x14ac:dyDescent="0.2">
      <c r="F1869" s="82"/>
      <c r="G1869" s="83"/>
      <c r="H1869" s="21" t="str">
        <f>IF(AND(H1868&lt;&gt;"Výkaz výměr:",I1868=""),"Výkaz výměr:","")</f>
        <v>Výkaz výměr:</v>
      </c>
      <c r="I1869" s="84" t="s">
        <v>1766</v>
      </c>
      <c r="J1869" s="215"/>
      <c r="L1869" s="85"/>
      <c r="M1869" s="216">
        <v>0</v>
      </c>
      <c r="N1869" s="244"/>
      <c r="O1869" s="85"/>
      <c r="P1869" s="86"/>
      <c r="Q1869" s="85"/>
      <c r="R1869" s="85"/>
      <c r="S1869" s="85"/>
      <c r="T1869" s="87" t="s">
        <v>14</v>
      </c>
      <c r="U1869" s="85"/>
      <c r="V1869" s="85"/>
      <c r="W1869" s="88"/>
    </row>
    <row r="1870" spans="6:25" s="81" customFormat="1" ht="11.25" outlineLevel="5" x14ac:dyDescent="0.2">
      <c r="F1870" s="82"/>
      <c r="G1870" s="83"/>
      <c r="H1870" s="21" t="str">
        <f>IF(AND(H1869&lt;&gt;"Výkaz výměr:",I1869=""),"Výkaz výměr:","")</f>
        <v/>
      </c>
      <c r="I1870" s="84" t="s">
        <v>137</v>
      </c>
      <c r="J1870" s="215"/>
      <c r="L1870" s="85"/>
      <c r="M1870" s="216">
        <v>32</v>
      </c>
      <c r="N1870" s="244"/>
      <c r="O1870" s="85"/>
      <c r="P1870" s="86"/>
      <c r="Q1870" s="85"/>
      <c r="R1870" s="85"/>
      <c r="S1870" s="85"/>
      <c r="T1870" s="87" t="s">
        <v>14</v>
      </c>
      <c r="U1870" s="85"/>
      <c r="V1870" s="85"/>
      <c r="W1870" s="88"/>
    </row>
    <row r="1871" spans="6:25" s="205" customFormat="1" ht="36" outlineLevel="4" x14ac:dyDescent="0.2">
      <c r="F1871" s="72">
        <v>189</v>
      </c>
      <c r="G1871" s="73" t="s">
        <v>34</v>
      </c>
      <c r="H1871" s="74" t="s">
        <v>592</v>
      </c>
      <c r="I1871" s="75" t="s">
        <v>2733</v>
      </c>
      <c r="J1871" s="73" t="s">
        <v>15</v>
      </c>
      <c r="K1871" s="76">
        <v>29.215</v>
      </c>
      <c r="L1871" s="77">
        <v>0</v>
      </c>
      <c r="M1871" s="206">
        <v>29.215</v>
      </c>
      <c r="N1871" s="232"/>
      <c r="O1871" s="77">
        <f>M1871*N1871</f>
        <v>0</v>
      </c>
      <c r="P1871" s="79">
        <v>6.0000000000000002E-5</v>
      </c>
      <c r="Q1871" s="80">
        <f>M1871*P1871</f>
        <v>1.7528999999999999E-3</v>
      </c>
      <c r="R1871" s="79"/>
      <c r="S1871" s="80">
        <f>M1871*R1871</f>
        <v>0</v>
      </c>
      <c r="T1871" s="78">
        <v>15</v>
      </c>
      <c r="U1871" s="78">
        <f>O1871*(T1871/100)</f>
        <v>0</v>
      </c>
      <c r="V1871" s="78">
        <f>O1871+U1871</f>
        <v>0</v>
      </c>
      <c r="W1871" s="75" t="s">
        <v>3076</v>
      </c>
      <c r="X1871" s="96" t="s">
        <v>1162</v>
      </c>
      <c r="Y1871" s="96">
        <v>1</v>
      </c>
    </row>
    <row r="1872" spans="6:25" s="71" customFormat="1" ht="33.75" outlineLevel="4" x14ac:dyDescent="0.2">
      <c r="F1872" s="207"/>
      <c r="G1872" s="208"/>
      <c r="H1872" s="19" t="s">
        <v>1053</v>
      </c>
      <c r="I1872" s="228" t="s">
        <v>3162</v>
      </c>
      <c r="J1872" s="221"/>
      <c r="K1872" s="221"/>
      <c r="L1872" s="221"/>
      <c r="M1872" s="221"/>
      <c r="N1872" s="245"/>
      <c r="O1872" s="231"/>
      <c r="P1872" s="209"/>
      <c r="Q1872" s="210"/>
      <c r="R1872" s="209"/>
      <c r="S1872" s="210"/>
      <c r="T1872" s="211"/>
      <c r="U1872" s="211"/>
      <c r="V1872" s="211"/>
      <c r="W1872" s="212"/>
      <c r="X1872" s="212"/>
      <c r="Y1872" s="212"/>
    </row>
    <row r="1873" spans="6:25" s="71" customFormat="1" ht="6" customHeight="1" outlineLevel="4" x14ac:dyDescent="0.2">
      <c r="F1873" s="207"/>
      <c r="G1873" s="208"/>
      <c r="H1873" s="20"/>
      <c r="I1873" s="212"/>
      <c r="J1873" s="208"/>
      <c r="K1873" s="213"/>
      <c r="L1873" s="214"/>
      <c r="M1873" s="213"/>
      <c r="N1873" s="241"/>
      <c r="O1873" s="214"/>
      <c r="P1873" s="209"/>
      <c r="Q1873" s="210"/>
      <c r="R1873" s="209"/>
      <c r="S1873" s="210"/>
      <c r="T1873" s="211"/>
      <c r="U1873" s="211"/>
      <c r="V1873" s="211"/>
      <c r="W1873" s="212"/>
      <c r="X1873" s="212"/>
      <c r="Y1873" s="212"/>
    </row>
    <row r="1874" spans="6:25" s="81" customFormat="1" ht="11.25" outlineLevel="5" x14ac:dyDescent="0.2">
      <c r="F1874" s="82"/>
      <c r="G1874" s="83"/>
      <c r="H1874" s="21" t="str">
        <f>IF(AND(H1873&lt;&gt;"Výkaz výměr:",I1873=""),"Výkaz výměr:","")</f>
        <v>Výkaz výměr:</v>
      </c>
      <c r="I1874" s="84" t="s">
        <v>2715</v>
      </c>
      <c r="J1874" s="215"/>
      <c r="L1874" s="85"/>
      <c r="M1874" s="216">
        <v>0</v>
      </c>
      <c r="N1874" s="244"/>
      <c r="O1874" s="85"/>
      <c r="P1874" s="86"/>
      <c r="Q1874" s="85"/>
      <c r="R1874" s="85"/>
      <c r="S1874" s="85"/>
      <c r="T1874" s="87" t="s">
        <v>14</v>
      </c>
      <c r="U1874" s="85"/>
      <c r="V1874" s="85"/>
      <c r="W1874" s="88"/>
    </row>
    <row r="1875" spans="6:25" s="81" customFormat="1" ht="11.25" outlineLevel="5" x14ac:dyDescent="0.2">
      <c r="F1875" s="82"/>
      <c r="G1875" s="83"/>
      <c r="H1875" s="21" t="str">
        <f>IF(AND(H1874&lt;&gt;"Výkaz výměr:",I1874=""),"Výkaz výměr:","")</f>
        <v/>
      </c>
      <c r="I1875" s="84" t="s">
        <v>240</v>
      </c>
      <c r="J1875" s="215"/>
      <c r="L1875" s="85"/>
      <c r="M1875" s="216">
        <v>29.215</v>
      </c>
      <c r="N1875" s="244"/>
      <c r="O1875" s="85"/>
      <c r="P1875" s="86"/>
      <c r="Q1875" s="85"/>
      <c r="R1875" s="85"/>
      <c r="S1875" s="85"/>
      <c r="T1875" s="87" t="s">
        <v>14</v>
      </c>
      <c r="U1875" s="85"/>
      <c r="V1875" s="85"/>
      <c r="W1875" s="88"/>
    </row>
    <row r="1876" spans="6:25" s="205" customFormat="1" ht="12" outlineLevel="4" x14ac:dyDescent="0.2">
      <c r="F1876" s="72">
        <v>190</v>
      </c>
      <c r="G1876" s="73" t="s">
        <v>13</v>
      </c>
      <c r="H1876" s="74" t="s">
        <v>473</v>
      </c>
      <c r="I1876" s="75" t="s">
        <v>2860</v>
      </c>
      <c r="J1876" s="73" t="s">
        <v>15</v>
      </c>
      <c r="K1876" s="76">
        <v>29.214999999999996</v>
      </c>
      <c r="L1876" s="77">
        <v>5</v>
      </c>
      <c r="M1876" s="206">
        <v>30.675749999999997</v>
      </c>
      <c r="N1876" s="232"/>
      <c r="O1876" s="77">
        <f>M1876*N1876</f>
        <v>0</v>
      </c>
      <c r="P1876" s="79"/>
      <c r="Q1876" s="80">
        <f>M1876*P1876</f>
        <v>0</v>
      </c>
      <c r="R1876" s="79"/>
      <c r="S1876" s="80">
        <f>M1876*R1876</f>
        <v>0</v>
      </c>
      <c r="T1876" s="78">
        <v>15</v>
      </c>
      <c r="U1876" s="78">
        <f>O1876*(T1876/100)</f>
        <v>0</v>
      </c>
      <c r="V1876" s="78">
        <f>O1876+U1876</f>
        <v>0</v>
      </c>
      <c r="W1876" s="75"/>
      <c r="X1876" s="96" t="s">
        <v>1123</v>
      </c>
      <c r="Y1876" s="96">
        <v>1</v>
      </c>
    </row>
    <row r="1877" spans="6:25" s="71" customFormat="1" ht="12" outlineLevel="4" x14ac:dyDescent="0.2">
      <c r="F1877" s="207"/>
      <c r="G1877" s="208"/>
      <c r="H1877" s="19" t="s">
        <v>1053</v>
      </c>
      <c r="I1877" s="228"/>
      <c r="J1877" s="221"/>
      <c r="K1877" s="221"/>
      <c r="L1877" s="221"/>
      <c r="M1877" s="221"/>
      <c r="N1877" s="245"/>
      <c r="O1877" s="231"/>
      <c r="P1877" s="209"/>
      <c r="Q1877" s="210"/>
      <c r="R1877" s="209"/>
      <c r="S1877" s="210"/>
      <c r="T1877" s="211"/>
      <c r="U1877" s="211"/>
      <c r="V1877" s="211"/>
      <c r="W1877" s="212"/>
      <c r="X1877" s="212"/>
      <c r="Y1877" s="212"/>
    </row>
    <row r="1878" spans="6:25" s="71" customFormat="1" ht="6" customHeight="1" outlineLevel="4" x14ac:dyDescent="0.2">
      <c r="F1878" s="207"/>
      <c r="G1878" s="208"/>
      <c r="H1878" s="20"/>
      <c r="I1878" s="212"/>
      <c r="J1878" s="208"/>
      <c r="K1878" s="213"/>
      <c r="L1878" s="214"/>
      <c r="M1878" s="213"/>
      <c r="N1878" s="241"/>
      <c r="O1878" s="214"/>
      <c r="P1878" s="209"/>
      <c r="Q1878" s="210"/>
      <c r="R1878" s="209"/>
      <c r="S1878" s="210"/>
      <c r="T1878" s="211"/>
      <c r="U1878" s="211"/>
      <c r="V1878" s="211"/>
      <c r="W1878" s="212"/>
      <c r="X1878" s="212"/>
      <c r="Y1878" s="212"/>
    </row>
    <row r="1879" spans="6:25" s="81" customFormat="1" ht="11.25" outlineLevel="5" x14ac:dyDescent="0.2">
      <c r="F1879" s="82"/>
      <c r="G1879" s="83"/>
      <c r="H1879" s="21" t="str">
        <f>IF(AND(H1878&lt;&gt;"Výkaz výměr:",I1878=""),"Výkaz výměr:","")</f>
        <v>Výkaz výměr:</v>
      </c>
      <c r="I1879" s="84" t="s">
        <v>2267</v>
      </c>
      <c r="J1879" s="215"/>
      <c r="L1879" s="85"/>
      <c r="M1879" s="216">
        <v>0</v>
      </c>
      <c r="N1879" s="244"/>
      <c r="O1879" s="85"/>
      <c r="P1879" s="86"/>
      <c r="Q1879" s="85"/>
      <c r="R1879" s="85"/>
      <c r="S1879" s="85"/>
      <c r="T1879" s="87" t="s">
        <v>14</v>
      </c>
      <c r="U1879" s="85"/>
      <c r="V1879" s="85"/>
      <c r="W1879" s="88"/>
    </row>
    <row r="1880" spans="6:25" s="81" customFormat="1" ht="11.25" outlineLevel="5" x14ac:dyDescent="0.2">
      <c r="F1880" s="82"/>
      <c r="G1880" s="83"/>
      <c r="H1880" s="21" t="str">
        <f>IF(AND(H1879&lt;&gt;"Výkaz výměr:",I1879=""),"Výkaz výměr:","")</f>
        <v/>
      </c>
      <c r="I1880" s="84" t="s">
        <v>2424</v>
      </c>
      <c r="J1880" s="215"/>
      <c r="L1880" s="85"/>
      <c r="M1880" s="216">
        <v>0</v>
      </c>
      <c r="N1880" s="244"/>
      <c r="O1880" s="85"/>
      <c r="P1880" s="86"/>
      <c r="Q1880" s="85"/>
      <c r="R1880" s="85"/>
      <c r="S1880" s="85"/>
      <c r="T1880" s="87" t="s">
        <v>14</v>
      </c>
      <c r="U1880" s="85"/>
      <c r="V1880" s="85"/>
      <c r="W1880" s="88"/>
    </row>
    <row r="1881" spans="6:25" s="81" customFormat="1" ht="11.25" outlineLevel="5" x14ac:dyDescent="0.2">
      <c r="F1881" s="82"/>
      <c r="G1881" s="83"/>
      <c r="H1881" s="21" t="str">
        <f>IF(AND(H1880&lt;&gt;"Výkaz výměr:",I1880=""),"Výkaz výměr:","")</f>
        <v/>
      </c>
      <c r="I1881" s="84" t="s">
        <v>1568</v>
      </c>
      <c r="J1881" s="215"/>
      <c r="L1881" s="85"/>
      <c r="M1881" s="216">
        <v>29.214999999999996</v>
      </c>
      <c r="N1881" s="244"/>
      <c r="O1881" s="85"/>
      <c r="P1881" s="86"/>
      <c r="Q1881" s="85"/>
      <c r="R1881" s="85"/>
      <c r="S1881" s="85"/>
      <c r="T1881" s="87" t="s">
        <v>14</v>
      </c>
      <c r="U1881" s="85"/>
      <c r="V1881" s="85"/>
      <c r="W1881" s="88"/>
    </row>
    <row r="1882" spans="6:25" s="205" customFormat="1" ht="36" outlineLevel="4" x14ac:dyDescent="0.2">
      <c r="F1882" s="72">
        <v>191</v>
      </c>
      <c r="G1882" s="73" t="s">
        <v>34</v>
      </c>
      <c r="H1882" s="74" t="s">
        <v>983</v>
      </c>
      <c r="I1882" s="75" t="s">
        <v>2542</v>
      </c>
      <c r="J1882" s="73" t="s">
        <v>15</v>
      </c>
      <c r="K1882" s="76">
        <v>6152.3</v>
      </c>
      <c r="L1882" s="77">
        <v>0</v>
      </c>
      <c r="M1882" s="206">
        <v>6152.3</v>
      </c>
      <c r="N1882" s="232"/>
      <c r="O1882" s="77">
        <f>M1882*N1882</f>
        <v>0</v>
      </c>
      <c r="P1882" s="79">
        <v>2.5000000000000001E-4</v>
      </c>
      <c r="Q1882" s="80">
        <f>M1882*P1882</f>
        <v>1.5380750000000001</v>
      </c>
      <c r="R1882" s="79"/>
      <c r="S1882" s="80">
        <f>M1882*R1882</f>
        <v>0</v>
      </c>
      <c r="T1882" s="78">
        <v>15</v>
      </c>
      <c r="U1882" s="78">
        <f>O1882*(T1882/100)</f>
        <v>0</v>
      </c>
      <c r="V1882" s="78">
        <f>O1882+U1882</f>
        <v>0</v>
      </c>
      <c r="W1882" s="75" t="s">
        <v>3076</v>
      </c>
      <c r="X1882" s="96" t="s">
        <v>1090</v>
      </c>
      <c r="Y1882" s="96">
        <v>1</v>
      </c>
    </row>
    <row r="1883" spans="6:25" s="71" customFormat="1" ht="33.75" outlineLevel="4" x14ac:dyDescent="0.2">
      <c r="F1883" s="207"/>
      <c r="G1883" s="208"/>
      <c r="H1883" s="19" t="s">
        <v>1053</v>
      </c>
      <c r="I1883" s="228" t="s">
        <v>3285</v>
      </c>
      <c r="J1883" s="221"/>
      <c r="K1883" s="221"/>
      <c r="L1883" s="221"/>
      <c r="M1883" s="221"/>
      <c r="N1883" s="245"/>
      <c r="O1883" s="231"/>
      <c r="P1883" s="209"/>
      <c r="Q1883" s="210"/>
      <c r="R1883" s="209"/>
      <c r="S1883" s="210"/>
      <c r="T1883" s="211"/>
      <c r="U1883" s="211"/>
      <c r="V1883" s="211"/>
      <c r="W1883" s="212"/>
      <c r="X1883" s="212"/>
      <c r="Y1883" s="212"/>
    </row>
    <row r="1884" spans="6:25" s="71" customFormat="1" ht="6" customHeight="1" outlineLevel="4" x14ac:dyDescent="0.2">
      <c r="F1884" s="207"/>
      <c r="G1884" s="208"/>
      <c r="H1884" s="20"/>
      <c r="I1884" s="212"/>
      <c r="J1884" s="208"/>
      <c r="K1884" s="213"/>
      <c r="L1884" s="214"/>
      <c r="M1884" s="213"/>
      <c r="N1884" s="241"/>
      <c r="O1884" s="214"/>
      <c r="P1884" s="209"/>
      <c r="Q1884" s="210"/>
      <c r="R1884" s="209"/>
      <c r="S1884" s="210"/>
      <c r="T1884" s="211"/>
      <c r="U1884" s="211"/>
      <c r="V1884" s="211"/>
      <c r="W1884" s="212"/>
      <c r="X1884" s="212"/>
      <c r="Y1884" s="212"/>
    </row>
    <row r="1885" spans="6:25" s="81" customFormat="1" ht="11.25" outlineLevel="5" x14ac:dyDescent="0.2">
      <c r="F1885" s="82"/>
      <c r="G1885" s="83"/>
      <c r="H1885" s="21" t="str">
        <f t="shared" ref="H1885:H1907" si="52">IF(AND(H1884&lt;&gt;"Výkaz výměr:",I1884=""),"Výkaz výměr:","")</f>
        <v>Výkaz výměr:</v>
      </c>
      <c r="I1885" s="84" t="s">
        <v>1256</v>
      </c>
      <c r="J1885" s="215"/>
      <c r="L1885" s="85"/>
      <c r="M1885" s="216">
        <v>0</v>
      </c>
      <c r="N1885" s="244"/>
      <c r="O1885" s="85"/>
      <c r="P1885" s="86"/>
      <c r="Q1885" s="85"/>
      <c r="R1885" s="85"/>
      <c r="S1885" s="85"/>
      <c r="T1885" s="87" t="s">
        <v>14</v>
      </c>
      <c r="U1885" s="85"/>
      <c r="V1885" s="85"/>
      <c r="W1885" s="88"/>
    </row>
    <row r="1886" spans="6:25" s="81" customFormat="1" ht="11.25" outlineLevel="5" x14ac:dyDescent="0.2">
      <c r="F1886" s="82"/>
      <c r="G1886" s="83"/>
      <c r="H1886" s="21" t="str">
        <f t="shared" si="52"/>
        <v/>
      </c>
      <c r="I1886" s="84" t="s">
        <v>1808</v>
      </c>
      <c r="J1886" s="215"/>
      <c r="L1886" s="85"/>
      <c r="M1886" s="216">
        <v>0</v>
      </c>
      <c r="N1886" s="244"/>
      <c r="O1886" s="85"/>
      <c r="P1886" s="86"/>
      <c r="Q1886" s="85"/>
      <c r="R1886" s="85"/>
      <c r="S1886" s="85"/>
      <c r="T1886" s="87" t="s">
        <v>14</v>
      </c>
      <c r="U1886" s="85"/>
      <c r="V1886" s="85"/>
      <c r="W1886" s="88"/>
    </row>
    <row r="1887" spans="6:25" s="81" customFormat="1" ht="11.25" outlineLevel="5" x14ac:dyDescent="0.2">
      <c r="F1887" s="82"/>
      <c r="G1887" s="83"/>
      <c r="H1887" s="21" t="str">
        <f t="shared" si="52"/>
        <v/>
      </c>
      <c r="I1887" s="84" t="s">
        <v>239</v>
      </c>
      <c r="J1887" s="215"/>
      <c r="L1887" s="85"/>
      <c r="M1887" s="216">
        <v>284.92</v>
      </c>
      <c r="N1887" s="244"/>
      <c r="O1887" s="85"/>
      <c r="P1887" s="86"/>
      <c r="Q1887" s="85"/>
      <c r="R1887" s="85"/>
      <c r="S1887" s="85"/>
      <c r="T1887" s="87" t="s">
        <v>14</v>
      </c>
      <c r="U1887" s="85"/>
      <c r="V1887" s="85"/>
      <c r="W1887" s="88"/>
    </row>
    <row r="1888" spans="6:25" s="81" customFormat="1" ht="11.25" outlineLevel="5" x14ac:dyDescent="0.2">
      <c r="F1888" s="82"/>
      <c r="G1888" s="83"/>
      <c r="H1888" s="21" t="str">
        <f t="shared" si="52"/>
        <v/>
      </c>
      <c r="I1888" s="84" t="s">
        <v>1768</v>
      </c>
      <c r="J1888" s="215"/>
      <c r="L1888" s="85"/>
      <c r="M1888" s="216">
        <v>0</v>
      </c>
      <c r="N1888" s="244"/>
      <c r="O1888" s="85"/>
      <c r="P1888" s="86"/>
      <c r="Q1888" s="85"/>
      <c r="R1888" s="85"/>
      <c r="S1888" s="85"/>
      <c r="T1888" s="87" t="s">
        <v>14</v>
      </c>
      <c r="U1888" s="85"/>
      <c r="V1888" s="85"/>
      <c r="W1888" s="88"/>
    </row>
    <row r="1889" spans="6:23" s="81" customFormat="1" ht="11.25" outlineLevel="5" x14ac:dyDescent="0.2">
      <c r="F1889" s="82"/>
      <c r="G1889" s="83"/>
      <c r="H1889" s="21" t="str">
        <f t="shared" si="52"/>
        <v/>
      </c>
      <c r="I1889" s="84" t="s">
        <v>175</v>
      </c>
      <c r="J1889" s="215"/>
      <c r="L1889" s="85"/>
      <c r="M1889" s="216">
        <v>57.96</v>
      </c>
      <c r="N1889" s="244"/>
      <c r="O1889" s="85"/>
      <c r="P1889" s="86"/>
      <c r="Q1889" s="85"/>
      <c r="R1889" s="85"/>
      <c r="S1889" s="85"/>
      <c r="T1889" s="87" t="s">
        <v>14</v>
      </c>
      <c r="U1889" s="85"/>
      <c r="V1889" s="85"/>
      <c r="W1889" s="88"/>
    </row>
    <row r="1890" spans="6:23" s="81" customFormat="1" ht="11.25" outlineLevel="5" x14ac:dyDescent="0.2">
      <c r="F1890" s="82"/>
      <c r="G1890" s="83"/>
      <c r="H1890" s="21" t="str">
        <f t="shared" si="52"/>
        <v/>
      </c>
      <c r="I1890" s="84" t="s">
        <v>2661</v>
      </c>
      <c r="J1890" s="215"/>
      <c r="L1890" s="85"/>
      <c r="M1890" s="216">
        <v>0</v>
      </c>
      <c r="N1890" s="244"/>
      <c r="O1890" s="85"/>
      <c r="P1890" s="86"/>
      <c r="Q1890" s="85"/>
      <c r="R1890" s="85"/>
      <c r="S1890" s="85"/>
      <c r="T1890" s="87" t="s">
        <v>14</v>
      </c>
      <c r="U1890" s="85"/>
      <c r="V1890" s="85"/>
      <c r="W1890" s="88"/>
    </row>
    <row r="1891" spans="6:23" s="81" customFormat="1" ht="11.25" outlineLevel="5" x14ac:dyDescent="0.2">
      <c r="F1891" s="82"/>
      <c r="G1891" s="83"/>
      <c r="H1891" s="21" t="str">
        <f t="shared" si="52"/>
        <v/>
      </c>
      <c r="I1891" s="84" t="s">
        <v>140</v>
      </c>
      <c r="J1891" s="215"/>
      <c r="L1891" s="85"/>
      <c r="M1891" s="216">
        <v>40.299999999999997</v>
      </c>
      <c r="N1891" s="244"/>
      <c r="O1891" s="85"/>
      <c r="P1891" s="86"/>
      <c r="Q1891" s="85"/>
      <c r="R1891" s="85"/>
      <c r="S1891" s="85"/>
      <c r="T1891" s="87" t="s">
        <v>14</v>
      </c>
      <c r="U1891" s="85"/>
      <c r="V1891" s="85"/>
      <c r="W1891" s="88"/>
    </row>
    <row r="1892" spans="6:23" s="81" customFormat="1" ht="11.25" outlineLevel="5" x14ac:dyDescent="0.2">
      <c r="F1892" s="82"/>
      <c r="G1892" s="83"/>
      <c r="H1892" s="21" t="str">
        <f t="shared" si="52"/>
        <v/>
      </c>
      <c r="I1892" s="84" t="s">
        <v>2635</v>
      </c>
      <c r="J1892" s="215"/>
      <c r="L1892" s="85"/>
      <c r="M1892" s="216">
        <v>0</v>
      </c>
      <c r="N1892" s="244"/>
      <c r="O1892" s="85"/>
      <c r="P1892" s="86"/>
      <c r="Q1892" s="85"/>
      <c r="R1892" s="85"/>
      <c r="S1892" s="85"/>
      <c r="T1892" s="87" t="s">
        <v>14</v>
      </c>
      <c r="U1892" s="85"/>
      <c r="V1892" s="85"/>
      <c r="W1892" s="88"/>
    </row>
    <row r="1893" spans="6:23" s="81" customFormat="1" ht="11.25" outlineLevel="5" x14ac:dyDescent="0.2">
      <c r="F1893" s="82"/>
      <c r="G1893" s="83"/>
      <c r="H1893" s="21" t="str">
        <f t="shared" si="52"/>
        <v/>
      </c>
      <c r="I1893" s="84" t="s">
        <v>168</v>
      </c>
      <c r="J1893" s="215"/>
      <c r="L1893" s="85"/>
      <c r="M1893" s="216">
        <v>49.43</v>
      </c>
      <c r="N1893" s="244"/>
      <c r="O1893" s="85"/>
      <c r="P1893" s="86"/>
      <c r="Q1893" s="85"/>
      <c r="R1893" s="85"/>
      <c r="S1893" s="85"/>
      <c r="T1893" s="87" t="s">
        <v>14</v>
      </c>
      <c r="U1893" s="85"/>
      <c r="V1893" s="85"/>
      <c r="W1893" s="88"/>
    </row>
    <row r="1894" spans="6:23" s="81" customFormat="1" ht="11.25" outlineLevel="5" x14ac:dyDescent="0.2">
      <c r="F1894" s="82"/>
      <c r="G1894" s="83"/>
      <c r="H1894" s="21" t="str">
        <f t="shared" si="52"/>
        <v/>
      </c>
      <c r="I1894" s="84" t="s">
        <v>2543</v>
      </c>
      <c r="J1894" s="215"/>
      <c r="L1894" s="85"/>
      <c r="M1894" s="216">
        <v>0</v>
      </c>
      <c r="N1894" s="244"/>
      <c r="O1894" s="85"/>
      <c r="P1894" s="86"/>
      <c r="Q1894" s="85"/>
      <c r="R1894" s="85"/>
      <c r="S1894" s="85"/>
      <c r="T1894" s="87" t="s">
        <v>14</v>
      </c>
      <c r="U1894" s="85"/>
      <c r="V1894" s="85"/>
      <c r="W1894" s="88"/>
    </row>
    <row r="1895" spans="6:23" s="81" customFormat="1" ht="11.25" outlineLevel="5" x14ac:dyDescent="0.2">
      <c r="F1895" s="82"/>
      <c r="G1895" s="83"/>
      <c r="H1895" s="21" t="str">
        <f t="shared" si="52"/>
        <v/>
      </c>
      <c r="I1895" s="84" t="s">
        <v>245</v>
      </c>
      <c r="J1895" s="215"/>
      <c r="L1895" s="85"/>
      <c r="M1895" s="216">
        <v>414.03</v>
      </c>
      <c r="N1895" s="244"/>
      <c r="O1895" s="85"/>
      <c r="P1895" s="86"/>
      <c r="Q1895" s="85"/>
      <c r="R1895" s="85"/>
      <c r="S1895" s="85"/>
      <c r="T1895" s="87" t="s">
        <v>14</v>
      </c>
      <c r="U1895" s="85"/>
      <c r="V1895" s="85"/>
      <c r="W1895" s="88"/>
    </row>
    <row r="1896" spans="6:23" s="81" customFormat="1" ht="11.25" outlineLevel="5" x14ac:dyDescent="0.2">
      <c r="F1896" s="82"/>
      <c r="G1896" s="83"/>
      <c r="H1896" s="21" t="str">
        <f t="shared" si="52"/>
        <v/>
      </c>
      <c r="I1896" s="84" t="s">
        <v>2476</v>
      </c>
      <c r="J1896" s="215"/>
      <c r="L1896" s="85"/>
      <c r="M1896" s="216">
        <v>0</v>
      </c>
      <c r="N1896" s="244"/>
      <c r="O1896" s="85"/>
      <c r="P1896" s="86"/>
      <c r="Q1896" s="85"/>
      <c r="R1896" s="85"/>
      <c r="S1896" s="85"/>
      <c r="T1896" s="87" t="s">
        <v>14</v>
      </c>
      <c r="U1896" s="85"/>
      <c r="V1896" s="85"/>
      <c r="W1896" s="88"/>
    </row>
    <row r="1897" spans="6:23" s="81" customFormat="1" ht="11.25" outlineLevel="5" x14ac:dyDescent="0.2">
      <c r="F1897" s="82"/>
      <c r="G1897" s="83"/>
      <c r="H1897" s="21" t="str">
        <f t="shared" si="52"/>
        <v/>
      </c>
      <c r="I1897" s="84" t="s">
        <v>253</v>
      </c>
      <c r="J1897" s="215"/>
      <c r="L1897" s="85"/>
      <c r="M1897" s="216">
        <v>818.49</v>
      </c>
      <c r="N1897" s="244"/>
      <c r="O1897" s="85"/>
      <c r="P1897" s="86"/>
      <c r="Q1897" s="85"/>
      <c r="R1897" s="85"/>
      <c r="S1897" s="85"/>
      <c r="T1897" s="87" t="s">
        <v>14</v>
      </c>
      <c r="U1897" s="85"/>
      <c r="V1897" s="85"/>
      <c r="W1897" s="88"/>
    </row>
    <row r="1898" spans="6:23" s="81" customFormat="1" ht="11.25" outlineLevel="5" x14ac:dyDescent="0.2">
      <c r="F1898" s="82"/>
      <c r="G1898" s="83"/>
      <c r="H1898" s="21" t="str">
        <f t="shared" si="52"/>
        <v/>
      </c>
      <c r="I1898" s="84" t="s">
        <v>2131</v>
      </c>
      <c r="J1898" s="215"/>
      <c r="L1898" s="85"/>
      <c r="M1898" s="216">
        <v>0</v>
      </c>
      <c r="N1898" s="244"/>
      <c r="O1898" s="85"/>
      <c r="P1898" s="86"/>
      <c r="Q1898" s="85"/>
      <c r="R1898" s="85"/>
      <c r="S1898" s="85"/>
      <c r="T1898" s="87" t="s">
        <v>14</v>
      </c>
      <c r="U1898" s="85"/>
      <c r="V1898" s="85"/>
      <c r="W1898" s="88"/>
    </row>
    <row r="1899" spans="6:23" s="81" customFormat="1" ht="11.25" outlineLevel="5" x14ac:dyDescent="0.2">
      <c r="F1899" s="82"/>
      <c r="G1899" s="83"/>
      <c r="H1899" s="21" t="str">
        <f t="shared" si="52"/>
        <v/>
      </c>
      <c r="I1899" s="84" t="s">
        <v>165</v>
      </c>
      <c r="J1899" s="215"/>
      <c r="L1899" s="85"/>
      <c r="M1899" s="216">
        <v>31.09</v>
      </c>
      <c r="N1899" s="244"/>
      <c r="O1899" s="85"/>
      <c r="P1899" s="86"/>
      <c r="Q1899" s="85"/>
      <c r="R1899" s="85"/>
      <c r="S1899" s="85"/>
      <c r="T1899" s="87" t="s">
        <v>14</v>
      </c>
      <c r="U1899" s="85"/>
      <c r="V1899" s="85"/>
      <c r="W1899" s="88"/>
    </row>
    <row r="1900" spans="6:23" s="81" customFormat="1" ht="11.25" outlineLevel="5" x14ac:dyDescent="0.2">
      <c r="F1900" s="82"/>
      <c r="G1900" s="83"/>
      <c r="H1900" s="21" t="str">
        <f t="shared" si="52"/>
        <v/>
      </c>
      <c r="I1900" s="84" t="s">
        <v>2820</v>
      </c>
      <c r="J1900" s="215"/>
      <c r="L1900" s="85"/>
      <c r="M1900" s="216">
        <v>0</v>
      </c>
      <c r="N1900" s="244"/>
      <c r="O1900" s="85"/>
      <c r="P1900" s="86"/>
      <c r="Q1900" s="85"/>
      <c r="R1900" s="85"/>
      <c r="S1900" s="85"/>
      <c r="T1900" s="87" t="s">
        <v>14</v>
      </c>
      <c r="U1900" s="85"/>
      <c r="V1900" s="85"/>
      <c r="W1900" s="88"/>
    </row>
    <row r="1901" spans="6:23" s="81" customFormat="1" ht="11.25" outlineLevel="5" x14ac:dyDescent="0.2">
      <c r="F1901" s="82"/>
      <c r="G1901" s="83"/>
      <c r="H1901" s="21" t="str">
        <f t="shared" si="52"/>
        <v/>
      </c>
      <c r="I1901" s="84" t="s">
        <v>304</v>
      </c>
      <c r="J1901" s="215"/>
      <c r="L1901" s="85"/>
      <c r="M1901" s="216">
        <v>438.42500000000001</v>
      </c>
      <c r="N1901" s="244"/>
      <c r="O1901" s="85"/>
      <c r="P1901" s="86"/>
      <c r="Q1901" s="85"/>
      <c r="R1901" s="85"/>
      <c r="S1901" s="85"/>
      <c r="T1901" s="87" t="s">
        <v>14</v>
      </c>
      <c r="U1901" s="85"/>
      <c r="V1901" s="85"/>
      <c r="W1901" s="88"/>
    </row>
    <row r="1902" spans="6:23" s="81" customFormat="1" ht="11.25" outlineLevel="5" x14ac:dyDescent="0.2">
      <c r="F1902" s="82"/>
      <c r="G1902" s="83"/>
      <c r="H1902" s="21" t="str">
        <f t="shared" si="52"/>
        <v/>
      </c>
      <c r="I1902" s="84" t="s">
        <v>2225</v>
      </c>
      <c r="J1902" s="215"/>
      <c r="L1902" s="85"/>
      <c r="M1902" s="216">
        <v>0</v>
      </c>
      <c r="N1902" s="244"/>
      <c r="O1902" s="85"/>
      <c r="P1902" s="86"/>
      <c r="Q1902" s="85"/>
      <c r="R1902" s="85"/>
      <c r="S1902" s="85"/>
      <c r="T1902" s="87" t="s">
        <v>14</v>
      </c>
      <c r="U1902" s="85"/>
      <c r="V1902" s="85"/>
      <c r="W1902" s="88"/>
    </row>
    <row r="1903" spans="6:23" s="81" customFormat="1" ht="11.25" outlineLevel="5" x14ac:dyDescent="0.2">
      <c r="F1903" s="82"/>
      <c r="G1903" s="83"/>
      <c r="H1903" s="21" t="str">
        <f t="shared" si="52"/>
        <v/>
      </c>
      <c r="I1903" s="84" t="s">
        <v>56</v>
      </c>
      <c r="J1903" s="215"/>
      <c r="L1903" s="85"/>
      <c r="M1903" s="216">
        <v>2.1</v>
      </c>
      <c r="N1903" s="244"/>
      <c r="O1903" s="85"/>
      <c r="P1903" s="86"/>
      <c r="Q1903" s="85"/>
      <c r="R1903" s="85"/>
      <c r="S1903" s="85"/>
      <c r="T1903" s="87" t="s">
        <v>14</v>
      </c>
      <c r="U1903" s="85"/>
      <c r="V1903" s="85"/>
      <c r="W1903" s="88"/>
    </row>
    <row r="1904" spans="6:23" s="81" customFormat="1" ht="11.25" outlineLevel="5" x14ac:dyDescent="0.2">
      <c r="F1904" s="82"/>
      <c r="G1904" s="83"/>
      <c r="H1904" s="21" t="str">
        <f t="shared" si="52"/>
        <v/>
      </c>
      <c r="I1904" s="84" t="s">
        <v>2230</v>
      </c>
      <c r="J1904" s="215"/>
      <c r="L1904" s="85"/>
      <c r="M1904" s="216">
        <v>0</v>
      </c>
      <c r="N1904" s="244"/>
      <c r="O1904" s="85"/>
      <c r="P1904" s="86"/>
      <c r="Q1904" s="85"/>
      <c r="R1904" s="85"/>
      <c r="S1904" s="85"/>
      <c r="T1904" s="87" t="s">
        <v>14</v>
      </c>
      <c r="U1904" s="85"/>
      <c r="V1904" s="85"/>
      <c r="W1904" s="88"/>
    </row>
    <row r="1905" spans="6:25" s="81" customFormat="1" ht="11.25" outlineLevel="5" x14ac:dyDescent="0.2">
      <c r="F1905" s="82"/>
      <c r="G1905" s="83"/>
      <c r="H1905" s="21" t="str">
        <f t="shared" si="52"/>
        <v/>
      </c>
      <c r="I1905" s="84" t="s">
        <v>300</v>
      </c>
      <c r="J1905" s="215"/>
      <c r="L1905" s="85"/>
      <c r="M1905" s="216">
        <v>3986.34</v>
      </c>
      <c r="N1905" s="244"/>
      <c r="O1905" s="85"/>
      <c r="P1905" s="86"/>
      <c r="Q1905" s="85"/>
      <c r="R1905" s="85"/>
      <c r="S1905" s="85"/>
      <c r="T1905" s="87" t="s">
        <v>14</v>
      </c>
      <c r="U1905" s="85"/>
      <c r="V1905" s="85"/>
      <c r="W1905" s="88"/>
    </row>
    <row r="1906" spans="6:25" s="81" customFormat="1" ht="11.25" outlineLevel="5" x14ac:dyDescent="0.2">
      <c r="F1906" s="82"/>
      <c r="G1906" s="83"/>
      <c r="H1906" s="21" t="str">
        <f t="shared" si="52"/>
        <v/>
      </c>
      <c r="I1906" s="84" t="s">
        <v>2797</v>
      </c>
      <c r="J1906" s="215"/>
      <c r="L1906" s="85"/>
      <c r="M1906" s="216">
        <v>0</v>
      </c>
      <c r="N1906" s="244"/>
      <c r="O1906" s="85"/>
      <c r="P1906" s="86"/>
      <c r="Q1906" s="85"/>
      <c r="R1906" s="85"/>
      <c r="S1906" s="85"/>
      <c r="T1906" s="87" t="s">
        <v>14</v>
      </c>
      <c r="U1906" s="85"/>
      <c r="V1906" s="85"/>
      <c r="W1906" s="88"/>
    </row>
    <row r="1907" spans="6:25" s="81" customFormat="1" ht="11.25" outlineLevel="5" x14ac:dyDescent="0.2">
      <c r="F1907" s="82"/>
      <c r="G1907" s="83"/>
      <c r="H1907" s="21" t="str">
        <f t="shared" si="52"/>
        <v/>
      </c>
      <c r="I1907" s="84" t="s">
        <v>240</v>
      </c>
      <c r="J1907" s="215"/>
      <c r="L1907" s="85"/>
      <c r="M1907" s="216">
        <v>29.215</v>
      </c>
      <c r="N1907" s="244"/>
      <c r="O1907" s="85"/>
      <c r="P1907" s="86"/>
      <c r="Q1907" s="85"/>
      <c r="R1907" s="85"/>
      <c r="S1907" s="85"/>
      <c r="T1907" s="87" t="s">
        <v>14</v>
      </c>
      <c r="U1907" s="85"/>
      <c r="V1907" s="85"/>
      <c r="W1907" s="88"/>
    </row>
    <row r="1908" spans="6:25" s="205" customFormat="1" ht="12" outlineLevel="4" x14ac:dyDescent="0.2">
      <c r="F1908" s="72">
        <v>192</v>
      </c>
      <c r="G1908" s="73" t="s">
        <v>13</v>
      </c>
      <c r="H1908" s="74" t="s">
        <v>439</v>
      </c>
      <c r="I1908" s="75" t="s">
        <v>2840</v>
      </c>
      <c r="J1908" s="73" t="s">
        <v>15</v>
      </c>
      <c r="K1908" s="76">
        <v>284.92</v>
      </c>
      <c r="L1908" s="77">
        <v>5</v>
      </c>
      <c r="M1908" s="206">
        <v>299.166</v>
      </c>
      <c r="N1908" s="232"/>
      <c r="O1908" s="77">
        <f>M1908*N1908</f>
        <v>0</v>
      </c>
      <c r="P1908" s="79"/>
      <c r="Q1908" s="80">
        <f>M1908*P1908</f>
        <v>0</v>
      </c>
      <c r="R1908" s="79"/>
      <c r="S1908" s="80">
        <f>M1908*R1908</f>
        <v>0</v>
      </c>
      <c r="T1908" s="78">
        <v>15</v>
      </c>
      <c r="U1908" s="78">
        <f>O1908*(T1908/100)</f>
        <v>0</v>
      </c>
      <c r="V1908" s="78">
        <f>O1908+U1908</f>
        <v>0</v>
      </c>
      <c r="W1908" s="75"/>
      <c r="X1908" s="96" t="s">
        <v>1123</v>
      </c>
      <c r="Y1908" s="96">
        <v>1</v>
      </c>
    </row>
    <row r="1909" spans="6:25" s="71" customFormat="1" ht="12" outlineLevel="4" x14ac:dyDescent="0.2">
      <c r="F1909" s="207"/>
      <c r="G1909" s="208"/>
      <c r="H1909" s="19" t="s">
        <v>1053</v>
      </c>
      <c r="I1909" s="228"/>
      <c r="J1909" s="221"/>
      <c r="K1909" s="221"/>
      <c r="L1909" s="221"/>
      <c r="M1909" s="221"/>
      <c r="N1909" s="245"/>
      <c r="O1909" s="231"/>
      <c r="P1909" s="209"/>
      <c r="Q1909" s="210"/>
      <c r="R1909" s="209"/>
      <c r="S1909" s="210"/>
      <c r="T1909" s="211"/>
      <c r="U1909" s="211"/>
      <c r="V1909" s="211"/>
      <c r="W1909" s="212"/>
      <c r="X1909" s="212"/>
      <c r="Y1909" s="212"/>
    </row>
    <row r="1910" spans="6:25" s="71" customFormat="1" ht="6" customHeight="1" outlineLevel="4" x14ac:dyDescent="0.2">
      <c r="F1910" s="207"/>
      <c r="G1910" s="208"/>
      <c r="H1910" s="20"/>
      <c r="I1910" s="212"/>
      <c r="J1910" s="208"/>
      <c r="K1910" s="213"/>
      <c r="L1910" s="214"/>
      <c r="M1910" s="213"/>
      <c r="N1910" s="241"/>
      <c r="O1910" s="214"/>
      <c r="P1910" s="209"/>
      <c r="Q1910" s="210"/>
      <c r="R1910" s="209"/>
      <c r="S1910" s="210"/>
      <c r="T1910" s="211"/>
      <c r="U1910" s="211"/>
      <c r="V1910" s="211"/>
      <c r="W1910" s="212"/>
      <c r="X1910" s="212"/>
      <c r="Y1910" s="212"/>
    </row>
    <row r="1911" spans="6:25" s="81" customFormat="1" ht="11.25" outlineLevel="5" x14ac:dyDescent="0.2">
      <c r="F1911" s="82"/>
      <c r="G1911" s="83"/>
      <c r="H1911" s="21" t="str">
        <f t="shared" ref="H1911:H1943" si="53">IF(AND(H1910&lt;&gt;"Výkaz výměr:",I1910=""),"Výkaz výměr:","")</f>
        <v>Výkaz výměr:</v>
      </c>
      <c r="I1911" s="84" t="s">
        <v>1256</v>
      </c>
      <c r="J1911" s="215"/>
      <c r="L1911" s="85"/>
      <c r="M1911" s="216">
        <v>0</v>
      </c>
      <c r="N1911" s="244"/>
      <c r="O1911" s="85"/>
      <c r="P1911" s="86"/>
      <c r="Q1911" s="85"/>
      <c r="R1911" s="85"/>
      <c r="S1911" s="85"/>
      <c r="T1911" s="87" t="s">
        <v>14</v>
      </c>
      <c r="U1911" s="85"/>
      <c r="V1911" s="85"/>
      <c r="W1911" s="88"/>
    </row>
    <row r="1912" spans="6:25" s="81" customFormat="1" ht="11.25" outlineLevel="5" x14ac:dyDescent="0.2">
      <c r="F1912" s="82"/>
      <c r="G1912" s="83"/>
      <c r="H1912" s="21" t="str">
        <f t="shared" si="53"/>
        <v/>
      </c>
      <c r="I1912" s="84" t="s">
        <v>1592</v>
      </c>
      <c r="J1912" s="215"/>
      <c r="L1912" s="85"/>
      <c r="M1912" s="216">
        <v>0</v>
      </c>
      <c r="N1912" s="244"/>
      <c r="O1912" s="85"/>
      <c r="P1912" s="86"/>
      <c r="Q1912" s="85"/>
      <c r="R1912" s="85"/>
      <c r="S1912" s="85"/>
      <c r="T1912" s="87" t="s">
        <v>14</v>
      </c>
      <c r="U1912" s="85"/>
      <c r="V1912" s="85"/>
      <c r="W1912" s="88"/>
    </row>
    <row r="1913" spans="6:25" s="81" customFormat="1" ht="11.25" outlineLevel="5" x14ac:dyDescent="0.2">
      <c r="F1913" s="82"/>
      <c r="G1913" s="83"/>
      <c r="H1913" s="21" t="str">
        <f t="shared" si="53"/>
        <v/>
      </c>
      <c r="I1913" s="84" t="s">
        <v>1129</v>
      </c>
      <c r="J1913" s="215"/>
      <c r="L1913" s="85"/>
      <c r="M1913" s="216">
        <v>0</v>
      </c>
      <c r="N1913" s="244"/>
      <c r="O1913" s="85"/>
      <c r="P1913" s="86"/>
      <c r="Q1913" s="85"/>
      <c r="R1913" s="85"/>
      <c r="S1913" s="85"/>
      <c r="T1913" s="87" t="s">
        <v>14</v>
      </c>
      <c r="U1913" s="85"/>
      <c r="V1913" s="85"/>
      <c r="W1913" s="88"/>
    </row>
    <row r="1914" spans="6:25" s="81" customFormat="1" ht="11.25" outlineLevel="5" x14ac:dyDescent="0.2">
      <c r="F1914" s="82"/>
      <c r="G1914" s="83"/>
      <c r="H1914" s="21" t="str">
        <f t="shared" si="53"/>
        <v/>
      </c>
      <c r="I1914" s="84" t="s">
        <v>1795</v>
      </c>
      <c r="J1914" s="215"/>
      <c r="L1914" s="85"/>
      <c r="M1914" s="216">
        <v>52.36</v>
      </c>
      <c r="N1914" s="244"/>
      <c r="O1914" s="85"/>
      <c r="P1914" s="86"/>
      <c r="Q1914" s="85"/>
      <c r="R1914" s="85"/>
      <c r="S1914" s="85"/>
      <c r="T1914" s="87" t="s">
        <v>14</v>
      </c>
      <c r="U1914" s="85"/>
      <c r="V1914" s="85"/>
      <c r="W1914" s="88"/>
    </row>
    <row r="1915" spans="6:25" s="81" customFormat="1" ht="11.25" outlineLevel="5" x14ac:dyDescent="0.2">
      <c r="F1915" s="82"/>
      <c r="G1915" s="83"/>
      <c r="H1915" s="21" t="str">
        <f t="shared" si="53"/>
        <v/>
      </c>
      <c r="I1915" s="84" t="s">
        <v>1736</v>
      </c>
      <c r="J1915" s="215"/>
      <c r="L1915" s="85"/>
      <c r="M1915" s="216">
        <v>35.64</v>
      </c>
      <c r="N1915" s="244"/>
      <c r="O1915" s="85"/>
      <c r="P1915" s="86"/>
      <c r="Q1915" s="85"/>
      <c r="R1915" s="85"/>
      <c r="S1915" s="85"/>
      <c r="T1915" s="87" t="s">
        <v>14</v>
      </c>
      <c r="U1915" s="85"/>
      <c r="V1915" s="85"/>
      <c r="W1915" s="88"/>
    </row>
    <row r="1916" spans="6:25" s="81" customFormat="1" ht="11.25" outlineLevel="5" x14ac:dyDescent="0.2">
      <c r="F1916" s="82"/>
      <c r="G1916" s="83"/>
      <c r="H1916" s="21" t="str">
        <f t="shared" si="53"/>
        <v/>
      </c>
      <c r="I1916" s="84" t="s">
        <v>1744</v>
      </c>
      <c r="J1916" s="215"/>
      <c r="L1916" s="85"/>
      <c r="M1916" s="216">
        <v>14.96</v>
      </c>
      <c r="N1916" s="244"/>
      <c r="O1916" s="85"/>
      <c r="P1916" s="86"/>
      <c r="Q1916" s="85"/>
      <c r="R1916" s="85"/>
      <c r="S1916" s="85"/>
      <c r="T1916" s="87" t="s">
        <v>14</v>
      </c>
      <c r="U1916" s="85"/>
      <c r="V1916" s="85"/>
      <c r="W1916" s="88"/>
    </row>
    <row r="1917" spans="6:25" s="81" customFormat="1" ht="11.25" outlineLevel="5" x14ac:dyDescent="0.2">
      <c r="F1917" s="82"/>
      <c r="G1917" s="83"/>
      <c r="H1917" s="21" t="str">
        <f t="shared" si="53"/>
        <v/>
      </c>
      <c r="I1917" s="84" t="s">
        <v>1734</v>
      </c>
      <c r="J1917" s="215"/>
      <c r="L1917" s="85"/>
      <c r="M1917" s="216">
        <v>13.2</v>
      </c>
      <c r="N1917" s="244"/>
      <c r="O1917" s="85"/>
      <c r="P1917" s="86"/>
      <c r="Q1917" s="85"/>
      <c r="R1917" s="85"/>
      <c r="S1917" s="85"/>
      <c r="T1917" s="87" t="s">
        <v>14</v>
      </c>
      <c r="U1917" s="85"/>
      <c r="V1917" s="85"/>
      <c r="W1917" s="88"/>
    </row>
    <row r="1918" spans="6:25" s="81" customFormat="1" ht="11.25" outlineLevel="5" x14ac:dyDescent="0.2">
      <c r="F1918" s="82"/>
      <c r="G1918" s="83"/>
      <c r="H1918" s="21" t="str">
        <f t="shared" si="53"/>
        <v/>
      </c>
      <c r="I1918" s="84" t="s">
        <v>1679</v>
      </c>
      <c r="J1918" s="215"/>
      <c r="L1918" s="85"/>
      <c r="M1918" s="216">
        <v>0.96</v>
      </c>
      <c r="N1918" s="244"/>
      <c r="O1918" s="85"/>
      <c r="P1918" s="86"/>
      <c r="Q1918" s="85"/>
      <c r="R1918" s="85"/>
      <c r="S1918" s="85"/>
      <c r="T1918" s="87" t="s">
        <v>14</v>
      </c>
      <c r="U1918" s="85"/>
      <c r="V1918" s="85"/>
      <c r="W1918" s="88"/>
    </row>
    <row r="1919" spans="6:25" s="81" customFormat="1" ht="11.25" outlineLevel="5" x14ac:dyDescent="0.2">
      <c r="F1919" s="82"/>
      <c r="G1919" s="83"/>
      <c r="H1919" s="21" t="str">
        <f t="shared" si="53"/>
        <v/>
      </c>
      <c r="I1919" s="84" t="s">
        <v>1762</v>
      </c>
      <c r="J1919" s="215"/>
      <c r="L1919" s="85"/>
      <c r="M1919" s="216">
        <v>0.44</v>
      </c>
      <c r="N1919" s="244"/>
      <c r="O1919" s="85"/>
      <c r="P1919" s="86"/>
      <c r="Q1919" s="85"/>
      <c r="R1919" s="85"/>
      <c r="S1919" s="85"/>
      <c r="T1919" s="87" t="s">
        <v>14</v>
      </c>
      <c r="U1919" s="85"/>
      <c r="V1919" s="85"/>
      <c r="W1919" s="88"/>
    </row>
    <row r="1920" spans="6:25" s="81" customFormat="1" ht="11.25" outlineLevel="5" x14ac:dyDescent="0.2">
      <c r="F1920" s="82"/>
      <c r="G1920" s="83"/>
      <c r="H1920" s="21" t="str">
        <f t="shared" si="53"/>
        <v/>
      </c>
      <c r="I1920" s="84" t="s">
        <v>1763</v>
      </c>
      <c r="J1920" s="215"/>
      <c r="L1920" s="85"/>
      <c r="M1920" s="216">
        <v>0.44</v>
      </c>
      <c r="N1920" s="244"/>
      <c r="O1920" s="85"/>
      <c r="P1920" s="86"/>
      <c r="Q1920" s="85"/>
      <c r="R1920" s="85"/>
      <c r="S1920" s="85"/>
      <c r="T1920" s="87" t="s">
        <v>14</v>
      </c>
      <c r="U1920" s="85"/>
      <c r="V1920" s="85"/>
      <c r="W1920" s="88"/>
    </row>
    <row r="1921" spans="6:23" s="81" customFormat="1" ht="11.25" outlineLevel="5" x14ac:dyDescent="0.2">
      <c r="F1921" s="82"/>
      <c r="G1921" s="83"/>
      <c r="H1921" s="21" t="str">
        <f t="shared" si="53"/>
        <v/>
      </c>
      <c r="I1921" s="84" t="s">
        <v>1130</v>
      </c>
      <c r="J1921" s="215"/>
      <c r="L1921" s="85"/>
      <c r="M1921" s="216">
        <v>0</v>
      </c>
      <c r="N1921" s="244"/>
      <c r="O1921" s="85"/>
      <c r="P1921" s="86"/>
      <c r="Q1921" s="85"/>
      <c r="R1921" s="85"/>
      <c r="S1921" s="85"/>
      <c r="T1921" s="87" t="s">
        <v>14</v>
      </c>
      <c r="U1921" s="85"/>
      <c r="V1921" s="85"/>
      <c r="W1921" s="88"/>
    </row>
    <row r="1922" spans="6:23" s="81" customFormat="1" ht="11.25" outlineLevel="5" x14ac:dyDescent="0.2">
      <c r="F1922" s="82"/>
      <c r="G1922" s="83"/>
      <c r="H1922" s="21" t="str">
        <f t="shared" si="53"/>
        <v/>
      </c>
      <c r="I1922" s="84" t="s">
        <v>1796</v>
      </c>
      <c r="J1922" s="215"/>
      <c r="L1922" s="85"/>
      <c r="M1922" s="216">
        <v>70.400000000000006</v>
      </c>
      <c r="N1922" s="244"/>
      <c r="O1922" s="85"/>
      <c r="P1922" s="86"/>
      <c r="Q1922" s="85"/>
      <c r="R1922" s="85"/>
      <c r="S1922" s="85"/>
      <c r="T1922" s="87" t="s">
        <v>14</v>
      </c>
      <c r="U1922" s="85"/>
      <c r="V1922" s="85"/>
      <c r="W1922" s="88"/>
    </row>
    <row r="1923" spans="6:23" s="81" customFormat="1" ht="11.25" outlineLevel="5" x14ac:dyDescent="0.2">
      <c r="F1923" s="82"/>
      <c r="G1923" s="83"/>
      <c r="H1923" s="21" t="str">
        <f t="shared" si="53"/>
        <v/>
      </c>
      <c r="I1923" s="84" t="s">
        <v>1735</v>
      </c>
      <c r="J1923" s="215"/>
      <c r="L1923" s="85"/>
      <c r="M1923" s="216">
        <v>17.600000000000001</v>
      </c>
      <c r="N1923" s="244"/>
      <c r="O1923" s="85"/>
      <c r="P1923" s="86"/>
      <c r="Q1923" s="85"/>
      <c r="R1923" s="85"/>
      <c r="S1923" s="85"/>
      <c r="T1923" s="87" t="s">
        <v>14</v>
      </c>
      <c r="U1923" s="85"/>
      <c r="V1923" s="85"/>
      <c r="W1923" s="88"/>
    </row>
    <row r="1924" spans="6:23" s="81" customFormat="1" ht="11.25" outlineLevel="5" x14ac:dyDescent="0.2">
      <c r="F1924" s="82"/>
      <c r="G1924" s="83"/>
      <c r="H1924" s="21" t="str">
        <f t="shared" si="53"/>
        <v/>
      </c>
      <c r="I1924" s="84" t="s">
        <v>1745</v>
      </c>
      <c r="J1924" s="215"/>
      <c r="L1924" s="85"/>
      <c r="M1924" s="216">
        <v>22.88</v>
      </c>
      <c r="N1924" s="244"/>
      <c r="O1924" s="85"/>
      <c r="P1924" s="86"/>
      <c r="Q1924" s="85"/>
      <c r="R1924" s="85"/>
      <c r="S1924" s="85"/>
      <c r="T1924" s="87" t="s">
        <v>14</v>
      </c>
      <c r="U1924" s="85"/>
      <c r="V1924" s="85"/>
      <c r="W1924" s="88"/>
    </row>
    <row r="1925" spans="6:23" s="81" customFormat="1" ht="11.25" outlineLevel="5" x14ac:dyDescent="0.2">
      <c r="F1925" s="82"/>
      <c r="G1925" s="83"/>
      <c r="H1925" s="21" t="str">
        <f t="shared" si="53"/>
        <v/>
      </c>
      <c r="I1925" s="84" t="s">
        <v>1824</v>
      </c>
      <c r="J1925" s="215"/>
      <c r="L1925" s="85"/>
      <c r="M1925" s="216">
        <v>5.28</v>
      </c>
      <c r="N1925" s="244"/>
      <c r="O1925" s="85"/>
      <c r="P1925" s="86"/>
      <c r="Q1925" s="85"/>
      <c r="R1925" s="85"/>
      <c r="S1925" s="85"/>
      <c r="T1925" s="87" t="s">
        <v>14</v>
      </c>
      <c r="U1925" s="85"/>
      <c r="V1925" s="85"/>
      <c r="W1925" s="88"/>
    </row>
    <row r="1926" spans="6:23" s="81" customFormat="1" ht="11.25" outlineLevel="5" x14ac:dyDescent="0.2">
      <c r="F1926" s="82"/>
      <c r="G1926" s="83"/>
      <c r="H1926" s="21" t="str">
        <f t="shared" si="53"/>
        <v/>
      </c>
      <c r="I1926" s="84" t="s">
        <v>1746</v>
      </c>
      <c r="J1926" s="215"/>
      <c r="L1926" s="85"/>
      <c r="M1926" s="216">
        <v>7.1999999999999993</v>
      </c>
      <c r="N1926" s="244"/>
      <c r="O1926" s="85"/>
      <c r="P1926" s="86"/>
      <c r="Q1926" s="85"/>
      <c r="R1926" s="85"/>
      <c r="S1926" s="85"/>
      <c r="T1926" s="87" t="s">
        <v>14</v>
      </c>
      <c r="U1926" s="85"/>
      <c r="V1926" s="85"/>
      <c r="W1926" s="88"/>
    </row>
    <row r="1927" spans="6:23" s="81" customFormat="1" ht="11.25" outlineLevel="5" x14ac:dyDescent="0.2">
      <c r="F1927" s="82"/>
      <c r="G1927" s="83"/>
      <c r="H1927" s="21" t="str">
        <f t="shared" si="53"/>
        <v/>
      </c>
      <c r="I1927" s="84" t="s">
        <v>1709</v>
      </c>
      <c r="J1927" s="215"/>
      <c r="L1927" s="85"/>
      <c r="M1927" s="216">
        <v>1.44</v>
      </c>
      <c r="N1927" s="244"/>
      <c r="O1927" s="85"/>
      <c r="P1927" s="86"/>
      <c r="Q1927" s="85"/>
      <c r="R1927" s="85"/>
      <c r="S1927" s="85"/>
      <c r="T1927" s="87" t="s">
        <v>14</v>
      </c>
      <c r="U1927" s="85"/>
      <c r="V1927" s="85"/>
      <c r="W1927" s="88"/>
    </row>
    <row r="1928" spans="6:23" s="81" customFormat="1" ht="11.25" outlineLevel="5" x14ac:dyDescent="0.2">
      <c r="F1928" s="82"/>
      <c r="G1928" s="83"/>
      <c r="H1928" s="21" t="str">
        <f t="shared" si="53"/>
        <v/>
      </c>
      <c r="I1928" s="84" t="s">
        <v>1710</v>
      </c>
      <c r="J1928" s="215"/>
      <c r="L1928" s="85"/>
      <c r="M1928" s="216">
        <v>0.72</v>
      </c>
      <c r="N1928" s="244"/>
      <c r="O1928" s="85"/>
      <c r="P1928" s="86"/>
      <c r="Q1928" s="85"/>
      <c r="R1928" s="85"/>
      <c r="S1928" s="85"/>
      <c r="T1928" s="87" t="s">
        <v>14</v>
      </c>
      <c r="U1928" s="85"/>
      <c r="V1928" s="85"/>
      <c r="W1928" s="88"/>
    </row>
    <row r="1929" spans="6:23" s="81" customFormat="1" ht="11.25" outlineLevel="5" x14ac:dyDescent="0.2">
      <c r="F1929" s="82"/>
      <c r="G1929" s="83"/>
      <c r="H1929" s="21" t="str">
        <f t="shared" si="53"/>
        <v/>
      </c>
      <c r="I1929" s="84" t="s">
        <v>1845</v>
      </c>
      <c r="J1929" s="215"/>
      <c r="L1929" s="85"/>
      <c r="M1929" s="216">
        <v>0.96</v>
      </c>
      <c r="N1929" s="244"/>
      <c r="O1929" s="85"/>
      <c r="P1929" s="86"/>
      <c r="Q1929" s="85"/>
      <c r="R1929" s="85"/>
      <c r="S1929" s="85"/>
      <c r="T1929" s="87" t="s">
        <v>14</v>
      </c>
      <c r="U1929" s="85"/>
      <c r="V1929" s="85"/>
      <c r="W1929" s="88"/>
    </row>
    <row r="1930" spans="6:23" s="81" customFormat="1" ht="11.25" outlineLevel="5" x14ac:dyDescent="0.2">
      <c r="F1930" s="82"/>
      <c r="G1930" s="83"/>
      <c r="H1930" s="21" t="str">
        <f t="shared" si="53"/>
        <v/>
      </c>
      <c r="I1930" s="84" t="s">
        <v>1764</v>
      </c>
      <c r="J1930" s="215"/>
      <c r="L1930" s="85"/>
      <c r="M1930" s="216">
        <v>0.44</v>
      </c>
      <c r="N1930" s="244"/>
      <c r="O1930" s="85"/>
      <c r="P1930" s="86"/>
      <c r="Q1930" s="85"/>
      <c r="R1930" s="85"/>
      <c r="S1930" s="85"/>
      <c r="T1930" s="87" t="s">
        <v>14</v>
      </c>
      <c r="U1930" s="85"/>
      <c r="V1930" s="85"/>
      <c r="W1930" s="88"/>
    </row>
    <row r="1931" spans="6:23" s="81" customFormat="1" ht="11.25" outlineLevel="5" x14ac:dyDescent="0.2">
      <c r="F1931" s="82"/>
      <c r="G1931" s="83"/>
      <c r="H1931" s="21" t="str">
        <f t="shared" si="53"/>
        <v/>
      </c>
      <c r="I1931" s="84" t="s">
        <v>1765</v>
      </c>
      <c r="J1931" s="215"/>
      <c r="L1931" s="85"/>
      <c r="M1931" s="216">
        <v>0.44</v>
      </c>
      <c r="N1931" s="244"/>
      <c r="O1931" s="85"/>
      <c r="P1931" s="86"/>
      <c r="Q1931" s="85"/>
      <c r="R1931" s="85"/>
      <c r="S1931" s="85"/>
      <c r="T1931" s="87" t="s">
        <v>14</v>
      </c>
      <c r="U1931" s="85"/>
      <c r="V1931" s="85"/>
      <c r="W1931" s="88"/>
    </row>
    <row r="1932" spans="6:23" s="81" customFormat="1" ht="11.25" outlineLevel="5" x14ac:dyDescent="0.2">
      <c r="F1932" s="82"/>
      <c r="G1932" s="83"/>
      <c r="H1932" s="21" t="str">
        <f t="shared" si="53"/>
        <v/>
      </c>
      <c r="I1932" s="84" t="s">
        <v>1131</v>
      </c>
      <c r="J1932" s="215"/>
      <c r="L1932" s="85"/>
      <c r="M1932" s="216">
        <v>0</v>
      </c>
      <c r="N1932" s="244"/>
      <c r="O1932" s="85"/>
      <c r="P1932" s="86"/>
      <c r="Q1932" s="85"/>
      <c r="R1932" s="85"/>
      <c r="S1932" s="85"/>
      <c r="T1932" s="87" t="s">
        <v>14</v>
      </c>
      <c r="U1932" s="85"/>
      <c r="V1932" s="85"/>
      <c r="W1932" s="88"/>
    </row>
    <row r="1933" spans="6:23" s="81" customFormat="1" ht="11.25" outlineLevel="5" x14ac:dyDescent="0.2">
      <c r="F1933" s="82"/>
      <c r="G1933" s="83"/>
      <c r="H1933" s="21" t="str">
        <f t="shared" si="53"/>
        <v/>
      </c>
      <c r="I1933" s="84" t="s">
        <v>1751</v>
      </c>
      <c r="J1933" s="215"/>
      <c r="L1933" s="85"/>
      <c r="M1933" s="216">
        <v>6.2</v>
      </c>
      <c r="N1933" s="244"/>
      <c r="O1933" s="85"/>
      <c r="P1933" s="86"/>
      <c r="Q1933" s="85"/>
      <c r="R1933" s="85"/>
      <c r="S1933" s="85"/>
      <c r="T1933" s="87" t="s">
        <v>14</v>
      </c>
      <c r="U1933" s="85"/>
      <c r="V1933" s="85"/>
      <c r="W1933" s="88"/>
    </row>
    <row r="1934" spans="6:23" s="81" customFormat="1" ht="11.25" outlineLevel="5" x14ac:dyDescent="0.2">
      <c r="F1934" s="82"/>
      <c r="G1934" s="83"/>
      <c r="H1934" s="21" t="str">
        <f t="shared" si="53"/>
        <v/>
      </c>
      <c r="I1934" s="84" t="s">
        <v>1711</v>
      </c>
      <c r="J1934" s="215"/>
      <c r="L1934" s="85"/>
      <c r="M1934" s="216">
        <v>1.24</v>
      </c>
      <c r="N1934" s="244"/>
      <c r="O1934" s="85"/>
      <c r="P1934" s="86"/>
      <c r="Q1934" s="85"/>
      <c r="R1934" s="85"/>
      <c r="S1934" s="85"/>
      <c r="T1934" s="87" t="s">
        <v>14</v>
      </c>
      <c r="U1934" s="85"/>
      <c r="V1934" s="85"/>
      <c r="W1934" s="88"/>
    </row>
    <row r="1935" spans="6:23" s="81" customFormat="1" ht="11.25" outlineLevel="5" x14ac:dyDescent="0.2">
      <c r="F1935" s="82"/>
      <c r="G1935" s="83"/>
      <c r="H1935" s="21" t="str">
        <f t="shared" si="53"/>
        <v/>
      </c>
      <c r="I1935" s="84" t="s">
        <v>1785</v>
      </c>
      <c r="J1935" s="215"/>
      <c r="L1935" s="85"/>
      <c r="M1935" s="216">
        <v>2.88</v>
      </c>
      <c r="N1935" s="244"/>
      <c r="O1935" s="85"/>
      <c r="P1935" s="86"/>
      <c r="Q1935" s="85"/>
      <c r="R1935" s="85"/>
      <c r="S1935" s="85"/>
      <c r="T1935" s="87" t="s">
        <v>14</v>
      </c>
      <c r="U1935" s="85"/>
      <c r="V1935" s="85"/>
      <c r="W1935" s="88"/>
    </row>
    <row r="1936" spans="6:23" s="81" customFormat="1" ht="11.25" outlineLevel="5" x14ac:dyDescent="0.2">
      <c r="F1936" s="82"/>
      <c r="G1936" s="83"/>
      <c r="H1936" s="21" t="str">
        <f t="shared" si="53"/>
        <v/>
      </c>
      <c r="I1936" s="84" t="s">
        <v>1712</v>
      </c>
      <c r="J1936" s="215"/>
      <c r="L1936" s="85"/>
      <c r="M1936" s="216">
        <v>2.88</v>
      </c>
      <c r="N1936" s="244"/>
      <c r="O1936" s="85"/>
      <c r="P1936" s="86"/>
      <c r="Q1936" s="85"/>
      <c r="R1936" s="85"/>
      <c r="S1936" s="85"/>
      <c r="T1936" s="87" t="s">
        <v>14</v>
      </c>
      <c r="U1936" s="85"/>
      <c r="V1936" s="85"/>
      <c r="W1936" s="88"/>
    </row>
    <row r="1937" spans="6:25" s="81" customFormat="1" ht="11.25" outlineLevel="5" x14ac:dyDescent="0.2">
      <c r="F1937" s="82"/>
      <c r="G1937" s="83"/>
      <c r="H1937" s="21" t="str">
        <f t="shared" si="53"/>
        <v/>
      </c>
      <c r="I1937" s="84" t="s">
        <v>1755</v>
      </c>
      <c r="J1937" s="215"/>
      <c r="L1937" s="85"/>
      <c r="M1937" s="216">
        <v>7.44</v>
      </c>
      <c r="N1937" s="244"/>
      <c r="O1937" s="85"/>
      <c r="P1937" s="86"/>
      <c r="Q1937" s="85"/>
      <c r="R1937" s="85"/>
      <c r="S1937" s="85"/>
      <c r="T1937" s="87" t="s">
        <v>14</v>
      </c>
      <c r="U1937" s="85"/>
      <c r="V1937" s="85"/>
      <c r="W1937" s="88"/>
    </row>
    <row r="1938" spans="6:25" s="81" customFormat="1" ht="11.25" outlineLevel="5" x14ac:dyDescent="0.2">
      <c r="F1938" s="82"/>
      <c r="G1938" s="83"/>
      <c r="H1938" s="21" t="str">
        <f t="shared" si="53"/>
        <v/>
      </c>
      <c r="I1938" s="84" t="s">
        <v>1713</v>
      </c>
      <c r="J1938" s="215"/>
      <c r="L1938" s="85"/>
      <c r="M1938" s="216">
        <v>5.28</v>
      </c>
      <c r="N1938" s="244"/>
      <c r="O1938" s="85"/>
      <c r="P1938" s="86"/>
      <c r="Q1938" s="85"/>
      <c r="R1938" s="85"/>
      <c r="S1938" s="85"/>
      <c r="T1938" s="87" t="s">
        <v>14</v>
      </c>
      <c r="U1938" s="85"/>
      <c r="V1938" s="85"/>
      <c r="W1938" s="88"/>
    </row>
    <row r="1939" spans="6:25" s="81" customFormat="1" ht="11.25" outlineLevel="5" x14ac:dyDescent="0.2">
      <c r="F1939" s="82"/>
      <c r="G1939" s="83"/>
      <c r="H1939" s="21" t="str">
        <f t="shared" si="53"/>
        <v/>
      </c>
      <c r="I1939" s="84" t="s">
        <v>1714</v>
      </c>
      <c r="J1939" s="215"/>
      <c r="L1939" s="85"/>
      <c r="M1939" s="216">
        <v>2.48</v>
      </c>
      <c r="N1939" s="244"/>
      <c r="O1939" s="85"/>
      <c r="P1939" s="86"/>
      <c r="Q1939" s="85"/>
      <c r="R1939" s="85"/>
      <c r="S1939" s="85"/>
      <c r="T1939" s="87" t="s">
        <v>14</v>
      </c>
      <c r="U1939" s="85"/>
      <c r="V1939" s="85"/>
      <c r="W1939" s="88"/>
    </row>
    <row r="1940" spans="6:25" s="81" customFormat="1" ht="11.25" outlineLevel="5" x14ac:dyDescent="0.2">
      <c r="F1940" s="82"/>
      <c r="G1940" s="83"/>
      <c r="H1940" s="21" t="str">
        <f t="shared" si="53"/>
        <v/>
      </c>
      <c r="I1940" s="84" t="s">
        <v>1758</v>
      </c>
      <c r="J1940" s="215"/>
      <c r="L1940" s="85"/>
      <c r="M1940" s="216">
        <v>7.44</v>
      </c>
      <c r="N1940" s="244"/>
      <c r="O1940" s="85"/>
      <c r="P1940" s="86"/>
      <c r="Q1940" s="85"/>
      <c r="R1940" s="85"/>
      <c r="S1940" s="85"/>
      <c r="T1940" s="87" t="s">
        <v>14</v>
      </c>
      <c r="U1940" s="85"/>
      <c r="V1940" s="85"/>
      <c r="W1940" s="88"/>
    </row>
    <row r="1941" spans="6:25" s="81" customFormat="1" ht="11.25" outlineLevel="5" x14ac:dyDescent="0.2">
      <c r="F1941" s="82"/>
      <c r="G1941" s="83"/>
      <c r="H1941" s="21" t="str">
        <f t="shared" si="53"/>
        <v/>
      </c>
      <c r="I1941" s="84" t="s">
        <v>1715</v>
      </c>
      <c r="J1941" s="215"/>
      <c r="L1941" s="85"/>
      <c r="M1941" s="216">
        <v>1.24</v>
      </c>
      <c r="N1941" s="244"/>
      <c r="O1941" s="85"/>
      <c r="P1941" s="86"/>
      <c r="Q1941" s="85"/>
      <c r="R1941" s="85"/>
      <c r="S1941" s="85"/>
      <c r="T1941" s="87" t="s">
        <v>14</v>
      </c>
      <c r="U1941" s="85"/>
      <c r="V1941" s="85"/>
      <c r="W1941" s="88"/>
    </row>
    <row r="1942" spans="6:25" s="81" customFormat="1" ht="11.25" outlineLevel="5" x14ac:dyDescent="0.2">
      <c r="F1942" s="82"/>
      <c r="G1942" s="83"/>
      <c r="H1942" s="21" t="str">
        <f t="shared" si="53"/>
        <v/>
      </c>
      <c r="I1942" s="84" t="s">
        <v>1716</v>
      </c>
      <c r="J1942" s="215"/>
      <c r="L1942" s="85"/>
      <c r="M1942" s="216">
        <v>1.24</v>
      </c>
      <c r="N1942" s="244"/>
      <c r="O1942" s="85"/>
      <c r="P1942" s="86"/>
      <c r="Q1942" s="85"/>
      <c r="R1942" s="85"/>
      <c r="S1942" s="85"/>
      <c r="T1942" s="87" t="s">
        <v>14</v>
      </c>
      <c r="U1942" s="85"/>
      <c r="V1942" s="85"/>
      <c r="W1942" s="88"/>
    </row>
    <row r="1943" spans="6:25" s="81" customFormat="1" ht="11.25" outlineLevel="5" x14ac:dyDescent="0.2">
      <c r="F1943" s="82"/>
      <c r="G1943" s="83"/>
      <c r="H1943" s="21" t="str">
        <f t="shared" si="53"/>
        <v/>
      </c>
      <c r="I1943" s="84" t="s">
        <v>1717</v>
      </c>
      <c r="J1943" s="215"/>
      <c r="L1943" s="85"/>
      <c r="M1943" s="216">
        <v>1.24</v>
      </c>
      <c r="N1943" s="244"/>
      <c r="O1943" s="85"/>
      <c r="P1943" s="86"/>
      <c r="Q1943" s="85"/>
      <c r="R1943" s="85"/>
      <c r="S1943" s="85"/>
      <c r="T1943" s="87" t="s">
        <v>14</v>
      </c>
      <c r="U1943" s="85"/>
      <c r="V1943" s="85"/>
      <c r="W1943" s="88"/>
    </row>
    <row r="1944" spans="6:25" s="205" customFormat="1" ht="24" outlineLevel="4" x14ac:dyDescent="0.2">
      <c r="F1944" s="72">
        <v>193</v>
      </c>
      <c r="G1944" s="73" t="s">
        <v>13</v>
      </c>
      <c r="H1944" s="74" t="s">
        <v>448</v>
      </c>
      <c r="I1944" s="75" t="s">
        <v>3198</v>
      </c>
      <c r="J1944" s="73" t="s">
        <v>15</v>
      </c>
      <c r="K1944" s="76">
        <v>57.96</v>
      </c>
      <c r="L1944" s="77">
        <v>5</v>
      </c>
      <c r="M1944" s="206">
        <v>60.858000000000004</v>
      </c>
      <c r="N1944" s="232"/>
      <c r="O1944" s="77">
        <f>M1944*N1944</f>
        <v>0</v>
      </c>
      <c r="P1944" s="79"/>
      <c r="Q1944" s="80">
        <f>M1944*P1944</f>
        <v>0</v>
      </c>
      <c r="R1944" s="79"/>
      <c r="S1944" s="80">
        <f>M1944*R1944</f>
        <v>0</v>
      </c>
      <c r="T1944" s="78">
        <v>15</v>
      </c>
      <c r="U1944" s="78">
        <f>O1944*(T1944/100)</f>
        <v>0</v>
      </c>
      <c r="V1944" s="78">
        <f>O1944+U1944</f>
        <v>0</v>
      </c>
      <c r="W1944" s="75"/>
      <c r="X1944" s="96" t="s">
        <v>1123</v>
      </c>
      <c r="Y1944" s="96">
        <v>1</v>
      </c>
    </row>
    <row r="1945" spans="6:25" s="71" customFormat="1" ht="12" outlineLevel="4" x14ac:dyDescent="0.2">
      <c r="F1945" s="207"/>
      <c r="G1945" s="208"/>
      <c r="H1945" s="19" t="s">
        <v>1053</v>
      </c>
      <c r="I1945" s="228"/>
      <c r="J1945" s="221"/>
      <c r="K1945" s="221"/>
      <c r="L1945" s="221"/>
      <c r="M1945" s="221"/>
      <c r="N1945" s="245"/>
      <c r="O1945" s="231"/>
      <c r="P1945" s="209"/>
      <c r="Q1945" s="210"/>
      <c r="R1945" s="209"/>
      <c r="S1945" s="210"/>
      <c r="T1945" s="211"/>
      <c r="U1945" s="211"/>
      <c r="V1945" s="211"/>
      <c r="W1945" s="212"/>
      <c r="X1945" s="212"/>
      <c r="Y1945" s="212"/>
    </row>
    <row r="1946" spans="6:25" s="71" customFormat="1" ht="6" customHeight="1" outlineLevel="4" x14ac:dyDescent="0.2">
      <c r="F1946" s="207"/>
      <c r="G1946" s="208"/>
      <c r="H1946" s="20"/>
      <c r="I1946" s="212"/>
      <c r="J1946" s="208"/>
      <c r="K1946" s="213"/>
      <c r="L1946" s="214"/>
      <c r="M1946" s="213"/>
      <c r="N1946" s="241"/>
      <c r="O1946" s="214"/>
      <c r="P1946" s="209"/>
      <c r="Q1946" s="210"/>
      <c r="R1946" s="209"/>
      <c r="S1946" s="210"/>
      <c r="T1946" s="211"/>
      <c r="U1946" s="211"/>
      <c r="V1946" s="211"/>
      <c r="W1946" s="212"/>
      <c r="X1946" s="212"/>
      <c r="Y1946" s="212"/>
    </row>
    <row r="1947" spans="6:25" s="81" customFormat="1" ht="11.25" outlineLevel="5" x14ac:dyDescent="0.2">
      <c r="F1947" s="82"/>
      <c r="G1947" s="83"/>
      <c r="H1947" s="21" t="str">
        <f t="shared" ref="H1947:H1953" si="54">IF(AND(H1946&lt;&gt;"Výkaz výměr:",I1946=""),"Výkaz výměr:","")</f>
        <v>Výkaz výměr:</v>
      </c>
      <c r="I1947" s="84" t="s">
        <v>1256</v>
      </c>
      <c r="J1947" s="215"/>
      <c r="L1947" s="85"/>
      <c r="M1947" s="216">
        <v>0</v>
      </c>
      <c r="N1947" s="244"/>
      <c r="O1947" s="85"/>
      <c r="P1947" s="86"/>
      <c r="Q1947" s="85"/>
      <c r="R1947" s="85"/>
      <c r="S1947" s="85"/>
      <c r="T1947" s="87" t="s">
        <v>14</v>
      </c>
      <c r="U1947" s="85"/>
      <c r="V1947" s="85"/>
      <c r="W1947" s="88"/>
    </row>
    <row r="1948" spans="6:25" s="81" customFormat="1" ht="11.25" outlineLevel="5" x14ac:dyDescent="0.2">
      <c r="F1948" s="82"/>
      <c r="G1948" s="83"/>
      <c r="H1948" s="21" t="str">
        <f t="shared" si="54"/>
        <v/>
      </c>
      <c r="I1948" s="84" t="s">
        <v>2533</v>
      </c>
      <c r="J1948" s="215"/>
      <c r="L1948" s="85"/>
      <c r="M1948" s="216">
        <v>0</v>
      </c>
      <c r="N1948" s="244"/>
      <c r="O1948" s="85"/>
      <c r="P1948" s="86"/>
      <c r="Q1948" s="85"/>
      <c r="R1948" s="85"/>
      <c r="S1948" s="85"/>
      <c r="T1948" s="87" t="s">
        <v>14</v>
      </c>
      <c r="U1948" s="85"/>
      <c r="V1948" s="85"/>
      <c r="W1948" s="88"/>
    </row>
    <row r="1949" spans="6:25" s="81" customFormat="1" ht="11.25" outlineLevel="5" x14ac:dyDescent="0.2">
      <c r="F1949" s="82"/>
      <c r="G1949" s="83"/>
      <c r="H1949" s="21" t="str">
        <f t="shared" si="54"/>
        <v/>
      </c>
      <c r="I1949" s="84" t="s">
        <v>2177</v>
      </c>
      <c r="J1949" s="215"/>
      <c r="L1949" s="85"/>
      <c r="M1949" s="216">
        <v>24.35</v>
      </c>
      <c r="N1949" s="244"/>
      <c r="O1949" s="85"/>
      <c r="P1949" s="86"/>
      <c r="Q1949" s="85"/>
      <c r="R1949" s="85"/>
      <c r="S1949" s="85"/>
      <c r="T1949" s="87" t="s">
        <v>14</v>
      </c>
      <c r="U1949" s="85"/>
      <c r="V1949" s="85"/>
      <c r="W1949" s="88"/>
    </row>
    <row r="1950" spans="6:25" s="81" customFormat="1" ht="11.25" outlineLevel="5" x14ac:dyDescent="0.2">
      <c r="F1950" s="82"/>
      <c r="G1950" s="83"/>
      <c r="H1950" s="21" t="str">
        <f t="shared" si="54"/>
        <v/>
      </c>
      <c r="I1950" s="84" t="s">
        <v>1299</v>
      </c>
      <c r="J1950" s="215"/>
      <c r="L1950" s="85"/>
      <c r="M1950" s="216">
        <v>17.490000000000002</v>
      </c>
      <c r="N1950" s="244"/>
      <c r="O1950" s="85"/>
      <c r="P1950" s="86"/>
      <c r="Q1950" s="85"/>
      <c r="R1950" s="85"/>
      <c r="S1950" s="85"/>
      <c r="T1950" s="87" t="s">
        <v>14</v>
      </c>
      <c r="U1950" s="85"/>
      <c r="V1950" s="85"/>
      <c r="W1950" s="88"/>
    </row>
    <row r="1951" spans="6:25" s="81" customFormat="1" ht="11.25" outlineLevel="5" x14ac:dyDescent="0.2">
      <c r="F1951" s="82"/>
      <c r="G1951" s="83"/>
      <c r="H1951" s="21" t="str">
        <f t="shared" si="54"/>
        <v/>
      </c>
      <c r="I1951" s="84" t="s">
        <v>1738</v>
      </c>
      <c r="J1951" s="215"/>
      <c r="L1951" s="85"/>
      <c r="M1951" s="216">
        <v>11.97</v>
      </c>
      <c r="N1951" s="244"/>
      <c r="O1951" s="85"/>
      <c r="P1951" s="86"/>
      <c r="Q1951" s="85"/>
      <c r="R1951" s="85"/>
      <c r="S1951" s="85"/>
      <c r="T1951" s="87" t="s">
        <v>14</v>
      </c>
      <c r="U1951" s="85"/>
      <c r="V1951" s="85"/>
      <c r="W1951" s="88"/>
    </row>
    <row r="1952" spans="6:25" s="81" customFormat="1" ht="11.25" outlineLevel="5" x14ac:dyDescent="0.2">
      <c r="F1952" s="82"/>
      <c r="G1952" s="83"/>
      <c r="H1952" s="21" t="str">
        <f t="shared" si="54"/>
        <v/>
      </c>
      <c r="I1952" s="84" t="s">
        <v>1329</v>
      </c>
      <c r="J1952" s="215"/>
      <c r="L1952" s="85"/>
      <c r="M1952" s="216">
        <v>0</v>
      </c>
      <c r="N1952" s="244"/>
      <c r="O1952" s="85"/>
      <c r="P1952" s="86"/>
      <c r="Q1952" s="85"/>
      <c r="R1952" s="85"/>
      <c r="S1952" s="85"/>
      <c r="T1952" s="87" t="s">
        <v>14</v>
      </c>
      <c r="U1952" s="85"/>
      <c r="V1952" s="85"/>
      <c r="W1952" s="88"/>
    </row>
    <row r="1953" spans="6:25" s="81" customFormat="1" ht="11.25" outlineLevel="5" x14ac:dyDescent="0.2">
      <c r="F1953" s="82"/>
      <c r="G1953" s="83"/>
      <c r="H1953" s="21" t="str">
        <f t="shared" si="54"/>
        <v/>
      </c>
      <c r="I1953" s="84" t="s">
        <v>1177</v>
      </c>
      <c r="J1953" s="215"/>
      <c r="L1953" s="85"/>
      <c r="M1953" s="216">
        <v>4.1500000000000004</v>
      </c>
      <c r="N1953" s="244"/>
      <c r="O1953" s="85"/>
      <c r="P1953" s="86"/>
      <c r="Q1953" s="85"/>
      <c r="R1953" s="85"/>
      <c r="S1953" s="85"/>
      <c r="T1953" s="87" t="s">
        <v>14</v>
      </c>
      <c r="U1953" s="85"/>
      <c r="V1953" s="85"/>
      <c r="W1953" s="88"/>
    </row>
    <row r="1954" spans="6:25" s="205" customFormat="1" ht="24" outlineLevel="4" x14ac:dyDescent="0.2">
      <c r="F1954" s="72">
        <v>194</v>
      </c>
      <c r="G1954" s="73" t="s">
        <v>13</v>
      </c>
      <c r="H1954" s="74" t="s">
        <v>449</v>
      </c>
      <c r="I1954" s="75" t="s">
        <v>3330</v>
      </c>
      <c r="J1954" s="73" t="s">
        <v>15</v>
      </c>
      <c r="K1954" s="76">
        <v>40.299999999999997</v>
      </c>
      <c r="L1954" s="77">
        <v>5</v>
      </c>
      <c r="M1954" s="206">
        <v>42.314999999999998</v>
      </c>
      <c r="N1954" s="232"/>
      <c r="O1954" s="77">
        <f>M1954*N1954</f>
        <v>0</v>
      </c>
      <c r="P1954" s="79"/>
      <c r="Q1954" s="80">
        <f>M1954*P1954</f>
        <v>0</v>
      </c>
      <c r="R1954" s="79"/>
      <c r="S1954" s="80">
        <f>M1954*R1954</f>
        <v>0</v>
      </c>
      <c r="T1954" s="78">
        <v>15</v>
      </c>
      <c r="U1954" s="78">
        <f>O1954*(T1954/100)</f>
        <v>0</v>
      </c>
      <c r="V1954" s="78">
        <f>O1954+U1954</f>
        <v>0</v>
      </c>
      <c r="W1954" s="75"/>
      <c r="X1954" s="96" t="s">
        <v>1123</v>
      </c>
      <c r="Y1954" s="96">
        <v>1</v>
      </c>
    </row>
    <row r="1955" spans="6:25" s="71" customFormat="1" ht="12" outlineLevel="4" x14ac:dyDescent="0.2">
      <c r="F1955" s="207"/>
      <c r="G1955" s="208"/>
      <c r="H1955" s="19" t="s">
        <v>1053</v>
      </c>
      <c r="I1955" s="228"/>
      <c r="J1955" s="221"/>
      <c r="K1955" s="221"/>
      <c r="L1955" s="221"/>
      <c r="M1955" s="221"/>
      <c r="N1955" s="245"/>
      <c r="O1955" s="231"/>
      <c r="P1955" s="209"/>
      <c r="Q1955" s="210"/>
      <c r="R1955" s="209"/>
      <c r="S1955" s="210"/>
      <c r="T1955" s="211"/>
      <c r="U1955" s="211"/>
      <c r="V1955" s="211"/>
      <c r="W1955" s="212"/>
      <c r="X1955" s="212"/>
      <c r="Y1955" s="212"/>
    </row>
    <row r="1956" spans="6:25" s="71" customFormat="1" ht="6" customHeight="1" outlineLevel="4" x14ac:dyDescent="0.2">
      <c r="F1956" s="207"/>
      <c r="G1956" s="208"/>
      <c r="H1956" s="20"/>
      <c r="I1956" s="212"/>
      <c r="J1956" s="208"/>
      <c r="K1956" s="213"/>
      <c r="L1956" s="214"/>
      <c r="M1956" s="213"/>
      <c r="N1956" s="241"/>
      <c r="O1956" s="214"/>
      <c r="P1956" s="209"/>
      <c r="Q1956" s="210"/>
      <c r="R1956" s="209"/>
      <c r="S1956" s="210"/>
      <c r="T1956" s="211"/>
      <c r="U1956" s="211"/>
      <c r="V1956" s="211"/>
      <c r="W1956" s="212"/>
      <c r="X1956" s="212"/>
      <c r="Y1956" s="212"/>
    </row>
    <row r="1957" spans="6:25" s="81" customFormat="1" ht="11.25" outlineLevel="5" x14ac:dyDescent="0.2">
      <c r="F1957" s="82"/>
      <c r="G1957" s="83"/>
      <c r="H1957" s="21" t="str">
        <f>IF(AND(H1956&lt;&gt;"Výkaz výměr:",I1956=""),"Výkaz výměr:","")</f>
        <v>Výkaz výměr:</v>
      </c>
      <c r="I1957" s="84" t="s">
        <v>1256</v>
      </c>
      <c r="J1957" s="215"/>
      <c r="L1957" s="85"/>
      <c r="M1957" s="216">
        <v>0</v>
      </c>
      <c r="N1957" s="244"/>
      <c r="O1957" s="85"/>
      <c r="P1957" s="86"/>
      <c r="Q1957" s="85"/>
      <c r="R1957" s="85"/>
      <c r="S1957" s="85"/>
      <c r="T1957" s="87" t="s">
        <v>14</v>
      </c>
      <c r="U1957" s="85"/>
      <c r="V1957" s="85"/>
      <c r="W1957" s="88"/>
    </row>
    <row r="1958" spans="6:25" s="81" customFormat="1" ht="11.25" outlineLevel="5" x14ac:dyDescent="0.2">
      <c r="F1958" s="82"/>
      <c r="G1958" s="83"/>
      <c r="H1958" s="21" t="str">
        <f>IF(AND(H1957&lt;&gt;"Výkaz výměr:",I1957=""),"Výkaz výměr:","")</f>
        <v/>
      </c>
      <c r="I1958" s="84" t="s">
        <v>1682</v>
      </c>
      <c r="J1958" s="215"/>
      <c r="L1958" s="85"/>
      <c r="M1958" s="216">
        <v>0</v>
      </c>
      <c r="N1958" s="244"/>
      <c r="O1958" s="85"/>
      <c r="P1958" s="86"/>
      <c r="Q1958" s="85"/>
      <c r="R1958" s="85"/>
      <c r="S1958" s="85"/>
      <c r="T1958" s="87" t="s">
        <v>14</v>
      </c>
      <c r="U1958" s="85"/>
      <c r="V1958" s="85"/>
      <c r="W1958" s="88"/>
    </row>
    <row r="1959" spans="6:25" s="81" customFormat="1" ht="11.25" outlineLevel="5" x14ac:dyDescent="0.2">
      <c r="F1959" s="82"/>
      <c r="G1959" s="83"/>
      <c r="H1959" s="21" t="str">
        <f>IF(AND(H1958&lt;&gt;"Výkaz výměr:",I1958=""),"Výkaz výměr:","")</f>
        <v/>
      </c>
      <c r="I1959" s="84" t="s">
        <v>1242</v>
      </c>
      <c r="J1959" s="215"/>
      <c r="L1959" s="85"/>
      <c r="M1959" s="216">
        <v>9.1999999999999993</v>
      </c>
      <c r="N1959" s="244"/>
      <c r="O1959" s="85"/>
      <c r="P1959" s="86"/>
      <c r="Q1959" s="85"/>
      <c r="R1959" s="85"/>
      <c r="S1959" s="85"/>
      <c r="T1959" s="87" t="s">
        <v>14</v>
      </c>
      <c r="U1959" s="85"/>
      <c r="V1959" s="85"/>
      <c r="W1959" s="88"/>
    </row>
    <row r="1960" spans="6:25" s="81" customFormat="1" ht="11.25" outlineLevel="5" x14ac:dyDescent="0.2">
      <c r="F1960" s="82"/>
      <c r="G1960" s="83"/>
      <c r="H1960" s="21" t="str">
        <f>IF(AND(H1959&lt;&gt;"Výkaz výměr:",I1959=""),"Výkaz výměr:","")</f>
        <v/>
      </c>
      <c r="I1960" s="84" t="s">
        <v>1767</v>
      </c>
      <c r="J1960" s="215"/>
      <c r="L1960" s="85"/>
      <c r="M1960" s="216">
        <v>0</v>
      </c>
      <c r="N1960" s="244"/>
      <c r="O1960" s="85"/>
      <c r="P1960" s="86"/>
      <c r="Q1960" s="85"/>
      <c r="R1960" s="85"/>
      <c r="S1960" s="85"/>
      <c r="T1960" s="87" t="s">
        <v>14</v>
      </c>
      <c r="U1960" s="85"/>
      <c r="V1960" s="85"/>
      <c r="W1960" s="88"/>
    </row>
    <row r="1961" spans="6:25" s="81" customFormat="1" ht="11.25" outlineLevel="5" x14ac:dyDescent="0.2">
      <c r="F1961" s="82"/>
      <c r="G1961" s="83"/>
      <c r="H1961" s="21" t="str">
        <f>IF(AND(H1960&lt;&gt;"Výkaz výměr:",I1960=""),"Výkaz výměr:","")</f>
        <v/>
      </c>
      <c r="I1961" s="84" t="s">
        <v>1239</v>
      </c>
      <c r="J1961" s="215"/>
      <c r="L1961" s="85"/>
      <c r="M1961" s="216">
        <v>31.1</v>
      </c>
      <c r="N1961" s="244"/>
      <c r="O1961" s="85"/>
      <c r="P1961" s="86"/>
      <c r="Q1961" s="85"/>
      <c r="R1961" s="85"/>
      <c r="S1961" s="85"/>
      <c r="T1961" s="87" t="s">
        <v>14</v>
      </c>
      <c r="U1961" s="85"/>
      <c r="V1961" s="85"/>
      <c r="W1961" s="88"/>
    </row>
    <row r="1962" spans="6:25" s="205" customFormat="1" ht="24" outlineLevel="4" x14ac:dyDescent="0.2">
      <c r="F1962" s="72">
        <v>195</v>
      </c>
      <c r="G1962" s="73" t="s">
        <v>13</v>
      </c>
      <c r="H1962" s="74" t="s">
        <v>450</v>
      </c>
      <c r="I1962" s="75" t="s">
        <v>3327</v>
      </c>
      <c r="J1962" s="73" t="s">
        <v>15</v>
      </c>
      <c r="K1962" s="76">
        <v>49.43</v>
      </c>
      <c r="L1962" s="77">
        <v>5</v>
      </c>
      <c r="M1962" s="206">
        <v>51.901499999999999</v>
      </c>
      <c r="N1962" s="232"/>
      <c r="O1962" s="77">
        <f>M1962*N1962</f>
        <v>0</v>
      </c>
      <c r="P1962" s="79"/>
      <c r="Q1962" s="80">
        <f>M1962*P1962</f>
        <v>0</v>
      </c>
      <c r="R1962" s="79"/>
      <c r="S1962" s="80">
        <f>M1962*R1962</f>
        <v>0</v>
      </c>
      <c r="T1962" s="78">
        <v>15</v>
      </c>
      <c r="U1962" s="78">
        <f>O1962*(T1962/100)</f>
        <v>0</v>
      </c>
      <c r="V1962" s="78">
        <f>O1962+U1962</f>
        <v>0</v>
      </c>
      <c r="W1962" s="75"/>
      <c r="X1962" s="96" t="s">
        <v>1123</v>
      </c>
      <c r="Y1962" s="96">
        <v>1</v>
      </c>
    </row>
    <row r="1963" spans="6:25" s="71" customFormat="1" ht="12" outlineLevel="4" x14ac:dyDescent="0.2">
      <c r="F1963" s="207"/>
      <c r="G1963" s="208"/>
      <c r="H1963" s="19" t="s">
        <v>1053</v>
      </c>
      <c r="I1963" s="228"/>
      <c r="J1963" s="221"/>
      <c r="K1963" s="221"/>
      <c r="L1963" s="221"/>
      <c r="M1963" s="221"/>
      <c r="N1963" s="245"/>
      <c r="O1963" s="231"/>
      <c r="P1963" s="209"/>
      <c r="Q1963" s="210"/>
      <c r="R1963" s="209"/>
      <c r="S1963" s="210"/>
      <c r="T1963" s="211"/>
      <c r="U1963" s="211"/>
      <c r="V1963" s="211"/>
      <c r="W1963" s="212"/>
      <c r="X1963" s="212"/>
      <c r="Y1963" s="212"/>
    </row>
    <row r="1964" spans="6:25" s="71" customFormat="1" ht="6" customHeight="1" outlineLevel="4" x14ac:dyDescent="0.2">
      <c r="F1964" s="207"/>
      <c r="G1964" s="208"/>
      <c r="H1964" s="20"/>
      <c r="I1964" s="212"/>
      <c r="J1964" s="208"/>
      <c r="K1964" s="213"/>
      <c r="L1964" s="214"/>
      <c r="M1964" s="213"/>
      <c r="N1964" s="241"/>
      <c r="O1964" s="214"/>
      <c r="P1964" s="209"/>
      <c r="Q1964" s="210"/>
      <c r="R1964" s="209"/>
      <c r="S1964" s="210"/>
      <c r="T1964" s="211"/>
      <c r="U1964" s="211"/>
      <c r="V1964" s="211"/>
      <c r="W1964" s="212"/>
      <c r="X1964" s="212"/>
      <c r="Y1964" s="212"/>
    </row>
    <row r="1965" spans="6:25" s="81" customFormat="1" ht="11.25" outlineLevel="5" x14ac:dyDescent="0.2">
      <c r="F1965" s="82"/>
      <c r="G1965" s="83"/>
      <c r="H1965" s="21" t="str">
        <f t="shared" ref="H1965:H1973" si="55">IF(AND(H1964&lt;&gt;"Výkaz výměr:",I1964=""),"Výkaz výměr:","")</f>
        <v>Výkaz výměr:</v>
      </c>
      <c r="I1965" s="84" t="s">
        <v>1256</v>
      </c>
      <c r="J1965" s="215"/>
      <c r="L1965" s="85"/>
      <c r="M1965" s="216">
        <v>0</v>
      </c>
      <c r="N1965" s="244"/>
      <c r="O1965" s="85"/>
      <c r="P1965" s="86"/>
      <c r="Q1965" s="85"/>
      <c r="R1965" s="85"/>
      <c r="S1965" s="85"/>
      <c r="T1965" s="87" t="s">
        <v>14</v>
      </c>
      <c r="U1965" s="85"/>
      <c r="V1965" s="85"/>
      <c r="W1965" s="88"/>
    </row>
    <row r="1966" spans="6:25" s="81" customFormat="1" ht="11.25" outlineLevel="5" x14ac:dyDescent="0.2">
      <c r="F1966" s="82"/>
      <c r="G1966" s="83"/>
      <c r="H1966" s="21" t="str">
        <f t="shared" si="55"/>
        <v/>
      </c>
      <c r="I1966" s="84" t="s">
        <v>1699</v>
      </c>
      <c r="J1966" s="215"/>
      <c r="L1966" s="85"/>
      <c r="M1966" s="216">
        <v>0</v>
      </c>
      <c r="N1966" s="244"/>
      <c r="O1966" s="85"/>
      <c r="P1966" s="86"/>
      <c r="Q1966" s="85"/>
      <c r="R1966" s="85"/>
      <c r="S1966" s="85"/>
      <c r="T1966" s="87" t="s">
        <v>14</v>
      </c>
      <c r="U1966" s="85"/>
      <c r="V1966" s="85"/>
      <c r="W1966" s="88"/>
    </row>
    <row r="1967" spans="6:25" s="81" customFormat="1" ht="11.25" outlineLevel="5" x14ac:dyDescent="0.2">
      <c r="F1967" s="82"/>
      <c r="G1967" s="83"/>
      <c r="H1967" s="21" t="str">
        <f t="shared" si="55"/>
        <v/>
      </c>
      <c r="I1967" s="84" t="s">
        <v>952</v>
      </c>
      <c r="J1967" s="215"/>
      <c r="L1967" s="85"/>
      <c r="M1967" s="216">
        <v>9.1</v>
      </c>
      <c r="N1967" s="244"/>
      <c r="O1967" s="85"/>
      <c r="P1967" s="86"/>
      <c r="Q1967" s="85"/>
      <c r="R1967" s="85"/>
      <c r="S1967" s="85"/>
      <c r="T1967" s="87" t="s">
        <v>14</v>
      </c>
      <c r="U1967" s="85"/>
      <c r="V1967" s="85"/>
      <c r="W1967" s="88"/>
    </row>
    <row r="1968" spans="6:25" s="81" customFormat="1" ht="11.25" outlineLevel="5" x14ac:dyDescent="0.2">
      <c r="F1968" s="82"/>
      <c r="G1968" s="83"/>
      <c r="H1968" s="21" t="str">
        <f t="shared" si="55"/>
        <v/>
      </c>
      <c r="I1968" s="84" t="s">
        <v>992</v>
      </c>
      <c r="J1968" s="215"/>
      <c r="L1968" s="85"/>
      <c r="M1968" s="216">
        <v>11.35</v>
      </c>
      <c r="N1968" s="244"/>
      <c r="O1968" s="85"/>
      <c r="P1968" s="86"/>
      <c r="Q1968" s="85"/>
      <c r="R1968" s="85"/>
      <c r="S1968" s="85"/>
      <c r="T1968" s="87" t="s">
        <v>14</v>
      </c>
      <c r="U1968" s="85"/>
      <c r="V1968" s="85"/>
      <c r="W1968" s="88"/>
    </row>
    <row r="1969" spans="6:25" s="81" customFormat="1" ht="11.25" outlineLevel="5" x14ac:dyDescent="0.2">
      <c r="F1969" s="82"/>
      <c r="G1969" s="83"/>
      <c r="H1969" s="21" t="str">
        <f t="shared" si="55"/>
        <v/>
      </c>
      <c r="I1969" s="84" t="s">
        <v>1700</v>
      </c>
      <c r="J1969" s="215"/>
      <c r="L1969" s="85"/>
      <c r="M1969" s="216">
        <v>0</v>
      </c>
      <c r="N1969" s="244"/>
      <c r="O1969" s="85"/>
      <c r="P1969" s="86"/>
      <c r="Q1969" s="85"/>
      <c r="R1969" s="85"/>
      <c r="S1969" s="85"/>
      <c r="T1969" s="87" t="s">
        <v>14</v>
      </c>
      <c r="U1969" s="85"/>
      <c r="V1969" s="85"/>
      <c r="W1969" s="88"/>
    </row>
    <row r="1970" spans="6:25" s="81" customFormat="1" ht="11.25" outlineLevel="5" x14ac:dyDescent="0.2">
      <c r="F1970" s="82"/>
      <c r="G1970" s="83"/>
      <c r="H1970" s="21" t="str">
        <f t="shared" si="55"/>
        <v/>
      </c>
      <c r="I1970" s="84" t="s">
        <v>953</v>
      </c>
      <c r="J1970" s="215"/>
      <c r="L1970" s="85"/>
      <c r="M1970" s="216">
        <v>5.5</v>
      </c>
      <c r="N1970" s="244"/>
      <c r="O1970" s="85"/>
      <c r="P1970" s="86"/>
      <c r="Q1970" s="85"/>
      <c r="R1970" s="85"/>
      <c r="S1970" s="85"/>
      <c r="T1970" s="87" t="s">
        <v>14</v>
      </c>
      <c r="U1970" s="85"/>
      <c r="V1970" s="85"/>
      <c r="W1970" s="88"/>
    </row>
    <row r="1971" spans="6:25" s="81" customFormat="1" ht="11.25" outlineLevel="5" x14ac:dyDescent="0.2">
      <c r="F1971" s="82"/>
      <c r="G1971" s="83"/>
      <c r="H1971" s="21" t="str">
        <f t="shared" si="55"/>
        <v/>
      </c>
      <c r="I1971" s="84" t="s">
        <v>1049</v>
      </c>
      <c r="J1971" s="215"/>
      <c r="L1971" s="85"/>
      <c r="M1971" s="216">
        <v>13.02</v>
      </c>
      <c r="N1971" s="244"/>
      <c r="O1971" s="85"/>
      <c r="P1971" s="86"/>
      <c r="Q1971" s="85"/>
      <c r="R1971" s="85"/>
      <c r="S1971" s="85"/>
      <c r="T1971" s="87" t="s">
        <v>14</v>
      </c>
      <c r="U1971" s="85"/>
      <c r="V1971" s="85"/>
      <c r="W1971" s="88"/>
    </row>
    <row r="1972" spans="6:25" s="81" customFormat="1" ht="11.25" outlineLevel="5" x14ac:dyDescent="0.2">
      <c r="F1972" s="82"/>
      <c r="G1972" s="83"/>
      <c r="H1972" s="21" t="str">
        <f t="shared" si="55"/>
        <v/>
      </c>
      <c r="I1972" s="84" t="s">
        <v>1102</v>
      </c>
      <c r="J1972" s="215"/>
      <c r="L1972" s="85"/>
      <c r="M1972" s="216">
        <v>0</v>
      </c>
      <c r="N1972" s="244"/>
      <c r="O1972" s="85"/>
      <c r="P1972" s="86"/>
      <c r="Q1972" s="85"/>
      <c r="R1972" s="85"/>
      <c r="S1972" s="85"/>
      <c r="T1972" s="87" t="s">
        <v>14</v>
      </c>
      <c r="U1972" s="85"/>
      <c r="V1972" s="85"/>
      <c r="W1972" s="88"/>
    </row>
    <row r="1973" spans="6:25" s="81" customFormat="1" ht="11.25" outlineLevel="5" x14ac:dyDescent="0.2">
      <c r="F1973" s="82"/>
      <c r="G1973" s="83"/>
      <c r="H1973" s="21" t="str">
        <f t="shared" si="55"/>
        <v/>
      </c>
      <c r="I1973" s="84" t="s">
        <v>1208</v>
      </c>
      <c r="J1973" s="215"/>
      <c r="L1973" s="85"/>
      <c r="M1973" s="216">
        <v>10.46</v>
      </c>
      <c r="N1973" s="244"/>
      <c r="O1973" s="85"/>
      <c r="P1973" s="86"/>
      <c r="Q1973" s="85"/>
      <c r="R1973" s="85"/>
      <c r="S1973" s="85"/>
      <c r="T1973" s="87" t="s">
        <v>14</v>
      </c>
      <c r="U1973" s="85"/>
      <c r="V1973" s="85"/>
      <c r="W1973" s="88"/>
    </row>
    <row r="1974" spans="6:25" s="205" customFormat="1" ht="12" outlineLevel="4" x14ac:dyDescent="0.2">
      <c r="F1974" s="72">
        <v>196</v>
      </c>
      <c r="G1974" s="73" t="s">
        <v>13</v>
      </c>
      <c r="H1974" s="74" t="s">
        <v>453</v>
      </c>
      <c r="I1974" s="75" t="s">
        <v>2543</v>
      </c>
      <c r="J1974" s="73" t="s">
        <v>15</v>
      </c>
      <c r="K1974" s="76">
        <v>414.03</v>
      </c>
      <c r="L1974" s="77">
        <v>5</v>
      </c>
      <c r="M1974" s="206">
        <v>434.73149999999998</v>
      </c>
      <c r="N1974" s="232"/>
      <c r="O1974" s="77">
        <f>M1974*N1974</f>
        <v>0</v>
      </c>
      <c r="P1974" s="79"/>
      <c r="Q1974" s="80">
        <f>M1974*P1974</f>
        <v>0</v>
      </c>
      <c r="R1974" s="79"/>
      <c r="S1974" s="80">
        <f>M1974*R1974</f>
        <v>0</v>
      </c>
      <c r="T1974" s="78">
        <v>15</v>
      </c>
      <c r="U1974" s="78">
        <f>O1974*(T1974/100)</f>
        <v>0</v>
      </c>
      <c r="V1974" s="78">
        <f>O1974+U1974</f>
        <v>0</v>
      </c>
      <c r="W1974" s="75"/>
      <c r="X1974" s="96" t="s">
        <v>1123</v>
      </c>
      <c r="Y1974" s="96">
        <v>1</v>
      </c>
    </row>
    <row r="1975" spans="6:25" s="71" customFormat="1" ht="12" outlineLevel="4" x14ac:dyDescent="0.2">
      <c r="F1975" s="207"/>
      <c r="G1975" s="208"/>
      <c r="H1975" s="19" t="s">
        <v>1053</v>
      </c>
      <c r="I1975" s="228"/>
      <c r="J1975" s="221"/>
      <c r="K1975" s="221"/>
      <c r="L1975" s="221"/>
      <c r="M1975" s="221"/>
      <c r="N1975" s="245"/>
      <c r="O1975" s="231"/>
      <c r="P1975" s="209"/>
      <c r="Q1975" s="210"/>
      <c r="R1975" s="209"/>
      <c r="S1975" s="210"/>
      <c r="T1975" s="211"/>
      <c r="U1975" s="211"/>
      <c r="V1975" s="211"/>
      <c r="W1975" s="212"/>
      <c r="X1975" s="212"/>
      <c r="Y1975" s="212"/>
    </row>
    <row r="1976" spans="6:25" s="71" customFormat="1" ht="6" customHeight="1" outlineLevel="4" x14ac:dyDescent="0.2">
      <c r="F1976" s="207"/>
      <c r="G1976" s="208"/>
      <c r="H1976" s="20"/>
      <c r="I1976" s="212"/>
      <c r="J1976" s="208"/>
      <c r="K1976" s="213"/>
      <c r="L1976" s="214"/>
      <c r="M1976" s="213"/>
      <c r="N1976" s="241"/>
      <c r="O1976" s="214"/>
      <c r="P1976" s="209"/>
      <c r="Q1976" s="210"/>
      <c r="R1976" s="209"/>
      <c r="S1976" s="210"/>
      <c r="T1976" s="211"/>
      <c r="U1976" s="211"/>
      <c r="V1976" s="211"/>
      <c r="W1976" s="212"/>
      <c r="X1976" s="212"/>
      <c r="Y1976" s="212"/>
    </row>
    <row r="1977" spans="6:25" s="81" customFormat="1" ht="11.25" outlineLevel="5" x14ac:dyDescent="0.2">
      <c r="F1977" s="82"/>
      <c r="G1977" s="83"/>
      <c r="H1977" s="21" t="str">
        <f t="shared" ref="H1977:H1989" si="56">IF(AND(H1976&lt;&gt;"Výkaz výměr:",I1976=""),"Výkaz výměr:","")</f>
        <v>Výkaz výměr:</v>
      </c>
      <c r="I1977" s="84" t="s">
        <v>1256</v>
      </c>
      <c r="J1977" s="215"/>
      <c r="L1977" s="85"/>
      <c r="M1977" s="216">
        <v>0</v>
      </c>
      <c r="N1977" s="244"/>
      <c r="O1977" s="85"/>
      <c r="P1977" s="86"/>
      <c r="Q1977" s="85"/>
      <c r="R1977" s="85"/>
      <c r="S1977" s="85"/>
      <c r="T1977" s="87" t="s">
        <v>14</v>
      </c>
      <c r="U1977" s="85"/>
      <c r="V1977" s="85"/>
      <c r="W1977" s="88"/>
    </row>
    <row r="1978" spans="6:25" s="81" customFormat="1" ht="11.25" outlineLevel="5" x14ac:dyDescent="0.2">
      <c r="F1978" s="82"/>
      <c r="G1978" s="83"/>
      <c r="H1978" s="21" t="str">
        <f t="shared" si="56"/>
        <v/>
      </c>
      <c r="I1978" s="84" t="s">
        <v>2498</v>
      </c>
      <c r="J1978" s="215"/>
      <c r="L1978" s="85"/>
      <c r="M1978" s="216">
        <v>0</v>
      </c>
      <c r="N1978" s="244"/>
      <c r="O1978" s="85"/>
      <c r="P1978" s="86"/>
      <c r="Q1978" s="85"/>
      <c r="R1978" s="85"/>
      <c r="S1978" s="85"/>
      <c r="T1978" s="87" t="s">
        <v>14</v>
      </c>
      <c r="U1978" s="85"/>
      <c r="V1978" s="85"/>
      <c r="W1978" s="88"/>
    </row>
    <row r="1979" spans="6:25" s="81" customFormat="1" ht="11.25" outlineLevel="5" x14ac:dyDescent="0.2">
      <c r="F1979" s="82"/>
      <c r="G1979" s="83"/>
      <c r="H1979" s="21" t="str">
        <f t="shared" si="56"/>
        <v/>
      </c>
      <c r="I1979" s="84" t="s">
        <v>1100</v>
      </c>
      <c r="J1979" s="215"/>
      <c r="L1979" s="85"/>
      <c r="M1979" s="216">
        <v>0</v>
      </c>
      <c r="N1979" s="244"/>
      <c r="O1979" s="85"/>
      <c r="P1979" s="86"/>
      <c r="Q1979" s="85"/>
      <c r="R1979" s="85"/>
      <c r="S1979" s="85"/>
      <c r="T1979" s="87" t="s">
        <v>14</v>
      </c>
      <c r="U1979" s="85"/>
      <c r="V1979" s="85"/>
      <c r="W1979" s="88"/>
    </row>
    <row r="1980" spans="6:25" s="81" customFormat="1" ht="11.25" outlineLevel="5" x14ac:dyDescent="0.2">
      <c r="F1980" s="82"/>
      <c r="G1980" s="83"/>
      <c r="H1980" s="21" t="str">
        <f t="shared" si="56"/>
        <v/>
      </c>
      <c r="I1980" s="84" t="s">
        <v>2279</v>
      </c>
      <c r="J1980" s="215"/>
      <c r="L1980" s="85"/>
      <c r="M1980" s="216">
        <v>127.49</v>
      </c>
      <c r="N1980" s="244"/>
      <c r="O1980" s="85"/>
      <c r="P1980" s="86"/>
      <c r="Q1980" s="85"/>
      <c r="R1980" s="85"/>
      <c r="S1980" s="85"/>
      <c r="T1980" s="87" t="s">
        <v>14</v>
      </c>
      <c r="U1980" s="85"/>
      <c r="V1980" s="85"/>
      <c r="W1980" s="88"/>
    </row>
    <row r="1981" spans="6:25" s="81" customFormat="1" ht="11.25" outlineLevel="5" x14ac:dyDescent="0.2">
      <c r="F1981" s="82"/>
      <c r="G1981" s="83"/>
      <c r="H1981" s="21" t="str">
        <f t="shared" si="56"/>
        <v/>
      </c>
      <c r="I1981" s="84" t="s">
        <v>1101</v>
      </c>
      <c r="J1981" s="215"/>
      <c r="L1981" s="85"/>
      <c r="M1981" s="216">
        <v>0</v>
      </c>
      <c r="N1981" s="244"/>
      <c r="O1981" s="85"/>
      <c r="P1981" s="86"/>
      <c r="Q1981" s="85"/>
      <c r="R1981" s="85"/>
      <c r="S1981" s="85"/>
      <c r="T1981" s="87" t="s">
        <v>14</v>
      </c>
      <c r="U1981" s="85"/>
      <c r="V1981" s="85"/>
      <c r="W1981" s="88"/>
    </row>
    <row r="1982" spans="6:25" s="81" customFormat="1" ht="11.25" outlineLevel="5" x14ac:dyDescent="0.2">
      <c r="F1982" s="82"/>
      <c r="G1982" s="83"/>
      <c r="H1982" s="21" t="str">
        <f t="shared" si="56"/>
        <v/>
      </c>
      <c r="I1982" s="84" t="s">
        <v>1671</v>
      </c>
      <c r="J1982" s="215"/>
      <c r="L1982" s="85"/>
      <c r="M1982" s="216">
        <v>127.15</v>
      </c>
      <c r="N1982" s="244"/>
      <c r="O1982" s="85"/>
      <c r="P1982" s="86"/>
      <c r="Q1982" s="85"/>
      <c r="R1982" s="85"/>
      <c r="S1982" s="85"/>
      <c r="T1982" s="87" t="s">
        <v>14</v>
      </c>
      <c r="U1982" s="85"/>
      <c r="V1982" s="85"/>
      <c r="W1982" s="88"/>
    </row>
    <row r="1983" spans="6:25" s="81" customFormat="1" ht="11.25" outlineLevel="5" x14ac:dyDescent="0.2">
      <c r="F1983" s="82"/>
      <c r="G1983" s="83"/>
      <c r="H1983" s="21" t="str">
        <f t="shared" si="56"/>
        <v/>
      </c>
      <c r="I1983" s="84" t="s">
        <v>1102</v>
      </c>
      <c r="J1983" s="215"/>
      <c r="L1983" s="85"/>
      <c r="M1983" s="216">
        <v>0</v>
      </c>
      <c r="N1983" s="244"/>
      <c r="O1983" s="85"/>
      <c r="P1983" s="86"/>
      <c r="Q1983" s="85"/>
      <c r="R1983" s="85"/>
      <c r="S1983" s="85"/>
      <c r="T1983" s="87" t="s">
        <v>14</v>
      </c>
      <c r="U1983" s="85"/>
      <c r="V1983" s="85"/>
      <c r="W1983" s="88"/>
    </row>
    <row r="1984" spans="6:25" s="81" customFormat="1" ht="11.25" outlineLevel="5" x14ac:dyDescent="0.2">
      <c r="F1984" s="82"/>
      <c r="G1984" s="83"/>
      <c r="H1984" s="21" t="str">
        <f t="shared" si="56"/>
        <v/>
      </c>
      <c r="I1984" s="84" t="s">
        <v>2210</v>
      </c>
      <c r="J1984" s="215"/>
      <c r="L1984" s="85"/>
      <c r="M1984" s="216">
        <v>81.924999999999997</v>
      </c>
      <c r="N1984" s="244"/>
      <c r="O1984" s="85"/>
      <c r="P1984" s="86"/>
      <c r="Q1984" s="85"/>
      <c r="R1984" s="85"/>
      <c r="S1984" s="85"/>
      <c r="T1984" s="87" t="s">
        <v>14</v>
      </c>
      <c r="U1984" s="85"/>
      <c r="V1984" s="85"/>
      <c r="W1984" s="88"/>
    </row>
    <row r="1985" spans="6:25" s="81" customFormat="1" ht="11.25" outlineLevel="5" x14ac:dyDescent="0.2">
      <c r="F1985" s="82"/>
      <c r="G1985" s="83"/>
      <c r="H1985" s="21" t="str">
        <f t="shared" si="56"/>
        <v/>
      </c>
      <c r="I1985" s="84" t="s">
        <v>11</v>
      </c>
      <c r="J1985" s="215"/>
      <c r="L1985" s="85"/>
      <c r="M1985" s="216">
        <v>336.565</v>
      </c>
      <c r="N1985" s="244"/>
      <c r="O1985" s="85"/>
      <c r="P1985" s="86"/>
      <c r="Q1985" s="85"/>
      <c r="R1985" s="85"/>
      <c r="S1985" s="85"/>
      <c r="T1985" s="87" t="s">
        <v>14</v>
      </c>
      <c r="U1985" s="85"/>
      <c r="V1985" s="85"/>
      <c r="W1985" s="88"/>
    </row>
    <row r="1986" spans="6:25" s="81" customFormat="1" ht="11.25" outlineLevel="5" x14ac:dyDescent="0.2">
      <c r="F1986" s="82"/>
      <c r="G1986" s="83"/>
      <c r="H1986" s="21" t="str">
        <f t="shared" si="56"/>
        <v/>
      </c>
      <c r="I1986" s="84" t="s">
        <v>2327</v>
      </c>
      <c r="J1986" s="215"/>
      <c r="L1986" s="85"/>
      <c r="M1986" s="216">
        <v>0</v>
      </c>
      <c r="N1986" s="244"/>
      <c r="O1986" s="85"/>
      <c r="P1986" s="86"/>
      <c r="Q1986" s="85"/>
      <c r="R1986" s="85"/>
      <c r="S1986" s="85"/>
      <c r="T1986" s="87" t="s">
        <v>14</v>
      </c>
      <c r="U1986" s="85"/>
      <c r="V1986" s="85"/>
      <c r="W1986" s="88"/>
    </row>
    <row r="1987" spans="6:25" s="81" customFormat="1" ht="11.25" outlineLevel="5" x14ac:dyDescent="0.2">
      <c r="F1987" s="82"/>
      <c r="G1987" s="83"/>
      <c r="H1987" s="21" t="str">
        <f t="shared" si="56"/>
        <v/>
      </c>
      <c r="I1987" s="84" t="s">
        <v>1102</v>
      </c>
      <c r="J1987" s="215"/>
      <c r="L1987" s="85"/>
      <c r="M1987" s="216">
        <v>0</v>
      </c>
      <c r="N1987" s="244"/>
      <c r="O1987" s="85"/>
      <c r="P1987" s="86"/>
      <c r="Q1987" s="85"/>
      <c r="R1987" s="85"/>
      <c r="S1987" s="85"/>
      <c r="T1987" s="87" t="s">
        <v>14</v>
      </c>
      <c r="U1987" s="85"/>
      <c r="V1987" s="85"/>
      <c r="W1987" s="88"/>
    </row>
    <row r="1988" spans="6:25" s="81" customFormat="1" ht="11.25" outlineLevel="5" x14ac:dyDescent="0.2">
      <c r="F1988" s="82"/>
      <c r="G1988" s="83"/>
      <c r="H1988" s="21" t="str">
        <f t="shared" si="56"/>
        <v/>
      </c>
      <c r="I1988" s="84" t="s">
        <v>167</v>
      </c>
      <c r="J1988" s="215"/>
      <c r="L1988" s="85"/>
      <c r="M1988" s="216">
        <v>48.25</v>
      </c>
      <c r="N1988" s="244"/>
      <c r="O1988" s="85"/>
      <c r="P1988" s="86"/>
      <c r="Q1988" s="85"/>
      <c r="R1988" s="85"/>
      <c r="S1988" s="85"/>
      <c r="T1988" s="87" t="s">
        <v>14</v>
      </c>
      <c r="U1988" s="85"/>
      <c r="V1988" s="85"/>
      <c r="W1988" s="88"/>
    </row>
    <row r="1989" spans="6:25" s="81" customFormat="1" ht="11.25" outlineLevel="5" x14ac:dyDescent="0.2">
      <c r="F1989" s="82"/>
      <c r="G1989" s="83"/>
      <c r="H1989" s="21" t="str">
        <f t="shared" si="56"/>
        <v/>
      </c>
      <c r="I1989" s="84" t="s">
        <v>1569</v>
      </c>
      <c r="J1989" s="215"/>
      <c r="L1989" s="85"/>
      <c r="M1989" s="216">
        <v>29.214999999999996</v>
      </c>
      <c r="N1989" s="244"/>
      <c r="O1989" s="85"/>
      <c r="P1989" s="86"/>
      <c r="Q1989" s="85"/>
      <c r="R1989" s="85"/>
      <c r="S1989" s="85"/>
      <c r="T1989" s="87" t="s">
        <v>14</v>
      </c>
      <c r="U1989" s="85"/>
      <c r="V1989" s="85"/>
      <c r="W1989" s="88"/>
    </row>
    <row r="1990" spans="6:25" s="205" customFormat="1" ht="12" outlineLevel="4" x14ac:dyDescent="0.2">
      <c r="F1990" s="72">
        <v>197</v>
      </c>
      <c r="G1990" s="73" t="s">
        <v>13</v>
      </c>
      <c r="H1990" s="74" t="s">
        <v>459</v>
      </c>
      <c r="I1990" s="75" t="s">
        <v>2821</v>
      </c>
      <c r="J1990" s="73" t="s">
        <v>15</v>
      </c>
      <c r="K1990" s="76">
        <v>818.49000000000024</v>
      </c>
      <c r="L1990" s="77">
        <v>5</v>
      </c>
      <c r="M1990" s="206">
        <v>859.4145000000002</v>
      </c>
      <c r="N1990" s="232"/>
      <c r="O1990" s="77">
        <f>M1990*N1990</f>
        <v>0</v>
      </c>
      <c r="P1990" s="79"/>
      <c r="Q1990" s="80">
        <f>M1990*P1990</f>
        <v>0</v>
      </c>
      <c r="R1990" s="79"/>
      <c r="S1990" s="80">
        <f>M1990*R1990</f>
        <v>0</v>
      </c>
      <c r="T1990" s="78">
        <v>15</v>
      </c>
      <c r="U1990" s="78">
        <f>O1990*(T1990/100)</f>
        <v>0</v>
      </c>
      <c r="V1990" s="78">
        <f>O1990+U1990</f>
        <v>0</v>
      </c>
      <c r="W1990" s="75"/>
      <c r="X1990" s="96" t="s">
        <v>1123</v>
      </c>
      <c r="Y1990" s="96">
        <v>1</v>
      </c>
    </row>
    <row r="1991" spans="6:25" s="71" customFormat="1" ht="12" outlineLevel="4" x14ac:dyDescent="0.2">
      <c r="F1991" s="207"/>
      <c r="G1991" s="208"/>
      <c r="H1991" s="19" t="s">
        <v>1053</v>
      </c>
      <c r="I1991" s="228"/>
      <c r="J1991" s="221"/>
      <c r="K1991" s="221"/>
      <c r="L1991" s="221"/>
      <c r="M1991" s="221"/>
      <c r="N1991" s="245"/>
      <c r="O1991" s="231"/>
      <c r="P1991" s="209"/>
      <c r="Q1991" s="210"/>
      <c r="R1991" s="209"/>
      <c r="S1991" s="210"/>
      <c r="T1991" s="211"/>
      <c r="U1991" s="211"/>
      <c r="V1991" s="211"/>
      <c r="W1991" s="212"/>
      <c r="X1991" s="212"/>
      <c r="Y1991" s="212"/>
    </row>
    <row r="1992" spans="6:25" s="71" customFormat="1" ht="6" customHeight="1" outlineLevel="4" x14ac:dyDescent="0.2">
      <c r="F1992" s="207"/>
      <c r="G1992" s="208"/>
      <c r="H1992" s="20"/>
      <c r="I1992" s="212"/>
      <c r="J1992" s="208"/>
      <c r="K1992" s="213"/>
      <c r="L1992" s="214"/>
      <c r="M1992" s="213"/>
      <c r="N1992" s="241"/>
      <c r="O1992" s="214"/>
      <c r="P1992" s="209"/>
      <c r="Q1992" s="210"/>
      <c r="R1992" s="209"/>
      <c r="S1992" s="210"/>
      <c r="T1992" s="211"/>
      <c r="U1992" s="211"/>
      <c r="V1992" s="211"/>
      <c r="W1992" s="212"/>
      <c r="X1992" s="212"/>
      <c r="Y1992" s="212"/>
    </row>
    <row r="1993" spans="6:25" s="81" customFormat="1" ht="11.25" outlineLevel="5" x14ac:dyDescent="0.2">
      <c r="F1993" s="82"/>
      <c r="G1993" s="83"/>
      <c r="H1993" s="21" t="str">
        <f t="shared" ref="H1993:H2011" si="57">IF(AND(H1992&lt;&gt;"Výkaz výměr:",I1992=""),"Výkaz výměr:","")</f>
        <v>Výkaz výměr:</v>
      </c>
      <c r="I1993" s="84" t="s">
        <v>1256</v>
      </c>
      <c r="J1993" s="215"/>
      <c r="L1993" s="85"/>
      <c r="M1993" s="216">
        <v>0</v>
      </c>
      <c r="N1993" s="244"/>
      <c r="O1993" s="85"/>
      <c r="P1993" s="86"/>
      <c r="Q1993" s="85"/>
      <c r="R1993" s="85"/>
      <c r="S1993" s="85"/>
      <c r="T1993" s="87" t="s">
        <v>14</v>
      </c>
      <c r="U1993" s="85"/>
      <c r="V1993" s="85"/>
      <c r="W1993" s="88"/>
    </row>
    <row r="1994" spans="6:25" s="81" customFormat="1" ht="11.25" outlineLevel="5" x14ac:dyDescent="0.2">
      <c r="F1994" s="82"/>
      <c r="G1994" s="83"/>
      <c r="H1994" s="21" t="str">
        <f t="shared" si="57"/>
        <v/>
      </c>
      <c r="I1994" s="84" t="s">
        <v>1100</v>
      </c>
      <c r="J1994" s="215"/>
      <c r="L1994" s="85"/>
      <c r="M1994" s="216">
        <v>0</v>
      </c>
      <c r="N1994" s="244"/>
      <c r="O1994" s="85"/>
      <c r="P1994" s="86"/>
      <c r="Q1994" s="85"/>
      <c r="R1994" s="85"/>
      <c r="S1994" s="85"/>
      <c r="T1994" s="87" t="s">
        <v>14</v>
      </c>
      <c r="U1994" s="85"/>
      <c r="V1994" s="85"/>
      <c r="W1994" s="88"/>
    </row>
    <row r="1995" spans="6:25" s="81" customFormat="1" ht="11.25" outlineLevel="5" x14ac:dyDescent="0.2">
      <c r="F1995" s="82"/>
      <c r="G1995" s="83"/>
      <c r="H1995" s="21" t="str">
        <f t="shared" si="57"/>
        <v/>
      </c>
      <c r="I1995" s="84" t="s">
        <v>1267</v>
      </c>
      <c r="J1995" s="215"/>
      <c r="L1995" s="85"/>
      <c r="M1995" s="216">
        <v>56.910000000000011</v>
      </c>
      <c r="N1995" s="244"/>
      <c r="O1995" s="85"/>
      <c r="P1995" s="86"/>
      <c r="Q1995" s="85"/>
      <c r="R1995" s="85"/>
      <c r="S1995" s="85"/>
      <c r="T1995" s="87" t="s">
        <v>14</v>
      </c>
      <c r="U1995" s="85"/>
      <c r="V1995" s="85"/>
      <c r="W1995" s="88"/>
    </row>
    <row r="1996" spans="6:25" s="81" customFormat="1" ht="11.25" outlineLevel="5" x14ac:dyDescent="0.2">
      <c r="F1996" s="82"/>
      <c r="G1996" s="83"/>
      <c r="H1996" s="21" t="str">
        <f t="shared" si="57"/>
        <v/>
      </c>
      <c r="I1996" s="84" t="s">
        <v>1240</v>
      </c>
      <c r="J1996" s="215"/>
      <c r="L1996" s="85"/>
      <c r="M1996" s="216">
        <v>272.88</v>
      </c>
      <c r="N1996" s="244"/>
      <c r="O1996" s="85"/>
      <c r="P1996" s="86"/>
      <c r="Q1996" s="85"/>
      <c r="R1996" s="85"/>
      <c r="S1996" s="85"/>
      <c r="T1996" s="87" t="s">
        <v>14</v>
      </c>
      <c r="U1996" s="85"/>
      <c r="V1996" s="85"/>
      <c r="W1996" s="88"/>
    </row>
    <row r="1997" spans="6:25" s="81" customFormat="1" ht="11.25" outlineLevel="5" x14ac:dyDescent="0.2">
      <c r="F1997" s="82"/>
      <c r="G1997" s="83"/>
      <c r="H1997" s="21" t="str">
        <f t="shared" si="57"/>
        <v/>
      </c>
      <c r="I1997" s="84" t="s">
        <v>1503</v>
      </c>
      <c r="J1997" s="215"/>
      <c r="L1997" s="85"/>
      <c r="M1997" s="216">
        <v>11.979999999999997</v>
      </c>
      <c r="N1997" s="244"/>
      <c r="O1997" s="85"/>
      <c r="P1997" s="86"/>
      <c r="Q1997" s="85"/>
      <c r="R1997" s="85"/>
      <c r="S1997" s="85"/>
      <c r="T1997" s="87" t="s">
        <v>14</v>
      </c>
      <c r="U1997" s="85"/>
      <c r="V1997" s="85"/>
      <c r="W1997" s="88"/>
    </row>
    <row r="1998" spans="6:25" s="81" customFormat="1" ht="11.25" outlineLevel="5" x14ac:dyDescent="0.2">
      <c r="F1998" s="82"/>
      <c r="G1998" s="83"/>
      <c r="H1998" s="21" t="str">
        <f t="shared" si="57"/>
        <v/>
      </c>
      <c r="I1998" s="84" t="s">
        <v>1101</v>
      </c>
      <c r="J1998" s="215"/>
      <c r="L1998" s="85"/>
      <c r="M1998" s="216">
        <v>0</v>
      </c>
      <c r="N1998" s="244"/>
      <c r="O1998" s="85"/>
      <c r="P1998" s="86"/>
      <c r="Q1998" s="85"/>
      <c r="R1998" s="85"/>
      <c r="S1998" s="85"/>
      <c r="T1998" s="87" t="s">
        <v>14</v>
      </c>
      <c r="U1998" s="85"/>
      <c r="V1998" s="85"/>
      <c r="W1998" s="88"/>
    </row>
    <row r="1999" spans="6:25" s="81" customFormat="1" ht="11.25" outlineLevel="5" x14ac:dyDescent="0.2">
      <c r="F1999" s="82"/>
      <c r="G1999" s="83"/>
      <c r="H1999" s="21" t="str">
        <f t="shared" si="57"/>
        <v/>
      </c>
      <c r="I1999" s="84" t="s">
        <v>1294</v>
      </c>
      <c r="J1999" s="215"/>
      <c r="L1999" s="85"/>
      <c r="M1999" s="216">
        <v>56.954999999999998</v>
      </c>
      <c r="N1999" s="244"/>
      <c r="O1999" s="85"/>
      <c r="P1999" s="86"/>
      <c r="Q1999" s="85"/>
      <c r="R1999" s="85"/>
      <c r="S1999" s="85"/>
      <c r="T1999" s="87" t="s">
        <v>14</v>
      </c>
      <c r="U1999" s="85"/>
      <c r="V1999" s="85"/>
      <c r="W1999" s="88"/>
    </row>
    <row r="2000" spans="6:25" s="81" customFormat="1" ht="11.25" outlineLevel="5" x14ac:dyDescent="0.2">
      <c r="F2000" s="82"/>
      <c r="G2000" s="83"/>
      <c r="H2000" s="21" t="str">
        <f t="shared" si="57"/>
        <v/>
      </c>
      <c r="I2000" s="84" t="s">
        <v>1241</v>
      </c>
      <c r="J2000" s="215"/>
      <c r="L2000" s="85"/>
      <c r="M2000" s="216">
        <v>305.28000000000003</v>
      </c>
      <c r="N2000" s="244"/>
      <c r="O2000" s="85"/>
      <c r="P2000" s="86"/>
      <c r="Q2000" s="85"/>
      <c r="R2000" s="85"/>
      <c r="S2000" s="85"/>
      <c r="T2000" s="87" t="s">
        <v>14</v>
      </c>
      <c r="U2000" s="85"/>
      <c r="V2000" s="85"/>
      <c r="W2000" s="88"/>
    </row>
    <row r="2001" spans="6:25" s="81" customFormat="1" ht="11.25" outlineLevel="5" x14ac:dyDescent="0.2">
      <c r="F2001" s="82"/>
      <c r="G2001" s="83"/>
      <c r="H2001" s="21" t="str">
        <f t="shared" si="57"/>
        <v/>
      </c>
      <c r="I2001" s="84" t="s">
        <v>1548</v>
      </c>
      <c r="J2001" s="215"/>
      <c r="L2001" s="85"/>
      <c r="M2001" s="216">
        <v>11.935000000000006</v>
      </c>
      <c r="N2001" s="244"/>
      <c r="O2001" s="85"/>
      <c r="P2001" s="86"/>
      <c r="Q2001" s="85"/>
      <c r="R2001" s="85"/>
      <c r="S2001" s="85"/>
      <c r="T2001" s="87" t="s">
        <v>14</v>
      </c>
      <c r="U2001" s="85"/>
      <c r="V2001" s="85"/>
      <c r="W2001" s="88"/>
    </row>
    <row r="2002" spans="6:25" s="81" customFormat="1" ht="11.25" outlineLevel="5" x14ac:dyDescent="0.2">
      <c r="F2002" s="82"/>
      <c r="G2002" s="83"/>
      <c r="H2002" s="21" t="str">
        <f t="shared" si="57"/>
        <v/>
      </c>
      <c r="I2002" s="84" t="s">
        <v>1102</v>
      </c>
      <c r="J2002" s="215"/>
      <c r="L2002" s="85"/>
      <c r="M2002" s="216">
        <v>0</v>
      </c>
      <c r="N2002" s="244"/>
      <c r="O2002" s="85"/>
      <c r="P2002" s="86"/>
      <c r="Q2002" s="85"/>
      <c r="R2002" s="85"/>
      <c r="S2002" s="85"/>
      <c r="T2002" s="87" t="s">
        <v>14</v>
      </c>
      <c r="U2002" s="85"/>
      <c r="V2002" s="85"/>
      <c r="W2002" s="88"/>
    </row>
    <row r="2003" spans="6:25" s="81" customFormat="1" ht="11.25" outlineLevel="5" x14ac:dyDescent="0.2">
      <c r="F2003" s="82"/>
      <c r="G2003" s="83"/>
      <c r="H2003" s="21" t="str">
        <f t="shared" si="57"/>
        <v/>
      </c>
      <c r="I2003" s="84" t="s">
        <v>992</v>
      </c>
      <c r="J2003" s="215"/>
      <c r="L2003" s="85"/>
      <c r="M2003" s="216">
        <v>11.35</v>
      </c>
      <c r="N2003" s="244"/>
      <c r="O2003" s="85"/>
      <c r="P2003" s="86"/>
      <c r="Q2003" s="85"/>
      <c r="R2003" s="85"/>
      <c r="S2003" s="85"/>
      <c r="T2003" s="87" t="s">
        <v>14</v>
      </c>
      <c r="U2003" s="85"/>
      <c r="V2003" s="85"/>
      <c r="W2003" s="88"/>
    </row>
    <row r="2004" spans="6:25" s="81" customFormat="1" ht="11.25" outlineLevel="5" x14ac:dyDescent="0.2">
      <c r="F2004" s="82"/>
      <c r="G2004" s="83"/>
      <c r="H2004" s="21" t="str">
        <f t="shared" si="57"/>
        <v/>
      </c>
      <c r="I2004" s="84" t="s">
        <v>1050</v>
      </c>
      <c r="J2004" s="215"/>
      <c r="L2004" s="85"/>
      <c r="M2004" s="216">
        <v>14.02</v>
      </c>
      <c r="N2004" s="244"/>
      <c r="O2004" s="85"/>
      <c r="P2004" s="86"/>
      <c r="Q2004" s="85"/>
      <c r="R2004" s="85"/>
      <c r="S2004" s="85"/>
      <c r="T2004" s="87" t="s">
        <v>14</v>
      </c>
      <c r="U2004" s="85"/>
      <c r="V2004" s="85"/>
      <c r="W2004" s="88"/>
    </row>
    <row r="2005" spans="6:25" s="81" customFormat="1" ht="11.25" outlineLevel="5" x14ac:dyDescent="0.2">
      <c r="F2005" s="82"/>
      <c r="G2005" s="83"/>
      <c r="H2005" s="21" t="str">
        <f t="shared" si="57"/>
        <v/>
      </c>
      <c r="I2005" s="84" t="s">
        <v>1207</v>
      </c>
      <c r="J2005" s="215"/>
      <c r="L2005" s="85"/>
      <c r="M2005" s="216">
        <v>21.32</v>
      </c>
      <c r="N2005" s="244"/>
      <c r="O2005" s="85"/>
      <c r="P2005" s="86"/>
      <c r="Q2005" s="85"/>
      <c r="R2005" s="85"/>
      <c r="S2005" s="85"/>
      <c r="T2005" s="87" t="s">
        <v>14</v>
      </c>
      <c r="U2005" s="85"/>
      <c r="V2005" s="85"/>
      <c r="W2005" s="88"/>
    </row>
    <row r="2006" spans="6:25" s="81" customFormat="1" ht="11.25" outlineLevel="5" x14ac:dyDescent="0.2">
      <c r="F2006" s="82"/>
      <c r="G2006" s="83"/>
      <c r="H2006" s="21" t="str">
        <f t="shared" si="57"/>
        <v/>
      </c>
      <c r="I2006" s="84" t="s">
        <v>2533</v>
      </c>
      <c r="J2006" s="215"/>
      <c r="L2006" s="85"/>
      <c r="M2006" s="216">
        <v>0</v>
      </c>
      <c r="N2006" s="244"/>
      <c r="O2006" s="85"/>
      <c r="P2006" s="86"/>
      <c r="Q2006" s="85"/>
      <c r="R2006" s="85"/>
      <c r="S2006" s="85"/>
      <c r="T2006" s="87" t="s">
        <v>14</v>
      </c>
      <c r="U2006" s="85"/>
      <c r="V2006" s="85"/>
      <c r="W2006" s="88"/>
    </row>
    <row r="2007" spans="6:25" s="81" customFormat="1" ht="11.25" outlineLevel="5" x14ac:dyDescent="0.2">
      <c r="F2007" s="82"/>
      <c r="G2007" s="83"/>
      <c r="H2007" s="21" t="str">
        <f t="shared" si="57"/>
        <v/>
      </c>
      <c r="I2007" s="84" t="s">
        <v>2177</v>
      </c>
      <c r="J2007" s="215"/>
      <c r="L2007" s="85"/>
      <c r="M2007" s="216">
        <v>24.35</v>
      </c>
      <c r="N2007" s="244"/>
      <c r="O2007" s="85"/>
      <c r="P2007" s="86"/>
      <c r="Q2007" s="85"/>
      <c r="R2007" s="85"/>
      <c r="S2007" s="85"/>
      <c r="T2007" s="87" t="s">
        <v>14</v>
      </c>
      <c r="U2007" s="85"/>
      <c r="V2007" s="85"/>
      <c r="W2007" s="88"/>
    </row>
    <row r="2008" spans="6:25" s="81" customFormat="1" ht="11.25" outlineLevel="5" x14ac:dyDescent="0.2">
      <c r="F2008" s="82"/>
      <c r="G2008" s="83"/>
      <c r="H2008" s="21" t="str">
        <f t="shared" si="57"/>
        <v/>
      </c>
      <c r="I2008" s="84" t="s">
        <v>1299</v>
      </c>
      <c r="J2008" s="215"/>
      <c r="L2008" s="85"/>
      <c r="M2008" s="216">
        <v>17.490000000000002</v>
      </c>
      <c r="N2008" s="244"/>
      <c r="O2008" s="85"/>
      <c r="P2008" s="86"/>
      <c r="Q2008" s="85"/>
      <c r="R2008" s="85"/>
      <c r="S2008" s="85"/>
      <c r="T2008" s="87" t="s">
        <v>14</v>
      </c>
      <c r="U2008" s="85"/>
      <c r="V2008" s="85"/>
      <c r="W2008" s="88"/>
    </row>
    <row r="2009" spans="6:25" s="81" customFormat="1" ht="11.25" outlineLevel="5" x14ac:dyDescent="0.2">
      <c r="F2009" s="82"/>
      <c r="G2009" s="83"/>
      <c r="H2009" s="21" t="str">
        <f t="shared" si="57"/>
        <v/>
      </c>
      <c r="I2009" s="84" t="s">
        <v>1738</v>
      </c>
      <c r="J2009" s="215"/>
      <c r="L2009" s="85"/>
      <c r="M2009" s="216">
        <v>11.97</v>
      </c>
      <c r="N2009" s="244"/>
      <c r="O2009" s="85"/>
      <c r="P2009" s="86"/>
      <c r="Q2009" s="85"/>
      <c r="R2009" s="85"/>
      <c r="S2009" s="85"/>
      <c r="T2009" s="87" t="s">
        <v>14</v>
      </c>
      <c r="U2009" s="85"/>
      <c r="V2009" s="85"/>
      <c r="W2009" s="88"/>
    </row>
    <row r="2010" spans="6:25" s="81" customFormat="1" ht="11.25" outlineLevel="5" x14ac:dyDescent="0.2">
      <c r="F2010" s="82"/>
      <c r="G2010" s="83"/>
      <c r="H2010" s="21" t="str">
        <f t="shared" si="57"/>
        <v/>
      </c>
      <c r="I2010" s="84" t="s">
        <v>1329</v>
      </c>
      <c r="J2010" s="215"/>
      <c r="L2010" s="85"/>
      <c r="M2010" s="216">
        <v>0</v>
      </c>
      <c r="N2010" s="244"/>
      <c r="O2010" s="85"/>
      <c r="P2010" s="86"/>
      <c r="Q2010" s="85"/>
      <c r="R2010" s="85"/>
      <c r="S2010" s="85"/>
      <c r="T2010" s="87" t="s">
        <v>14</v>
      </c>
      <c r="U2010" s="85"/>
      <c r="V2010" s="85"/>
      <c r="W2010" s="88"/>
    </row>
    <row r="2011" spans="6:25" s="81" customFormat="1" ht="11.25" outlineLevel="5" x14ac:dyDescent="0.2">
      <c r="F2011" s="82"/>
      <c r="G2011" s="83"/>
      <c r="H2011" s="21" t="str">
        <f t="shared" si="57"/>
        <v/>
      </c>
      <c r="I2011" s="84" t="s">
        <v>132</v>
      </c>
      <c r="J2011" s="215"/>
      <c r="L2011" s="85"/>
      <c r="M2011" s="216">
        <v>2.0499999999999998</v>
      </c>
      <c r="N2011" s="244"/>
      <c r="O2011" s="85"/>
      <c r="P2011" s="86"/>
      <c r="Q2011" s="85"/>
      <c r="R2011" s="85"/>
      <c r="S2011" s="85"/>
      <c r="T2011" s="87" t="s">
        <v>14</v>
      </c>
      <c r="U2011" s="85"/>
      <c r="V2011" s="85"/>
      <c r="W2011" s="88"/>
    </row>
    <row r="2012" spans="6:25" s="205" customFormat="1" ht="24" outlineLevel="4" x14ac:dyDescent="0.2">
      <c r="F2012" s="72">
        <v>198</v>
      </c>
      <c r="G2012" s="73" t="s">
        <v>13</v>
      </c>
      <c r="H2012" s="74" t="s">
        <v>460</v>
      </c>
      <c r="I2012" s="75" t="s">
        <v>3085</v>
      </c>
      <c r="J2012" s="73" t="s">
        <v>15</v>
      </c>
      <c r="K2012" s="76">
        <v>31.09</v>
      </c>
      <c r="L2012" s="77">
        <v>5</v>
      </c>
      <c r="M2012" s="206">
        <v>32.644500000000001</v>
      </c>
      <c r="N2012" s="232"/>
      <c r="O2012" s="77">
        <f>M2012*N2012</f>
        <v>0</v>
      </c>
      <c r="P2012" s="79"/>
      <c r="Q2012" s="80">
        <f>M2012*P2012</f>
        <v>0</v>
      </c>
      <c r="R2012" s="79"/>
      <c r="S2012" s="80">
        <f>M2012*R2012</f>
        <v>0</v>
      </c>
      <c r="T2012" s="78">
        <v>15</v>
      </c>
      <c r="U2012" s="78">
        <f>O2012*(T2012/100)</f>
        <v>0</v>
      </c>
      <c r="V2012" s="78">
        <f>O2012+U2012</f>
        <v>0</v>
      </c>
      <c r="W2012" s="75"/>
      <c r="X2012" s="96" t="s">
        <v>1123</v>
      </c>
      <c r="Y2012" s="96">
        <v>1</v>
      </c>
    </row>
    <row r="2013" spans="6:25" s="71" customFormat="1" ht="12" outlineLevel="4" x14ac:dyDescent="0.2">
      <c r="F2013" s="207"/>
      <c r="G2013" s="208"/>
      <c r="H2013" s="19" t="s">
        <v>1053</v>
      </c>
      <c r="I2013" s="228"/>
      <c r="J2013" s="221"/>
      <c r="K2013" s="221"/>
      <c r="L2013" s="221"/>
      <c r="M2013" s="221"/>
      <c r="N2013" s="245"/>
      <c r="O2013" s="231"/>
      <c r="P2013" s="209"/>
      <c r="Q2013" s="210"/>
      <c r="R2013" s="209"/>
      <c r="S2013" s="210"/>
      <c r="T2013" s="211"/>
      <c r="U2013" s="211"/>
      <c r="V2013" s="211"/>
      <c r="W2013" s="212"/>
      <c r="X2013" s="212"/>
      <c r="Y2013" s="212"/>
    </row>
    <row r="2014" spans="6:25" s="71" customFormat="1" ht="6" customHeight="1" outlineLevel="4" x14ac:dyDescent="0.2">
      <c r="F2014" s="207"/>
      <c r="G2014" s="208"/>
      <c r="H2014" s="20"/>
      <c r="I2014" s="212"/>
      <c r="J2014" s="208"/>
      <c r="K2014" s="213"/>
      <c r="L2014" s="214"/>
      <c r="M2014" s="213"/>
      <c r="N2014" s="241"/>
      <c r="O2014" s="214"/>
      <c r="P2014" s="209"/>
      <c r="Q2014" s="210"/>
      <c r="R2014" s="209"/>
      <c r="S2014" s="210"/>
      <c r="T2014" s="211"/>
      <c r="U2014" s="211"/>
      <c r="V2014" s="211"/>
      <c r="W2014" s="212"/>
      <c r="X2014" s="212"/>
      <c r="Y2014" s="212"/>
    </row>
    <row r="2015" spans="6:25" s="81" customFormat="1" ht="11.25" outlineLevel="5" x14ac:dyDescent="0.2">
      <c r="F2015" s="82"/>
      <c r="G2015" s="83"/>
      <c r="H2015" s="21" t="str">
        <f>IF(AND(H2014&lt;&gt;"Výkaz výměr:",I2014=""),"Výkaz výměr:","")</f>
        <v>Výkaz výměr:</v>
      </c>
      <c r="I2015" s="84" t="s">
        <v>1256</v>
      </c>
      <c r="J2015" s="215"/>
      <c r="L2015" s="85"/>
      <c r="M2015" s="216">
        <v>0</v>
      </c>
      <c r="N2015" s="244"/>
      <c r="O2015" s="85"/>
      <c r="P2015" s="86"/>
      <c r="Q2015" s="85"/>
      <c r="R2015" s="85"/>
      <c r="S2015" s="85"/>
      <c r="T2015" s="87" t="s">
        <v>14</v>
      </c>
      <c r="U2015" s="85"/>
      <c r="V2015" s="85"/>
      <c r="W2015" s="88"/>
    </row>
    <row r="2016" spans="6:25" s="81" customFormat="1" ht="11.25" outlineLevel="5" x14ac:dyDescent="0.2">
      <c r="F2016" s="82"/>
      <c r="G2016" s="83"/>
      <c r="H2016" s="21" t="str">
        <f>IF(AND(H2015&lt;&gt;"Výkaz výměr:",I2015=""),"Výkaz výměr:","")</f>
        <v/>
      </c>
      <c r="I2016" s="84" t="s">
        <v>1102</v>
      </c>
      <c r="J2016" s="215"/>
      <c r="L2016" s="85"/>
      <c r="M2016" s="216">
        <v>0</v>
      </c>
      <c r="N2016" s="244"/>
      <c r="O2016" s="85"/>
      <c r="P2016" s="86"/>
      <c r="Q2016" s="85"/>
      <c r="R2016" s="85"/>
      <c r="S2016" s="85"/>
      <c r="T2016" s="87" t="s">
        <v>14</v>
      </c>
      <c r="U2016" s="85"/>
      <c r="V2016" s="85"/>
      <c r="W2016" s="88"/>
    </row>
    <row r="2017" spans="6:25" s="81" customFormat="1" ht="11.25" outlineLevel="5" x14ac:dyDescent="0.2">
      <c r="F2017" s="82"/>
      <c r="G2017" s="83"/>
      <c r="H2017" s="21" t="str">
        <f>IF(AND(H2016&lt;&gt;"Výkaz výměr:",I2016=""),"Výkaz výměr:","")</f>
        <v/>
      </c>
      <c r="I2017" s="84" t="s">
        <v>1305</v>
      </c>
      <c r="J2017" s="215"/>
      <c r="L2017" s="85"/>
      <c r="M2017" s="216">
        <v>31.09</v>
      </c>
      <c r="N2017" s="244"/>
      <c r="O2017" s="85"/>
      <c r="P2017" s="86"/>
      <c r="Q2017" s="85"/>
      <c r="R2017" s="85"/>
      <c r="S2017" s="85"/>
      <c r="T2017" s="87" t="s">
        <v>14</v>
      </c>
      <c r="U2017" s="85"/>
      <c r="V2017" s="85"/>
      <c r="W2017" s="88"/>
    </row>
    <row r="2018" spans="6:25" s="205" customFormat="1" ht="24" outlineLevel="4" x14ac:dyDescent="0.2">
      <c r="F2018" s="72">
        <v>199</v>
      </c>
      <c r="G2018" s="73" t="s">
        <v>13</v>
      </c>
      <c r="H2018" s="74" t="s">
        <v>469</v>
      </c>
      <c r="I2018" s="75" t="s">
        <v>3143</v>
      </c>
      <c r="J2018" s="73" t="s">
        <v>15</v>
      </c>
      <c r="K2018" s="76">
        <v>438.42500000000001</v>
      </c>
      <c r="L2018" s="77">
        <v>5</v>
      </c>
      <c r="M2018" s="206">
        <v>460.34625</v>
      </c>
      <c r="N2018" s="232"/>
      <c r="O2018" s="77">
        <f>M2018*N2018</f>
        <v>0</v>
      </c>
      <c r="P2018" s="79"/>
      <c r="Q2018" s="80">
        <f>M2018*P2018</f>
        <v>0</v>
      </c>
      <c r="R2018" s="79"/>
      <c r="S2018" s="80">
        <f>M2018*R2018</f>
        <v>0</v>
      </c>
      <c r="T2018" s="78">
        <v>15</v>
      </c>
      <c r="U2018" s="78">
        <f>O2018*(T2018/100)</f>
        <v>0</v>
      </c>
      <c r="V2018" s="78">
        <f>O2018+U2018</f>
        <v>0</v>
      </c>
      <c r="W2018" s="75"/>
      <c r="X2018" s="96" t="s">
        <v>1123</v>
      </c>
      <c r="Y2018" s="96">
        <v>1</v>
      </c>
    </row>
    <row r="2019" spans="6:25" s="71" customFormat="1" ht="12" outlineLevel="4" x14ac:dyDescent="0.2">
      <c r="F2019" s="207"/>
      <c r="G2019" s="208"/>
      <c r="H2019" s="19" t="s">
        <v>1053</v>
      </c>
      <c r="I2019" s="228"/>
      <c r="J2019" s="221"/>
      <c r="K2019" s="221"/>
      <c r="L2019" s="221"/>
      <c r="M2019" s="221"/>
      <c r="N2019" s="245"/>
      <c r="O2019" s="231"/>
      <c r="P2019" s="209"/>
      <c r="Q2019" s="210"/>
      <c r="R2019" s="209"/>
      <c r="S2019" s="210"/>
      <c r="T2019" s="211"/>
      <c r="U2019" s="211"/>
      <c r="V2019" s="211"/>
      <c r="W2019" s="212"/>
      <c r="X2019" s="212"/>
      <c r="Y2019" s="212"/>
    </row>
    <row r="2020" spans="6:25" s="71" customFormat="1" ht="6" customHeight="1" outlineLevel="4" x14ac:dyDescent="0.2">
      <c r="F2020" s="207"/>
      <c r="G2020" s="208"/>
      <c r="H2020" s="20"/>
      <c r="I2020" s="212"/>
      <c r="J2020" s="208"/>
      <c r="K2020" s="213"/>
      <c r="L2020" s="214"/>
      <c r="M2020" s="213"/>
      <c r="N2020" s="241"/>
      <c r="O2020" s="214"/>
      <c r="P2020" s="209"/>
      <c r="Q2020" s="210"/>
      <c r="R2020" s="209"/>
      <c r="S2020" s="210"/>
      <c r="T2020" s="211"/>
      <c r="U2020" s="211"/>
      <c r="V2020" s="211"/>
      <c r="W2020" s="212"/>
      <c r="X2020" s="212"/>
      <c r="Y2020" s="212"/>
    </row>
    <row r="2021" spans="6:25" s="81" customFormat="1" ht="11.25" outlineLevel="5" x14ac:dyDescent="0.2">
      <c r="F2021" s="82"/>
      <c r="G2021" s="83"/>
      <c r="H2021" s="21" t="str">
        <f t="shared" ref="H2021:H2031" si="58">IF(AND(H2020&lt;&gt;"Výkaz výměr:",I2020=""),"Výkaz výměr:","")</f>
        <v>Výkaz výměr:</v>
      </c>
      <c r="I2021" s="84" t="s">
        <v>1256</v>
      </c>
      <c r="J2021" s="215"/>
      <c r="L2021" s="85"/>
      <c r="M2021" s="216">
        <v>0</v>
      </c>
      <c r="N2021" s="244"/>
      <c r="O2021" s="85"/>
      <c r="P2021" s="86"/>
      <c r="Q2021" s="85"/>
      <c r="R2021" s="85"/>
      <c r="S2021" s="85"/>
      <c r="T2021" s="87" t="s">
        <v>14</v>
      </c>
      <c r="U2021" s="85"/>
      <c r="V2021" s="85"/>
      <c r="W2021" s="88"/>
    </row>
    <row r="2022" spans="6:25" s="81" customFormat="1" ht="11.25" outlineLevel="5" x14ac:dyDescent="0.2">
      <c r="F2022" s="82"/>
      <c r="G2022" s="83"/>
      <c r="H2022" s="21" t="str">
        <f t="shared" si="58"/>
        <v/>
      </c>
      <c r="I2022" s="84" t="s">
        <v>1100</v>
      </c>
      <c r="J2022" s="215"/>
      <c r="L2022" s="85"/>
      <c r="M2022" s="216">
        <v>0</v>
      </c>
      <c r="N2022" s="244"/>
      <c r="O2022" s="85"/>
      <c r="P2022" s="86"/>
      <c r="Q2022" s="85"/>
      <c r="R2022" s="85"/>
      <c r="S2022" s="85"/>
      <c r="T2022" s="87" t="s">
        <v>14</v>
      </c>
      <c r="U2022" s="85"/>
      <c r="V2022" s="85"/>
      <c r="W2022" s="88"/>
    </row>
    <row r="2023" spans="6:25" s="81" customFormat="1" ht="11.25" outlineLevel="5" x14ac:dyDescent="0.2">
      <c r="F2023" s="82"/>
      <c r="G2023" s="83"/>
      <c r="H2023" s="21" t="str">
        <f t="shared" si="58"/>
        <v/>
      </c>
      <c r="I2023" s="84" t="s">
        <v>2227</v>
      </c>
      <c r="J2023" s="215"/>
      <c r="L2023" s="85"/>
      <c r="M2023" s="216">
        <v>144.36000000000001</v>
      </c>
      <c r="N2023" s="244"/>
      <c r="O2023" s="85"/>
      <c r="P2023" s="86"/>
      <c r="Q2023" s="85"/>
      <c r="R2023" s="85"/>
      <c r="S2023" s="85"/>
      <c r="T2023" s="87" t="s">
        <v>14</v>
      </c>
      <c r="U2023" s="85"/>
      <c r="V2023" s="85"/>
      <c r="W2023" s="88"/>
    </row>
    <row r="2024" spans="6:25" s="81" customFormat="1" ht="11.25" outlineLevel="5" x14ac:dyDescent="0.2">
      <c r="F2024" s="82"/>
      <c r="G2024" s="83"/>
      <c r="H2024" s="21" t="str">
        <f t="shared" si="58"/>
        <v/>
      </c>
      <c r="I2024" s="84" t="s">
        <v>1269</v>
      </c>
      <c r="J2024" s="215"/>
      <c r="L2024" s="85"/>
      <c r="M2024" s="216">
        <v>28.91</v>
      </c>
      <c r="N2024" s="244"/>
      <c r="O2024" s="85"/>
      <c r="P2024" s="86"/>
      <c r="Q2024" s="85"/>
      <c r="R2024" s="85"/>
      <c r="S2024" s="85"/>
      <c r="T2024" s="87" t="s">
        <v>14</v>
      </c>
      <c r="U2024" s="85"/>
      <c r="V2024" s="85"/>
      <c r="W2024" s="88"/>
    </row>
    <row r="2025" spans="6:25" s="81" customFormat="1" ht="11.25" outlineLevel="5" x14ac:dyDescent="0.2">
      <c r="F2025" s="82"/>
      <c r="G2025" s="83"/>
      <c r="H2025" s="21" t="str">
        <f t="shared" si="58"/>
        <v/>
      </c>
      <c r="I2025" s="84" t="s">
        <v>1101</v>
      </c>
      <c r="J2025" s="215"/>
      <c r="L2025" s="85"/>
      <c r="M2025" s="216">
        <v>0</v>
      </c>
      <c r="N2025" s="244"/>
      <c r="O2025" s="85"/>
      <c r="P2025" s="86"/>
      <c r="Q2025" s="85"/>
      <c r="R2025" s="85"/>
      <c r="S2025" s="85"/>
      <c r="T2025" s="87" t="s">
        <v>14</v>
      </c>
      <c r="U2025" s="85"/>
      <c r="V2025" s="85"/>
      <c r="W2025" s="88"/>
    </row>
    <row r="2026" spans="6:25" s="81" customFormat="1" ht="11.25" outlineLevel="5" x14ac:dyDescent="0.2">
      <c r="F2026" s="82"/>
      <c r="G2026" s="83"/>
      <c r="H2026" s="21" t="str">
        <f t="shared" si="58"/>
        <v/>
      </c>
      <c r="I2026" s="84" t="s">
        <v>2227</v>
      </c>
      <c r="J2026" s="215"/>
      <c r="L2026" s="85"/>
      <c r="M2026" s="216">
        <v>144.36000000000001</v>
      </c>
      <c r="N2026" s="244"/>
      <c r="O2026" s="85"/>
      <c r="P2026" s="86"/>
      <c r="Q2026" s="85"/>
      <c r="R2026" s="85"/>
      <c r="S2026" s="85"/>
      <c r="T2026" s="87" t="s">
        <v>14</v>
      </c>
      <c r="U2026" s="85"/>
      <c r="V2026" s="85"/>
      <c r="W2026" s="88"/>
    </row>
    <row r="2027" spans="6:25" s="81" customFormat="1" ht="11.25" outlineLevel="5" x14ac:dyDescent="0.2">
      <c r="F2027" s="82"/>
      <c r="G2027" s="83"/>
      <c r="H2027" s="21" t="str">
        <f t="shared" si="58"/>
        <v/>
      </c>
      <c r="I2027" s="84" t="s">
        <v>1269</v>
      </c>
      <c r="J2027" s="215"/>
      <c r="L2027" s="85"/>
      <c r="M2027" s="216">
        <v>28.91</v>
      </c>
      <c r="N2027" s="244"/>
      <c r="O2027" s="85"/>
      <c r="P2027" s="86"/>
      <c r="Q2027" s="85"/>
      <c r="R2027" s="85"/>
      <c r="S2027" s="85"/>
      <c r="T2027" s="87" t="s">
        <v>14</v>
      </c>
      <c r="U2027" s="85"/>
      <c r="V2027" s="85"/>
      <c r="W2027" s="88"/>
    </row>
    <row r="2028" spans="6:25" s="81" customFormat="1" ht="11.25" outlineLevel="5" x14ac:dyDescent="0.2">
      <c r="F2028" s="82"/>
      <c r="G2028" s="83"/>
      <c r="H2028" s="21" t="str">
        <f t="shared" si="58"/>
        <v/>
      </c>
      <c r="I2028" s="84" t="s">
        <v>1102</v>
      </c>
      <c r="J2028" s="215"/>
      <c r="L2028" s="85"/>
      <c r="M2028" s="216">
        <v>0</v>
      </c>
      <c r="N2028" s="244"/>
      <c r="O2028" s="85"/>
      <c r="P2028" s="86"/>
      <c r="Q2028" s="85"/>
      <c r="R2028" s="85"/>
      <c r="S2028" s="85"/>
      <c r="T2028" s="87" t="s">
        <v>14</v>
      </c>
      <c r="U2028" s="85"/>
      <c r="V2028" s="85"/>
      <c r="W2028" s="88"/>
    </row>
    <row r="2029" spans="6:25" s="81" customFormat="1" ht="11.25" outlineLevel="5" x14ac:dyDescent="0.2">
      <c r="F2029" s="82"/>
      <c r="G2029" s="83"/>
      <c r="H2029" s="21" t="str">
        <f t="shared" si="58"/>
        <v/>
      </c>
      <c r="I2029" s="84" t="s">
        <v>1377</v>
      </c>
      <c r="J2029" s="215"/>
      <c r="L2029" s="85"/>
      <c r="M2029" s="216">
        <v>42.25</v>
      </c>
      <c r="N2029" s="244"/>
      <c r="O2029" s="85"/>
      <c r="P2029" s="86"/>
      <c r="Q2029" s="85"/>
      <c r="R2029" s="85"/>
      <c r="S2029" s="85"/>
      <c r="T2029" s="87" t="s">
        <v>14</v>
      </c>
      <c r="U2029" s="85"/>
      <c r="V2029" s="85"/>
      <c r="W2029" s="88"/>
    </row>
    <row r="2030" spans="6:25" s="81" customFormat="1" ht="11.25" outlineLevel="5" x14ac:dyDescent="0.2">
      <c r="F2030" s="82"/>
      <c r="G2030" s="83"/>
      <c r="H2030" s="21" t="str">
        <f t="shared" si="58"/>
        <v/>
      </c>
      <c r="I2030" s="84" t="s">
        <v>2080</v>
      </c>
      <c r="J2030" s="215"/>
      <c r="L2030" s="85"/>
      <c r="M2030" s="216">
        <v>49.634999999999998</v>
      </c>
      <c r="N2030" s="244"/>
      <c r="O2030" s="85"/>
      <c r="P2030" s="86"/>
      <c r="Q2030" s="85"/>
      <c r="R2030" s="85"/>
      <c r="S2030" s="85"/>
      <c r="T2030" s="87" t="s">
        <v>14</v>
      </c>
      <c r="U2030" s="85"/>
      <c r="V2030" s="85"/>
      <c r="W2030" s="88"/>
    </row>
    <row r="2031" spans="6:25" s="81" customFormat="1" ht="11.25" outlineLevel="5" x14ac:dyDescent="0.2">
      <c r="F2031" s="82"/>
      <c r="G2031" s="83"/>
      <c r="H2031" s="21" t="str">
        <f t="shared" si="58"/>
        <v/>
      </c>
      <c r="I2031" s="84" t="s">
        <v>11</v>
      </c>
      <c r="J2031" s="215"/>
      <c r="L2031" s="85"/>
      <c r="M2031" s="216">
        <v>438.42500000000001</v>
      </c>
      <c r="N2031" s="244"/>
      <c r="O2031" s="85"/>
      <c r="P2031" s="86"/>
      <c r="Q2031" s="85"/>
      <c r="R2031" s="85"/>
      <c r="S2031" s="85"/>
      <c r="T2031" s="87" t="s">
        <v>14</v>
      </c>
      <c r="U2031" s="85"/>
      <c r="V2031" s="85"/>
      <c r="W2031" s="88"/>
    </row>
    <row r="2032" spans="6:25" s="205" customFormat="1" ht="12" outlineLevel="4" x14ac:dyDescent="0.2">
      <c r="F2032" s="72">
        <v>200</v>
      </c>
      <c r="G2032" s="73" t="s">
        <v>13</v>
      </c>
      <c r="H2032" s="74" t="s">
        <v>470</v>
      </c>
      <c r="I2032" s="75" t="s">
        <v>2225</v>
      </c>
      <c r="J2032" s="73" t="s">
        <v>15</v>
      </c>
      <c r="K2032" s="76">
        <v>2.1</v>
      </c>
      <c r="L2032" s="77">
        <v>5</v>
      </c>
      <c r="M2032" s="206">
        <v>2.2050000000000001</v>
      </c>
      <c r="N2032" s="232"/>
      <c r="O2032" s="77">
        <f>M2032*N2032</f>
        <v>0</v>
      </c>
      <c r="P2032" s="79"/>
      <c r="Q2032" s="80">
        <f>M2032*P2032</f>
        <v>0</v>
      </c>
      <c r="R2032" s="79"/>
      <c r="S2032" s="80">
        <f>M2032*R2032</f>
        <v>0</v>
      </c>
      <c r="T2032" s="78">
        <v>15</v>
      </c>
      <c r="U2032" s="78">
        <f>O2032*(T2032/100)</f>
        <v>0</v>
      </c>
      <c r="V2032" s="78">
        <f>O2032+U2032</f>
        <v>0</v>
      </c>
      <c r="W2032" s="75"/>
      <c r="X2032" s="96" t="s">
        <v>1123</v>
      </c>
      <c r="Y2032" s="96">
        <v>1</v>
      </c>
    </row>
    <row r="2033" spans="6:25" s="71" customFormat="1" ht="12" outlineLevel="4" x14ac:dyDescent="0.2">
      <c r="F2033" s="207"/>
      <c r="G2033" s="208"/>
      <c r="H2033" s="19" t="s">
        <v>1053</v>
      </c>
      <c r="I2033" s="228"/>
      <c r="J2033" s="221"/>
      <c r="K2033" s="221"/>
      <c r="L2033" s="221"/>
      <c r="M2033" s="221"/>
      <c r="N2033" s="245"/>
      <c r="O2033" s="231"/>
      <c r="P2033" s="209"/>
      <c r="Q2033" s="210"/>
      <c r="R2033" s="209"/>
      <c r="S2033" s="210"/>
      <c r="T2033" s="211"/>
      <c r="U2033" s="211"/>
      <c r="V2033" s="211"/>
      <c r="W2033" s="212"/>
      <c r="X2033" s="212"/>
      <c r="Y2033" s="212"/>
    </row>
    <row r="2034" spans="6:25" s="71" customFormat="1" ht="6" customHeight="1" outlineLevel="4" x14ac:dyDescent="0.2">
      <c r="F2034" s="207"/>
      <c r="G2034" s="208"/>
      <c r="H2034" s="20"/>
      <c r="I2034" s="212"/>
      <c r="J2034" s="208"/>
      <c r="K2034" s="213"/>
      <c r="L2034" s="214"/>
      <c r="M2034" s="213"/>
      <c r="N2034" s="241"/>
      <c r="O2034" s="214"/>
      <c r="P2034" s="209"/>
      <c r="Q2034" s="210"/>
      <c r="R2034" s="209"/>
      <c r="S2034" s="210"/>
      <c r="T2034" s="211"/>
      <c r="U2034" s="211"/>
      <c r="V2034" s="211"/>
      <c r="W2034" s="212"/>
      <c r="X2034" s="212"/>
      <c r="Y2034" s="212"/>
    </row>
    <row r="2035" spans="6:25" s="81" customFormat="1" ht="11.25" outlineLevel="5" x14ac:dyDescent="0.2">
      <c r="F2035" s="82"/>
      <c r="G2035" s="83"/>
      <c r="H2035" s="21" t="str">
        <f>IF(AND(H2034&lt;&gt;"Výkaz výměr:",I2034=""),"Výkaz výměr:","")</f>
        <v>Výkaz výměr:</v>
      </c>
      <c r="I2035" s="84" t="s">
        <v>2495</v>
      </c>
      <c r="J2035" s="215"/>
      <c r="L2035" s="85"/>
      <c r="M2035" s="216">
        <v>0</v>
      </c>
      <c r="N2035" s="244"/>
      <c r="O2035" s="85"/>
      <c r="P2035" s="86"/>
      <c r="Q2035" s="85"/>
      <c r="R2035" s="85"/>
      <c r="S2035" s="85"/>
      <c r="T2035" s="87" t="s">
        <v>14</v>
      </c>
      <c r="U2035" s="85"/>
      <c r="V2035" s="85"/>
      <c r="W2035" s="88"/>
    </row>
    <row r="2036" spans="6:25" s="81" customFormat="1" ht="11.25" outlineLevel="5" x14ac:dyDescent="0.2">
      <c r="F2036" s="82"/>
      <c r="G2036" s="83"/>
      <c r="H2036" s="21" t="str">
        <f>IF(AND(H2035&lt;&gt;"Výkaz výměr:",I2035=""),"Výkaz výměr:","")</f>
        <v/>
      </c>
      <c r="I2036" s="84" t="s">
        <v>1059</v>
      </c>
      <c r="J2036" s="215"/>
      <c r="L2036" s="85"/>
      <c r="M2036" s="216">
        <v>0</v>
      </c>
      <c r="N2036" s="244"/>
      <c r="O2036" s="85"/>
      <c r="P2036" s="86"/>
      <c r="Q2036" s="85"/>
      <c r="R2036" s="85"/>
      <c r="S2036" s="85"/>
      <c r="T2036" s="87" t="s">
        <v>14</v>
      </c>
      <c r="U2036" s="85"/>
      <c r="V2036" s="85"/>
      <c r="W2036" s="88"/>
    </row>
    <row r="2037" spans="6:25" s="81" customFormat="1" ht="11.25" outlineLevel="5" x14ac:dyDescent="0.2">
      <c r="F2037" s="82"/>
      <c r="G2037" s="83"/>
      <c r="H2037" s="21" t="str">
        <f>IF(AND(H2036&lt;&gt;"Výkaz výměr:",I2036=""),"Výkaz výměr:","")</f>
        <v/>
      </c>
      <c r="I2037" s="84" t="s">
        <v>56</v>
      </c>
      <c r="J2037" s="215"/>
      <c r="L2037" s="85"/>
      <c r="M2037" s="216">
        <v>2.1</v>
      </c>
      <c r="N2037" s="244"/>
      <c r="O2037" s="85"/>
      <c r="P2037" s="86"/>
      <c r="Q2037" s="85"/>
      <c r="R2037" s="85"/>
      <c r="S2037" s="85"/>
      <c r="T2037" s="87" t="s">
        <v>14</v>
      </c>
      <c r="U2037" s="85"/>
      <c r="V2037" s="85"/>
      <c r="W2037" s="88"/>
    </row>
    <row r="2038" spans="6:25" s="205" customFormat="1" ht="24" outlineLevel="4" x14ac:dyDescent="0.2">
      <c r="F2038" s="72">
        <v>201</v>
      </c>
      <c r="G2038" s="73" t="s">
        <v>13</v>
      </c>
      <c r="H2038" s="74" t="s">
        <v>474</v>
      </c>
      <c r="I2038" s="75" t="s">
        <v>3142</v>
      </c>
      <c r="J2038" s="73" t="s">
        <v>15</v>
      </c>
      <c r="K2038" s="76">
        <v>3986.3400000000006</v>
      </c>
      <c r="L2038" s="77">
        <v>5</v>
      </c>
      <c r="M2038" s="206">
        <v>4185.6570000000011</v>
      </c>
      <c r="N2038" s="232"/>
      <c r="O2038" s="77">
        <f>M2038*N2038</f>
        <v>0</v>
      </c>
      <c r="P2038" s="79"/>
      <c r="Q2038" s="80">
        <f>M2038*P2038</f>
        <v>0</v>
      </c>
      <c r="R2038" s="79"/>
      <c r="S2038" s="80">
        <f>M2038*R2038</f>
        <v>0</v>
      </c>
      <c r="T2038" s="78">
        <v>15</v>
      </c>
      <c r="U2038" s="78">
        <f>O2038*(T2038/100)</f>
        <v>0</v>
      </c>
      <c r="V2038" s="78">
        <f>O2038+U2038</f>
        <v>0</v>
      </c>
      <c r="W2038" s="75"/>
      <c r="X2038" s="96" t="s">
        <v>1123</v>
      </c>
      <c r="Y2038" s="96">
        <v>1</v>
      </c>
    </row>
    <row r="2039" spans="6:25" s="71" customFormat="1" ht="12" outlineLevel="4" x14ac:dyDescent="0.2">
      <c r="F2039" s="207"/>
      <c r="G2039" s="208"/>
      <c r="H2039" s="19" t="s">
        <v>1053</v>
      </c>
      <c r="I2039" s="228"/>
      <c r="J2039" s="221"/>
      <c r="K2039" s="221"/>
      <c r="L2039" s="221"/>
      <c r="M2039" s="221"/>
      <c r="N2039" s="245"/>
      <c r="O2039" s="231"/>
      <c r="P2039" s="209"/>
      <c r="Q2039" s="210"/>
      <c r="R2039" s="209"/>
      <c r="S2039" s="210"/>
      <c r="T2039" s="211"/>
      <c r="U2039" s="211"/>
      <c r="V2039" s="211"/>
      <c r="W2039" s="212"/>
      <c r="X2039" s="212"/>
      <c r="Y2039" s="212"/>
    </row>
    <row r="2040" spans="6:25" s="71" customFormat="1" ht="6" customHeight="1" outlineLevel="4" x14ac:dyDescent="0.2">
      <c r="F2040" s="207"/>
      <c r="G2040" s="208"/>
      <c r="H2040" s="20"/>
      <c r="I2040" s="212"/>
      <c r="J2040" s="208"/>
      <c r="K2040" s="213"/>
      <c r="L2040" s="214"/>
      <c r="M2040" s="213"/>
      <c r="N2040" s="241"/>
      <c r="O2040" s="214"/>
      <c r="P2040" s="209"/>
      <c r="Q2040" s="210"/>
      <c r="R2040" s="209"/>
      <c r="S2040" s="210"/>
      <c r="T2040" s="211"/>
      <c r="U2040" s="211"/>
      <c r="V2040" s="211"/>
      <c r="W2040" s="212"/>
      <c r="X2040" s="212"/>
      <c r="Y2040" s="212"/>
    </row>
    <row r="2041" spans="6:25" s="81" customFormat="1" ht="11.25" outlineLevel="5" x14ac:dyDescent="0.2">
      <c r="F2041" s="82"/>
      <c r="G2041" s="83"/>
      <c r="H2041" s="21" t="str">
        <f t="shared" ref="H2041:H2077" si="59">IF(AND(H2040&lt;&gt;"Výkaz výměr:",I2040=""),"Výkaz výměr:","")</f>
        <v>Výkaz výměr:</v>
      </c>
      <c r="I2041" s="84" t="s">
        <v>1129</v>
      </c>
      <c r="J2041" s="215"/>
      <c r="L2041" s="85"/>
      <c r="M2041" s="216">
        <v>0</v>
      </c>
      <c r="N2041" s="244"/>
      <c r="O2041" s="85"/>
      <c r="P2041" s="86"/>
      <c r="Q2041" s="85"/>
      <c r="R2041" s="85"/>
      <c r="S2041" s="85"/>
      <c r="T2041" s="87" t="s">
        <v>14</v>
      </c>
      <c r="U2041" s="85"/>
      <c r="V2041" s="85"/>
      <c r="W2041" s="88"/>
    </row>
    <row r="2042" spans="6:25" s="81" customFormat="1" ht="11.25" outlineLevel="5" x14ac:dyDescent="0.2">
      <c r="F2042" s="82"/>
      <c r="G2042" s="83"/>
      <c r="H2042" s="21" t="str">
        <f t="shared" si="59"/>
        <v/>
      </c>
      <c r="I2042" s="84" t="s">
        <v>2099</v>
      </c>
      <c r="J2042" s="215"/>
      <c r="L2042" s="85"/>
      <c r="M2042" s="216">
        <v>741.37</v>
      </c>
      <c r="N2042" s="244"/>
      <c r="O2042" s="85"/>
      <c r="P2042" s="86"/>
      <c r="Q2042" s="85"/>
      <c r="R2042" s="85"/>
      <c r="S2042" s="85"/>
      <c r="T2042" s="87" t="s">
        <v>14</v>
      </c>
      <c r="U2042" s="85"/>
      <c r="V2042" s="85"/>
      <c r="W2042" s="88"/>
    </row>
    <row r="2043" spans="6:25" s="81" customFormat="1" ht="11.25" outlineLevel="5" x14ac:dyDescent="0.2">
      <c r="F2043" s="82"/>
      <c r="G2043" s="83"/>
      <c r="H2043" s="21" t="str">
        <f t="shared" si="59"/>
        <v/>
      </c>
      <c r="I2043" s="84" t="s">
        <v>2078</v>
      </c>
      <c r="J2043" s="215"/>
      <c r="L2043" s="85"/>
      <c r="M2043" s="216">
        <v>504.63000000000005</v>
      </c>
      <c r="N2043" s="244"/>
      <c r="O2043" s="85"/>
      <c r="P2043" s="86"/>
      <c r="Q2043" s="85"/>
      <c r="R2043" s="85"/>
      <c r="S2043" s="85"/>
      <c r="T2043" s="87" t="s">
        <v>14</v>
      </c>
      <c r="U2043" s="85"/>
      <c r="V2043" s="85"/>
      <c r="W2043" s="88"/>
    </row>
    <row r="2044" spans="6:25" s="81" customFormat="1" ht="11.25" outlineLevel="5" x14ac:dyDescent="0.2">
      <c r="F2044" s="82"/>
      <c r="G2044" s="83"/>
      <c r="H2044" s="21" t="str">
        <f t="shared" si="59"/>
        <v/>
      </c>
      <c r="I2044" s="84" t="s">
        <v>2081</v>
      </c>
      <c r="J2044" s="215"/>
      <c r="L2044" s="85"/>
      <c r="M2044" s="216">
        <v>171.02</v>
      </c>
      <c r="N2044" s="244"/>
      <c r="O2044" s="85"/>
      <c r="P2044" s="86"/>
      <c r="Q2044" s="85"/>
      <c r="R2044" s="85"/>
      <c r="S2044" s="85"/>
      <c r="T2044" s="87" t="s">
        <v>14</v>
      </c>
      <c r="U2044" s="85"/>
      <c r="V2044" s="85"/>
      <c r="W2044" s="88"/>
    </row>
    <row r="2045" spans="6:25" s="81" customFormat="1" ht="11.25" outlineLevel="5" x14ac:dyDescent="0.2">
      <c r="F2045" s="82"/>
      <c r="G2045" s="83"/>
      <c r="H2045" s="21" t="str">
        <f t="shared" si="59"/>
        <v/>
      </c>
      <c r="I2045" s="84" t="s">
        <v>2076</v>
      </c>
      <c r="J2045" s="215"/>
      <c r="L2045" s="85"/>
      <c r="M2045" s="216">
        <v>150.9</v>
      </c>
      <c r="N2045" s="244"/>
      <c r="O2045" s="85"/>
      <c r="P2045" s="86"/>
      <c r="Q2045" s="85"/>
      <c r="R2045" s="85"/>
      <c r="S2045" s="85"/>
      <c r="T2045" s="87" t="s">
        <v>14</v>
      </c>
      <c r="U2045" s="85"/>
      <c r="V2045" s="85"/>
      <c r="W2045" s="88"/>
    </row>
    <row r="2046" spans="6:25" s="81" customFormat="1" ht="11.25" outlineLevel="5" x14ac:dyDescent="0.2">
      <c r="F2046" s="82"/>
      <c r="G2046" s="83"/>
      <c r="H2046" s="21" t="str">
        <f t="shared" si="59"/>
        <v/>
      </c>
      <c r="I2046" s="84" t="s">
        <v>1928</v>
      </c>
      <c r="J2046" s="215"/>
      <c r="L2046" s="85"/>
      <c r="M2046" s="216">
        <v>4.2</v>
      </c>
      <c r="N2046" s="244"/>
      <c r="O2046" s="85"/>
      <c r="P2046" s="86"/>
      <c r="Q2046" s="85"/>
      <c r="R2046" s="85"/>
      <c r="S2046" s="85"/>
      <c r="T2046" s="87" t="s">
        <v>14</v>
      </c>
      <c r="U2046" s="85"/>
      <c r="V2046" s="85"/>
      <c r="W2046" s="88"/>
    </row>
    <row r="2047" spans="6:25" s="81" customFormat="1" ht="11.25" outlineLevel="5" x14ac:dyDescent="0.2">
      <c r="F2047" s="82"/>
      <c r="G2047" s="83"/>
      <c r="H2047" s="21" t="str">
        <f t="shared" si="59"/>
        <v/>
      </c>
      <c r="I2047" s="84" t="s">
        <v>2085</v>
      </c>
      <c r="J2047" s="215"/>
      <c r="L2047" s="85"/>
      <c r="M2047" s="216">
        <v>35.85</v>
      </c>
      <c r="N2047" s="244"/>
      <c r="O2047" s="85"/>
      <c r="P2047" s="86"/>
      <c r="Q2047" s="85"/>
      <c r="R2047" s="85"/>
      <c r="S2047" s="85"/>
      <c r="T2047" s="87" t="s">
        <v>14</v>
      </c>
      <c r="U2047" s="85"/>
      <c r="V2047" s="85"/>
      <c r="W2047" s="88"/>
    </row>
    <row r="2048" spans="6:25" s="81" customFormat="1" ht="11.25" outlineLevel="5" x14ac:dyDescent="0.2">
      <c r="F2048" s="82"/>
      <c r="G2048" s="83"/>
      <c r="H2048" s="21" t="str">
        <f t="shared" si="59"/>
        <v/>
      </c>
      <c r="I2048" s="84" t="s">
        <v>2126</v>
      </c>
      <c r="J2048" s="215"/>
      <c r="L2048" s="85"/>
      <c r="M2048" s="216">
        <v>52.1</v>
      </c>
      <c r="N2048" s="244"/>
      <c r="O2048" s="85"/>
      <c r="P2048" s="86"/>
      <c r="Q2048" s="85"/>
      <c r="R2048" s="85"/>
      <c r="S2048" s="85"/>
      <c r="T2048" s="87" t="s">
        <v>14</v>
      </c>
      <c r="U2048" s="85"/>
      <c r="V2048" s="85"/>
      <c r="W2048" s="88"/>
    </row>
    <row r="2049" spans="6:23" s="81" customFormat="1" ht="11.25" outlineLevel="5" x14ac:dyDescent="0.2">
      <c r="F2049" s="82"/>
      <c r="G2049" s="83"/>
      <c r="H2049" s="21" t="str">
        <f t="shared" si="59"/>
        <v/>
      </c>
      <c r="I2049" s="84" t="s">
        <v>2001</v>
      </c>
      <c r="J2049" s="215"/>
      <c r="L2049" s="85"/>
      <c r="M2049" s="216">
        <v>5.8000000000000007</v>
      </c>
      <c r="N2049" s="244"/>
      <c r="O2049" s="85"/>
      <c r="P2049" s="86"/>
      <c r="Q2049" s="85"/>
      <c r="R2049" s="85"/>
      <c r="S2049" s="85"/>
      <c r="T2049" s="87" t="s">
        <v>14</v>
      </c>
      <c r="U2049" s="85"/>
      <c r="V2049" s="85"/>
      <c r="W2049" s="88"/>
    </row>
    <row r="2050" spans="6:23" s="81" customFormat="1" ht="11.25" outlineLevel="5" x14ac:dyDescent="0.2">
      <c r="F2050" s="82"/>
      <c r="G2050" s="83"/>
      <c r="H2050" s="21" t="str">
        <f t="shared" si="59"/>
        <v/>
      </c>
      <c r="I2050" s="84" t="s">
        <v>2003</v>
      </c>
      <c r="J2050" s="215"/>
      <c r="L2050" s="85"/>
      <c r="M2050" s="216">
        <v>5</v>
      </c>
      <c r="N2050" s="244"/>
      <c r="O2050" s="85"/>
      <c r="P2050" s="86"/>
      <c r="Q2050" s="85"/>
      <c r="R2050" s="85"/>
      <c r="S2050" s="85"/>
      <c r="T2050" s="87" t="s">
        <v>14</v>
      </c>
      <c r="U2050" s="85"/>
      <c r="V2050" s="85"/>
      <c r="W2050" s="88"/>
    </row>
    <row r="2051" spans="6:23" s="81" customFormat="1" ht="11.25" outlineLevel="5" x14ac:dyDescent="0.2">
      <c r="F2051" s="82"/>
      <c r="G2051" s="83"/>
      <c r="H2051" s="21" t="str">
        <f t="shared" si="59"/>
        <v/>
      </c>
      <c r="I2051" s="84" t="s">
        <v>1130</v>
      </c>
      <c r="J2051" s="215"/>
      <c r="L2051" s="85"/>
      <c r="M2051" s="216">
        <v>0</v>
      </c>
      <c r="N2051" s="244"/>
      <c r="O2051" s="85"/>
      <c r="P2051" s="86"/>
      <c r="Q2051" s="85"/>
      <c r="R2051" s="85"/>
      <c r="S2051" s="85"/>
      <c r="T2051" s="87" t="s">
        <v>14</v>
      </c>
      <c r="U2051" s="85"/>
      <c r="V2051" s="85"/>
      <c r="W2051" s="88"/>
    </row>
    <row r="2052" spans="6:23" s="81" customFormat="1" ht="11.25" outlineLevel="5" x14ac:dyDescent="0.2">
      <c r="F2052" s="82"/>
      <c r="G2052" s="83"/>
      <c r="H2052" s="21" t="str">
        <f t="shared" si="59"/>
        <v/>
      </c>
      <c r="I2052" s="84" t="s">
        <v>2100</v>
      </c>
      <c r="J2052" s="215"/>
      <c r="L2052" s="85"/>
      <c r="M2052" s="216">
        <v>996.8</v>
      </c>
      <c r="N2052" s="244"/>
      <c r="O2052" s="85"/>
      <c r="P2052" s="86"/>
      <c r="Q2052" s="85"/>
      <c r="R2052" s="85"/>
      <c r="S2052" s="85"/>
      <c r="T2052" s="87" t="s">
        <v>14</v>
      </c>
      <c r="U2052" s="85"/>
      <c r="V2052" s="85"/>
      <c r="W2052" s="88"/>
    </row>
    <row r="2053" spans="6:23" s="81" customFormat="1" ht="11.25" outlineLevel="5" x14ac:dyDescent="0.2">
      <c r="F2053" s="82"/>
      <c r="G2053" s="83"/>
      <c r="H2053" s="21" t="str">
        <f t="shared" si="59"/>
        <v/>
      </c>
      <c r="I2053" s="84" t="s">
        <v>2077</v>
      </c>
      <c r="J2053" s="215"/>
      <c r="L2053" s="85"/>
      <c r="M2053" s="216">
        <v>249.2</v>
      </c>
      <c r="N2053" s="244"/>
      <c r="O2053" s="85"/>
      <c r="P2053" s="86"/>
      <c r="Q2053" s="85"/>
      <c r="R2053" s="85"/>
      <c r="S2053" s="85"/>
      <c r="T2053" s="87" t="s">
        <v>14</v>
      </c>
      <c r="U2053" s="85"/>
      <c r="V2053" s="85"/>
      <c r="W2053" s="88"/>
    </row>
    <row r="2054" spans="6:23" s="81" customFormat="1" ht="11.25" outlineLevel="5" x14ac:dyDescent="0.2">
      <c r="F2054" s="82"/>
      <c r="G2054" s="83"/>
      <c r="H2054" s="21" t="str">
        <f t="shared" si="59"/>
        <v/>
      </c>
      <c r="I2054" s="84" t="s">
        <v>2082</v>
      </c>
      <c r="J2054" s="215"/>
      <c r="L2054" s="85"/>
      <c r="M2054" s="216">
        <v>261.56</v>
      </c>
      <c r="N2054" s="244"/>
      <c r="O2054" s="85"/>
      <c r="P2054" s="86"/>
      <c r="Q2054" s="85"/>
      <c r="R2054" s="85"/>
      <c r="S2054" s="85"/>
      <c r="T2054" s="87" t="s">
        <v>14</v>
      </c>
      <c r="U2054" s="85"/>
      <c r="V2054" s="85"/>
      <c r="W2054" s="88"/>
    </row>
    <row r="2055" spans="6:23" s="81" customFormat="1" ht="11.25" outlineLevel="5" x14ac:dyDescent="0.2">
      <c r="F2055" s="82"/>
      <c r="G2055" s="83"/>
      <c r="H2055" s="21" t="str">
        <f t="shared" si="59"/>
        <v/>
      </c>
      <c r="I2055" s="84" t="s">
        <v>2075</v>
      </c>
      <c r="J2055" s="215"/>
      <c r="L2055" s="85"/>
      <c r="M2055" s="216">
        <v>60.36</v>
      </c>
      <c r="N2055" s="244"/>
      <c r="O2055" s="85"/>
      <c r="P2055" s="86"/>
      <c r="Q2055" s="85"/>
      <c r="R2055" s="85"/>
      <c r="S2055" s="85"/>
      <c r="T2055" s="87" t="s">
        <v>14</v>
      </c>
      <c r="U2055" s="85"/>
      <c r="V2055" s="85"/>
      <c r="W2055" s="88"/>
    </row>
    <row r="2056" spans="6:23" s="81" customFormat="1" ht="11.25" outlineLevel="5" x14ac:dyDescent="0.2">
      <c r="F2056" s="82"/>
      <c r="G2056" s="83"/>
      <c r="H2056" s="21" t="str">
        <f t="shared" si="59"/>
        <v/>
      </c>
      <c r="I2056" s="84" t="s">
        <v>2043</v>
      </c>
      <c r="J2056" s="215"/>
      <c r="L2056" s="85"/>
      <c r="M2056" s="216">
        <v>124</v>
      </c>
      <c r="N2056" s="244"/>
      <c r="O2056" s="85"/>
      <c r="P2056" s="86"/>
      <c r="Q2056" s="85"/>
      <c r="R2056" s="85"/>
      <c r="S2056" s="85"/>
      <c r="T2056" s="87" t="s">
        <v>14</v>
      </c>
      <c r="U2056" s="85"/>
      <c r="V2056" s="85"/>
      <c r="W2056" s="88"/>
    </row>
    <row r="2057" spans="6:23" s="81" customFormat="1" ht="11.25" outlineLevel="5" x14ac:dyDescent="0.2">
      <c r="F2057" s="82"/>
      <c r="G2057" s="83"/>
      <c r="H2057" s="21" t="str">
        <f t="shared" si="59"/>
        <v/>
      </c>
      <c r="I2057" s="84" t="s">
        <v>2007</v>
      </c>
      <c r="J2057" s="215"/>
      <c r="L2057" s="85"/>
      <c r="M2057" s="216">
        <v>20</v>
      </c>
      <c r="N2057" s="244"/>
      <c r="O2057" s="85"/>
      <c r="P2057" s="86"/>
      <c r="Q2057" s="85"/>
      <c r="R2057" s="85"/>
      <c r="S2057" s="85"/>
      <c r="T2057" s="87" t="s">
        <v>14</v>
      </c>
      <c r="U2057" s="85"/>
      <c r="V2057" s="85"/>
      <c r="W2057" s="88"/>
    </row>
    <row r="2058" spans="6:23" s="81" customFormat="1" ht="11.25" outlineLevel="5" x14ac:dyDescent="0.2">
      <c r="F2058" s="82"/>
      <c r="G2058" s="83"/>
      <c r="H2058" s="21" t="str">
        <f t="shared" si="59"/>
        <v/>
      </c>
      <c r="I2058" s="84" t="s">
        <v>2009</v>
      </c>
      <c r="J2058" s="215"/>
      <c r="L2058" s="85"/>
      <c r="M2058" s="216">
        <v>7.6</v>
      </c>
      <c r="N2058" s="244"/>
      <c r="O2058" s="85"/>
      <c r="P2058" s="86"/>
      <c r="Q2058" s="85"/>
      <c r="R2058" s="85"/>
      <c r="S2058" s="85"/>
      <c r="T2058" s="87" t="s">
        <v>14</v>
      </c>
      <c r="U2058" s="85"/>
      <c r="V2058" s="85"/>
      <c r="W2058" s="88"/>
    </row>
    <row r="2059" spans="6:23" s="81" customFormat="1" ht="11.25" outlineLevel="5" x14ac:dyDescent="0.2">
      <c r="F2059" s="82"/>
      <c r="G2059" s="83"/>
      <c r="H2059" s="21" t="str">
        <f t="shared" si="59"/>
        <v/>
      </c>
      <c r="I2059" s="84" t="s">
        <v>1928</v>
      </c>
      <c r="J2059" s="215"/>
      <c r="L2059" s="85"/>
      <c r="M2059" s="216">
        <v>4.2</v>
      </c>
      <c r="N2059" s="244"/>
      <c r="O2059" s="85"/>
      <c r="P2059" s="86"/>
      <c r="Q2059" s="85"/>
      <c r="R2059" s="85"/>
      <c r="S2059" s="85"/>
      <c r="T2059" s="87" t="s">
        <v>14</v>
      </c>
      <c r="U2059" s="85"/>
      <c r="V2059" s="85"/>
      <c r="W2059" s="88"/>
    </row>
    <row r="2060" spans="6:23" s="81" customFormat="1" ht="11.25" outlineLevel="5" x14ac:dyDescent="0.2">
      <c r="F2060" s="82"/>
      <c r="G2060" s="83"/>
      <c r="H2060" s="21" t="str">
        <f t="shared" si="59"/>
        <v/>
      </c>
      <c r="I2060" s="84" t="s">
        <v>2087</v>
      </c>
      <c r="J2060" s="215"/>
      <c r="L2060" s="85"/>
      <c r="M2060" s="216">
        <v>58.65</v>
      </c>
      <c r="N2060" s="244"/>
      <c r="O2060" s="85"/>
      <c r="P2060" s="86"/>
      <c r="Q2060" s="85"/>
      <c r="R2060" s="85"/>
      <c r="S2060" s="85"/>
      <c r="T2060" s="87" t="s">
        <v>14</v>
      </c>
      <c r="U2060" s="85"/>
      <c r="V2060" s="85"/>
      <c r="W2060" s="88"/>
    </row>
    <row r="2061" spans="6:23" s="81" customFormat="1" ht="11.25" outlineLevel="5" x14ac:dyDescent="0.2">
      <c r="F2061" s="82"/>
      <c r="G2061" s="83"/>
      <c r="H2061" s="21" t="str">
        <f t="shared" si="59"/>
        <v/>
      </c>
      <c r="I2061" s="84" t="s">
        <v>2089</v>
      </c>
      <c r="J2061" s="215"/>
      <c r="L2061" s="85"/>
      <c r="M2061" s="216">
        <v>35.85</v>
      </c>
      <c r="N2061" s="244"/>
      <c r="O2061" s="85"/>
      <c r="P2061" s="86"/>
      <c r="Q2061" s="85"/>
      <c r="R2061" s="85"/>
      <c r="S2061" s="85"/>
      <c r="T2061" s="87" t="s">
        <v>14</v>
      </c>
      <c r="U2061" s="85"/>
      <c r="V2061" s="85"/>
      <c r="W2061" s="88"/>
    </row>
    <row r="2062" spans="6:23" s="81" customFormat="1" ht="11.25" outlineLevel="5" x14ac:dyDescent="0.2">
      <c r="F2062" s="82"/>
      <c r="G2062" s="83"/>
      <c r="H2062" s="21" t="str">
        <f t="shared" si="59"/>
        <v/>
      </c>
      <c r="I2062" s="84" t="s">
        <v>2039</v>
      </c>
      <c r="J2062" s="215"/>
      <c r="L2062" s="85"/>
      <c r="M2062" s="216">
        <v>6.5</v>
      </c>
      <c r="N2062" s="244"/>
      <c r="O2062" s="85"/>
      <c r="P2062" s="86"/>
      <c r="Q2062" s="85"/>
      <c r="R2062" s="85"/>
      <c r="S2062" s="85"/>
      <c r="T2062" s="87" t="s">
        <v>14</v>
      </c>
      <c r="U2062" s="85"/>
      <c r="V2062" s="85"/>
      <c r="W2062" s="88"/>
    </row>
    <row r="2063" spans="6:23" s="81" customFormat="1" ht="11.25" outlineLevel="5" x14ac:dyDescent="0.2">
      <c r="F2063" s="82"/>
      <c r="G2063" s="83"/>
      <c r="H2063" s="21" t="str">
        <f t="shared" si="59"/>
        <v/>
      </c>
      <c r="I2063" s="84" t="s">
        <v>2003</v>
      </c>
      <c r="J2063" s="215"/>
      <c r="L2063" s="85"/>
      <c r="M2063" s="216">
        <v>5</v>
      </c>
      <c r="N2063" s="244"/>
      <c r="O2063" s="85"/>
      <c r="P2063" s="86"/>
      <c r="Q2063" s="85"/>
      <c r="R2063" s="85"/>
      <c r="S2063" s="85"/>
      <c r="T2063" s="87" t="s">
        <v>14</v>
      </c>
      <c r="U2063" s="85"/>
      <c r="V2063" s="85"/>
      <c r="W2063" s="88"/>
    </row>
    <row r="2064" spans="6:23" s="81" customFormat="1" ht="11.25" outlineLevel="5" x14ac:dyDescent="0.2">
      <c r="F2064" s="82"/>
      <c r="G2064" s="83"/>
      <c r="H2064" s="21" t="str">
        <f t="shared" si="59"/>
        <v/>
      </c>
      <c r="I2064" s="84" t="s">
        <v>1131</v>
      </c>
      <c r="J2064" s="215"/>
      <c r="L2064" s="85"/>
      <c r="M2064" s="216">
        <v>0</v>
      </c>
      <c r="N2064" s="244"/>
      <c r="O2064" s="85"/>
      <c r="P2064" s="86"/>
      <c r="Q2064" s="85"/>
      <c r="R2064" s="85"/>
      <c r="S2064" s="85"/>
      <c r="T2064" s="87" t="s">
        <v>14</v>
      </c>
      <c r="U2064" s="85"/>
      <c r="V2064" s="85"/>
      <c r="W2064" s="88"/>
    </row>
    <row r="2065" spans="6:25" s="81" customFormat="1" ht="11.25" outlineLevel="5" x14ac:dyDescent="0.2">
      <c r="F2065" s="82"/>
      <c r="G2065" s="83"/>
      <c r="H2065" s="21" t="str">
        <f t="shared" si="59"/>
        <v/>
      </c>
      <c r="I2065" s="84" t="s">
        <v>2045</v>
      </c>
      <c r="J2065" s="215"/>
      <c r="L2065" s="85"/>
      <c r="M2065" s="216">
        <v>42</v>
      </c>
      <c r="N2065" s="244"/>
      <c r="O2065" s="85"/>
      <c r="P2065" s="86"/>
      <c r="Q2065" s="85"/>
      <c r="R2065" s="85"/>
      <c r="S2065" s="85"/>
      <c r="T2065" s="87" t="s">
        <v>14</v>
      </c>
      <c r="U2065" s="85"/>
      <c r="V2065" s="85"/>
      <c r="W2065" s="88"/>
    </row>
    <row r="2066" spans="6:25" s="81" customFormat="1" ht="11.25" outlineLevel="5" x14ac:dyDescent="0.2">
      <c r="F2066" s="82"/>
      <c r="G2066" s="83"/>
      <c r="H2066" s="21" t="str">
        <f t="shared" si="59"/>
        <v/>
      </c>
      <c r="I2066" s="84" t="s">
        <v>2011</v>
      </c>
      <c r="J2066" s="215"/>
      <c r="L2066" s="85"/>
      <c r="M2066" s="216">
        <v>9.6</v>
      </c>
      <c r="N2066" s="244"/>
      <c r="O2066" s="85"/>
      <c r="P2066" s="86"/>
      <c r="Q2066" s="85"/>
      <c r="R2066" s="85"/>
      <c r="S2066" s="85"/>
      <c r="T2066" s="87" t="s">
        <v>14</v>
      </c>
      <c r="U2066" s="85"/>
      <c r="V2066" s="85"/>
      <c r="W2066" s="88"/>
    </row>
    <row r="2067" spans="6:25" s="81" customFormat="1" ht="11.25" outlineLevel="5" x14ac:dyDescent="0.2">
      <c r="F2067" s="82"/>
      <c r="G2067" s="83"/>
      <c r="H2067" s="21" t="str">
        <f t="shared" si="59"/>
        <v/>
      </c>
      <c r="I2067" s="84" t="s">
        <v>2047</v>
      </c>
      <c r="J2067" s="215"/>
      <c r="L2067" s="85"/>
      <c r="M2067" s="216">
        <v>3.75</v>
      </c>
      <c r="N2067" s="244"/>
      <c r="O2067" s="85"/>
      <c r="P2067" s="86"/>
      <c r="Q2067" s="85"/>
      <c r="R2067" s="85"/>
      <c r="S2067" s="85"/>
      <c r="T2067" s="87" t="s">
        <v>14</v>
      </c>
      <c r="U2067" s="85"/>
      <c r="V2067" s="85"/>
      <c r="W2067" s="88"/>
    </row>
    <row r="2068" spans="6:25" s="81" customFormat="1" ht="11.25" outlineLevel="5" x14ac:dyDescent="0.2">
      <c r="F2068" s="82"/>
      <c r="G2068" s="83"/>
      <c r="H2068" s="21" t="str">
        <f t="shared" si="59"/>
        <v/>
      </c>
      <c r="I2068" s="84" t="s">
        <v>1993</v>
      </c>
      <c r="J2068" s="215"/>
      <c r="L2068" s="85"/>
      <c r="M2068" s="216">
        <v>16.8</v>
      </c>
      <c r="N2068" s="244"/>
      <c r="O2068" s="85"/>
      <c r="P2068" s="86"/>
      <c r="Q2068" s="85"/>
      <c r="R2068" s="85"/>
      <c r="S2068" s="85"/>
      <c r="T2068" s="87" t="s">
        <v>14</v>
      </c>
      <c r="U2068" s="85"/>
      <c r="V2068" s="85"/>
      <c r="W2068" s="88"/>
    </row>
    <row r="2069" spans="6:25" s="81" customFormat="1" ht="11.25" outlineLevel="5" x14ac:dyDescent="0.2">
      <c r="F2069" s="82"/>
      <c r="G2069" s="83"/>
      <c r="H2069" s="21" t="str">
        <f t="shared" si="59"/>
        <v/>
      </c>
      <c r="I2069" s="84" t="s">
        <v>2013</v>
      </c>
      <c r="J2069" s="215"/>
      <c r="L2069" s="85"/>
      <c r="M2069" s="216">
        <v>12.8</v>
      </c>
      <c r="N2069" s="244"/>
      <c r="O2069" s="85"/>
      <c r="P2069" s="86"/>
      <c r="Q2069" s="85"/>
      <c r="R2069" s="85"/>
      <c r="S2069" s="85"/>
      <c r="T2069" s="87" t="s">
        <v>14</v>
      </c>
      <c r="U2069" s="85"/>
      <c r="V2069" s="85"/>
      <c r="W2069" s="88"/>
    </row>
    <row r="2070" spans="6:25" s="81" customFormat="1" ht="11.25" outlineLevel="5" x14ac:dyDescent="0.2">
      <c r="F2070" s="82"/>
      <c r="G2070" s="83"/>
      <c r="H2070" s="21" t="str">
        <f t="shared" si="59"/>
        <v/>
      </c>
      <c r="I2070" s="84" t="s">
        <v>2049</v>
      </c>
      <c r="J2070" s="215"/>
      <c r="L2070" s="85"/>
      <c r="M2070" s="216">
        <v>80.399999999999991</v>
      </c>
      <c r="N2070" s="244"/>
      <c r="O2070" s="85"/>
      <c r="P2070" s="86"/>
      <c r="Q2070" s="85"/>
      <c r="R2070" s="85"/>
      <c r="S2070" s="85"/>
      <c r="T2070" s="87" t="s">
        <v>14</v>
      </c>
      <c r="U2070" s="85"/>
      <c r="V2070" s="85"/>
      <c r="W2070" s="88"/>
    </row>
    <row r="2071" spans="6:25" s="81" customFormat="1" ht="11.25" outlineLevel="5" x14ac:dyDescent="0.2">
      <c r="F2071" s="82"/>
      <c r="G2071" s="83"/>
      <c r="H2071" s="21" t="str">
        <f t="shared" si="59"/>
        <v/>
      </c>
      <c r="I2071" s="84" t="s">
        <v>2015</v>
      </c>
      <c r="J2071" s="215"/>
      <c r="L2071" s="85"/>
      <c r="M2071" s="216">
        <v>53.599999999999994</v>
      </c>
      <c r="N2071" s="244"/>
      <c r="O2071" s="85"/>
      <c r="P2071" s="86"/>
      <c r="Q2071" s="85"/>
      <c r="R2071" s="85"/>
      <c r="S2071" s="85"/>
      <c r="T2071" s="87" t="s">
        <v>14</v>
      </c>
      <c r="U2071" s="85"/>
      <c r="V2071" s="85"/>
      <c r="W2071" s="88"/>
    </row>
    <row r="2072" spans="6:25" s="81" customFormat="1" ht="11.25" outlineLevel="5" x14ac:dyDescent="0.2">
      <c r="F2072" s="82"/>
      <c r="G2072" s="83"/>
      <c r="H2072" s="21" t="str">
        <f t="shared" si="59"/>
        <v/>
      </c>
      <c r="I2072" s="84" t="s">
        <v>2051</v>
      </c>
      <c r="J2072" s="215"/>
      <c r="L2072" s="85"/>
      <c r="M2072" s="216">
        <v>28</v>
      </c>
      <c r="N2072" s="244"/>
      <c r="O2072" s="85"/>
      <c r="P2072" s="86"/>
      <c r="Q2072" s="85"/>
      <c r="R2072" s="85"/>
      <c r="S2072" s="85"/>
      <c r="T2072" s="87" t="s">
        <v>14</v>
      </c>
      <c r="U2072" s="85"/>
      <c r="V2072" s="85"/>
      <c r="W2072" s="88"/>
    </row>
    <row r="2073" spans="6:25" s="81" customFormat="1" ht="11.25" outlineLevel="5" x14ac:dyDescent="0.2">
      <c r="F2073" s="82"/>
      <c r="G2073" s="83"/>
      <c r="H2073" s="21" t="str">
        <f t="shared" si="59"/>
        <v/>
      </c>
      <c r="I2073" s="84" t="s">
        <v>2064</v>
      </c>
      <c r="J2073" s="215"/>
      <c r="L2073" s="85"/>
      <c r="M2073" s="216">
        <v>98.4</v>
      </c>
      <c r="N2073" s="244"/>
      <c r="O2073" s="85"/>
      <c r="P2073" s="86"/>
      <c r="Q2073" s="85"/>
      <c r="R2073" s="85"/>
      <c r="S2073" s="85"/>
      <c r="T2073" s="87" t="s">
        <v>14</v>
      </c>
      <c r="U2073" s="85"/>
      <c r="V2073" s="85"/>
      <c r="W2073" s="88"/>
    </row>
    <row r="2074" spans="6:25" s="81" customFormat="1" ht="11.25" outlineLevel="5" x14ac:dyDescent="0.2">
      <c r="F2074" s="82"/>
      <c r="G2074" s="83"/>
      <c r="H2074" s="21" t="str">
        <f t="shared" si="59"/>
        <v/>
      </c>
      <c r="I2074" s="84" t="s">
        <v>2017</v>
      </c>
      <c r="J2074" s="215"/>
      <c r="L2074" s="85"/>
      <c r="M2074" s="216">
        <v>38.799999999999997</v>
      </c>
      <c r="N2074" s="244"/>
      <c r="O2074" s="85"/>
      <c r="P2074" s="86"/>
      <c r="Q2074" s="85"/>
      <c r="R2074" s="85"/>
      <c r="S2074" s="85"/>
      <c r="T2074" s="87" t="s">
        <v>14</v>
      </c>
      <c r="U2074" s="85"/>
      <c r="V2074" s="85"/>
      <c r="W2074" s="88"/>
    </row>
    <row r="2075" spans="6:25" s="81" customFormat="1" ht="11.25" outlineLevel="5" x14ac:dyDescent="0.2">
      <c r="F2075" s="82"/>
      <c r="G2075" s="83"/>
      <c r="H2075" s="21" t="str">
        <f t="shared" si="59"/>
        <v/>
      </c>
      <c r="I2075" s="84" t="s">
        <v>2019</v>
      </c>
      <c r="J2075" s="215"/>
      <c r="L2075" s="85"/>
      <c r="M2075" s="216">
        <v>38.799999999999997</v>
      </c>
      <c r="N2075" s="244"/>
      <c r="O2075" s="85"/>
      <c r="P2075" s="86"/>
      <c r="Q2075" s="85"/>
      <c r="R2075" s="85"/>
      <c r="S2075" s="85"/>
      <c r="T2075" s="87" t="s">
        <v>14</v>
      </c>
      <c r="U2075" s="85"/>
      <c r="V2075" s="85"/>
      <c r="W2075" s="88"/>
    </row>
    <row r="2076" spans="6:25" s="81" customFormat="1" ht="11.25" outlineLevel="5" x14ac:dyDescent="0.2">
      <c r="F2076" s="82"/>
      <c r="G2076" s="83"/>
      <c r="H2076" s="21" t="str">
        <f t="shared" si="59"/>
        <v/>
      </c>
      <c r="I2076" s="84" t="s">
        <v>2022</v>
      </c>
      <c r="J2076" s="215"/>
      <c r="L2076" s="85"/>
      <c r="M2076" s="216">
        <v>38.799999999999997</v>
      </c>
      <c r="N2076" s="244"/>
      <c r="O2076" s="85"/>
      <c r="P2076" s="86"/>
      <c r="Q2076" s="85"/>
      <c r="R2076" s="85"/>
      <c r="S2076" s="85"/>
      <c r="T2076" s="87" t="s">
        <v>14</v>
      </c>
      <c r="U2076" s="85"/>
      <c r="V2076" s="85"/>
      <c r="W2076" s="88"/>
    </row>
    <row r="2077" spans="6:25" s="81" customFormat="1" ht="11.25" outlineLevel="5" x14ac:dyDescent="0.2">
      <c r="F2077" s="82"/>
      <c r="G2077" s="83"/>
      <c r="H2077" s="21" t="str">
        <f t="shared" si="59"/>
        <v/>
      </c>
      <c r="I2077" s="84" t="s">
        <v>2041</v>
      </c>
      <c r="J2077" s="215"/>
      <c r="L2077" s="85"/>
      <c r="M2077" s="216">
        <v>24</v>
      </c>
      <c r="N2077" s="244"/>
      <c r="O2077" s="85"/>
      <c r="P2077" s="86"/>
      <c r="Q2077" s="85"/>
      <c r="R2077" s="85"/>
      <c r="S2077" s="85"/>
      <c r="T2077" s="87" t="s">
        <v>14</v>
      </c>
      <c r="U2077" s="85"/>
      <c r="V2077" s="85"/>
      <c r="W2077" s="88"/>
    </row>
    <row r="2078" spans="6:25" s="205" customFormat="1" ht="12" outlineLevel="4" x14ac:dyDescent="0.2">
      <c r="F2078" s="72">
        <v>202</v>
      </c>
      <c r="G2078" s="73" t="s">
        <v>13</v>
      </c>
      <c r="H2078" s="74" t="s">
        <v>478</v>
      </c>
      <c r="I2078" s="75" t="s">
        <v>2797</v>
      </c>
      <c r="J2078" s="73" t="s">
        <v>15</v>
      </c>
      <c r="K2078" s="76">
        <v>29.214999999999996</v>
      </c>
      <c r="L2078" s="77">
        <v>5</v>
      </c>
      <c r="M2078" s="206">
        <v>30.675749999999997</v>
      </c>
      <c r="N2078" s="232"/>
      <c r="O2078" s="77">
        <f>M2078*N2078</f>
        <v>0</v>
      </c>
      <c r="P2078" s="79"/>
      <c r="Q2078" s="80">
        <f>M2078*P2078</f>
        <v>0</v>
      </c>
      <c r="R2078" s="79"/>
      <c r="S2078" s="80">
        <f>M2078*R2078</f>
        <v>0</v>
      </c>
      <c r="T2078" s="78">
        <v>15</v>
      </c>
      <c r="U2078" s="78">
        <f>O2078*(T2078/100)</f>
        <v>0</v>
      </c>
      <c r="V2078" s="78">
        <f>O2078+U2078</f>
        <v>0</v>
      </c>
      <c r="W2078" s="75"/>
      <c r="X2078" s="96" t="s">
        <v>1123</v>
      </c>
      <c r="Y2078" s="96">
        <v>1</v>
      </c>
    </row>
    <row r="2079" spans="6:25" s="71" customFormat="1" ht="12" outlineLevel="4" x14ac:dyDescent="0.2">
      <c r="F2079" s="207"/>
      <c r="G2079" s="208"/>
      <c r="H2079" s="19" t="s">
        <v>1053</v>
      </c>
      <c r="I2079" s="228"/>
      <c r="J2079" s="221"/>
      <c r="K2079" s="221"/>
      <c r="L2079" s="221"/>
      <c r="M2079" s="221"/>
      <c r="N2079" s="245"/>
      <c r="O2079" s="231"/>
      <c r="P2079" s="209"/>
      <c r="Q2079" s="210"/>
      <c r="R2079" s="209"/>
      <c r="S2079" s="210"/>
      <c r="T2079" s="211"/>
      <c r="U2079" s="211"/>
      <c r="V2079" s="211"/>
      <c r="W2079" s="212"/>
      <c r="X2079" s="212"/>
      <c r="Y2079" s="212"/>
    </row>
    <row r="2080" spans="6:25" s="71" customFormat="1" ht="6" customHeight="1" outlineLevel="4" x14ac:dyDescent="0.2">
      <c r="F2080" s="207"/>
      <c r="G2080" s="208"/>
      <c r="H2080" s="20"/>
      <c r="I2080" s="212"/>
      <c r="J2080" s="208"/>
      <c r="K2080" s="213"/>
      <c r="L2080" s="214"/>
      <c r="M2080" s="213"/>
      <c r="N2080" s="241"/>
      <c r="O2080" s="214"/>
      <c r="P2080" s="209"/>
      <c r="Q2080" s="210"/>
      <c r="R2080" s="209"/>
      <c r="S2080" s="210"/>
      <c r="T2080" s="211"/>
      <c r="U2080" s="211"/>
      <c r="V2080" s="211"/>
      <c r="W2080" s="212"/>
      <c r="X2080" s="212"/>
      <c r="Y2080" s="212"/>
    </row>
    <row r="2081" spans="6:25" s="81" customFormat="1" ht="11.25" outlineLevel="5" x14ac:dyDescent="0.2">
      <c r="F2081" s="82"/>
      <c r="G2081" s="83"/>
      <c r="H2081" s="21" t="str">
        <f>IF(AND(H2080&lt;&gt;"Výkaz výměr:",I2080=""),"Výkaz výměr:","")</f>
        <v>Výkaz výměr:</v>
      </c>
      <c r="I2081" s="84" t="s">
        <v>2267</v>
      </c>
      <c r="J2081" s="215"/>
      <c r="L2081" s="85"/>
      <c r="M2081" s="216">
        <v>0</v>
      </c>
      <c r="N2081" s="244"/>
      <c r="O2081" s="85"/>
      <c r="P2081" s="86"/>
      <c r="Q2081" s="85"/>
      <c r="R2081" s="85"/>
      <c r="S2081" s="85"/>
      <c r="T2081" s="87" t="s">
        <v>14</v>
      </c>
      <c r="U2081" s="85"/>
      <c r="V2081" s="85"/>
      <c r="W2081" s="88"/>
    </row>
    <row r="2082" spans="6:25" s="81" customFormat="1" ht="11.25" outlineLevel="5" x14ac:dyDescent="0.2">
      <c r="F2082" s="82"/>
      <c r="G2082" s="83"/>
      <c r="H2082" s="21" t="str">
        <f>IF(AND(H2081&lt;&gt;"Výkaz výměr:",I2081=""),"Výkaz výměr:","")</f>
        <v/>
      </c>
      <c r="I2082" s="84" t="s">
        <v>2424</v>
      </c>
      <c r="J2082" s="215"/>
      <c r="L2082" s="85"/>
      <c r="M2082" s="216">
        <v>0</v>
      </c>
      <c r="N2082" s="244"/>
      <c r="O2082" s="85"/>
      <c r="P2082" s="86"/>
      <c r="Q2082" s="85"/>
      <c r="R2082" s="85"/>
      <c r="S2082" s="85"/>
      <c r="T2082" s="87" t="s">
        <v>14</v>
      </c>
      <c r="U2082" s="85"/>
      <c r="V2082" s="85"/>
      <c r="W2082" s="88"/>
    </row>
    <row r="2083" spans="6:25" s="81" customFormat="1" ht="11.25" outlineLevel="5" x14ac:dyDescent="0.2">
      <c r="F2083" s="82"/>
      <c r="G2083" s="83"/>
      <c r="H2083" s="21" t="str">
        <f>IF(AND(H2082&lt;&gt;"Výkaz výměr:",I2082=""),"Výkaz výměr:","")</f>
        <v/>
      </c>
      <c r="I2083" s="84" t="s">
        <v>1568</v>
      </c>
      <c r="J2083" s="215"/>
      <c r="L2083" s="85"/>
      <c r="M2083" s="216">
        <v>29.214999999999996</v>
      </c>
      <c r="N2083" s="244"/>
      <c r="O2083" s="85"/>
      <c r="P2083" s="86"/>
      <c r="Q2083" s="85"/>
      <c r="R2083" s="85"/>
      <c r="S2083" s="85"/>
      <c r="T2083" s="87" t="s">
        <v>14</v>
      </c>
      <c r="U2083" s="85"/>
      <c r="V2083" s="85"/>
      <c r="W2083" s="88"/>
    </row>
    <row r="2084" spans="6:25" s="205" customFormat="1" ht="36" outlineLevel="4" x14ac:dyDescent="0.2">
      <c r="F2084" s="72">
        <v>203</v>
      </c>
      <c r="G2084" s="73" t="s">
        <v>34</v>
      </c>
      <c r="H2084" s="74" t="s">
        <v>593</v>
      </c>
      <c r="I2084" s="75" t="s">
        <v>3239</v>
      </c>
      <c r="J2084" s="73" t="s">
        <v>15</v>
      </c>
      <c r="K2084" s="76">
        <v>1653.3499999999992</v>
      </c>
      <c r="L2084" s="77">
        <v>0</v>
      </c>
      <c r="M2084" s="206">
        <v>1653.3499999999992</v>
      </c>
      <c r="N2084" s="232"/>
      <c r="O2084" s="77">
        <f>M2084*N2084</f>
        <v>0</v>
      </c>
      <c r="P2084" s="79">
        <v>3.31E-3</v>
      </c>
      <c r="Q2084" s="80">
        <f>M2084*P2084</f>
        <v>5.4725884999999979</v>
      </c>
      <c r="R2084" s="79"/>
      <c r="S2084" s="80">
        <f>M2084*R2084</f>
        <v>0</v>
      </c>
      <c r="T2084" s="78">
        <v>15</v>
      </c>
      <c r="U2084" s="78">
        <f>O2084*(T2084/100)</f>
        <v>0</v>
      </c>
      <c r="V2084" s="78">
        <f>O2084+U2084</f>
        <v>0</v>
      </c>
      <c r="W2084" s="75" t="s">
        <v>3076</v>
      </c>
      <c r="X2084" s="96" t="s">
        <v>1261</v>
      </c>
      <c r="Y2084" s="96">
        <v>1</v>
      </c>
    </row>
    <row r="2085" spans="6:25" s="71" customFormat="1" ht="22.5" outlineLevel="4" x14ac:dyDescent="0.2">
      <c r="F2085" s="207"/>
      <c r="G2085" s="208"/>
      <c r="H2085" s="19" t="s">
        <v>1053</v>
      </c>
      <c r="I2085" s="228" t="s">
        <v>3138</v>
      </c>
      <c r="J2085" s="221"/>
      <c r="K2085" s="221"/>
      <c r="L2085" s="221"/>
      <c r="M2085" s="221"/>
      <c r="N2085" s="245"/>
      <c r="O2085" s="231"/>
      <c r="P2085" s="209"/>
      <c r="Q2085" s="210"/>
      <c r="R2085" s="209"/>
      <c r="S2085" s="210"/>
      <c r="T2085" s="211"/>
      <c r="U2085" s="211"/>
      <c r="V2085" s="211"/>
      <c r="W2085" s="212"/>
      <c r="X2085" s="212"/>
      <c r="Y2085" s="212"/>
    </row>
    <row r="2086" spans="6:25" s="71" customFormat="1" ht="6" customHeight="1" outlineLevel="4" x14ac:dyDescent="0.2">
      <c r="F2086" s="207"/>
      <c r="G2086" s="208"/>
      <c r="H2086" s="20"/>
      <c r="I2086" s="212"/>
      <c r="J2086" s="208"/>
      <c r="K2086" s="213"/>
      <c r="L2086" s="214"/>
      <c r="M2086" s="213"/>
      <c r="N2086" s="241"/>
      <c r="O2086" s="214"/>
      <c r="P2086" s="209"/>
      <c r="Q2086" s="210"/>
      <c r="R2086" s="209"/>
      <c r="S2086" s="210"/>
      <c r="T2086" s="211"/>
      <c r="U2086" s="211"/>
      <c r="V2086" s="211"/>
      <c r="W2086" s="212"/>
      <c r="X2086" s="212"/>
      <c r="Y2086" s="212"/>
    </row>
    <row r="2087" spans="6:25" s="81" customFormat="1" ht="11.25" outlineLevel="5" x14ac:dyDescent="0.2">
      <c r="F2087" s="82"/>
      <c r="G2087" s="83"/>
      <c r="H2087" s="21" t="str">
        <f t="shared" ref="H2087:H2125" si="60">IF(AND(H2086&lt;&gt;"Výkaz výměr:",I2086=""),"Výkaz výměr:","")</f>
        <v>Výkaz výměr:</v>
      </c>
      <c r="I2087" s="84" t="s">
        <v>2216</v>
      </c>
      <c r="J2087" s="215"/>
      <c r="L2087" s="85"/>
      <c r="M2087" s="216">
        <v>0</v>
      </c>
      <c r="N2087" s="244"/>
      <c r="O2087" s="85"/>
      <c r="P2087" s="86"/>
      <c r="Q2087" s="85"/>
      <c r="R2087" s="85"/>
      <c r="S2087" s="85"/>
      <c r="T2087" s="87" t="s">
        <v>14</v>
      </c>
      <c r="U2087" s="85"/>
      <c r="V2087" s="85"/>
      <c r="W2087" s="88"/>
    </row>
    <row r="2088" spans="6:25" s="81" customFormat="1" ht="11.25" outlineLevel="5" x14ac:dyDescent="0.2">
      <c r="F2088" s="82"/>
      <c r="G2088" s="83"/>
      <c r="H2088" s="21" t="str">
        <f t="shared" si="60"/>
        <v/>
      </c>
      <c r="I2088" s="84" t="s">
        <v>1256</v>
      </c>
      <c r="J2088" s="215"/>
      <c r="L2088" s="85"/>
      <c r="M2088" s="216">
        <v>0</v>
      </c>
      <c r="N2088" s="244"/>
      <c r="O2088" s="85"/>
      <c r="P2088" s="86"/>
      <c r="Q2088" s="85"/>
      <c r="R2088" s="85"/>
      <c r="S2088" s="85"/>
      <c r="T2088" s="87" t="s">
        <v>14</v>
      </c>
      <c r="U2088" s="85"/>
      <c r="V2088" s="85"/>
      <c r="W2088" s="88"/>
    </row>
    <row r="2089" spans="6:25" s="81" customFormat="1" ht="11.25" outlineLevel="5" x14ac:dyDescent="0.2">
      <c r="F2089" s="82"/>
      <c r="G2089" s="83"/>
      <c r="H2089" s="21" t="str">
        <f t="shared" si="60"/>
        <v/>
      </c>
      <c r="I2089" s="84" t="s">
        <v>1129</v>
      </c>
      <c r="J2089" s="215"/>
      <c r="L2089" s="85"/>
      <c r="M2089" s="216">
        <v>0</v>
      </c>
      <c r="N2089" s="244"/>
      <c r="O2089" s="85"/>
      <c r="P2089" s="86"/>
      <c r="Q2089" s="85"/>
      <c r="R2089" s="85"/>
      <c r="S2089" s="85"/>
      <c r="T2089" s="87" t="s">
        <v>14</v>
      </c>
      <c r="U2089" s="85"/>
      <c r="V2089" s="85"/>
      <c r="W2089" s="88"/>
    </row>
    <row r="2090" spans="6:25" s="81" customFormat="1" ht="11.25" outlineLevel="5" x14ac:dyDescent="0.2">
      <c r="F2090" s="82"/>
      <c r="G2090" s="83"/>
      <c r="H2090" s="21" t="str">
        <f t="shared" si="60"/>
        <v/>
      </c>
      <c r="I2090" s="84" t="s">
        <v>1650</v>
      </c>
      <c r="J2090" s="215"/>
      <c r="L2090" s="85"/>
      <c r="M2090" s="216">
        <v>357</v>
      </c>
      <c r="N2090" s="244"/>
      <c r="O2090" s="85"/>
      <c r="P2090" s="86"/>
      <c r="Q2090" s="85"/>
      <c r="R2090" s="85"/>
      <c r="S2090" s="85"/>
      <c r="T2090" s="87" t="s">
        <v>14</v>
      </c>
      <c r="U2090" s="85"/>
      <c r="V2090" s="85"/>
      <c r="W2090" s="88"/>
    </row>
    <row r="2091" spans="6:25" s="81" customFormat="1" ht="11.25" outlineLevel="5" x14ac:dyDescent="0.2">
      <c r="F2091" s="82"/>
      <c r="G2091" s="83"/>
      <c r="H2091" s="21" t="str">
        <f t="shared" si="60"/>
        <v/>
      </c>
      <c r="I2091" s="84" t="s">
        <v>1608</v>
      </c>
      <c r="J2091" s="215"/>
      <c r="L2091" s="85"/>
      <c r="M2091" s="216">
        <v>243</v>
      </c>
      <c r="N2091" s="244"/>
      <c r="O2091" s="85"/>
      <c r="P2091" s="86"/>
      <c r="Q2091" s="85"/>
      <c r="R2091" s="85"/>
      <c r="S2091" s="85"/>
      <c r="T2091" s="87" t="s">
        <v>14</v>
      </c>
      <c r="U2091" s="85"/>
      <c r="V2091" s="85"/>
      <c r="W2091" s="88"/>
    </row>
    <row r="2092" spans="6:25" s="81" customFormat="1" ht="11.25" outlineLevel="5" x14ac:dyDescent="0.2">
      <c r="F2092" s="82"/>
      <c r="G2092" s="83"/>
      <c r="H2092" s="21" t="str">
        <f t="shared" si="60"/>
        <v/>
      </c>
      <c r="I2092" s="84" t="s">
        <v>1619</v>
      </c>
      <c r="J2092" s="215"/>
      <c r="L2092" s="85"/>
      <c r="M2092" s="216">
        <v>61.2</v>
      </c>
      <c r="N2092" s="244"/>
      <c r="O2092" s="85"/>
      <c r="P2092" s="86"/>
      <c r="Q2092" s="85"/>
      <c r="R2092" s="85"/>
      <c r="S2092" s="85"/>
      <c r="T2092" s="87" t="s">
        <v>14</v>
      </c>
      <c r="U2092" s="85"/>
      <c r="V2092" s="85"/>
      <c r="W2092" s="88"/>
    </row>
    <row r="2093" spans="6:25" s="81" customFormat="1" ht="11.25" outlineLevel="5" x14ac:dyDescent="0.2">
      <c r="F2093" s="82"/>
      <c r="G2093" s="83"/>
      <c r="H2093" s="21" t="str">
        <f t="shared" si="60"/>
        <v/>
      </c>
      <c r="I2093" s="84" t="s">
        <v>1606</v>
      </c>
      <c r="J2093" s="215"/>
      <c r="L2093" s="85"/>
      <c r="M2093" s="216">
        <v>54</v>
      </c>
      <c r="N2093" s="244"/>
      <c r="O2093" s="85"/>
      <c r="P2093" s="86"/>
      <c r="Q2093" s="85"/>
      <c r="R2093" s="85"/>
      <c r="S2093" s="85"/>
      <c r="T2093" s="87" t="s">
        <v>14</v>
      </c>
      <c r="U2093" s="85"/>
      <c r="V2093" s="85"/>
      <c r="W2093" s="88"/>
    </row>
    <row r="2094" spans="6:25" s="81" customFormat="1" ht="11.25" outlineLevel="5" x14ac:dyDescent="0.2">
      <c r="F2094" s="82"/>
      <c r="G2094" s="83"/>
      <c r="H2094" s="21" t="str">
        <f t="shared" si="60"/>
        <v/>
      </c>
      <c r="I2094" s="84" t="s">
        <v>1483</v>
      </c>
      <c r="J2094" s="215"/>
      <c r="L2094" s="85"/>
      <c r="M2094" s="216">
        <v>1.8</v>
      </c>
      <c r="N2094" s="244"/>
      <c r="O2094" s="85"/>
      <c r="P2094" s="86"/>
      <c r="Q2094" s="85"/>
      <c r="R2094" s="85"/>
      <c r="S2094" s="85"/>
      <c r="T2094" s="87" t="s">
        <v>14</v>
      </c>
      <c r="U2094" s="85"/>
      <c r="V2094" s="85"/>
      <c r="W2094" s="88"/>
    </row>
    <row r="2095" spans="6:25" s="81" customFormat="1" ht="11.25" outlineLevel="5" x14ac:dyDescent="0.2">
      <c r="F2095" s="82"/>
      <c r="G2095" s="83"/>
      <c r="H2095" s="21" t="str">
        <f t="shared" si="60"/>
        <v/>
      </c>
      <c r="I2095" s="84" t="s">
        <v>1653</v>
      </c>
      <c r="J2095" s="215"/>
      <c r="L2095" s="85"/>
      <c r="M2095" s="216">
        <v>2.25</v>
      </c>
      <c r="N2095" s="244"/>
      <c r="O2095" s="85"/>
      <c r="P2095" s="86"/>
      <c r="Q2095" s="85"/>
      <c r="R2095" s="85"/>
      <c r="S2095" s="85"/>
      <c r="T2095" s="87" t="s">
        <v>14</v>
      </c>
      <c r="U2095" s="85"/>
      <c r="V2095" s="85"/>
      <c r="W2095" s="88"/>
    </row>
    <row r="2096" spans="6:25" s="81" customFormat="1" ht="11.25" outlineLevel="5" x14ac:dyDescent="0.2">
      <c r="F2096" s="82"/>
      <c r="G2096" s="83"/>
      <c r="H2096" s="21" t="str">
        <f t="shared" si="60"/>
        <v/>
      </c>
      <c r="I2096" s="84" t="s">
        <v>1654</v>
      </c>
      <c r="J2096" s="215"/>
      <c r="L2096" s="85"/>
      <c r="M2096" s="216">
        <v>2.25</v>
      </c>
      <c r="N2096" s="244"/>
      <c r="O2096" s="85"/>
      <c r="P2096" s="86"/>
      <c r="Q2096" s="85"/>
      <c r="R2096" s="85"/>
      <c r="S2096" s="85"/>
      <c r="T2096" s="87" t="s">
        <v>14</v>
      </c>
      <c r="U2096" s="85"/>
      <c r="V2096" s="85"/>
      <c r="W2096" s="88"/>
    </row>
    <row r="2097" spans="6:23" s="81" customFormat="1" ht="11.25" outlineLevel="5" x14ac:dyDescent="0.2">
      <c r="F2097" s="82"/>
      <c r="G2097" s="83"/>
      <c r="H2097" s="21" t="str">
        <f t="shared" si="60"/>
        <v/>
      </c>
      <c r="I2097" s="84" t="s">
        <v>1572</v>
      </c>
      <c r="J2097" s="215"/>
      <c r="L2097" s="85"/>
      <c r="M2097" s="216">
        <v>1.6</v>
      </c>
      <c r="N2097" s="244"/>
      <c r="O2097" s="85"/>
      <c r="P2097" s="86"/>
      <c r="Q2097" s="85"/>
      <c r="R2097" s="85"/>
      <c r="S2097" s="85"/>
      <c r="T2097" s="87" t="s">
        <v>14</v>
      </c>
      <c r="U2097" s="85"/>
      <c r="V2097" s="85"/>
      <c r="W2097" s="88"/>
    </row>
    <row r="2098" spans="6:23" s="81" customFormat="1" ht="11.25" outlineLevel="5" x14ac:dyDescent="0.2">
      <c r="F2098" s="82"/>
      <c r="G2098" s="83"/>
      <c r="H2098" s="21" t="str">
        <f t="shared" si="60"/>
        <v/>
      </c>
      <c r="I2098" s="84" t="s">
        <v>1573</v>
      </c>
      <c r="J2098" s="215"/>
      <c r="L2098" s="85"/>
      <c r="M2098" s="216">
        <v>1</v>
      </c>
      <c r="N2098" s="244"/>
      <c r="O2098" s="85"/>
      <c r="P2098" s="86"/>
      <c r="Q2098" s="85"/>
      <c r="R2098" s="85"/>
      <c r="S2098" s="85"/>
      <c r="T2098" s="87" t="s">
        <v>14</v>
      </c>
      <c r="U2098" s="85"/>
      <c r="V2098" s="85"/>
      <c r="W2098" s="88"/>
    </row>
    <row r="2099" spans="6:23" s="81" customFormat="1" ht="11.25" outlineLevel="5" x14ac:dyDescent="0.2">
      <c r="F2099" s="82"/>
      <c r="G2099" s="83"/>
      <c r="H2099" s="21" t="str">
        <f t="shared" si="60"/>
        <v/>
      </c>
      <c r="I2099" s="84" t="s">
        <v>1130</v>
      </c>
      <c r="J2099" s="215"/>
      <c r="L2099" s="85"/>
      <c r="M2099" s="216">
        <v>0</v>
      </c>
      <c r="N2099" s="244"/>
      <c r="O2099" s="85"/>
      <c r="P2099" s="86"/>
      <c r="Q2099" s="85"/>
      <c r="R2099" s="85"/>
      <c r="S2099" s="85"/>
      <c r="T2099" s="87" t="s">
        <v>14</v>
      </c>
      <c r="U2099" s="85"/>
      <c r="V2099" s="85"/>
      <c r="W2099" s="88"/>
    </row>
    <row r="2100" spans="6:23" s="81" customFormat="1" ht="11.25" outlineLevel="5" x14ac:dyDescent="0.2">
      <c r="F2100" s="82"/>
      <c r="G2100" s="83"/>
      <c r="H2100" s="21" t="str">
        <f t="shared" si="60"/>
        <v/>
      </c>
      <c r="I2100" s="84" t="s">
        <v>1651</v>
      </c>
      <c r="J2100" s="215"/>
      <c r="L2100" s="85"/>
      <c r="M2100" s="216">
        <v>480</v>
      </c>
      <c r="N2100" s="244"/>
      <c r="O2100" s="85"/>
      <c r="P2100" s="86"/>
      <c r="Q2100" s="85"/>
      <c r="R2100" s="85"/>
      <c r="S2100" s="85"/>
      <c r="T2100" s="87" t="s">
        <v>14</v>
      </c>
      <c r="U2100" s="85"/>
      <c r="V2100" s="85"/>
      <c r="W2100" s="88"/>
    </row>
    <row r="2101" spans="6:23" s="81" customFormat="1" ht="11.25" outlineLevel="5" x14ac:dyDescent="0.2">
      <c r="F2101" s="82"/>
      <c r="G2101" s="83"/>
      <c r="H2101" s="21" t="str">
        <f t="shared" si="60"/>
        <v/>
      </c>
      <c r="I2101" s="84" t="s">
        <v>1607</v>
      </c>
      <c r="J2101" s="215"/>
      <c r="L2101" s="85"/>
      <c r="M2101" s="216">
        <v>120</v>
      </c>
      <c r="N2101" s="244"/>
      <c r="O2101" s="85"/>
      <c r="P2101" s="86"/>
      <c r="Q2101" s="85"/>
      <c r="R2101" s="85"/>
      <c r="S2101" s="85"/>
      <c r="T2101" s="87" t="s">
        <v>14</v>
      </c>
      <c r="U2101" s="85"/>
      <c r="V2101" s="85"/>
      <c r="W2101" s="88"/>
    </row>
    <row r="2102" spans="6:23" s="81" customFormat="1" ht="11.25" outlineLevel="5" x14ac:dyDescent="0.2">
      <c r="F2102" s="82"/>
      <c r="G2102" s="83"/>
      <c r="H2102" s="21" t="str">
        <f t="shared" si="60"/>
        <v/>
      </c>
      <c r="I2102" s="84" t="s">
        <v>1620</v>
      </c>
      <c r="J2102" s="215"/>
      <c r="L2102" s="85"/>
      <c r="M2102" s="216">
        <v>93.6</v>
      </c>
      <c r="N2102" s="244"/>
      <c r="O2102" s="85"/>
      <c r="P2102" s="86"/>
      <c r="Q2102" s="85"/>
      <c r="R2102" s="85"/>
      <c r="S2102" s="85"/>
      <c r="T2102" s="87" t="s">
        <v>14</v>
      </c>
      <c r="U2102" s="85"/>
      <c r="V2102" s="85"/>
      <c r="W2102" s="88"/>
    </row>
    <row r="2103" spans="6:23" s="81" customFormat="1" ht="11.25" outlineLevel="5" x14ac:dyDescent="0.2">
      <c r="F2103" s="82"/>
      <c r="G2103" s="83"/>
      <c r="H2103" s="21" t="str">
        <f t="shared" si="60"/>
        <v/>
      </c>
      <c r="I2103" s="84" t="s">
        <v>1605</v>
      </c>
      <c r="J2103" s="215"/>
      <c r="L2103" s="85"/>
      <c r="M2103" s="216">
        <v>21.6</v>
      </c>
      <c r="N2103" s="244"/>
      <c r="O2103" s="85"/>
      <c r="P2103" s="86"/>
      <c r="Q2103" s="85"/>
      <c r="R2103" s="85"/>
      <c r="S2103" s="85"/>
      <c r="T2103" s="87" t="s">
        <v>14</v>
      </c>
      <c r="U2103" s="85"/>
      <c r="V2103" s="85"/>
      <c r="W2103" s="88"/>
    </row>
    <row r="2104" spans="6:23" s="81" customFormat="1" ht="11.25" outlineLevel="5" x14ac:dyDescent="0.2">
      <c r="F2104" s="82"/>
      <c r="G2104" s="83"/>
      <c r="H2104" s="21" t="str">
        <f t="shared" si="60"/>
        <v/>
      </c>
      <c r="I2104" s="84" t="s">
        <v>1621</v>
      </c>
      <c r="J2104" s="215"/>
      <c r="L2104" s="85"/>
      <c r="M2104" s="216">
        <v>60</v>
      </c>
      <c r="N2104" s="244"/>
      <c r="O2104" s="85"/>
      <c r="P2104" s="86"/>
      <c r="Q2104" s="85"/>
      <c r="R2104" s="85"/>
      <c r="S2104" s="85"/>
      <c r="T2104" s="87" t="s">
        <v>14</v>
      </c>
      <c r="U2104" s="85"/>
      <c r="V2104" s="85"/>
      <c r="W2104" s="88"/>
    </row>
    <row r="2105" spans="6:23" s="81" customFormat="1" ht="11.25" outlineLevel="5" x14ac:dyDescent="0.2">
      <c r="F2105" s="82"/>
      <c r="G2105" s="83"/>
      <c r="H2105" s="21" t="str">
        <f t="shared" si="60"/>
        <v/>
      </c>
      <c r="I2105" s="84" t="s">
        <v>1579</v>
      </c>
      <c r="J2105" s="215"/>
      <c r="L2105" s="85"/>
      <c r="M2105" s="216">
        <v>7.2</v>
      </c>
      <c r="N2105" s="244"/>
      <c r="O2105" s="85"/>
      <c r="P2105" s="86"/>
      <c r="Q2105" s="85"/>
      <c r="R2105" s="85"/>
      <c r="S2105" s="85"/>
      <c r="T2105" s="87" t="s">
        <v>14</v>
      </c>
      <c r="U2105" s="85"/>
      <c r="V2105" s="85"/>
      <c r="W2105" s="88"/>
    </row>
    <row r="2106" spans="6:23" s="81" customFormat="1" ht="11.25" outlineLevel="5" x14ac:dyDescent="0.2">
      <c r="F2106" s="82"/>
      <c r="G2106" s="83"/>
      <c r="H2106" s="21" t="str">
        <f t="shared" si="60"/>
        <v/>
      </c>
      <c r="I2106" s="84" t="s">
        <v>1580</v>
      </c>
      <c r="J2106" s="215"/>
      <c r="L2106" s="85"/>
      <c r="M2106" s="216">
        <v>3.6</v>
      </c>
      <c r="N2106" s="244"/>
      <c r="O2106" s="85"/>
      <c r="P2106" s="86"/>
      <c r="Q2106" s="85"/>
      <c r="R2106" s="85"/>
      <c r="S2106" s="85"/>
      <c r="T2106" s="87" t="s">
        <v>14</v>
      </c>
      <c r="U2106" s="85"/>
      <c r="V2106" s="85"/>
      <c r="W2106" s="88"/>
    </row>
    <row r="2107" spans="6:23" s="81" customFormat="1" ht="11.25" outlineLevel="5" x14ac:dyDescent="0.2">
      <c r="F2107" s="82"/>
      <c r="G2107" s="83"/>
      <c r="H2107" s="21" t="str">
        <f t="shared" si="60"/>
        <v/>
      </c>
      <c r="I2107" s="84" t="s">
        <v>1483</v>
      </c>
      <c r="J2107" s="215"/>
      <c r="L2107" s="85"/>
      <c r="M2107" s="216">
        <v>1.8</v>
      </c>
      <c r="N2107" s="244"/>
      <c r="O2107" s="85"/>
      <c r="P2107" s="86"/>
      <c r="Q2107" s="85"/>
      <c r="R2107" s="85"/>
      <c r="S2107" s="85"/>
      <c r="T2107" s="87" t="s">
        <v>14</v>
      </c>
      <c r="U2107" s="85"/>
      <c r="V2107" s="85"/>
      <c r="W2107" s="88"/>
    </row>
    <row r="2108" spans="6:23" s="81" customFormat="1" ht="11.25" outlineLevel="5" x14ac:dyDescent="0.2">
      <c r="F2108" s="82"/>
      <c r="G2108" s="83"/>
      <c r="H2108" s="21" t="str">
        <f t="shared" si="60"/>
        <v/>
      </c>
      <c r="I2108" s="84" t="s">
        <v>1655</v>
      </c>
      <c r="J2108" s="215"/>
      <c r="L2108" s="85"/>
      <c r="M2108" s="216">
        <v>2.25</v>
      </c>
      <c r="N2108" s="244"/>
      <c r="O2108" s="85"/>
      <c r="P2108" s="86"/>
      <c r="Q2108" s="85"/>
      <c r="R2108" s="85"/>
      <c r="S2108" s="85"/>
      <c r="T2108" s="87" t="s">
        <v>14</v>
      </c>
      <c r="U2108" s="85"/>
      <c r="V2108" s="85"/>
      <c r="W2108" s="88"/>
    </row>
    <row r="2109" spans="6:23" s="81" customFormat="1" ht="11.25" outlineLevel="5" x14ac:dyDescent="0.2">
      <c r="F2109" s="82"/>
      <c r="G2109" s="83"/>
      <c r="H2109" s="21" t="str">
        <f t="shared" si="60"/>
        <v/>
      </c>
      <c r="I2109" s="84" t="s">
        <v>1656</v>
      </c>
      <c r="J2109" s="215"/>
      <c r="L2109" s="85"/>
      <c r="M2109" s="216">
        <v>2.25</v>
      </c>
      <c r="N2109" s="244"/>
      <c r="O2109" s="85"/>
      <c r="P2109" s="86"/>
      <c r="Q2109" s="85"/>
      <c r="R2109" s="85"/>
      <c r="S2109" s="85"/>
      <c r="T2109" s="87" t="s">
        <v>14</v>
      </c>
      <c r="U2109" s="85"/>
      <c r="V2109" s="85"/>
      <c r="W2109" s="88"/>
    </row>
    <row r="2110" spans="6:23" s="81" customFormat="1" ht="11.25" outlineLevel="5" x14ac:dyDescent="0.2">
      <c r="F2110" s="82"/>
      <c r="G2110" s="83"/>
      <c r="H2110" s="21" t="str">
        <f t="shared" si="60"/>
        <v/>
      </c>
      <c r="I2110" s="84" t="s">
        <v>1570</v>
      </c>
      <c r="J2110" s="215"/>
      <c r="L2110" s="85"/>
      <c r="M2110" s="216">
        <v>1.6</v>
      </c>
      <c r="N2110" s="244"/>
      <c r="O2110" s="85"/>
      <c r="P2110" s="86"/>
      <c r="Q2110" s="85"/>
      <c r="R2110" s="85"/>
      <c r="S2110" s="85"/>
      <c r="T2110" s="87" t="s">
        <v>14</v>
      </c>
      <c r="U2110" s="85"/>
      <c r="V2110" s="85"/>
      <c r="W2110" s="88"/>
    </row>
    <row r="2111" spans="6:23" s="81" customFormat="1" ht="11.25" outlineLevel="5" x14ac:dyDescent="0.2">
      <c r="F2111" s="82"/>
      <c r="G2111" s="83"/>
      <c r="H2111" s="21" t="str">
        <f t="shared" si="60"/>
        <v/>
      </c>
      <c r="I2111" s="84" t="s">
        <v>1573</v>
      </c>
      <c r="J2111" s="215"/>
      <c r="L2111" s="85"/>
      <c r="M2111" s="216">
        <v>1</v>
      </c>
      <c r="N2111" s="244"/>
      <c r="O2111" s="85"/>
      <c r="P2111" s="86"/>
      <c r="Q2111" s="85"/>
      <c r="R2111" s="85"/>
      <c r="S2111" s="85"/>
      <c r="T2111" s="87" t="s">
        <v>14</v>
      </c>
      <c r="U2111" s="85"/>
      <c r="V2111" s="85"/>
      <c r="W2111" s="88"/>
    </row>
    <row r="2112" spans="6:23" s="81" customFormat="1" ht="11.25" outlineLevel="5" x14ac:dyDescent="0.2">
      <c r="F2112" s="82"/>
      <c r="G2112" s="83"/>
      <c r="H2112" s="21" t="str">
        <f t="shared" si="60"/>
        <v/>
      </c>
      <c r="I2112" s="84" t="s">
        <v>1131</v>
      </c>
      <c r="J2112" s="215"/>
      <c r="L2112" s="85"/>
      <c r="M2112" s="216">
        <v>0</v>
      </c>
      <c r="N2112" s="244"/>
      <c r="O2112" s="85"/>
      <c r="P2112" s="86"/>
      <c r="Q2112" s="85"/>
      <c r="R2112" s="85"/>
      <c r="S2112" s="85"/>
      <c r="T2112" s="87" t="s">
        <v>14</v>
      </c>
      <c r="U2112" s="85"/>
      <c r="V2112" s="85"/>
      <c r="W2112" s="88"/>
    </row>
    <row r="2113" spans="6:25" s="81" customFormat="1" ht="11.25" outlineLevel="5" x14ac:dyDescent="0.2">
      <c r="F2113" s="82"/>
      <c r="G2113" s="83"/>
      <c r="H2113" s="21" t="str">
        <f t="shared" si="60"/>
        <v/>
      </c>
      <c r="I2113" s="84" t="s">
        <v>1622</v>
      </c>
      <c r="J2113" s="215"/>
      <c r="L2113" s="85"/>
      <c r="M2113" s="216">
        <v>18</v>
      </c>
      <c r="N2113" s="244"/>
      <c r="O2113" s="85"/>
      <c r="P2113" s="86"/>
      <c r="Q2113" s="85"/>
      <c r="R2113" s="85"/>
      <c r="S2113" s="85"/>
      <c r="T2113" s="87" t="s">
        <v>14</v>
      </c>
      <c r="U2113" s="85"/>
      <c r="V2113" s="85"/>
      <c r="W2113" s="88"/>
    </row>
    <row r="2114" spans="6:25" s="81" customFormat="1" ht="11.25" outlineLevel="5" x14ac:dyDescent="0.2">
      <c r="F2114" s="82"/>
      <c r="G2114" s="83"/>
      <c r="H2114" s="21" t="str">
        <f t="shared" si="60"/>
        <v/>
      </c>
      <c r="I2114" s="84" t="s">
        <v>1582</v>
      </c>
      <c r="J2114" s="215"/>
      <c r="L2114" s="85"/>
      <c r="M2114" s="216">
        <v>4.8</v>
      </c>
      <c r="N2114" s="244"/>
      <c r="O2114" s="85"/>
      <c r="P2114" s="86"/>
      <c r="Q2114" s="85"/>
      <c r="R2114" s="85"/>
      <c r="S2114" s="85"/>
      <c r="T2114" s="87" t="s">
        <v>14</v>
      </c>
      <c r="U2114" s="85"/>
      <c r="V2114" s="85"/>
      <c r="W2114" s="88"/>
    </row>
    <row r="2115" spans="6:25" s="81" customFormat="1" ht="11.25" outlineLevel="5" x14ac:dyDescent="0.2">
      <c r="F2115" s="82"/>
      <c r="G2115" s="83"/>
      <c r="H2115" s="21" t="str">
        <f t="shared" si="60"/>
        <v/>
      </c>
      <c r="I2115" s="84" t="s">
        <v>1623</v>
      </c>
      <c r="J2115" s="215"/>
      <c r="L2115" s="85"/>
      <c r="M2115" s="216">
        <v>1.35</v>
      </c>
      <c r="N2115" s="244"/>
      <c r="O2115" s="85"/>
      <c r="P2115" s="86"/>
      <c r="Q2115" s="85"/>
      <c r="R2115" s="85"/>
      <c r="S2115" s="85"/>
      <c r="T2115" s="87" t="s">
        <v>14</v>
      </c>
      <c r="U2115" s="85"/>
      <c r="V2115" s="85"/>
      <c r="W2115" s="88"/>
    </row>
    <row r="2116" spans="6:25" s="81" customFormat="1" ht="11.25" outlineLevel="5" x14ac:dyDescent="0.2">
      <c r="F2116" s="82"/>
      <c r="G2116" s="83"/>
      <c r="H2116" s="21" t="str">
        <f t="shared" si="60"/>
        <v/>
      </c>
      <c r="I2116" s="84" t="s">
        <v>1553</v>
      </c>
      <c r="J2116" s="215"/>
      <c r="L2116" s="85"/>
      <c r="M2116" s="216">
        <v>4.8</v>
      </c>
      <c r="N2116" s="244"/>
      <c r="O2116" s="85"/>
      <c r="P2116" s="86"/>
      <c r="Q2116" s="85"/>
      <c r="R2116" s="85"/>
      <c r="S2116" s="85"/>
      <c r="T2116" s="87" t="s">
        <v>14</v>
      </c>
      <c r="U2116" s="85"/>
      <c r="V2116" s="85"/>
      <c r="W2116" s="88"/>
    </row>
    <row r="2117" spans="6:25" s="81" customFormat="1" ht="11.25" outlineLevel="5" x14ac:dyDescent="0.2">
      <c r="F2117" s="82"/>
      <c r="G2117" s="83"/>
      <c r="H2117" s="21" t="str">
        <f t="shared" si="60"/>
        <v/>
      </c>
      <c r="I2117" s="84" t="s">
        <v>1584</v>
      </c>
      <c r="J2117" s="215"/>
      <c r="L2117" s="85"/>
      <c r="M2117" s="216">
        <v>4.8</v>
      </c>
      <c r="N2117" s="244"/>
      <c r="O2117" s="85"/>
      <c r="P2117" s="86"/>
      <c r="Q2117" s="85"/>
      <c r="R2117" s="85"/>
      <c r="S2117" s="85"/>
      <c r="T2117" s="87" t="s">
        <v>14</v>
      </c>
      <c r="U2117" s="85"/>
      <c r="V2117" s="85"/>
      <c r="W2117" s="88"/>
    </row>
    <row r="2118" spans="6:25" s="81" customFormat="1" ht="11.25" outlineLevel="5" x14ac:dyDescent="0.2">
      <c r="F2118" s="82"/>
      <c r="G2118" s="83"/>
      <c r="H2118" s="21" t="str">
        <f t="shared" si="60"/>
        <v/>
      </c>
      <c r="I2118" s="84" t="s">
        <v>1624</v>
      </c>
      <c r="J2118" s="215"/>
      <c r="L2118" s="85"/>
      <c r="M2118" s="216">
        <v>25.200000000000003</v>
      </c>
      <c r="N2118" s="244"/>
      <c r="O2118" s="85"/>
      <c r="P2118" s="86"/>
      <c r="Q2118" s="85"/>
      <c r="R2118" s="85"/>
      <c r="S2118" s="85"/>
      <c r="T2118" s="87" t="s">
        <v>14</v>
      </c>
      <c r="U2118" s="85"/>
      <c r="V2118" s="85"/>
      <c r="W2118" s="88"/>
    </row>
    <row r="2119" spans="6:25" s="81" customFormat="1" ht="11.25" outlineLevel="5" x14ac:dyDescent="0.2">
      <c r="F2119" s="82"/>
      <c r="G2119" s="83"/>
      <c r="H2119" s="21" t="str">
        <f t="shared" si="60"/>
        <v/>
      </c>
      <c r="I2119" s="84" t="s">
        <v>1585</v>
      </c>
      <c r="J2119" s="215"/>
      <c r="L2119" s="85"/>
      <c r="M2119" s="216">
        <v>16.8</v>
      </c>
      <c r="N2119" s="244"/>
      <c r="O2119" s="85"/>
      <c r="P2119" s="86"/>
      <c r="Q2119" s="85"/>
      <c r="R2119" s="85"/>
      <c r="S2119" s="85"/>
      <c r="T2119" s="87" t="s">
        <v>14</v>
      </c>
      <c r="U2119" s="85"/>
      <c r="V2119" s="85"/>
      <c r="W2119" s="88"/>
    </row>
    <row r="2120" spans="6:25" s="81" customFormat="1" ht="11.25" outlineLevel="5" x14ac:dyDescent="0.2">
      <c r="F2120" s="82"/>
      <c r="G2120" s="83"/>
      <c r="H2120" s="21" t="str">
        <f t="shared" si="60"/>
        <v/>
      </c>
      <c r="I2120" s="84" t="s">
        <v>1587</v>
      </c>
      <c r="J2120" s="215"/>
      <c r="L2120" s="85"/>
      <c r="M2120" s="216">
        <v>8.4</v>
      </c>
      <c r="N2120" s="244"/>
      <c r="O2120" s="85"/>
      <c r="P2120" s="86"/>
      <c r="Q2120" s="85"/>
      <c r="R2120" s="85"/>
      <c r="S2120" s="85"/>
      <c r="T2120" s="87" t="s">
        <v>14</v>
      </c>
      <c r="U2120" s="85"/>
      <c r="V2120" s="85"/>
      <c r="W2120" s="88"/>
    </row>
    <row r="2121" spans="6:25" s="81" customFormat="1" ht="11.25" outlineLevel="5" x14ac:dyDescent="0.2">
      <c r="F2121" s="82"/>
      <c r="G2121" s="83"/>
      <c r="H2121" s="21" t="str">
        <f t="shared" si="60"/>
        <v/>
      </c>
      <c r="I2121" s="84" t="s">
        <v>1625</v>
      </c>
      <c r="J2121" s="215"/>
      <c r="L2121" s="85"/>
      <c r="M2121" s="216">
        <v>25.200000000000003</v>
      </c>
      <c r="N2121" s="244"/>
      <c r="O2121" s="85"/>
      <c r="P2121" s="86"/>
      <c r="Q2121" s="85"/>
      <c r="R2121" s="85"/>
      <c r="S2121" s="85"/>
      <c r="T2121" s="87" t="s">
        <v>14</v>
      </c>
      <c r="U2121" s="85"/>
      <c r="V2121" s="85"/>
      <c r="W2121" s="88"/>
    </row>
    <row r="2122" spans="6:25" s="81" customFormat="1" ht="11.25" outlineLevel="5" x14ac:dyDescent="0.2">
      <c r="F2122" s="82"/>
      <c r="G2122" s="83"/>
      <c r="H2122" s="21" t="str">
        <f t="shared" si="60"/>
        <v/>
      </c>
      <c r="I2122" s="84" t="s">
        <v>1589</v>
      </c>
      <c r="J2122" s="215"/>
      <c r="L2122" s="85"/>
      <c r="M2122" s="216">
        <v>4.8</v>
      </c>
      <c r="N2122" s="244"/>
      <c r="O2122" s="85"/>
      <c r="P2122" s="86"/>
      <c r="Q2122" s="85"/>
      <c r="R2122" s="85"/>
      <c r="S2122" s="85"/>
      <c r="T2122" s="87" t="s">
        <v>14</v>
      </c>
      <c r="U2122" s="85"/>
      <c r="V2122" s="85"/>
      <c r="W2122" s="88"/>
    </row>
    <row r="2123" spans="6:25" s="81" customFormat="1" ht="11.25" outlineLevel="5" x14ac:dyDescent="0.2">
      <c r="F2123" s="82"/>
      <c r="G2123" s="83"/>
      <c r="H2123" s="21" t="str">
        <f t="shared" si="60"/>
        <v/>
      </c>
      <c r="I2123" s="84" t="s">
        <v>1590</v>
      </c>
      <c r="J2123" s="215"/>
      <c r="L2123" s="85"/>
      <c r="M2123" s="216">
        <v>4.8</v>
      </c>
      <c r="N2123" s="244"/>
      <c r="O2123" s="85"/>
      <c r="P2123" s="86"/>
      <c r="Q2123" s="85"/>
      <c r="R2123" s="85"/>
      <c r="S2123" s="85"/>
      <c r="T2123" s="87" t="s">
        <v>14</v>
      </c>
      <c r="U2123" s="85"/>
      <c r="V2123" s="85"/>
      <c r="W2123" s="88"/>
    </row>
    <row r="2124" spans="6:25" s="81" customFormat="1" ht="11.25" outlineLevel="5" x14ac:dyDescent="0.2">
      <c r="F2124" s="82"/>
      <c r="G2124" s="83"/>
      <c r="H2124" s="21" t="str">
        <f t="shared" si="60"/>
        <v/>
      </c>
      <c r="I2124" s="84" t="s">
        <v>1591</v>
      </c>
      <c r="J2124" s="215"/>
      <c r="L2124" s="85"/>
      <c r="M2124" s="216">
        <v>4.8</v>
      </c>
      <c r="N2124" s="244"/>
      <c r="O2124" s="85"/>
      <c r="P2124" s="86"/>
      <c r="Q2124" s="85"/>
      <c r="R2124" s="85"/>
      <c r="S2124" s="85"/>
      <c r="T2124" s="87" t="s">
        <v>14</v>
      </c>
      <c r="U2124" s="85"/>
      <c r="V2124" s="85"/>
      <c r="W2124" s="88"/>
    </row>
    <row r="2125" spans="6:25" s="81" customFormat="1" ht="11.25" outlineLevel="5" x14ac:dyDescent="0.2">
      <c r="F2125" s="82"/>
      <c r="G2125" s="83"/>
      <c r="H2125" s="21" t="str">
        <f t="shared" si="60"/>
        <v/>
      </c>
      <c r="I2125" s="84" t="s">
        <v>1574</v>
      </c>
      <c r="J2125" s="215"/>
      <c r="L2125" s="85"/>
      <c r="M2125" s="216">
        <v>10.6</v>
      </c>
      <c r="N2125" s="244"/>
      <c r="O2125" s="85"/>
      <c r="P2125" s="86"/>
      <c r="Q2125" s="85"/>
      <c r="R2125" s="85"/>
      <c r="S2125" s="85"/>
      <c r="T2125" s="87" t="s">
        <v>14</v>
      </c>
      <c r="U2125" s="85"/>
      <c r="V2125" s="85"/>
      <c r="W2125" s="88"/>
    </row>
    <row r="2126" spans="6:25" s="205" customFormat="1" ht="36" outlineLevel="4" x14ac:dyDescent="0.2">
      <c r="F2126" s="72">
        <v>204</v>
      </c>
      <c r="G2126" s="73" t="s">
        <v>34</v>
      </c>
      <c r="H2126" s="74" t="s">
        <v>594</v>
      </c>
      <c r="I2126" s="75" t="s">
        <v>3179</v>
      </c>
      <c r="J2126" s="73" t="s">
        <v>15</v>
      </c>
      <c r="K2126" s="76">
        <v>438.42500000000001</v>
      </c>
      <c r="L2126" s="77">
        <v>0</v>
      </c>
      <c r="M2126" s="206">
        <v>438.42500000000001</v>
      </c>
      <c r="N2126" s="232"/>
      <c r="O2126" s="77">
        <f>M2126*N2126</f>
        <v>0</v>
      </c>
      <c r="P2126" s="79">
        <v>2.5000000000000001E-4</v>
      </c>
      <c r="Q2126" s="80">
        <f>M2126*P2126</f>
        <v>0.10960625</v>
      </c>
      <c r="R2126" s="79"/>
      <c r="S2126" s="80">
        <f>M2126*R2126</f>
        <v>0</v>
      </c>
      <c r="T2126" s="78">
        <v>15</v>
      </c>
      <c r="U2126" s="78">
        <f>O2126*(T2126/100)</f>
        <v>0</v>
      </c>
      <c r="V2126" s="78">
        <f>O2126+U2126</f>
        <v>0</v>
      </c>
      <c r="W2126" s="75" t="s">
        <v>3076</v>
      </c>
      <c r="X2126" s="96" t="s">
        <v>1261</v>
      </c>
      <c r="Y2126" s="96">
        <v>1</v>
      </c>
    </row>
    <row r="2127" spans="6:25" s="71" customFormat="1" ht="22.5" outlineLevel="4" x14ac:dyDescent="0.2">
      <c r="F2127" s="207"/>
      <c r="G2127" s="208"/>
      <c r="H2127" s="19" t="s">
        <v>1053</v>
      </c>
      <c r="I2127" s="228" t="s">
        <v>2985</v>
      </c>
      <c r="J2127" s="221"/>
      <c r="K2127" s="221"/>
      <c r="L2127" s="221"/>
      <c r="M2127" s="221"/>
      <c r="N2127" s="245"/>
      <c r="O2127" s="231"/>
      <c r="P2127" s="209"/>
      <c r="Q2127" s="210"/>
      <c r="R2127" s="209"/>
      <c r="S2127" s="210"/>
      <c r="T2127" s="211"/>
      <c r="U2127" s="211"/>
      <c r="V2127" s="211"/>
      <c r="W2127" s="212"/>
      <c r="X2127" s="212"/>
      <c r="Y2127" s="212"/>
    </row>
    <row r="2128" spans="6:25" s="71" customFormat="1" ht="6" customHeight="1" outlineLevel="4" x14ac:dyDescent="0.2">
      <c r="F2128" s="207"/>
      <c r="G2128" s="208"/>
      <c r="H2128" s="20"/>
      <c r="I2128" s="212"/>
      <c r="J2128" s="208"/>
      <c r="K2128" s="213"/>
      <c r="L2128" s="214"/>
      <c r="M2128" s="213"/>
      <c r="N2128" s="241"/>
      <c r="O2128" s="214"/>
      <c r="P2128" s="209"/>
      <c r="Q2128" s="210"/>
      <c r="R2128" s="209"/>
      <c r="S2128" s="210"/>
      <c r="T2128" s="211"/>
      <c r="U2128" s="211"/>
      <c r="V2128" s="211"/>
      <c r="W2128" s="212"/>
      <c r="X2128" s="212"/>
      <c r="Y2128" s="212"/>
    </row>
    <row r="2129" spans="6:25" s="81" customFormat="1" ht="11.25" outlineLevel="5" x14ac:dyDescent="0.2">
      <c r="F2129" s="82"/>
      <c r="G2129" s="83"/>
      <c r="H2129" s="21" t="str">
        <f t="shared" ref="H2129:H2140" si="61">IF(AND(H2128&lt;&gt;"Výkaz výměr:",I2128=""),"Výkaz výměr:","")</f>
        <v>Výkaz výměr:</v>
      </c>
      <c r="I2129" s="84" t="s">
        <v>1256</v>
      </c>
      <c r="J2129" s="215"/>
      <c r="L2129" s="85"/>
      <c r="M2129" s="216">
        <v>0</v>
      </c>
      <c r="N2129" s="244"/>
      <c r="O2129" s="85"/>
      <c r="P2129" s="86"/>
      <c r="Q2129" s="85"/>
      <c r="R2129" s="85"/>
      <c r="S2129" s="85"/>
      <c r="T2129" s="87" t="s">
        <v>14</v>
      </c>
      <c r="U2129" s="85"/>
      <c r="V2129" s="85"/>
      <c r="W2129" s="88"/>
    </row>
    <row r="2130" spans="6:25" s="81" customFormat="1" ht="11.25" outlineLevel="5" x14ac:dyDescent="0.2">
      <c r="F2130" s="82"/>
      <c r="G2130" s="83"/>
      <c r="H2130" s="21" t="str">
        <f t="shared" si="61"/>
        <v/>
      </c>
      <c r="I2130" s="84" t="s">
        <v>1423</v>
      </c>
      <c r="J2130" s="215"/>
      <c r="L2130" s="85"/>
      <c r="M2130" s="216">
        <v>0</v>
      </c>
      <c r="N2130" s="244"/>
      <c r="O2130" s="85"/>
      <c r="P2130" s="86"/>
      <c r="Q2130" s="85"/>
      <c r="R2130" s="85"/>
      <c r="S2130" s="85"/>
      <c r="T2130" s="87" t="s">
        <v>14</v>
      </c>
      <c r="U2130" s="85"/>
      <c r="V2130" s="85"/>
      <c r="W2130" s="88"/>
    </row>
    <row r="2131" spans="6:25" s="81" customFormat="1" ht="11.25" outlineLevel="5" x14ac:dyDescent="0.2">
      <c r="F2131" s="82"/>
      <c r="G2131" s="83"/>
      <c r="H2131" s="21" t="str">
        <f t="shared" si="61"/>
        <v/>
      </c>
      <c r="I2131" s="84" t="s">
        <v>1100</v>
      </c>
      <c r="J2131" s="215"/>
      <c r="L2131" s="85"/>
      <c r="M2131" s="216">
        <v>0</v>
      </c>
      <c r="N2131" s="244"/>
      <c r="O2131" s="85"/>
      <c r="P2131" s="86"/>
      <c r="Q2131" s="85"/>
      <c r="R2131" s="85"/>
      <c r="S2131" s="85"/>
      <c r="T2131" s="87" t="s">
        <v>14</v>
      </c>
      <c r="U2131" s="85"/>
      <c r="V2131" s="85"/>
      <c r="W2131" s="88"/>
    </row>
    <row r="2132" spans="6:25" s="81" customFormat="1" ht="11.25" outlineLevel="5" x14ac:dyDescent="0.2">
      <c r="F2132" s="82"/>
      <c r="G2132" s="83"/>
      <c r="H2132" s="21" t="str">
        <f t="shared" si="61"/>
        <v/>
      </c>
      <c r="I2132" s="84" t="s">
        <v>2227</v>
      </c>
      <c r="J2132" s="215"/>
      <c r="L2132" s="85"/>
      <c r="M2132" s="216">
        <v>144.36000000000001</v>
      </c>
      <c r="N2132" s="244"/>
      <c r="O2132" s="85"/>
      <c r="P2132" s="86"/>
      <c r="Q2132" s="85"/>
      <c r="R2132" s="85"/>
      <c r="S2132" s="85"/>
      <c r="T2132" s="87" t="s">
        <v>14</v>
      </c>
      <c r="U2132" s="85"/>
      <c r="V2132" s="85"/>
      <c r="W2132" s="88"/>
    </row>
    <row r="2133" spans="6:25" s="81" customFormat="1" ht="11.25" outlineLevel="5" x14ac:dyDescent="0.2">
      <c r="F2133" s="82"/>
      <c r="G2133" s="83"/>
      <c r="H2133" s="21" t="str">
        <f t="shared" si="61"/>
        <v/>
      </c>
      <c r="I2133" s="84" t="s">
        <v>1269</v>
      </c>
      <c r="J2133" s="215"/>
      <c r="L2133" s="85"/>
      <c r="M2133" s="216">
        <v>28.91</v>
      </c>
      <c r="N2133" s="244"/>
      <c r="O2133" s="85"/>
      <c r="P2133" s="86"/>
      <c r="Q2133" s="85"/>
      <c r="R2133" s="85"/>
      <c r="S2133" s="85"/>
      <c r="T2133" s="87" t="s">
        <v>14</v>
      </c>
      <c r="U2133" s="85"/>
      <c r="V2133" s="85"/>
      <c r="W2133" s="88"/>
    </row>
    <row r="2134" spans="6:25" s="81" customFormat="1" ht="11.25" outlineLevel="5" x14ac:dyDescent="0.2">
      <c r="F2134" s="82"/>
      <c r="G2134" s="83"/>
      <c r="H2134" s="21" t="str">
        <f t="shared" si="61"/>
        <v/>
      </c>
      <c r="I2134" s="84" t="s">
        <v>1101</v>
      </c>
      <c r="J2134" s="215"/>
      <c r="L2134" s="85"/>
      <c r="M2134" s="216">
        <v>0</v>
      </c>
      <c r="N2134" s="244"/>
      <c r="O2134" s="85"/>
      <c r="P2134" s="86"/>
      <c r="Q2134" s="85"/>
      <c r="R2134" s="85"/>
      <c r="S2134" s="85"/>
      <c r="T2134" s="87" t="s">
        <v>14</v>
      </c>
      <c r="U2134" s="85"/>
      <c r="V2134" s="85"/>
      <c r="W2134" s="88"/>
    </row>
    <row r="2135" spans="6:25" s="81" customFormat="1" ht="11.25" outlineLevel="5" x14ac:dyDescent="0.2">
      <c r="F2135" s="82"/>
      <c r="G2135" s="83"/>
      <c r="H2135" s="21" t="str">
        <f t="shared" si="61"/>
        <v/>
      </c>
      <c r="I2135" s="84" t="s">
        <v>2227</v>
      </c>
      <c r="J2135" s="215"/>
      <c r="L2135" s="85"/>
      <c r="M2135" s="216">
        <v>144.36000000000001</v>
      </c>
      <c r="N2135" s="244"/>
      <c r="O2135" s="85"/>
      <c r="P2135" s="86"/>
      <c r="Q2135" s="85"/>
      <c r="R2135" s="85"/>
      <c r="S2135" s="85"/>
      <c r="T2135" s="87" t="s">
        <v>14</v>
      </c>
      <c r="U2135" s="85"/>
      <c r="V2135" s="85"/>
      <c r="W2135" s="88"/>
    </row>
    <row r="2136" spans="6:25" s="81" customFormat="1" ht="11.25" outlineLevel="5" x14ac:dyDescent="0.2">
      <c r="F2136" s="82"/>
      <c r="G2136" s="83"/>
      <c r="H2136" s="21" t="str">
        <f t="shared" si="61"/>
        <v/>
      </c>
      <c r="I2136" s="84" t="s">
        <v>1269</v>
      </c>
      <c r="J2136" s="215"/>
      <c r="L2136" s="85"/>
      <c r="M2136" s="216">
        <v>28.91</v>
      </c>
      <c r="N2136" s="244"/>
      <c r="O2136" s="85"/>
      <c r="P2136" s="86"/>
      <c r="Q2136" s="85"/>
      <c r="R2136" s="85"/>
      <c r="S2136" s="85"/>
      <c r="T2136" s="87" t="s">
        <v>14</v>
      </c>
      <c r="U2136" s="85"/>
      <c r="V2136" s="85"/>
      <c r="W2136" s="88"/>
    </row>
    <row r="2137" spans="6:25" s="81" customFormat="1" ht="11.25" outlineLevel="5" x14ac:dyDescent="0.2">
      <c r="F2137" s="82"/>
      <c r="G2137" s="83"/>
      <c r="H2137" s="21" t="str">
        <f t="shared" si="61"/>
        <v/>
      </c>
      <c r="I2137" s="84" t="s">
        <v>1102</v>
      </c>
      <c r="J2137" s="215"/>
      <c r="L2137" s="85"/>
      <c r="M2137" s="216">
        <v>0</v>
      </c>
      <c r="N2137" s="244"/>
      <c r="O2137" s="85"/>
      <c r="P2137" s="86"/>
      <c r="Q2137" s="85"/>
      <c r="R2137" s="85"/>
      <c r="S2137" s="85"/>
      <c r="T2137" s="87" t="s">
        <v>14</v>
      </c>
      <c r="U2137" s="85"/>
      <c r="V2137" s="85"/>
      <c r="W2137" s="88"/>
    </row>
    <row r="2138" spans="6:25" s="81" customFormat="1" ht="11.25" outlineLevel="5" x14ac:dyDescent="0.2">
      <c r="F2138" s="82"/>
      <c r="G2138" s="83"/>
      <c r="H2138" s="21" t="str">
        <f t="shared" si="61"/>
        <v/>
      </c>
      <c r="I2138" s="84" t="s">
        <v>1377</v>
      </c>
      <c r="J2138" s="215"/>
      <c r="L2138" s="85"/>
      <c r="M2138" s="216">
        <v>42.25</v>
      </c>
      <c r="N2138" s="244"/>
      <c r="O2138" s="85"/>
      <c r="P2138" s="86"/>
      <c r="Q2138" s="85"/>
      <c r="R2138" s="85"/>
      <c r="S2138" s="85"/>
      <c r="T2138" s="87" t="s">
        <v>14</v>
      </c>
      <c r="U2138" s="85"/>
      <c r="V2138" s="85"/>
      <c r="W2138" s="88"/>
    </row>
    <row r="2139" spans="6:25" s="81" customFormat="1" ht="11.25" outlineLevel="5" x14ac:dyDescent="0.2">
      <c r="F2139" s="82"/>
      <c r="G2139" s="83"/>
      <c r="H2139" s="21" t="str">
        <f t="shared" si="61"/>
        <v/>
      </c>
      <c r="I2139" s="84" t="s">
        <v>2080</v>
      </c>
      <c r="J2139" s="215"/>
      <c r="L2139" s="85"/>
      <c r="M2139" s="216">
        <v>49.634999999999998</v>
      </c>
      <c r="N2139" s="244"/>
      <c r="O2139" s="85"/>
      <c r="P2139" s="86"/>
      <c r="Q2139" s="85"/>
      <c r="R2139" s="85"/>
      <c r="S2139" s="85"/>
      <c r="T2139" s="87" t="s">
        <v>14</v>
      </c>
      <c r="U2139" s="85"/>
      <c r="V2139" s="85"/>
      <c r="W2139" s="88"/>
    </row>
    <row r="2140" spans="6:25" s="81" customFormat="1" ht="11.25" outlineLevel="5" x14ac:dyDescent="0.2">
      <c r="F2140" s="82"/>
      <c r="G2140" s="83"/>
      <c r="H2140" s="21" t="str">
        <f t="shared" si="61"/>
        <v/>
      </c>
      <c r="I2140" s="84" t="s">
        <v>11</v>
      </c>
      <c r="J2140" s="215"/>
      <c r="L2140" s="85"/>
      <c r="M2140" s="216">
        <v>438.42500000000001</v>
      </c>
      <c r="N2140" s="244"/>
      <c r="O2140" s="85"/>
      <c r="P2140" s="86"/>
      <c r="Q2140" s="85"/>
      <c r="R2140" s="85"/>
      <c r="S2140" s="85"/>
      <c r="T2140" s="87" t="s">
        <v>14</v>
      </c>
      <c r="U2140" s="85"/>
      <c r="V2140" s="85"/>
      <c r="W2140" s="88"/>
    </row>
    <row r="2141" spans="6:25" s="205" customFormat="1" ht="36" outlineLevel="4" x14ac:dyDescent="0.2">
      <c r="F2141" s="72">
        <v>205</v>
      </c>
      <c r="G2141" s="73" t="s">
        <v>34</v>
      </c>
      <c r="H2141" s="74" t="s">
        <v>594</v>
      </c>
      <c r="I2141" s="75" t="s">
        <v>3283</v>
      </c>
      <c r="J2141" s="73" t="s">
        <v>15</v>
      </c>
      <c r="K2141" s="76">
        <v>77.465000000000003</v>
      </c>
      <c r="L2141" s="77">
        <v>0</v>
      </c>
      <c r="M2141" s="206">
        <v>77.465000000000003</v>
      </c>
      <c r="N2141" s="232"/>
      <c r="O2141" s="77">
        <f>M2141*N2141</f>
        <v>0</v>
      </c>
      <c r="P2141" s="79">
        <v>2.5000000000000001E-4</v>
      </c>
      <c r="Q2141" s="80">
        <f>M2141*P2141</f>
        <v>1.9366250000000002E-2</v>
      </c>
      <c r="R2141" s="79"/>
      <c r="S2141" s="80">
        <f>M2141*R2141</f>
        <v>0</v>
      </c>
      <c r="T2141" s="78">
        <v>15</v>
      </c>
      <c r="U2141" s="78">
        <f>O2141*(T2141/100)</f>
        <v>0</v>
      </c>
      <c r="V2141" s="78">
        <f>O2141+U2141</f>
        <v>0</v>
      </c>
      <c r="W2141" s="75" t="s">
        <v>3076</v>
      </c>
      <c r="X2141" s="96" t="s">
        <v>1261</v>
      </c>
      <c r="Y2141" s="96">
        <v>1</v>
      </c>
    </row>
    <row r="2142" spans="6:25" s="71" customFormat="1" ht="22.5" outlineLevel="4" x14ac:dyDescent="0.2">
      <c r="F2142" s="207"/>
      <c r="G2142" s="208"/>
      <c r="H2142" s="19" t="s">
        <v>1053</v>
      </c>
      <c r="I2142" s="228" t="s">
        <v>2985</v>
      </c>
      <c r="J2142" s="221"/>
      <c r="K2142" s="221"/>
      <c r="L2142" s="221"/>
      <c r="M2142" s="221"/>
      <c r="N2142" s="245"/>
      <c r="O2142" s="231"/>
      <c r="P2142" s="209"/>
      <c r="Q2142" s="210"/>
      <c r="R2142" s="209"/>
      <c r="S2142" s="210"/>
      <c r="T2142" s="211"/>
      <c r="U2142" s="211"/>
      <c r="V2142" s="211"/>
      <c r="W2142" s="212"/>
      <c r="X2142" s="212"/>
      <c r="Y2142" s="212"/>
    </row>
    <row r="2143" spans="6:25" s="71" customFormat="1" ht="6" customHeight="1" outlineLevel="4" x14ac:dyDescent="0.2">
      <c r="F2143" s="207"/>
      <c r="G2143" s="208"/>
      <c r="H2143" s="20"/>
      <c r="I2143" s="212"/>
      <c r="J2143" s="208"/>
      <c r="K2143" s="213"/>
      <c r="L2143" s="214"/>
      <c r="M2143" s="213"/>
      <c r="N2143" s="241"/>
      <c r="O2143" s="214"/>
      <c r="P2143" s="209"/>
      <c r="Q2143" s="210"/>
      <c r="R2143" s="209"/>
      <c r="S2143" s="210"/>
      <c r="T2143" s="211"/>
      <c r="U2143" s="211"/>
      <c r="V2143" s="211"/>
      <c r="W2143" s="212"/>
      <c r="X2143" s="212"/>
      <c r="Y2143" s="212"/>
    </row>
    <row r="2144" spans="6:25" s="81" customFormat="1" ht="11.25" outlineLevel="5" x14ac:dyDescent="0.2">
      <c r="F2144" s="82"/>
      <c r="G2144" s="83"/>
      <c r="H2144" s="21" t="str">
        <f t="shared" ref="H2144:H2149" si="62">IF(AND(H2143&lt;&gt;"Výkaz výměr:",I2143=""),"Výkaz výměr:","")</f>
        <v>Výkaz výměr:</v>
      </c>
      <c r="I2144" s="84" t="s">
        <v>1256</v>
      </c>
      <c r="J2144" s="215"/>
      <c r="L2144" s="85"/>
      <c r="M2144" s="216">
        <v>0</v>
      </c>
      <c r="N2144" s="244"/>
      <c r="O2144" s="85"/>
      <c r="P2144" s="86"/>
      <c r="Q2144" s="85"/>
      <c r="R2144" s="85"/>
      <c r="S2144" s="85"/>
      <c r="T2144" s="87" t="s">
        <v>14</v>
      </c>
      <c r="U2144" s="85"/>
      <c r="V2144" s="85"/>
      <c r="W2144" s="88"/>
    </row>
    <row r="2145" spans="6:25" s="81" customFormat="1" ht="11.25" outlineLevel="5" x14ac:dyDescent="0.2">
      <c r="F2145" s="82"/>
      <c r="G2145" s="83"/>
      <c r="H2145" s="21" t="str">
        <f t="shared" si="62"/>
        <v/>
      </c>
      <c r="I2145" s="84" t="s">
        <v>2327</v>
      </c>
      <c r="J2145" s="215"/>
      <c r="L2145" s="85"/>
      <c r="M2145" s="216">
        <v>0</v>
      </c>
      <c r="N2145" s="244"/>
      <c r="O2145" s="85"/>
      <c r="P2145" s="86"/>
      <c r="Q2145" s="85"/>
      <c r="R2145" s="85"/>
      <c r="S2145" s="85"/>
      <c r="T2145" s="87" t="s">
        <v>14</v>
      </c>
      <c r="U2145" s="85"/>
      <c r="V2145" s="85"/>
      <c r="W2145" s="88"/>
    </row>
    <row r="2146" spans="6:25" s="81" customFormat="1" ht="11.25" outlineLevel="5" x14ac:dyDescent="0.2">
      <c r="F2146" s="82"/>
      <c r="G2146" s="83"/>
      <c r="H2146" s="21" t="str">
        <f t="shared" si="62"/>
        <v/>
      </c>
      <c r="I2146" s="84" t="s">
        <v>1102</v>
      </c>
      <c r="J2146" s="215"/>
      <c r="L2146" s="85"/>
      <c r="M2146" s="216">
        <v>0</v>
      </c>
      <c r="N2146" s="244"/>
      <c r="O2146" s="85"/>
      <c r="P2146" s="86"/>
      <c r="Q2146" s="85"/>
      <c r="R2146" s="85"/>
      <c r="S2146" s="85"/>
      <c r="T2146" s="87" t="s">
        <v>14</v>
      </c>
      <c r="U2146" s="85"/>
      <c r="V2146" s="85"/>
      <c r="W2146" s="88"/>
    </row>
    <row r="2147" spans="6:25" s="81" customFormat="1" ht="11.25" outlineLevel="5" x14ac:dyDescent="0.2">
      <c r="F2147" s="82"/>
      <c r="G2147" s="83"/>
      <c r="H2147" s="21" t="str">
        <f t="shared" si="62"/>
        <v/>
      </c>
      <c r="I2147" s="84" t="s">
        <v>167</v>
      </c>
      <c r="J2147" s="215"/>
      <c r="L2147" s="85"/>
      <c r="M2147" s="216">
        <v>48.25</v>
      </c>
      <c r="N2147" s="244"/>
      <c r="O2147" s="85"/>
      <c r="P2147" s="86"/>
      <c r="Q2147" s="85"/>
      <c r="R2147" s="85"/>
      <c r="S2147" s="85"/>
      <c r="T2147" s="87" t="s">
        <v>14</v>
      </c>
      <c r="U2147" s="85"/>
      <c r="V2147" s="85"/>
      <c r="W2147" s="88"/>
    </row>
    <row r="2148" spans="6:25" s="81" customFormat="1" ht="11.25" outlineLevel="5" x14ac:dyDescent="0.2">
      <c r="F2148" s="82"/>
      <c r="G2148" s="83"/>
      <c r="H2148" s="21" t="str">
        <f t="shared" si="62"/>
        <v/>
      </c>
      <c r="I2148" s="84" t="s">
        <v>1569</v>
      </c>
      <c r="J2148" s="215"/>
      <c r="L2148" s="85"/>
      <c r="M2148" s="216">
        <v>29.214999999999996</v>
      </c>
      <c r="N2148" s="244"/>
      <c r="O2148" s="85"/>
      <c r="P2148" s="86"/>
      <c r="Q2148" s="85"/>
      <c r="R2148" s="85"/>
      <c r="S2148" s="85"/>
      <c r="T2148" s="87" t="s">
        <v>14</v>
      </c>
      <c r="U2148" s="85"/>
      <c r="V2148" s="85"/>
      <c r="W2148" s="88"/>
    </row>
    <row r="2149" spans="6:25" s="81" customFormat="1" ht="11.25" outlineLevel="5" x14ac:dyDescent="0.2">
      <c r="F2149" s="82"/>
      <c r="G2149" s="83"/>
      <c r="H2149" s="21" t="str">
        <f t="shared" si="62"/>
        <v/>
      </c>
      <c r="I2149" s="84" t="s">
        <v>11</v>
      </c>
      <c r="J2149" s="215"/>
      <c r="L2149" s="85"/>
      <c r="M2149" s="216">
        <v>77.465000000000003</v>
      </c>
      <c r="N2149" s="244"/>
      <c r="O2149" s="85"/>
      <c r="P2149" s="86"/>
      <c r="Q2149" s="85"/>
      <c r="R2149" s="85"/>
      <c r="S2149" s="85"/>
      <c r="T2149" s="87" t="s">
        <v>14</v>
      </c>
      <c r="U2149" s="85"/>
      <c r="V2149" s="85"/>
      <c r="W2149" s="88"/>
    </row>
    <row r="2150" spans="6:25" s="205" customFormat="1" ht="36" outlineLevel="4" x14ac:dyDescent="0.2">
      <c r="F2150" s="72">
        <v>206</v>
      </c>
      <c r="G2150" s="73" t="s">
        <v>34</v>
      </c>
      <c r="H2150" s="74" t="s">
        <v>594</v>
      </c>
      <c r="I2150" s="75" t="s">
        <v>3326</v>
      </c>
      <c r="J2150" s="73" t="s">
        <v>15</v>
      </c>
      <c r="K2150" s="76">
        <v>16.7</v>
      </c>
      <c r="L2150" s="77">
        <v>0</v>
      </c>
      <c r="M2150" s="206">
        <v>16.7</v>
      </c>
      <c r="N2150" s="232"/>
      <c r="O2150" s="77">
        <f>M2150*N2150</f>
        <v>0</v>
      </c>
      <c r="P2150" s="79">
        <v>2.5000000000000001E-4</v>
      </c>
      <c r="Q2150" s="80">
        <f>M2150*P2150</f>
        <v>4.1749999999999999E-3</v>
      </c>
      <c r="R2150" s="79"/>
      <c r="S2150" s="80">
        <f>M2150*R2150</f>
        <v>0</v>
      </c>
      <c r="T2150" s="78">
        <v>15</v>
      </c>
      <c r="U2150" s="78">
        <f>O2150*(T2150/100)</f>
        <v>0</v>
      </c>
      <c r="V2150" s="78">
        <f>O2150+U2150</f>
        <v>0</v>
      </c>
      <c r="W2150" s="75" t="s">
        <v>3076</v>
      </c>
      <c r="X2150" s="96" t="s">
        <v>1261</v>
      </c>
      <c r="Y2150" s="96">
        <v>1</v>
      </c>
    </row>
    <row r="2151" spans="6:25" s="71" customFormat="1" ht="22.5" outlineLevel="4" x14ac:dyDescent="0.2">
      <c r="F2151" s="207"/>
      <c r="G2151" s="208"/>
      <c r="H2151" s="19" t="s">
        <v>1053</v>
      </c>
      <c r="I2151" s="228" t="s">
        <v>2985</v>
      </c>
      <c r="J2151" s="221"/>
      <c r="K2151" s="221"/>
      <c r="L2151" s="221"/>
      <c r="M2151" s="221"/>
      <c r="N2151" s="245"/>
      <c r="O2151" s="231"/>
      <c r="P2151" s="209"/>
      <c r="Q2151" s="210"/>
      <c r="R2151" s="209"/>
      <c r="S2151" s="210"/>
      <c r="T2151" s="211"/>
      <c r="U2151" s="211"/>
      <c r="V2151" s="211"/>
      <c r="W2151" s="212"/>
      <c r="X2151" s="212"/>
      <c r="Y2151" s="212"/>
    </row>
    <row r="2152" spans="6:25" s="71" customFormat="1" ht="6" customHeight="1" outlineLevel="4" x14ac:dyDescent="0.2">
      <c r="F2152" s="207"/>
      <c r="G2152" s="208"/>
      <c r="H2152" s="20"/>
      <c r="I2152" s="212"/>
      <c r="J2152" s="208"/>
      <c r="K2152" s="213"/>
      <c r="L2152" s="214"/>
      <c r="M2152" s="213"/>
      <c r="N2152" s="241"/>
      <c r="O2152" s="214"/>
      <c r="P2152" s="209"/>
      <c r="Q2152" s="210"/>
      <c r="R2152" s="209"/>
      <c r="S2152" s="210"/>
      <c r="T2152" s="211"/>
      <c r="U2152" s="211"/>
      <c r="V2152" s="211"/>
      <c r="W2152" s="212"/>
      <c r="X2152" s="212"/>
      <c r="Y2152" s="212"/>
    </row>
    <row r="2153" spans="6:25" s="81" customFormat="1" ht="11.25" outlineLevel="5" x14ac:dyDescent="0.2">
      <c r="F2153" s="82"/>
      <c r="G2153" s="83"/>
      <c r="H2153" s="21" t="str">
        <f t="shared" ref="H2153:H2159" si="63">IF(AND(H2152&lt;&gt;"Výkaz výměr:",I2152=""),"Výkaz výměr:","")</f>
        <v>Výkaz výměr:</v>
      </c>
      <c r="I2153" s="84" t="s">
        <v>1256</v>
      </c>
      <c r="J2153" s="215"/>
      <c r="L2153" s="85"/>
      <c r="M2153" s="216">
        <v>0</v>
      </c>
      <c r="N2153" s="244"/>
      <c r="O2153" s="85"/>
      <c r="P2153" s="86"/>
      <c r="Q2153" s="85"/>
      <c r="R2153" s="85"/>
      <c r="S2153" s="85"/>
      <c r="T2153" s="87" t="s">
        <v>14</v>
      </c>
      <c r="U2153" s="85"/>
      <c r="V2153" s="85"/>
      <c r="W2153" s="88"/>
    </row>
    <row r="2154" spans="6:25" s="81" customFormat="1" ht="11.25" outlineLevel="5" x14ac:dyDescent="0.2">
      <c r="F2154" s="82"/>
      <c r="G2154" s="83"/>
      <c r="H2154" s="21" t="str">
        <f t="shared" si="63"/>
        <v/>
      </c>
      <c r="I2154" s="84" t="s">
        <v>2432</v>
      </c>
      <c r="J2154" s="215"/>
      <c r="L2154" s="85"/>
      <c r="M2154" s="216">
        <v>0</v>
      </c>
      <c r="N2154" s="244"/>
      <c r="O2154" s="85"/>
      <c r="P2154" s="86"/>
      <c r="Q2154" s="85"/>
      <c r="R2154" s="85"/>
      <c r="S2154" s="85"/>
      <c r="T2154" s="87" t="s">
        <v>14</v>
      </c>
      <c r="U2154" s="85"/>
      <c r="V2154" s="85"/>
      <c r="W2154" s="88"/>
    </row>
    <row r="2155" spans="6:25" s="81" customFormat="1" ht="11.25" outlineLevel="5" x14ac:dyDescent="0.2">
      <c r="F2155" s="82"/>
      <c r="G2155" s="83"/>
      <c r="H2155" s="21" t="str">
        <f t="shared" si="63"/>
        <v/>
      </c>
      <c r="I2155" s="84" t="s">
        <v>1100</v>
      </c>
      <c r="J2155" s="215"/>
      <c r="L2155" s="85"/>
      <c r="M2155" s="216">
        <v>0</v>
      </c>
      <c r="N2155" s="244"/>
      <c r="O2155" s="85"/>
      <c r="P2155" s="86"/>
      <c r="Q2155" s="85"/>
      <c r="R2155" s="85"/>
      <c r="S2155" s="85"/>
      <c r="T2155" s="87" t="s">
        <v>14</v>
      </c>
      <c r="U2155" s="85"/>
      <c r="V2155" s="85"/>
      <c r="W2155" s="88"/>
    </row>
    <row r="2156" spans="6:25" s="81" customFormat="1" ht="11.25" outlineLevel="5" x14ac:dyDescent="0.2">
      <c r="F2156" s="82"/>
      <c r="G2156" s="83"/>
      <c r="H2156" s="21" t="str">
        <f t="shared" si="63"/>
        <v/>
      </c>
      <c r="I2156" s="84" t="s">
        <v>1206</v>
      </c>
      <c r="J2156" s="215"/>
      <c r="L2156" s="85"/>
      <c r="M2156" s="216">
        <v>5.9</v>
      </c>
      <c r="N2156" s="244"/>
      <c r="O2156" s="85"/>
      <c r="P2156" s="86"/>
      <c r="Q2156" s="85"/>
      <c r="R2156" s="85"/>
      <c r="S2156" s="85"/>
      <c r="T2156" s="87" t="s">
        <v>14</v>
      </c>
      <c r="U2156" s="85"/>
      <c r="V2156" s="85"/>
      <c r="W2156" s="88"/>
    </row>
    <row r="2157" spans="6:25" s="81" customFormat="1" ht="11.25" outlineLevel="5" x14ac:dyDescent="0.2">
      <c r="F2157" s="82"/>
      <c r="G2157" s="83"/>
      <c r="H2157" s="21" t="str">
        <f t="shared" si="63"/>
        <v/>
      </c>
      <c r="I2157" s="84" t="s">
        <v>1173</v>
      </c>
      <c r="J2157" s="215"/>
      <c r="L2157" s="85"/>
      <c r="M2157" s="216">
        <v>5.6</v>
      </c>
      <c r="N2157" s="244"/>
      <c r="O2157" s="85"/>
      <c r="P2157" s="86"/>
      <c r="Q2157" s="85"/>
      <c r="R2157" s="85"/>
      <c r="S2157" s="85"/>
      <c r="T2157" s="87" t="s">
        <v>14</v>
      </c>
      <c r="U2157" s="85"/>
      <c r="V2157" s="85"/>
      <c r="W2157" s="88"/>
    </row>
    <row r="2158" spans="6:25" s="81" customFormat="1" ht="11.25" outlineLevel="5" x14ac:dyDescent="0.2">
      <c r="F2158" s="82"/>
      <c r="G2158" s="83"/>
      <c r="H2158" s="21" t="str">
        <f t="shared" si="63"/>
        <v/>
      </c>
      <c r="I2158" s="84" t="s">
        <v>1172</v>
      </c>
      <c r="J2158" s="215"/>
      <c r="L2158" s="85"/>
      <c r="M2158" s="216">
        <v>5.1999999999999993</v>
      </c>
      <c r="N2158" s="244"/>
      <c r="O2158" s="85"/>
      <c r="P2158" s="86"/>
      <c r="Q2158" s="85"/>
      <c r="R2158" s="85"/>
      <c r="S2158" s="85"/>
      <c r="T2158" s="87" t="s">
        <v>14</v>
      </c>
      <c r="U2158" s="85"/>
      <c r="V2158" s="85"/>
      <c r="W2158" s="88"/>
    </row>
    <row r="2159" spans="6:25" s="81" customFormat="1" ht="11.25" outlineLevel="5" x14ac:dyDescent="0.2">
      <c r="F2159" s="82"/>
      <c r="G2159" s="83"/>
      <c r="H2159" s="21" t="str">
        <f t="shared" si="63"/>
        <v/>
      </c>
      <c r="I2159" s="84" t="s">
        <v>11</v>
      </c>
      <c r="J2159" s="215"/>
      <c r="L2159" s="85"/>
      <c r="M2159" s="216">
        <v>16.7</v>
      </c>
      <c r="N2159" s="244"/>
      <c r="O2159" s="85"/>
      <c r="P2159" s="86"/>
      <c r="Q2159" s="85"/>
      <c r="R2159" s="85"/>
      <c r="S2159" s="85"/>
      <c r="T2159" s="87" t="s">
        <v>14</v>
      </c>
      <c r="U2159" s="85"/>
      <c r="V2159" s="85"/>
      <c r="W2159" s="88"/>
    </row>
    <row r="2160" spans="6:25" s="205" customFormat="1" ht="36" outlineLevel="4" x14ac:dyDescent="0.2">
      <c r="F2160" s="72">
        <v>207</v>
      </c>
      <c r="G2160" s="73" t="s">
        <v>34</v>
      </c>
      <c r="H2160" s="74" t="s">
        <v>594</v>
      </c>
      <c r="I2160" s="75" t="s">
        <v>3350</v>
      </c>
      <c r="J2160" s="73" t="s">
        <v>15</v>
      </c>
      <c r="K2160" s="76">
        <v>1637.5499999999995</v>
      </c>
      <c r="L2160" s="77">
        <v>0</v>
      </c>
      <c r="M2160" s="206">
        <v>1637.5499999999995</v>
      </c>
      <c r="N2160" s="232"/>
      <c r="O2160" s="77">
        <f>M2160*N2160</f>
        <v>0</v>
      </c>
      <c r="P2160" s="79">
        <v>2.5000000000000001E-4</v>
      </c>
      <c r="Q2160" s="80">
        <f>M2160*P2160</f>
        <v>0.4093874999999999</v>
      </c>
      <c r="R2160" s="79"/>
      <c r="S2160" s="80">
        <f>M2160*R2160</f>
        <v>0</v>
      </c>
      <c r="T2160" s="78">
        <v>15</v>
      </c>
      <c r="U2160" s="78">
        <f>O2160*(T2160/100)</f>
        <v>0</v>
      </c>
      <c r="V2160" s="78">
        <f>O2160+U2160</f>
        <v>0</v>
      </c>
      <c r="W2160" s="75" t="s">
        <v>3076</v>
      </c>
      <c r="X2160" s="96" t="s">
        <v>1261</v>
      </c>
      <c r="Y2160" s="96">
        <v>1</v>
      </c>
    </row>
    <row r="2161" spans="6:25" s="71" customFormat="1" ht="22.5" outlineLevel="4" x14ac:dyDescent="0.2">
      <c r="F2161" s="207"/>
      <c r="G2161" s="208"/>
      <c r="H2161" s="19" t="s">
        <v>1053</v>
      </c>
      <c r="I2161" s="228" t="s">
        <v>2985</v>
      </c>
      <c r="J2161" s="221"/>
      <c r="K2161" s="221"/>
      <c r="L2161" s="221"/>
      <c r="M2161" s="221"/>
      <c r="N2161" s="245"/>
      <c r="O2161" s="231"/>
      <c r="P2161" s="209"/>
      <c r="Q2161" s="210"/>
      <c r="R2161" s="209"/>
      <c r="S2161" s="210"/>
      <c r="T2161" s="211"/>
      <c r="U2161" s="211"/>
      <c r="V2161" s="211"/>
      <c r="W2161" s="212"/>
      <c r="X2161" s="212"/>
      <c r="Y2161" s="212"/>
    </row>
    <row r="2162" spans="6:25" s="71" customFormat="1" ht="6" customHeight="1" outlineLevel="4" x14ac:dyDescent="0.2">
      <c r="F2162" s="207"/>
      <c r="G2162" s="208"/>
      <c r="H2162" s="20"/>
      <c r="I2162" s="212"/>
      <c r="J2162" s="208"/>
      <c r="K2162" s="213"/>
      <c r="L2162" s="214"/>
      <c r="M2162" s="213"/>
      <c r="N2162" s="241"/>
      <c r="O2162" s="214"/>
      <c r="P2162" s="209"/>
      <c r="Q2162" s="210"/>
      <c r="R2162" s="209"/>
      <c r="S2162" s="210"/>
      <c r="T2162" s="211"/>
      <c r="U2162" s="211"/>
      <c r="V2162" s="211"/>
      <c r="W2162" s="212"/>
      <c r="X2162" s="212"/>
      <c r="Y2162" s="212"/>
    </row>
    <row r="2163" spans="6:25" s="81" customFormat="1" ht="11.25" outlineLevel="5" x14ac:dyDescent="0.2">
      <c r="F2163" s="82"/>
      <c r="G2163" s="83"/>
      <c r="H2163" s="21" t="str">
        <f t="shared" ref="H2163:H2196" si="64">IF(AND(H2162&lt;&gt;"Výkaz výměr:",I2162=""),"Výkaz výměr:","")</f>
        <v>Výkaz výměr:</v>
      </c>
      <c r="I2163" s="84" t="s">
        <v>1256</v>
      </c>
      <c r="J2163" s="215"/>
      <c r="L2163" s="85"/>
      <c r="M2163" s="216">
        <v>0</v>
      </c>
      <c r="N2163" s="244"/>
      <c r="O2163" s="85"/>
      <c r="P2163" s="86"/>
      <c r="Q2163" s="85"/>
      <c r="R2163" s="85"/>
      <c r="S2163" s="85"/>
      <c r="T2163" s="87" t="s">
        <v>14</v>
      </c>
      <c r="U2163" s="85"/>
      <c r="V2163" s="85"/>
      <c r="W2163" s="88"/>
    </row>
    <row r="2164" spans="6:25" s="81" customFormat="1" ht="11.25" outlineLevel="5" x14ac:dyDescent="0.2">
      <c r="F2164" s="82"/>
      <c r="G2164" s="83"/>
      <c r="H2164" s="21" t="str">
        <f t="shared" si="64"/>
        <v/>
      </c>
      <c r="I2164" s="84" t="s">
        <v>2063</v>
      </c>
      <c r="J2164" s="215"/>
      <c r="L2164" s="85"/>
      <c r="M2164" s="216">
        <v>0</v>
      </c>
      <c r="N2164" s="244"/>
      <c r="O2164" s="85"/>
      <c r="P2164" s="86"/>
      <c r="Q2164" s="85"/>
      <c r="R2164" s="85"/>
      <c r="S2164" s="85"/>
      <c r="T2164" s="87" t="s">
        <v>14</v>
      </c>
      <c r="U2164" s="85"/>
      <c r="V2164" s="85"/>
      <c r="W2164" s="88"/>
    </row>
    <row r="2165" spans="6:25" s="81" customFormat="1" ht="11.25" outlineLevel="5" x14ac:dyDescent="0.2">
      <c r="F2165" s="82"/>
      <c r="G2165" s="83"/>
      <c r="H2165" s="21" t="str">
        <f t="shared" si="64"/>
        <v/>
      </c>
      <c r="I2165" s="84" t="s">
        <v>1129</v>
      </c>
      <c r="J2165" s="215"/>
      <c r="L2165" s="85"/>
      <c r="M2165" s="216">
        <v>0</v>
      </c>
      <c r="N2165" s="244"/>
      <c r="O2165" s="85"/>
      <c r="P2165" s="86"/>
      <c r="Q2165" s="85"/>
      <c r="R2165" s="85"/>
      <c r="S2165" s="85"/>
      <c r="T2165" s="87" t="s">
        <v>14</v>
      </c>
      <c r="U2165" s="85"/>
      <c r="V2165" s="85"/>
      <c r="W2165" s="88"/>
    </row>
    <row r="2166" spans="6:25" s="81" customFormat="1" ht="11.25" outlineLevel="5" x14ac:dyDescent="0.2">
      <c r="F2166" s="82"/>
      <c r="G2166" s="83"/>
      <c r="H2166" s="21" t="str">
        <f t="shared" si="64"/>
        <v/>
      </c>
      <c r="I2166" s="84" t="s">
        <v>1650</v>
      </c>
      <c r="J2166" s="215"/>
      <c r="L2166" s="85"/>
      <c r="M2166" s="216">
        <v>357</v>
      </c>
      <c r="N2166" s="244"/>
      <c r="O2166" s="85"/>
      <c r="P2166" s="86"/>
      <c r="Q2166" s="85"/>
      <c r="R2166" s="85"/>
      <c r="S2166" s="85"/>
      <c r="T2166" s="87" t="s">
        <v>14</v>
      </c>
      <c r="U2166" s="85"/>
      <c r="V2166" s="85"/>
      <c r="W2166" s="88"/>
    </row>
    <row r="2167" spans="6:25" s="81" customFormat="1" ht="11.25" outlineLevel="5" x14ac:dyDescent="0.2">
      <c r="F2167" s="82"/>
      <c r="G2167" s="83"/>
      <c r="H2167" s="21" t="str">
        <f t="shared" si="64"/>
        <v/>
      </c>
      <c r="I2167" s="84" t="s">
        <v>1608</v>
      </c>
      <c r="J2167" s="215"/>
      <c r="L2167" s="85"/>
      <c r="M2167" s="216">
        <v>243</v>
      </c>
      <c r="N2167" s="244"/>
      <c r="O2167" s="85"/>
      <c r="P2167" s="86"/>
      <c r="Q2167" s="85"/>
      <c r="R2167" s="85"/>
      <c r="S2167" s="85"/>
      <c r="T2167" s="87" t="s">
        <v>14</v>
      </c>
      <c r="U2167" s="85"/>
      <c r="V2167" s="85"/>
      <c r="W2167" s="88"/>
    </row>
    <row r="2168" spans="6:25" s="81" customFormat="1" ht="11.25" outlineLevel="5" x14ac:dyDescent="0.2">
      <c r="F2168" s="82"/>
      <c r="G2168" s="83"/>
      <c r="H2168" s="21" t="str">
        <f t="shared" si="64"/>
        <v/>
      </c>
      <c r="I2168" s="84" t="s">
        <v>1619</v>
      </c>
      <c r="J2168" s="215"/>
      <c r="L2168" s="85"/>
      <c r="M2168" s="216">
        <v>61.2</v>
      </c>
      <c r="N2168" s="244"/>
      <c r="O2168" s="85"/>
      <c r="P2168" s="86"/>
      <c r="Q2168" s="85"/>
      <c r="R2168" s="85"/>
      <c r="S2168" s="85"/>
      <c r="T2168" s="87" t="s">
        <v>14</v>
      </c>
      <c r="U2168" s="85"/>
      <c r="V2168" s="85"/>
      <c r="W2168" s="88"/>
    </row>
    <row r="2169" spans="6:25" s="81" customFormat="1" ht="11.25" outlineLevel="5" x14ac:dyDescent="0.2">
      <c r="F2169" s="82"/>
      <c r="G2169" s="83"/>
      <c r="H2169" s="21" t="str">
        <f t="shared" si="64"/>
        <v/>
      </c>
      <c r="I2169" s="84" t="s">
        <v>1606</v>
      </c>
      <c r="J2169" s="215"/>
      <c r="L2169" s="85"/>
      <c r="M2169" s="216">
        <v>54</v>
      </c>
      <c r="N2169" s="244"/>
      <c r="O2169" s="85"/>
      <c r="P2169" s="86"/>
      <c r="Q2169" s="85"/>
      <c r="R2169" s="85"/>
      <c r="S2169" s="85"/>
      <c r="T2169" s="87" t="s">
        <v>14</v>
      </c>
      <c r="U2169" s="85"/>
      <c r="V2169" s="85"/>
      <c r="W2169" s="88"/>
    </row>
    <row r="2170" spans="6:25" s="81" customFormat="1" ht="11.25" outlineLevel="5" x14ac:dyDescent="0.2">
      <c r="F2170" s="82"/>
      <c r="G2170" s="83"/>
      <c r="H2170" s="21" t="str">
        <f t="shared" si="64"/>
        <v/>
      </c>
      <c r="I2170" s="84" t="s">
        <v>1483</v>
      </c>
      <c r="J2170" s="215"/>
      <c r="L2170" s="85"/>
      <c r="M2170" s="216">
        <v>1.8</v>
      </c>
      <c r="N2170" s="244"/>
      <c r="O2170" s="85"/>
      <c r="P2170" s="86"/>
      <c r="Q2170" s="85"/>
      <c r="R2170" s="85"/>
      <c r="S2170" s="85"/>
      <c r="T2170" s="87" t="s">
        <v>14</v>
      </c>
      <c r="U2170" s="85"/>
      <c r="V2170" s="85"/>
      <c r="W2170" s="88"/>
    </row>
    <row r="2171" spans="6:25" s="81" customFormat="1" ht="11.25" outlineLevel="5" x14ac:dyDescent="0.2">
      <c r="F2171" s="82"/>
      <c r="G2171" s="83"/>
      <c r="H2171" s="21" t="str">
        <f t="shared" si="64"/>
        <v/>
      </c>
      <c r="I2171" s="84" t="s">
        <v>1653</v>
      </c>
      <c r="J2171" s="215"/>
      <c r="L2171" s="85"/>
      <c r="M2171" s="216">
        <v>2.25</v>
      </c>
      <c r="N2171" s="244"/>
      <c r="O2171" s="85"/>
      <c r="P2171" s="86"/>
      <c r="Q2171" s="85"/>
      <c r="R2171" s="85"/>
      <c r="S2171" s="85"/>
      <c r="T2171" s="87" t="s">
        <v>14</v>
      </c>
      <c r="U2171" s="85"/>
      <c r="V2171" s="85"/>
      <c r="W2171" s="88"/>
    </row>
    <row r="2172" spans="6:25" s="81" customFormat="1" ht="11.25" outlineLevel="5" x14ac:dyDescent="0.2">
      <c r="F2172" s="82"/>
      <c r="G2172" s="83"/>
      <c r="H2172" s="21" t="str">
        <f t="shared" si="64"/>
        <v/>
      </c>
      <c r="I2172" s="84" t="s">
        <v>1654</v>
      </c>
      <c r="J2172" s="215"/>
      <c r="L2172" s="85"/>
      <c r="M2172" s="216">
        <v>2.25</v>
      </c>
      <c r="N2172" s="244"/>
      <c r="O2172" s="85"/>
      <c r="P2172" s="86"/>
      <c r="Q2172" s="85"/>
      <c r="R2172" s="85"/>
      <c r="S2172" s="85"/>
      <c r="T2172" s="87" t="s">
        <v>14</v>
      </c>
      <c r="U2172" s="85"/>
      <c r="V2172" s="85"/>
      <c r="W2172" s="88"/>
    </row>
    <row r="2173" spans="6:25" s="81" customFormat="1" ht="11.25" outlineLevel="5" x14ac:dyDescent="0.2">
      <c r="F2173" s="82"/>
      <c r="G2173" s="83"/>
      <c r="H2173" s="21" t="str">
        <f t="shared" si="64"/>
        <v/>
      </c>
      <c r="I2173" s="84" t="s">
        <v>1130</v>
      </c>
      <c r="J2173" s="215"/>
      <c r="L2173" s="85"/>
      <c r="M2173" s="216">
        <v>0</v>
      </c>
      <c r="N2173" s="244"/>
      <c r="O2173" s="85"/>
      <c r="P2173" s="86"/>
      <c r="Q2173" s="85"/>
      <c r="R2173" s="85"/>
      <c r="S2173" s="85"/>
      <c r="T2173" s="87" t="s">
        <v>14</v>
      </c>
      <c r="U2173" s="85"/>
      <c r="V2173" s="85"/>
      <c r="W2173" s="88"/>
    </row>
    <row r="2174" spans="6:25" s="81" customFormat="1" ht="11.25" outlineLevel="5" x14ac:dyDescent="0.2">
      <c r="F2174" s="82"/>
      <c r="G2174" s="83"/>
      <c r="H2174" s="21" t="str">
        <f t="shared" si="64"/>
        <v/>
      </c>
      <c r="I2174" s="84" t="s">
        <v>1651</v>
      </c>
      <c r="J2174" s="215"/>
      <c r="L2174" s="85"/>
      <c r="M2174" s="216">
        <v>480</v>
      </c>
      <c r="N2174" s="244"/>
      <c r="O2174" s="85"/>
      <c r="P2174" s="86"/>
      <c r="Q2174" s="85"/>
      <c r="R2174" s="85"/>
      <c r="S2174" s="85"/>
      <c r="T2174" s="87" t="s">
        <v>14</v>
      </c>
      <c r="U2174" s="85"/>
      <c r="V2174" s="85"/>
      <c r="W2174" s="88"/>
    </row>
    <row r="2175" spans="6:25" s="81" customFormat="1" ht="11.25" outlineLevel="5" x14ac:dyDescent="0.2">
      <c r="F2175" s="82"/>
      <c r="G2175" s="83"/>
      <c r="H2175" s="21" t="str">
        <f t="shared" si="64"/>
        <v/>
      </c>
      <c r="I2175" s="84" t="s">
        <v>1607</v>
      </c>
      <c r="J2175" s="215"/>
      <c r="L2175" s="85"/>
      <c r="M2175" s="216">
        <v>120</v>
      </c>
      <c r="N2175" s="244"/>
      <c r="O2175" s="85"/>
      <c r="P2175" s="86"/>
      <c r="Q2175" s="85"/>
      <c r="R2175" s="85"/>
      <c r="S2175" s="85"/>
      <c r="T2175" s="87" t="s">
        <v>14</v>
      </c>
      <c r="U2175" s="85"/>
      <c r="V2175" s="85"/>
      <c r="W2175" s="88"/>
    </row>
    <row r="2176" spans="6:25" s="81" customFormat="1" ht="11.25" outlineLevel="5" x14ac:dyDescent="0.2">
      <c r="F2176" s="82"/>
      <c r="G2176" s="83"/>
      <c r="H2176" s="21" t="str">
        <f t="shared" si="64"/>
        <v/>
      </c>
      <c r="I2176" s="84" t="s">
        <v>1620</v>
      </c>
      <c r="J2176" s="215"/>
      <c r="L2176" s="85"/>
      <c r="M2176" s="216">
        <v>93.6</v>
      </c>
      <c r="N2176" s="244"/>
      <c r="O2176" s="85"/>
      <c r="P2176" s="86"/>
      <c r="Q2176" s="85"/>
      <c r="R2176" s="85"/>
      <c r="S2176" s="85"/>
      <c r="T2176" s="87" t="s">
        <v>14</v>
      </c>
      <c r="U2176" s="85"/>
      <c r="V2176" s="85"/>
      <c r="W2176" s="88"/>
    </row>
    <row r="2177" spans="6:23" s="81" customFormat="1" ht="11.25" outlineLevel="5" x14ac:dyDescent="0.2">
      <c r="F2177" s="82"/>
      <c r="G2177" s="83"/>
      <c r="H2177" s="21" t="str">
        <f t="shared" si="64"/>
        <v/>
      </c>
      <c r="I2177" s="84" t="s">
        <v>1605</v>
      </c>
      <c r="J2177" s="215"/>
      <c r="L2177" s="85"/>
      <c r="M2177" s="216">
        <v>21.6</v>
      </c>
      <c r="N2177" s="244"/>
      <c r="O2177" s="85"/>
      <c r="P2177" s="86"/>
      <c r="Q2177" s="85"/>
      <c r="R2177" s="85"/>
      <c r="S2177" s="85"/>
      <c r="T2177" s="87" t="s">
        <v>14</v>
      </c>
      <c r="U2177" s="85"/>
      <c r="V2177" s="85"/>
      <c r="W2177" s="88"/>
    </row>
    <row r="2178" spans="6:23" s="81" customFormat="1" ht="11.25" outlineLevel="5" x14ac:dyDescent="0.2">
      <c r="F2178" s="82"/>
      <c r="G2178" s="83"/>
      <c r="H2178" s="21" t="str">
        <f t="shared" si="64"/>
        <v/>
      </c>
      <c r="I2178" s="84" t="s">
        <v>1621</v>
      </c>
      <c r="J2178" s="215"/>
      <c r="L2178" s="85"/>
      <c r="M2178" s="216">
        <v>60</v>
      </c>
      <c r="N2178" s="244"/>
      <c r="O2178" s="85"/>
      <c r="P2178" s="86"/>
      <c r="Q2178" s="85"/>
      <c r="R2178" s="85"/>
      <c r="S2178" s="85"/>
      <c r="T2178" s="87" t="s">
        <v>14</v>
      </c>
      <c r="U2178" s="85"/>
      <c r="V2178" s="85"/>
      <c r="W2178" s="88"/>
    </row>
    <row r="2179" spans="6:23" s="81" customFormat="1" ht="11.25" outlineLevel="5" x14ac:dyDescent="0.2">
      <c r="F2179" s="82"/>
      <c r="G2179" s="83"/>
      <c r="H2179" s="21" t="str">
        <f t="shared" si="64"/>
        <v/>
      </c>
      <c r="I2179" s="84" t="s">
        <v>1579</v>
      </c>
      <c r="J2179" s="215"/>
      <c r="L2179" s="85"/>
      <c r="M2179" s="216">
        <v>7.2</v>
      </c>
      <c r="N2179" s="244"/>
      <c r="O2179" s="85"/>
      <c r="P2179" s="86"/>
      <c r="Q2179" s="85"/>
      <c r="R2179" s="85"/>
      <c r="S2179" s="85"/>
      <c r="T2179" s="87" t="s">
        <v>14</v>
      </c>
      <c r="U2179" s="85"/>
      <c r="V2179" s="85"/>
      <c r="W2179" s="88"/>
    </row>
    <row r="2180" spans="6:23" s="81" customFormat="1" ht="11.25" outlineLevel="5" x14ac:dyDescent="0.2">
      <c r="F2180" s="82"/>
      <c r="G2180" s="83"/>
      <c r="H2180" s="21" t="str">
        <f t="shared" si="64"/>
        <v/>
      </c>
      <c r="I2180" s="84" t="s">
        <v>1580</v>
      </c>
      <c r="J2180" s="215"/>
      <c r="L2180" s="85"/>
      <c r="M2180" s="216">
        <v>3.6</v>
      </c>
      <c r="N2180" s="244"/>
      <c r="O2180" s="85"/>
      <c r="P2180" s="86"/>
      <c r="Q2180" s="85"/>
      <c r="R2180" s="85"/>
      <c r="S2180" s="85"/>
      <c r="T2180" s="87" t="s">
        <v>14</v>
      </c>
      <c r="U2180" s="85"/>
      <c r="V2180" s="85"/>
      <c r="W2180" s="88"/>
    </row>
    <row r="2181" spans="6:23" s="81" customFormat="1" ht="11.25" outlineLevel="5" x14ac:dyDescent="0.2">
      <c r="F2181" s="82"/>
      <c r="G2181" s="83"/>
      <c r="H2181" s="21" t="str">
        <f t="shared" si="64"/>
        <v/>
      </c>
      <c r="I2181" s="84" t="s">
        <v>1483</v>
      </c>
      <c r="J2181" s="215"/>
      <c r="L2181" s="85"/>
      <c r="M2181" s="216">
        <v>1.8</v>
      </c>
      <c r="N2181" s="244"/>
      <c r="O2181" s="85"/>
      <c r="P2181" s="86"/>
      <c r="Q2181" s="85"/>
      <c r="R2181" s="85"/>
      <c r="S2181" s="85"/>
      <c r="T2181" s="87" t="s">
        <v>14</v>
      </c>
      <c r="U2181" s="85"/>
      <c r="V2181" s="85"/>
      <c r="W2181" s="88"/>
    </row>
    <row r="2182" spans="6:23" s="81" customFormat="1" ht="11.25" outlineLevel="5" x14ac:dyDescent="0.2">
      <c r="F2182" s="82"/>
      <c r="G2182" s="83"/>
      <c r="H2182" s="21" t="str">
        <f t="shared" si="64"/>
        <v/>
      </c>
      <c r="I2182" s="84" t="s">
        <v>1655</v>
      </c>
      <c r="J2182" s="215"/>
      <c r="L2182" s="85"/>
      <c r="M2182" s="216">
        <v>2.25</v>
      </c>
      <c r="N2182" s="244"/>
      <c r="O2182" s="85"/>
      <c r="P2182" s="86"/>
      <c r="Q2182" s="85"/>
      <c r="R2182" s="85"/>
      <c r="S2182" s="85"/>
      <c r="T2182" s="87" t="s">
        <v>14</v>
      </c>
      <c r="U2182" s="85"/>
      <c r="V2182" s="85"/>
      <c r="W2182" s="88"/>
    </row>
    <row r="2183" spans="6:23" s="81" customFormat="1" ht="11.25" outlineLevel="5" x14ac:dyDescent="0.2">
      <c r="F2183" s="82"/>
      <c r="G2183" s="83"/>
      <c r="H2183" s="21" t="str">
        <f t="shared" si="64"/>
        <v/>
      </c>
      <c r="I2183" s="84" t="s">
        <v>1656</v>
      </c>
      <c r="J2183" s="215"/>
      <c r="L2183" s="85"/>
      <c r="M2183" s="216">
        <v>2.25</v>
      </c>
      <c r="N2183" s="244"/>
      <c r="O2183" s="85"/>
      <c r="P2183" s="86"/>
      <c r="Q2183" s="85"/>
      <c r="R2183" s="85"/>
      <c r="S2183" s="85"/>
      <c r="T2183" s="87" t="s">
        <v>14</v>
      </c>
      <c r="U2183" s="85"/>
      <c r="V2183" s="85"/>
      <c r="W2183" s="88"/>
    </row>
    <row r="2184" spans="6:23" s="81" customFormat="1" ht="11.25" outlineLevel="5" x14ac:dyDescent="0.2">
      <c r="F2184" s="82"/>
      <c r="G2184" s="83"/>
      <c r="H2184" s="21" t="str">
        <f t="shared" si="64"/>
        <v/>
      </c>
      <c r="I2184" s="84" t="s">
        <v>1131</v>
      </c>
      <c r="J2184" s="215"/>
      <c r="L2184" s="85"/>
      <c r="M2184" s="216">
        <v>0</v>
      </c>
      <c r="N2184" s="244"/>
      <c r="O2184" s="85"/>
      <c r="P2184" s="86"/>
      <c r="Q2184" s="85"/>
      <c r="R2184" s="85"/>
      <c r="S2184" s="85"/>
      <c r="T2184" s="87" t="s">
        <v>14</v>
      </c>
      <c r="U2184" s="85"/>
      <c r="V2184" s="85"/>
      <c r="W2184" s="88"/>
    </row>
    <row r="2185" spans="6:23" s="81" customFormat="1" ht="11.25" outlineLevel="5" x14ac:dyDescent="0.2">
      <c r="F2185" s="82"/>
      <c r="G2185" s="83"/>
      <c r="H2185" s="21" t="str">
        <f t="shared" si="64"/>
        <v/>
      </c>
      <c r="I2185" s="84" t="s">
        <v>1622</v>
      </c>
      <c r="J2185" s="215"/>
      <c r="L2185" s="85"/>
      <c r="M2185" s="216">
        <v>18</v>
      </c>
      <c r="N2185" s="244"/>
      <c r="O2185" s="85"/>
      <c r="P2185" s="86"/>
      <c r="Q2185" s="85"/>
      <c r="R2185" s="85"/>
      <c r="S2185" s="85"/>
      <c r="T2185" s="87" t="s">
        <v>14</v>
      </c>
      <c r="U2185" s="85"/>
      <c r="V2185" s="85"/>
      <c r="W2185" s="88"/>
    </row>
    <row r="2186" spans="6:23" s="81" customFormat="1" ht="11.25" outlineLevel="5" x14ac:dyDescent="0.2">
      <c r="F2186" s="82"/>
      <c r="G2186" s="83"/>
      <c r="H2186" s="21" t="str">
        <f t="shared" si="64"/>
        <v/>
      </c>
      <c r="I2186" s="84" t="s">
        <v>1582</v>
      </c>
      <c r="J2186" s="215"/>
      <c r="L2186" s="85"/>
      <c r="M2186" s="216">
        <v>4.8</v>
      </c>
      <c r="N2186" s="244"/>
      <c r="O2186" s="85"/>
      <c r="P2186" s="86"/>
      <c r="Q2186" s="85"/>
      <c r="R2186" s="85"/>
      <c r="S2186" s="85"/>
      <c r="T2186" s="87" t="s">
        <v>14</v>
      </c>
      <c r="U2186" s="85"/>
      <c r="V2186" s="85"/>
      <c r="W2186" s="88"/>
    </row>
    <row r="2187" spans="6:23" s="81" customFormat="1" ht="11.25" outlineLevel="5" x14ac:dyDescent="0.2">
      <c r="F2187" s="82"/>
      <c r="G2187" s="83"/>
      <c r="H2187" s="21" t="str">
        <f t="shared" si="64"/>
        <v/>
      </c>
      <c r="I2187" s="84" t="s">
        <v>1623</v>
      </c>
      <c r="J2187" s="215"/>
      <c r="L2187" s="85"/>
      <c r="M2187" s="216">
        <v>1.35</v>
      </c>
      <c r="N2187" s="244"/>
      <c r="O2187" s="85"/>
      <c r="P2187" s="86"/>
      <c r="Q2187" s="85"/>
      <c r="R2187" s="85"/>
      <c r="S2187" s="85"/>
      <c r="T2187" s="87" t="s">
        <v>14</v>
      </c>
      <c r="U2187" s="85"/>
      <c r="V2187" s="85"/>
      <c r="W2187" s="88"/>
    </row>
    <row r="2188" spans="6:23" s="81" customFormat="1" ht="11.25" outlineLevel="5" x14ac:dyDescent="0.2">
      <c r="F2188" s="82"/>
      <c r="G2188" s="83"/>
      <c r="H2188" s="21" t="str">
        <f t="shared" si="64"/>
        <v/>
      </c>
      <c r="I2188" s="84" t="s">
        <v>1553</v>
      </c>
      <c r="J2188" s="215"/>
      <c r="L2188" s="85"/>
      <c r="M2188" s="216">
        <v>4.8</v>
      </c>
      <c r="N2188" s="244"/>
      <c r="O2188" s="85"/>
      <c r="P2188" s="86"/>
      <c r="Q2188" s="85"/>
      <c r="R2188" s="85"/>
      <c r="S2188" s="85"/>
      <c r="T2188" s="87" t="s">
        <v>14</v>
      </c>
      <c r="U2188" s="85"/>
      <c r="V2188" s="85"/>
      <c r="W2188" s="88"/>
    </row>
    <row r="2189" spans="6:23" s="81" customFormat="1" ht="11.25" outlineLevel="5" x14ac:dyDescent="0.2">
      <c r="F2189" s="82"/>
      <c r="G2189" s="83"/>
      <c r="H2189" s="21" t="str">
        <f t="shared" si="64"/>
        <v/>
      </c>
      <c r="I2189" s="84" t="s">
        <v>1584</v>
      </c>
      <c r="J2189" s="215"/>
      <c r="L2189" s="85"/>
      <c r="M2189" s="216">
        <v>4.8</v>
      </c>
      <c r="N2189" s="244"/>
      <c r="O2189" s="85"/>
      <c r="P2189" s="86"/>
      <c r="Q2189" s="85"/>
      <c r="R2189" s="85"/>
      <c r="S2189" s="85"/>
      <c r="T2189" s="87" t="s">
        <v>14</v>
      </c>
      <c r="U2189" s="85"/>
      <c r="V2189" s="85"/>
      <c r="W2189" s="88"/>
    </row>
    <row r="2190" spans="6:23" s="81" customFormat="1" ht="11.25" outlineLevel="5" x14ac:dyDescent="0.2">
      <c r="F2190" s="82"/>
      <c r="G2190" s="83"/>
      <c r="H2190" s="21" t="str">
        <f t="shared" si="64"/>
        <v/>
      </c>
      <c r="I2190" s="84" t="s">
        <v>1624</v>
      </c>
      <c r="J2190" s="215"/>
      <c r="L2190" s="85"/>
      <c r="M2190" s="216">
        <v>25.200000000000003</v>
      </c>
      <c r="N2190" s="244"/>
      <c r="O2190" s="85"/>
      <c r="P2190" s="86"/>
      <c r="Q2190" s="85"/>
      <c r="R2190" s="85"/>
      <c r="S2190" s="85"/>
      <c r="T2190" s="87" t="s">
        <v>14</v>
      </c>
      <c r="U2190" s="85"/>
      <c r="V2190" s="85"/>
      <c r="W2190" s="88"/>
    </row>
    <row r="2191" spans="6:23" s="81" customFormat="1" ht="11.25" outlineLevel="5" x14ac:dyDescent="0.2">
      <c r="F2191" s="82"/>
      <c r="G2191" s="83"/>
      <c r="H2191" s="21" t="str">
        <f t="shared" si="64"/>
        <v/>
      </c>
      <c r="I2191" s="84" t="s">
        <v>1585</v>
      </c>
      <c r="J2191" s="215"/>
      <c r="L2191" s="85"/>
      <c r="M2191" s="216">
        <v>16.8</v>
      </c>
      <c r="N2191" s="244"/>
      <c r="O2191" s="85"/>
      <c r="P2191" s="86"/>
      <c r="Q2191" s="85"/>
      <c r="R2191" s="85"/>
      <c r="S2191" s="85"/>
      <c r="T2191" s="87" t="s">
        <v>14</v>
      </c>
      <c r="U2191" s="85"/>
      <c r="V2191" s="85"/>
      <c r="W2191" s="88"/>
    </row>
    <row r="2192" spans="6:23" s="81" customFormat="1" ht="11.25" outlineLevel="5" x14ac:dyDescent="0.2">
      <c r="F2192" s="82"/>
      <c r="G2192" s="83"/>
      <c r="H2192" s="21" t="str">
        <f t="shared" si="64"/>
        <v/>
      </c>
      <c r="I2192" s="84" t="s">
        <v>1587</v>
      </c>
      <c r="J2192" s="215"/>
      <c r="L2192" s="85"/>
      <c r="M2192" s="216">
        <v>8.4</v>
      </c>
      <c r="N2192" s="244"/>
      <c r="O2192" s="85"/>
      <c r="P2192" s="86"/>
      <c r="Q2192" s="85"/>
      <c r="R2192" s="85"/>
      <c r="S2192" s="85"/>
      <c r="T2192" s="87" t="s">
        <v>14</v>
      </c>
      <c r="U2192" s="85"/>
      <c r="V2192" s="85"/>
      <c r="W2192" s="88"/>
    </row>
    <row r="2193" spans="6:25" s="81" customFormat="1" ht="11.25" outlineLevel="5" x14ac:dyDescent="0.2">
      <c r="F2193" s="82"/>
      <c r="G2193" s="83"/>
      <c r="H2193" s="21" t="str">
        <f t="shared" si="64"/>
        <v/>
      </c>
      <c r="I2193" s="84" t="s">
        <v>1625</v>
      </c>
      <c r="J2193" s="215"/>
      <c r="L2193" s="85"/>
      <c r="M2193" s="216">
        <v>25.200000000000003</v>
      </c>
      <c r="N2193" s="244"/>
      <c r="O2193" s="85"/>
      <c r="P2193" s="86"/>
      <c r="Q2193" s="85"/>
      <c r="R2193" s="85"/>
      <c r="S2193" s="85"/>
      <c r="T2193" s="87" t="s">
        <v>14</v>
      </c>
      <c r="U2193" s="85"/>
      <c r="V2193" s="85"/>
      <c r="W2193" s="88"/>
    </row>
    <row r="2194" spans="6:25" s="81" customFormat="1" ht="11.25" outlineLevel="5" x14ac:dyDescent="0.2">
      <c r="F2194" s="82"/>
      <c r="G2194" s="83"/>
      <c r="H2194" s="21" t="str">
        <f t="shared" si="64"/>
        <v/>
      </c>
      <c r="I2194" s="84" t="s">
        <v>1589</v>
      </c>
      <c r="J2194" s="215"/>
      <c r="L2194" s="85"/>
      <c r="M2194" s="216">
        <v>4.8</v>
      </c>
      <c r="N2194" s="244"/>
      <c r="O2194" s="85"/>
      <c r="P2194" s="86"/>
      <c r="Q2194" s="85"/>
      <c r="R2194" s="85"/>
      <c r="S2194" s="85"/>
      <c r="T2194" s="87" t="s">
        <v>14</v>
      </c>
      <c r="U2194" s="85"/>
      <c r="V2194" s="85"/>
      <c r="W2194" s="88"/>
    </row>
    <row r="2195" spans="6:25" s="81" customFormat="1" ht="11.25" outlineLevel="5" x14ac:dyDescent="0.2">
      <c r="F2195" s="82"/>
      <c r="G2195" s="83"/>
      <c r="H2195" s="21" t="str">
        <f t="shared" si="64"/>
        <v/>
      </c>
      <c r="I2195" s="84" t="s">
        <v>1590</v>
      </c>
      <c r="J2195" s="215"/>
      <c r="L2195" s="85"/>
      <c r="M2195" s="216">
        <v>4.8</v>
      </c>
      <c r="N2195" s="244"/>
      <c r="O2195" s="85"/>
      <c r="P2195" s="86"/>
      <c r="Q2195" s="85"/>
      <c r="R2195" s="85"/>
      <c r="S2195" s="85"/>
      <c r="T2195" s="87" t="s">
        <v>14</v>
      </c>
      <c r="U2195" s="85"/>
      <c r="V2195" s="85"/>
      <c r="W2195" s="88"/>
    </row>
    <row r="2196" spans="6:25" s="81" customFormat="1" ht="11.25" outlineLevel="5" x14ac:dyDescent="0.2">
      <c r="F2196" s="82"/>
      <c r="G2196" s="83"/>
      <c r="H2196" s="21" t="str">
        <f t="shared" si="64"/>
        <v/>
      </c>
      <c r="I2196" s="84" t="s">
        <v>1591</v>
      </c>
      <c r="J2196" s="215"/>
      <c r="L2196" s="85"/>
      <c r="M2196" s="216">
        <v>4.8</v>
      </c>
      <c r="N2196" s="244"/>
      <c r="O2196" s="85"/>
      <c r="P2196" s="86"/>
      <c r="Q2196" s="85"/>
      <c r="R2196" s="85"/>
      <c r="S2196" s="85"/>
      <c r="T2196" s="87" t="s">
        <v>14</v>
      </c>
      <c r="U2196" s="85"/>
      <c r="V2196" s="85"/>
      <c r="W2196" s="88"/>
    </row>
    <row r="2197" spans="6:25" s="205" customFormat="1" ht="36" outlineLevel="4" x14ac:dyDescent="0.2">
      <c r="F2197" s="72">
        <v>208</v>
      </c>
      <c r="G2197" s="73" t="s">
        <v>34</v>
      </c>
      <c r="H2197" s="74" t="s">
        <v>597</v>
      </c>
      <c r="I2197" s="75" t="s">
        <v>3120</v>
      </c>
      <c r="J2197" s="73" t="s">
        <v>38</v>
      </c>
      <c r="K2197" s="76">
        <v>677.38035000000013</v>
      </c>
      <c r="L2197" s="77">
        <v>0</v>
      </c>
      <c r="M2197" s="206">
        <v>677.38035000000013</v>
      </c>
      <c r="N2197" s="232"/>
      <c r="O2197" s="77">
        <f>M2197*N2197</f>
        <v>0</v>
      </c>
      <c r="P2197" s="79">
        <v>6.28E-3</v>
      </c>
      <c r="Q2197" s="80">
        <f>M2197*P2197</f>
        <v>4.2539485980000009</v>
      </c>
      <c r="R2197" s="79"/>
      <c r="S2197" s="80">
        <f>M2197*R2197</f>
        <v>0</v>
      </c>
      <c r="T2197" s="78">
        <v>15</v>
      </c>
      <c r="U2197" s="78">
        <f>O2197*(T2197/100)</f>
        <v>0</v>
      </c>
      <c r="V2197" s="78">
        <f>O2197+U2197</f>
        <v>0</v>
      </c>
      <c r="W2197" s="75" t="s">
        <v>3076</v>
      </c>
      <c r="X2197" s="96" t="s">
        <v>1090</v>
      </c>
      <c r="Y2197" s="96">
        <v>1</v>
      </c>
    </row>
    <row r="2198" spans="6:25" s="71" customFormat="1" ht="56.25" outlineLevel="4" x14ac:dyDescent="0.2">
      <c r="F2198" s="207"/>
      <c r="G2198" s="208"/>
      <c r="H2198" s="19" t="s">
        <v>1053</v>
      </c>
      <c r="I2198" s="228" t="s">
        <v>3436</v>
      </c>
      <c r="J2198" s="221"/>
      <c r="K2198" s="221"/>
      <c r="L2198" s="221"/>
      <c r="M2198" s="221"/>
      <c r="N2198" s="245"/>
      <c r="O2198" s="231"/>
      <c r="P2198" s="209"/>
      <c r="Q2198" s="210"/>
      <c r="R2198" s="209"/>
      <c r="S2198" s="210"/>
      <c r="T2198" s="211"/>
      <c r="U2198" s="211"/>
      <c r="V2198" s="211"/>
      <c r="W2198" s="212"/>
      <c r="X2198" s="212"/>
      <c r="Y2198" s="212"/>
    </row>
    <row r="2199" spans="6:25" s="71" customFormat="1" ht="6" customHeight="1" outlineLevel="4" x14ac:dyDescent="0.2">
      <c r="F2199" s="207"/>
      <c r="G2199" s="208"/>
      <c r="H2199" s="20"/>
      <c r="I2199" s="212"/>
      <c r="J2199" s="208"/>
      <c r="K2199" s="213"/>
      <c r="L2199" s="214"/>
      <c r="M2199" s="213"/>
      <c r="N2199" s="241"/>
      <c r="O2199" s="214"/>
      <c r="P2199" s="209"/>
      <c r="Q2199" s="210"/>
      <c r="R2199" s="209"/>
      <c r="S2199" s="210"/>
      <c r="T2199" s="211"/>
      <c r="U2199" s="211"/>
      <c r="V2199" s="211"/>
      <c r="W2199" s="212"/>
      <c r="X2199" s="212"/>
      <c r="Y2199" s="212"/>
    </row>
    <row r="2200" spans="6:25" s="81" customFormat="1" ht="11.25" outlineLevel="5" x14ac:dyDescent="0.2">
      <c r="F2200" s="82"/>
      <c r="G2200" s="83"/>
      <c r="H2200" s="21" t="str">
        <f t="shared" ref="H2200:H2253" si="65">IF(AND(H2199&lt;&gt;"Výkaz výměr:",I2199=""),"Výkaz výměr:","")</f>
        <v>Výkaz výměr:</v>
      </c>
      <c r="I2200" s="84" t="s">
        <v>2430</v>
      </c>
      <c r="J2200" s="215"/>
      <c r="L2200" s="85"/>
      <c r="M2200" s="216">
        <v>0</v>
      </c>
      <c r="N2200" s="244"/>
      <c r="O2200" s="85"/>
      <c r="P2200" s="86"/>
      <c r="Q2200" s="85"/>
      <c r="R2200" s="85"/>
      <c r="S2200" s="85"/>
      <c r="T2200" s="87" t="s">
        <v>14</v>
      </c>
      <c r="U2200" s="85"/>
      <c r="V2200" s="85"/>
      <c r="W2200" s="88"/>
    </row>
    <row r="2201" spans="6:25" s="81" customFormat="1" ht="11.25" outlineLevel="5" x14ac:dyDescent="0.2">
      <c r="F2201" s="82"/>
      <c r="G2201" s="83"/>
      <c r="H2201" s="21" t="str">
        <f t="shared" si="65"/>
        <v/>
      </c>
      <c r="I2201" s="84" t="s">
        <v>1100</v>
      </c>
      <c r="J2201" s="215"/>
      <c r="L2201" s="85"/>
      <c r="M2201" s="216">
        <v>0</v>
      </c>
      <c r="N2201" s="244"/>
      <c r="O2201" s="85"/>
      <c r="P2201" s="86"/>
      <c r="Q2201" s="85"/>
      <c r="R2201" s="85"/>
      <c r="S2201" s="85"/>
      <c r="T2201" s="87" t="s">
        <v>14</v>
      </c>
      <c r="U2201" s="85"/>
      <c r="V2201" s="85"/>
      <c r="W2201" s="88"/>
    </row>
    <row r="2202" spans="6:25" s="81" customFormat="1" ht="11.25" outlineLevel="5" x14ac:dyDescent="0.2">
      <c r="F2202" s="82"/>
      <c r="G2202" s="83"/>
      <c r="H2202" s="21" t="str">
        <f t="shared" si="65"/>
        <v/>
      </c>
      <c r="I2202" s="84" t="s">
        <v>1328</v>
      </c>
      <c r="J2202" s="215"/>
      <c r="L2202" s="85"/>
      <c r="M2202" s="216">
        <v>0</v>
      </c>
      <c r="N2202" s="244"/>
      <c r="O2202" s="85"/>
      <c r="P2202" s="86"/>
      <c r="Q2202" s="85"/>
      <c r="R2202" s="85"/>
      <c r="S2202" s="85"/>
      <c r="T2202" s="87" t="s">
        <v>14</v>
      </c>
      <c r="U2202" s="85"/>
      <c r="V2202" s="85"/>
      <c r="W2202" s="88"/>
    </row>
    <row r="2203" spans="6:25" s="81" customFormat="1" ht="11.25" outlineLevel="5" x14ac:dyDescent="0.2">
      <c r="F2203" s="82"/>
      <c r="G2203" s="83"/>
      <c r="H2203" s="21" t="str">
        <f t="shared" si="65"/>
        <v/>
      </c>
      <c r="I2203" s="84" t="s">
        <v>1720</v>
      </c>
      <c r="J2203" s="215"/>
      <c r="L2203" s="85"/>
      <c r="M2203" s="216">
        <v>0</v>
      </c>
      <c r="N2203" s="244"/>
      <c r="O2203" s="85"/>
      <c r="P2203" s="86"/>
      <c r="Q2203" s="85"/>
      <c r="R2203" s="85"/>
      <c r="S2203" s="85"/>
      <c r="T2203" s="87" t="s">
        <v>14</v>
      </c>
      <c r="U2203" s="85"/>
      <c r="V2203" s="85"/>
      <c r="W2203" s="88"/>
    </row>
    <row r="2204" spans="6:25" s="81" customFormat="1" ht="11.25" outlineLevel="5" x14ac:dyDescent="0.2">
      <c r="F2204" s="82"/>
      <c r="G2204" s="83"/>
      <c r="H2204" s="21" t="str">
        <f t="shared" si="65"/>
        <v/>
      </c>
      <c r="I2204" s="84" t="s">
        <v>1282</v>
      </c>
      <c r="J2204" s="215"/>
      <c r="L2204" s="85"/>
      <c r="M2204" s="216">
        <v>117.97575000000001</v>
      </c>
      <c r="N2204" s="244"/>
      <c r="O2204" s="85"/>
      <c r="P2204" s="86"/>
      <c r="Q2204" s="85"/>
      <c r="R2204" s="85"/>
      <c r="S2204" s="85"/>
      <c r="T2204" s="87" t="s">
        <v>14</v>
      </c>
      <c r="U2204" s="85"/>
      <c r="V2204" s="85"/>
      <c r="W2204" s="88"/>
    </row>
    <row r="2205" spans="6:25" s="81" customFormat="1" ht="22.5" outlineLevel="5" x14ac:dyDescent="0.2">
      <c r="F2205" s="82"/>
      <c r="G2205" s="83"/>
      <c r="H2205" s="21" t="str">
        <f t="shared" si="65"/>
        <v/>
      </c>
      <c r="I2205" s="84" t="s">
        <v>2650</v>
      </c>
      <c r="J2205" s="215"/>
      <c r="L2205" s="85"/>
      <c r="M2205" s="216">
        <v>-31.115999999999996</v>
      </c>
      <c r="N2205" s="244"/>
      <c r="O2205" s="85"/>
      <c r="P2205" s="86"/>
      <c r="Q2205" s="85"/>
      <c r="R2205" s="85"/>
      <c r="S2205" s="85"/>
      <c r="T2205" s="87" t="s">
        <v>14</v>
      </c>
      <c r="U2205" s="85"/>
      <c r="V2205" s="85"/>
      <c r="W2205" s="88"/>
    </row>
    <row r="2206" spans="6:25" s="81" customFormat="1" ht="22.5" outlineLevel="5" x14ac:dyDescent="0.2">
      <c r="F2206" s="82"/>
      <c r="G2206" s="83"/>
      <c r="H2206" s="21" t="str">
        <f t="shared" si="65"/>
        <v/>
      </c>
      <c r="I2206" s="84" t="s">
        <v>2628</v>
      </c>
      <c r="J2206" s="215"/>
      <c r="L2206" s="85"/>
      <c r="M2206" s="216">
        <v>-3.0671999999999993</v>
      </c>
      <c r="N2206" s="244"/>
      <c r="O2206" s="85"/>
      <c r="P2206" s="86"/>
      <c r="Q2206" s="85"/>
      <c r="R2206" s="85"/>
      <c r="S2206" s="85"/>
      <c r="T2206" s="87" t="s">
        <v>14</v>
      </c>
      <c r="U2206" s="85"/>
      <c r="V2206" s="85"/>
      <c r="W2206" s="88"/>
    </row>
    <row r="2207" spans="6:25" s="81" customFormat="1" ht="11.25" outlineLevel="5" x14ac:dyDescent="0.2">
      <c r="F2207" s="82"/>
      <c r="G2207" s="83"/>
      <c r="H2207" s="21" t="str">
        <f t="shared" si="65"/>
        <v/>
      </c>
      <c r="I2207" s="84" t="s">
        <v>1814</v>
      </c>
      <c r="J2207" s="215"/>
      <c r="L2207" s="85"/>
      <c r="M2207" s="216">
        <v>0</v>
      </c>
      <c r="N2207" s="244"/>
      <c r="O2207" s="85"/>
      <c r="P2207" s="86"/>
      <c r="Q2207" s="85"/>
      <c r="R2207" s="85"/>
      <c r="S2207" s="85"/>
      <c r="T2207" s="87" t="s">
        <v>14</v>
      </c>
      <c r="U2207" s="85"/>
      <c r="V2207" s="85"/>
      <c r="W2207" s="88"/>
    </row>
    <row r="2208" spans="6:25" s="81" customFormat="1" ht="11.25" outlineLevel="5" x14ac:dyDescent="0.2">
      <c r="F2208" s="82"/>
      <c r="G2208" s="83"/>
      <c r="H2208" s="21" t="str">
        <f t="shared" si="65"/>
        <v/>
      </c>
      <c r="I2208" s="84" t="s">
        <v>1212</v>
      </c>
      <c r="J2208" s="215"/>
      <c r="L2208" s="85"/>
      <c r="M2208" s="216">
        <v>4.383</v>
      </c>
      <c r="N2208" s="244"/>
      <c r="O2208" s="85"/>
      <c r="P2208" s="86"/>
      <c r="Q2208" s="85"/>
      <c r="R2208" s="85"/>
      <c r="S2208" s="85"/>
      <c r="T2208" s="87" t="s">
        <v>14</v>
      </c>
      <c r="U2208" s="85"/>
      <c r="V2208" s="85"/>
      <c r="W2208" s="88"/>
    </row>
    <row r="2209" spans="6:23" s="81" customFormat="1" ht="11.25" outlineLevel="5" x14ac:dyDescent="0.2">
      <c r="F2209" s="82"/>
      <c r="G2209" s="83"/>
      <c r="H2209" s="21" t="str">
        <f t="shared" si="65"/>
        <v/>
      </c>
      <c r="I2209" s="84" t="s">
        <v>1246</v>
      </c>
      <c r="J2209" s="215"/>
      <c r="L2209" s="85"/>
      <c r="M2209" s="216">
        <v>3.8790000000000004</v>
      </c>
      <c r="N2209" s="244"/>
      <c r="O2209" s="85"/>
      <c r="P2209" s="86"/>
      <c r="Q2209" s="85"/>
      <c r="R2209" s="85"/>
      <c r="S2209" s="85"/>
      <c r="T2209" s="87" t="s">
        <v>14</v>
      </c>
      <c r="U2209" s="85"/>
      <c r="V2209" s="85"/>
      <c r="W2209" s="88"/>
    </row>
    <row r="2210" spans="6:23" s="81" customFormat="1" ht="11.25" outlineLevel="5" x14ac:dyDescent="0.2">
      <c r="F2210" s="82"/>
      <c r="G2210" s="83"/>
      <c r="H2210" s="21" t="str">
        <f t="shared" si="65"/>
        <v/>
      </c>
      <c r="I2210" s="84" t="s">
        <v>2439</v>
      </c>
      <c r="J2210" s="215"/>
      <c r="L2210" s="85"/>
      <c r="M2210" s="216">
        <v>25.260899999999999</v>
      </c>
      <c r="N2210" s="244"/>
      <c r="O2210" s="85"/>
      <c r="P2210" s="86"/>
      <c r="Q2210" s="85"/>
      <c r="R2210" s="85"/>
      <c r="S2210" s="85"/>
      <c r="T2210" s="87" t="s">
        <v>14</v>
      </c>
      <c r="U2210" s="85"/>
      <c r="V2210" s="85"/>
      <c r="W2210" s="88"/>
    </row>
    <row r="2211" spans="6:23" s="81" customFormat="1" ht="11.25" outlineLevel="5" x14ac:dyDescent="0.2">
      <c r="F2211" s="82"/>
      <c r="G2211" s="83"/>
      <c r="H2211" s="21" t="str">
        <f t="shared" si="65"/>
        <v/>
      </c>
      <c r="I2211" s="84" t="s">
        <v>1920</v>
      </c>
      <c r="J2211" s="215"/>
      <c r="L2211" s="85"/>
      <c r="M2211" s="216">
        <v>2.5674999999999999</v>
      </c>
      <c r="N2211" s="244"/>
      <c r="O2211" s="85"/>
      <c r="P2211" s="86"/>
      <c r="Q2211" s="85"/>
      <c r="R2211" s="85"/>
      <c r="S2211" s="85"/>
      <c r="T2211" s="87" t="s">
        <v>14</v>
      </c>
      <c r="U2211" s="85"/>
      <c r="V2211" s="85"/>
      <c r="W2211" s="88"/>
    </row>
    <row r="2212" spans="6:23" s="81" customFormat="1" ht="22.5" outlineLevel="5" x14ac:dyDescent="0.2">
      <c r="F2212" s="82"/>
      <c r="G2212" s="83"/>
      <c r="H2212" s="21" t="str">
        <f t="shared" si="65"/>
        <v/>
      </c>
      <c r="I2212" s="84" t="s">
        <v>2564</v>
      </c>
      <c r="J2212" s="215"/>
      <c r="L2212" s="85"/>
      <c r="M2212" s="216">
        <v>-1.5651999999999999</v>
      </c>
      <c r="N2212" s="244"/>
      <c r="O2212" s="85"/>
      <c r="P2212" s="86"/>
      <c r="Q2212" s="85"/>
      <c r="R2212" s="85"/>
      <c r="S2212" s="85"/>
      <c r="T2212" s="87" t="s">
        <v>14</v>
      </c>
      <c r="U2212" s="85"/>
      <c r="V2212" s="85"/>
      <c r="W2212" s="88"/>
    </row>
    <row r="2213" spans="6:23" s="81" customFormat="1" ht="11.25" outlineLevel="5" x14ac:dyDescent="0.2">
      <c r="F2213" s="82"/>
      <c r="G2213" s="83"/>
      <c r="H2213" s="21" t="str">
        <f t="shared" si="65"/>
        <v/>
      </c>
      <c r="I2213" s="84" t="s">
        <v>1868</v>
      </c>
      <c r="J2213" s="215"/>
      <c r="L2213" s="85"/>
      <c r="M2213" s="216">
        <v>0</v>
      </c>
      <c r="N2213" s="244"/>
      <c r="O2213" s="85"/>
      <c r="P2213" s="86"/>
      <c r="Q2213" s="85"/>
      <c r="R2213" s="85"/>
      <c r="S2213" s="85"/>
      <c r="T2213" s="87" t="s">
        <v>14</v>
      </c>
      <c r="U2213" s="85"/>
      <c r="V2213" s="85"/>
      <c r="W2213" s="88"/>
    </row>
    <row r="2214" spans="6:23" s="81" customFormat="1" ht="11.25" outlineLevel="5" x14ac:dyDescent="0.2">
      <c r="F2214" s="82"/>
      <c r="G2214" s="83"/>
      <c r="H2214" s="21" t="str">
        <f t="shared" si="65"/>
        <v/>
      </c>
      <c r="I2214" s="84" t="s">
        <v>1818</v>
      </c>
      <c r="J2214" s="215"/>
      <c r="L2214" s="85"/>
      <c r="M2214" s="216">
        <v>135.90465</v>
      </c>
      <c r="N2214" s="244"/>
      <c r="O2214" s="85"/>
      <c r="P2214" s="86"/>
      <c r="Q2214" s="85"/>
      <c r="R2214" s="85"/>
      <c r="S2214" s="85"/>
      <c r="T2214" s="87" t="s">
        <v>14</v>
      </c>
      <c r="U2214" s="85"/>
      <c r="V2214" s="85"/>
      <c r="W2214" s="88"/>
    </row>
    <row r="2215" spans="6:23" s="81" customFormat="1" ht="22.5" outlineLevel="5" x14ac:dyDescent="0.2">
      <c r="F2215" s="82"/>
      <c r="G2215" s="83"/>
      <c r="H2215" s="21" t="str">
        <f t="shared" si="65"/>
        <v/>
      </c>
      <c r="I2215" s="84" t="s">
        <v>2650</v>
      </c>
      <c r="J2215" s="215"/>
      <c r="L2215" s="85"/>
      <c r="M2215" s="216">
        <v>-31.115999999999996</v>
      </c>
      <c r="N2215" s="244"/>
      <c r="O2215" s="85"/>
      <c r="P2215" s="86"/>
      <c r="Q2215" s="85"/>
      <c r="R2215" s="85"/>
      <c r="S2215" s="85"/>
      <c r="T2215" s="87" t="s">
        <v>14</v>
      </c>
      <c r="U2215" s="85"/>
      <c r="V2215" s="85"/>
      <c r="W2215" s="88"/>
    </row>
    <row r="2216" spans="6:23" s="81" customFormat="1" ht="22.5" outlineLevel="5" x14ac:dyDescent="0.2">
      <c r="F2216" s="82"/>
      <c r="G2216" s="83"/>
      <c r="H2216" s="21" t="str">
        <f t="shared" si="65"/>
        <v/>
      </c>
      <c r="I2216" s="84" t="s">
        <v>2628</v>
      </c>
      <c r="J2216" s="215"/>
      <c r="L2216" s="85"/>
      <c r="M2216" s="216">
        <v>-3.0671999999999993</v>
      </c>
      <c r="N2216" s="244"/>
      <c r="O2216" s="85"/>
      <c r="P2216" s="86"/>
      <c r="Q2216" s="85"/>
      <c r="R2216" s="85"/>
      <c r="S2216" s="85"/>
      <c r="T2216" s="87" t="s">
        <v>14</v>
      </c>
      <c r="U2216" s="85"/>
      <c r="V2216" s="85"/>
      <c r="W2216" s="88"/>
    </row>
    <row r="2217" spans="6:23" s="81" customFormat="1" ht="11.25" outlineLevel="5" x14ac:dyDescent="0.2">
      <c r="F2217" s="82"/>
      <c r="G2217" s="83"/>
      <c r="H2217" s="21" t="str">
        <f t="shared" si="65"/>
        <v/>
      </c>
      <c r="I2217" s="84" t="s">
        <v>1779</v>
      </c>
      <c r="J2217" s="215"/>
      <c r="L2217" s="85"/>
      <c r="M2217" s="216">
        <v>0</v>
      </c>
      <c r="N2217" s="244"/>
      <c r="O2217" s="85"/>
      <c r="P2217" s="86"/>
      <c r="Q2217" s="85"/>
      <c r="R2217" s="85"/>
      <c r="S2217" s="85"/>
      <c r="T2217" s="87" t="s">
        <v>14</v>
      </c>
      <c r="U2217" s="85"/>
      <c r="V2217" s="85"/>
      <c r="W2217" s="88"/>
    </row>
    <row r="2218" spans="6:23" s="81" customFormat="1" ht="11.25" outlineLevel="5" x14ac:dyDescent="0.2">
      <c r="F2218" s="82"/>
      <c r="G2218" s="83"/>
      <c r="H2218" s="21" t="str">
        <f t="shared" si="65"/>
        <v/>
      </c>
      <c r="I2218" s="84" t="s">
        <v>1284</v>
      </c>
      <c r="J2218" s="215"/>
      <c r="L2218" s="85"/>
      <c r="M2218" s="216">
        <v>17.047100000000004</v>
      </c>
      <c r="N2218" s="244"/>
      <c r="O2218" s="85"/>
      <c r="P2218" s="86"/>
      <c r="Q2218" s="85"/>
      <c r="R2218" s="85"/>
      <c r="S2218" s="85"/>
      <c r="T2218" s="87" t="s">
        <v>14</v>
      </c>
      <c r="U2218" s="85"/>
      <c r="V2218" s="85"/>
      <c r="W2218" s="88"/>
    </row>
    <row r="2219" spans="6:23" s="81" customFormat="1" ht="11.25" outlineLevel="5" x14ac:dyDescent="0.2">
      <c r="F2219" s="82"/>
      <c r="G2219" s="83"/>
      <c r="H2219" s="21" t="str">
        <f t="shared" si="65"/>
        <v/>
      </c>
      <c r="I2219" s="84" t="s">
        <v>11</v>
      </c>
      <c r="J2219" s="215"/>
      <c r="L2219" s="85"/>
      <c r="M2219" s="216">
        <v>237.08630000000002</v>
      </c>
      <c r="N2219" s="244"/>
      <c r="O2219" s="85"/>
      <c r="P2219" s="86"/>
      <c r="Q2219" s="85"/>
      <c r="R2219" s="85"/>
      <c r="S2219" s="85"/>
      <c r="T2219" s="87" t="s">
        <v>14</v>
      </c>
      <c r="U2219" s="85"/>
      <c r="V2219" s="85"/>
      <c r="W2219" s="88"/>
    </row>
    <row r="2220" spans="6:23" s="81" customFormat="1" ht="11.25" outlineLevel="5" x14ac:dyDescent="0.2">
      <c r="F2220" s="82"/>
      <c r="G2220" s="83"/>
      <c r="H2220" s="21" t="str">
        <f t="shared" si="65"/>
        <v/>
      </c>
      <c r="I2220" s="84" t="s">
        <v>1101</v>
      </c>
      <c r="J2220" s="215"/>
      <c r="L2220" s="85"/>
      <c r="M2220" s="216">
        <v>0</v>
      </c>
      <c r="N2220" s="244"/>
      <c r="O2220" s="85"/>
      <c r="P2220" s="86"/>
      <c r="Q2220" s="85"/>
      <c r="R2220" s="85"/>
      <c r="S2220" s="85"/>
      <c r="T2220" s="87" t="s">
        <v>14</v>
      </c>
      <c r="U2220" s="85"/>
      <c r="V2220" s="85"/>
      <c r="W2220" s="88"/>
    </row>
    <row r="2221" spans="6:23" s="81" customFormat="1" ht="11.25" outlineLevel="5" x14ac:dyDescent="0.2">
      <c r="F2221" s="82"/>
      <c r="G2221" s="83"/>
      <c r="H2221" s="21" t="str">
        <f t="shared" si="65"/>
        <v/>
      </c>
      <c r="I2221" s="84" t="s">
        <v>1492</v>
      </c>
      <c r="J2221" s="215"/>
      <c r="L2221" s="85"/>
      <c r="M2221" s="216">
        <v>0</v>
      </c>
      <c r="N2221" s="244"/>
      <c r="O2221" s="85"/>
      <c r="P2221" s="86"/>
      <c r="Q2221" s="85"/>
      <c r="R2221" s="85"/>
      <c r="S2221" s="85"/>
      <c r="T2221" s="87" t="s">
        <v>14</v>
      </c>
      <c r="U2221" s="85"/>
      <c r="V2221" s="85"/>
      <c r="W2221" s="88"/>
    </row>
    <row r="2222" spans="6:23" s="81" customFormat="1" ht="11.25" outlineLevel="5" x14ac:dyDescent="0.2">
      <c r="F2222" s="82"/>
      <c r="G2222" s="83"/>
      <c r="H2222" s="21" t="str">
        <f t="shared" si="65"/>
        <v/>
      </c>
      <c r="I2222" s="84" t="s">
        <v>1721</v>
      </c>
      <c r="J2222" s="215"/>
      <c r="L2222" s="85"/>
      <c r="M2222" s="216">
        <v>0</v>
      </c>
      <c r="N2222" s="244"/>
      <c r="O2222" s="85"/>
      <c r="P2222" s="86"/>
      <c r="Q2222" s="85"/>
      <c r="R2222" s="85"/>
      <c r="S2222" s="85"/>
      <c r="T2222" s="87" t="s">
        <v>14</v>
      </c>
      <c r="U2222" s="85"/>
      <c r="V2222" s="85"/>
      <c r="W2222" s="88"/>
    </row>
    <row r="2223" spans="6:23" s="81" customFormat="1" ht="11.25" outlineLevel="5" x14ac:dyDescent="0.2">
      <c r="F2223" s="82"/>
      <c r="G2223" s="83"/>
      <c r="H2223" s="21" t="str">
        <f t="shared" si="65"/>
        <v/>
      </c>
      <c r="I2223" s="84" t="s">
        <v>1350</v>
      </c>
      <c r="J2223" s="215"/>
      <c r="L2223" s="85"/>
      <c r="M2223" s="216">
        <v>133.87380000000005</v>
      </c>
      <c r="N2223" s="244"/>
      <c r="O2223" s="85"/>
      <c r="P2223" s="86"/>
      <c r="Q2223" s="85"/>
      <c r="R2223" s="85"/>
      <c r="S2223" s="85"/>
      <c r="T2223" s="87" t="s">
        <v>14</v>
      </c>
      <c r="U2223" s="85"/>
      <c r="V2223" s="85"/>
      <c r="W2223" s="88"/>
    </row>
    <row r="2224" spans="6:23" s="81" customFormat="1" ht="11.25" outlineLevel="5" x14ac:dyDescent="0.2">
      <c r="F2224" s="82"/>
      <c r="G2224" s="83"/>
      <c r="H2224" s="21" t="str">
        <f t="shared" si="65"/>
        <v/>
      </c>
      <c r="I2224" s="84" t="s">
        <v>2626</v>
      </c>
      <c r="J2224" s="215"/>
      <c r="L2224" s="85"/>
      <c r="M2224" s="216">
        <v>-33.224000000000004</v>
      </c>
      <c r="N2224" s="244"/>
      <c r="O2224" s="85"/>
      <c r="P2224" s="86"/>
      <c r="Q2224" s="85"/>
      <c r="R2224" s="85"/>
      <c r="S2224" s="85"/>
      <c r="T2224" s="87" t="s">
        <v>14</v>
      </c>
      <c r="U2224" s="85"/>
      <c r="V2224" s="85"/>
      <c r="W2224" s="88"/>
    </row>
    <row r="2225" spans="6:23" s="81" customFormat="1" ht="11.25" outlineLevel="5" x14ac:dyDescent="0.2">
      <c r="F2225" s="82"/>
      <c r="G2225" s="83"/>
      <c r="H2225" s="21" t="str">
        <f t="shared" si="65"/>
        <v/>
      </c>
      <c r="I2225" s="84" t="s">
        <v>2590</v>
      </c>
      <c r="J2225" s="215"/>
      <c r="L2225" s="85"/>
      <c r="M2225" s="216">
        <v>-3.4287999999999998</v>
      </c>
      <c r="N2225" s="244"/>
      <c r="O2225" s="85"/>
      <c r="P2225" s="86"/>
      <c r="Q2225" s="85"/>
      <c r="R2225" s="85"/>
      <c r="S2225" s="85"/>
      <c r="T2225" s="87" t="s">
        <v>14</v>
      </c>
      <c r="U2225" s="85"/>
      <c r="V2225" s="85"/>
      <c r="W2225" s="88"/>
    </row>
    <row r="2226" spans="6:23" s="81" customFormat="1" ht="11.25" outlineLevel="5" x14ac:dyDescent="0.2">
      <c r="F2226" s="82"/>
      <c r="G2226" s="83"/>
      <c r="H2226" s="21" t="str">
        <f t="shared" si="65"/>
        <v/>
      </c>
      <c r="I2226" s="84" t="s">
        <v>1869</v>
      </c>
      <c r="J2226" s="215"/>
      <c r="L2226" s="85"/>
      <c r="M2226" s="216">
        <v>0</v>
      </c>
      <c r="N2226" s="244"/>
      <c r="O2226" s="85"/>
      <c r="P2226" s="86"/>
      <c r="Q2226" s="85"/>
      <c r="R2226" s="85"/>
      <c r="S2226" s="85"/>
      <c r="T2226" s="87" t="s">
        <v>14</v>
      </c>
      <c r="U2226" s="85"/>
      <c r="V2226" s="85"/>
      <c r="W2226" s="88"/>
    </row>
    <row r="2227" spans="6:23" s="81" customFormat="1" ht="11.25" outlineLevel="5" x14ac:dyDescent="0.2">
      <c r="F2227" s="82"/>
      <c r="G2227" s="83"/>
      <c r="H2227" s="21" t="str">
        <f t="shared" si="65"/>
        <v/>
      </c>
      <c r="I2227" s="84" t="s">
        <v>1912</v>
      </c>
      <c r="J2227" s="215"/>
      <c r="L2227" s="85"/>
      <c r="M2227" s="216">
        <v>151.42740000000003</v>
      </c>
      <c r="N2227" s="244"/>
      <c r="O2227" s="85"/>
      <c r="P2227" s="86"/>
      <c r="Q2227" s="85"/>
      <c r="R2227" s="85"/>
      <c r="S2227" s="85"/>
      <c r="T2227" s="87" t="s">
        <v>14</v>
      </c>
      <c r="U2227" s="85"/>
      <c r="V2227" s="85"/>
      <c r="W2227" s="88"/>
    </row>
    <row r="2228" spans="6:23" s="81" customFormat="1" ht="11.25" outlineLevel="5" x14ac:dyDescent="0.2">
      <c r="F2228" s="82"/>
      <c r="G2228" s="83"/>
      <c r="H2228" s="21" t="str">
        <f t="shared" si="65"/>
        <v/>
      </c>
      <c r="I2228" s="84" t="s">
        <v>2626</v>
      </c>
      <c r="J2228" s="215"/>
      <c r="L2228" s="85"/>
      <c r="M2228" s="216">
        <v>-33.224000000000004</v>
      </c>
      <c r="N2228" s="244"/>
      <c r="O2228" s="85"/>
      <c r="P2228" s="86"/>
      <c r="Q2228" s="85"/>
      <c r="R2228" s="85"/>
      <c r="S2228" s="85"/>
      <c r="T2228" s="87" t="s">
        <v>14</v>
      </c>
      <c r="U2228" s="85"/>
      <c r="V2228" s="85"/>
      <c r="W2228" s="88"/>
    </row>
    <row r="2229" spans="6:23" s="81" customFormat="1" ht="11.25" outlineLevel="5" x14ac:dyDescent="0.2">
      <c r="F2229" s="82"/>
      <c r="G2229" s="83"/>
      <c r="H2229" s="21" t="str">
        <f t="shared" si="65"/>
        <v/>
      </c>
      <c r="I2229" s="84" t="s">
        <v>2590</v>
      </c>
      <c r="J2229" s="215"/>
      <c r="L2229" s="85"/>
      <c r="M2229" s="216">
        <v>-3.4287999999999998</v>
      </c>
      <c r="N2229" s="244"/>
      <c r="O2229" s="85"/>
      <c r="P2229" s="86"/>
      <c r="Q2229" s="85"/>
      <c r="R2229" s="85"/>
      <c r="S2229" s="85"/>
      <c r="T2229" s="87" t="s">
        <v>14</v>
      </c>
      <c r="U2229" s="85"/>
      <c r="V2229" s="85"/>
      <c r="W2229" s="88"/>
    </row>
    <row r="2230" spans="6:23" s="81" customFormat="1" ht="11.25" outlineLevel="5" x14ac:dyDescent="0.2">
      <c r="F2230" s="82"/>
      <c r="G2230" s="83"/>
      <c r="H2230" s="21" t="str">
        <f t="shared" si="65"/>
        <v/>
      </c>
      <c r="I2230" s="84" t="s">
        <v>1816</v>
      </c>
      <c r="J2230" s="215"/>
      <c r="L2230" s="85"/>
      <c r="M2230" s="216">
        <v>0</v>
      </c>
      <c r="N2230" s="244"/>
      <c r="O2230" s="85"/>
      <c r="P2230" s="86"/>
      <c r="Q2230" s="85"/>
      <c r="R2230" s="85"/>
      <c r="S2230" s="85"/>
      <c r="T2230" s="87" t="s">
        <v>14</v>
      </c>
      <c r="U2230" s="85"/>
      <c r="V2230" s="85"/>
      <c r="W2230" s="88"/>
    </row>
    <row r="2231" spans="6:23" s="81" customFormat="1" ht="11.25" outlineLevel="5" x14ac:dyDescent="0.2">
      <c r="F2231" s="82"/>
      <c r="G2231" s="83"/>
      <c r="H2231" s="21" t="str">
        <f t="shared" si="65"/>
        <v/>
      </c>
      <c r="I2231" s="84" t="s">
        <v>1253</v>
      </c>
      <c r="J2231" s="215"/>
      <c r="L2231" s="85"/>
      <c r="M2231" s="216">
        <v>17.153400000000005</v>
      </c>
      <c r="N2231" s="244"/>
      <c r="O2231" s="85"/>
      <c r="P2231" s="86"/>
      <c r="Q2231" s="85"/>
      <c r="R2231" s="85"/>
      <c r="S2231" s="85"/>
      <c r="T2231" s="87" t="s">
        <v>14</v>
      </c>
      <c r="U2231" s="85"/>
      <c r="V2231" s="85"/>
      <c r="W2231" s="88"/>
    </row>
    <row r="2232" spans="6:23" s="81" customFormat="1" ht="11.25" outlineLevel="5" x14ac:dyDescent="0.2">
      <c r="F2232" s="82"/>
      <c r="G2232" s="83"/>
      <c r="H2232" s="21" t="str">
        <f t="shared" si="65"/>
        <v/>
      </c>
      <c r="I2232" s="84" t="s">
        <v>1815</v>
      </c>
      <c r="J2232" s="215"/>
      <c r="L2232" s="85"/>
      <c r="M2232" s="216">
        <v>0</v>
      </c>
      <c r="N2232" s="244"/>
      <c r="O2232" s="85"/>
      <c r="P2232" s="86"/>
      <c r="Q2232" s="85"/>
      <c r="R2232" s="85"/>
      <c r="S2232" s="85"/>
      <c r="T2232" s="87" t="s">
        <v>14</v>
      </c>
      <c r="U2232" s="85"/>
      <c r="V2232" s="85"/>
      <c r="W2232" s="88"/>
    </row>
    <row r="2233" spans="6:23" s="81" customFormat="1" ht="11.25" outlineLevel="5" x14ac:dyDescent="0.2">
      <c r="F2233" s="82"/>
      <c r="G2233" s="83"/>
      <c r="H2233" s="21" t="str">
        <f t="shared" si="65"/>
        <v/>
      </c>
      <c r="I2233" s="84" t="s">
        <v>1279</v>
      </c>
      <c r="J2233" s="215"/>
      <c r="L2233" s="85"/>
      <c r="M2233" s="216">
        <v>54.336800000000004</v>
      </c>
      <c r="N2233" s="244"/>
      <c r="O2233" s="85"/>
      <c r="P2233" s="86"/>
      <c r="Q2233" s="85"/>
      <c r="R2233" s="85"/>
      <c r="S2233" s="85"/>
      <c r="T2233" s="87" t="s">
        <v>14</v>
      </c>
      <c r="U2233" s="85"/>
      <c r="V2233" s="85"/>
      <c r="W2233" s="88"/>
    </row>
    <row r="2234" spans="6:23" s="81" customFormat="1" ht="22.5" outlineLevel="5" x14ac:dyDescent="0.2">
      <c r="F2234" s="82"/>
      <c r="G2234" s="83"/>
      <c r="H2234" s="21" t="str">
        <f t="shared" si="65"/>
        <v/>
      </c>
      <c r="I2234" s="84" t="s">
        <v>2586</v>
      </c>
      <c r="J2234" s="215"/>
      <c r="L2234" s="85"/>
      <c r="M2234" s="216">
        <v>-2.4932000000000003</v>
      </c>
      <c r="N2234" s="244"/>
      <c r="O2234" s="85"/>
      <c r="P2234" s="86"/>
      <c r="Q2234" s="85"/>
      <c r="R2234" s="85"/>
      <c r="S2234" s="85"/>
      <c r="T2234" s="87" t="s">
        <v>14</v>
      </c>
      <c r="U2234" s="85"/>
      <c r="V2234" s="85"/>
      <c r="W2234" s="88"/>
    </row>
    <row r="2235" spans="6:23" s="81" customFormat="1" ht="11.25" outlineLevel="5" x14ac:dyDescent="0.2">
      <c r="F2235" s="82"/>
      <c r="G2235" s="83"/>
      <c r="H2235" s="21" t="str">
        <f t="shared" si="65"/>
        <v/>
      </c>
      <c r="I2235" s="84" t="s">
        <v>11</v>
      </c>
      <c r="J2235" s="215"/>
      <c r="L2235" s="85"/>
      <c r="M2235" s="216">
        <v>280.9926000000001</v>
      </c>
      <c r="N2235" s="244"/>
      <c r="O2235" s="85"/>
      <c r="P2235" s="86"/>
      <c r="Q2235" s="85"/>
      <c r="R2235" s="85"/>
      <c r="S2235" s="85"/>
      <c r="T2235" s="87" t="s">
        <v>14</v>
      </c>
      <c r="U2235" s="85"/>
      <c r="V2235" s="85"/>
      <c r="W2235" s="88"/>
    </row>
    <row r="2236" spans="6:23" s="81" customFormat="1" ht="11.25" outlineLevel="5" x14ac:dyDescent="0.2">
      <c r="F2236" s="82"/>
      <c r="G2236" s="83"/>
      <c r="H2236" s="21" t="str">
        <f t="shared" si="65"/>
        <v/>
      </c>
      <c r="I2236" s="84" t="s">
        <v>1102</v>
      </c>
      <c r="J2236" s="215"/>
      <c r="L2236" s="85"/>
      <c r="M2236" s="216">
        <v>0</v>
      </c>
      <c r="N2236" s="244"/>
      <c r="O2236" s="85"/>
      <c r="P2236" s="86"/>
      <c r="Q2236" s="85"/>
      <c r="R2236" s="85"/>
      <c r="S2236" s="85"/>
      <c r="T2236" s="87" t="s">
        <v>14</v>
      </c>
      <c r="U2236" s="85"/>
      <c r="V2236" s="85"/>
      <c r="W2236" s="88"/>
    </row>
    <row r="2237" spans="6:23" s="81" customFormat="1" ht="11.25" outlineLevel="5" x14ac:dyDescent="0.2">
      <c r="F2237" s="82"/>
      <c r="G2237" s="83"/>
      <c r="H2237" s="21" t="str">
        <f t="shared" si="65"/>
        <v/>
      </c>
      <c r="I2237" s="84" t="s">
        <v>1722</v>
      </c>
      <c r="J2237" s="215"/>
      <c r="L2237" s="85"/>
      <c r="M2237" s="216">
        <v>0</v>
      </c>
      <c r="N2237" s="244"/>
      <c r="O2237" s="85"/>
      <c r="P2237" s="86"/>
      <c r="Q2237" s="85"/>
      <c r="R2237" s="85"/>
      <c r="S2237" s="85"/>
      <c r="T2237" s="87" t="s">
        <v>14</v>
      </c>
      <c r="U2237" s="85"/>
      <c r="V2237" s="85"/>
      <c r="W2237" s="88"/>
    </row>
    <row r="2238" spans="6:23" s="81" customFormat="1" ht="11.25" outlineLevel="5" x14ac:dyDescent="0.2">
      <c r="F2238" s="82"/>
      <c r="G2238" s="83"/>
      <c r="H2238" s="21" t="str">
        <f t="shared" si="65"/>
        <v/>
      </c>
      <c r="I2238" s="84" t="s">
        <v>1334</v>
      </c>
      <c r="J2238" s="215"/>
      <c r="L2238" s="85"/>
      <c r="M2238" s="216">
        <v>1.9819999999999998</v>
      </c>
      <c r="N2238" s="244"/>
      <c r="O2238" s="85"/>
      <c r="P2238" s="86"/>
      <c r="Q2238" s="85"/>
      <c r="R2238" s="85"/>
      <c r="S2238" s="85"/>
      <c r="T2238" s="87" t="s">
        <v>14</v>
      </c>
      <c r="U2238" s="85"/>
      <c r="V2238" s="85"/>
      <c r="W2238" s="88"/>
    </row>
    <row r="2239" spans="6:23" s="81" customFormat="1" ht="11.25" outlineLevel="5" x14ac:dyDescent="0.2">
      <c r="F2239" s="82"/>
      <c r="G2239" s="83"/>
      <c r="H2239" s="21" t="str">
        <f t="shared" si="65"/>
        <v/>
      </c>
      <c r="I2239" s="84" t="s">
        <v>1297</v>
      </c>
      <c r="J2239" s="215"/>
      <c r="L2239" s="85"/>
      <c r="M2239" s="216">
        <v>22.792999999999996</v>
      </c>
      <c r="N2239" s="244"/>
      <c r="O2239" s="85"/>
      <c r="P2239" s="86"/>
      <c r="Q2239" s="85"/>
      <c r="R2239" s="85"/>
      <c r="S2239" s="85"/>
      <c r="T2239" s="87" t="s">
        <v>14</v>
      </c>
      <c r="U2239" s="85"/>
      <c r="V2239" s="85"/>
      <c r="W2239" s="88"/>
    </row>
    <row r="2240" spans="6:23" s="81" customFormat="1" ht="11.25" outlineLevel="5" x14ac:dyDescent="0.2">
      <c r="F2240" s="82"/>
      <c r="G2240" s="83"/>
      <c r="H2240" s="21" t="str">
        <f t="shared" si="65"/>
        <v/>
      </c>
      <c r="I2240" s="84" t="s">
        <v>2591</v>
      </c>
      <c r="J2240" s="215"/>
      <c r="L2240" s="85"/>
      <c r="M2240" s="216">
        <v>-3.7567999999999988</v>
      </c>
      <c r="N2240" s="244"/>
      <c r="O2240" s="85"/>
      <c r="P2240" s="86"/>
      <c r="Q2240" s="85"/>
      <c r="R2240" s="85"/>
      <c r="S2240" s="85"/>
      <c r="T2240" s="87" t="s">
        <v>14</v>
      </c>
      <c r="U2240" s="85"/>
      <c r="V2240" s="85"/>
      <c r="W2240" s="88"/>
    </row>
    <row r="2241" spans="6:25" s="81" customFormat="1" ht="11.25" outlineLevel="5" x14ac:dyDescent="0.2">
      <c r="F2241" s="82"/>
      <c r="G2241" s="83"/>
      <c r="H2241" s="21" t="str">
        <f t="shared" si="65"/>
        <v/>
      </c>
      <c r="I2241" s="84" t="s">
        <v>2113</v>
      </c>
      <c r="J2241" s="215"/>
      <c r="L2241" s="85"/>
      <c r="M2241" s="216">
        <v>9.3740000000000006</v>
      </c>
      <c r="N2241" s="244"/>
      <c r="O2241" s="85"/>
      <c r="P2241" s="86"/>
      <c r="Q2241" s="85"/>
      <c r="R2241" s="85"/>
      <c r="S2241" s="85"/>
      <c r="T2241" s="87" t="s">
        <v>14</v>
      </c>
      <c r="U2241" s="85"/>
      <c r="V2241" s="85"/>
      <c r="W2241" s="88"/>
    </row>
    <row r="2242" spans="6:25" s="81" customFormat="1" ht="11.25" outlineLevel="5" x14ac:dyDescent="0.2">
      <c r="F2242" s="82"/>
      <c r="G2242" s="83"/>
      <c r="H2242" s="21" t="str">
        <f t="shared" si="65"/>
        <v/>
      </c>
      <c r="I2242" s="84" t="s">
        <v>1870</v>
      </c>
      <c r="J2242" s="215"/>
      <c r="L2242" s="85"/>
      <c r="M2242" s="216">
        <v>0</v>
      </c>
      <c r="N2242" s="244"/>
      <c r="O2242" s="85"/>
      <c r="P2242" s="86"/>
      <c r="Q2242" s="85"/>
      <c r="R2242" s="85"/>
      <c r="S2242" s="85"/>
      <c r="T2242" s="87" t="s">
        <v>14</v>
      </c>
      <c r="U2242" s="85"/>
      <c r="V2242" s="85"/>
      <c r="W2242" s="88"/>
    </row>
    <row r="2243" spans="6:25" s="81" customFormat="1" ht="11.25" outlineLevel="5" x14ac:dyDescent="0.2">
      <c r="F2243" s="82"/>
      <c r="G2243" s="83"/>
      <c r="H2243" s="21" t="str">
        <f t="shared" si="65"/>
        <v/>
      </c>
      <c r="I2243" s="84" t="s">
        <v>1005</v>
      </c>
      <c r="J2243" s="215"/>
      <c r="L2243" s="85"/>
      <c r="M2243" s="216">
        <v>0</v>
      </c>
      <c r="N2243" s="244"/>
      <c r="O2243" s="85"/>
      <c r="P2243" s="86"/>
      <c r="Q2243" s="85"/>
      <c r="R2243" s="85"/>
      <c r="S2243" s="85"/>
      <c r="T2243" s="87" t="s">
        <v>14</v>
      </c>
      <c r="U2243" s="85"/>
      <c r="V2243" s="85"/>
      <c r="W2243" s="88"/>
    </row>
    <row r="2244" spans="6:25" s="81" customFormat="1" ht="11.25" outlineLevel="5" x14ac:dyDescent="0.2">
      <c r="F2244" s="82"/>
      <c r="G2244" s="83"/>
      <c r="H2244" s="21" t="str">
        <f t="shared" si="65"/>
        <v/>
      </c>
      <c r="I2244" s="84" t="s">
        <v>1280</v>
      </c>
      <c r="J2244" s="215"/>
      <c r="L2244" s="85"/>
      <c r="M2244" s="216">
        <v>105.133</v>
      </c>
      <c r="N2244" s="244"/>
      <c r="O2244" s="85"/>
      <c r="P2244" s="86"/>
      <c r="Q2244" s="85"/>
      <c r="R2244" s="85"/>
      <c r="S2244" s="85"/>
      <c r="T2244" s="87" t="s">
        <v>14</v>
      </c>
      <c r="U2244" s="85"/>
      <c r="V2244" s="85"/>
      <c r="W2244" s="88"/>
    </row>
    <row r="2245" spans="6:25" s="81" customFormat="1" ht="11.25" outlineLevel="5" x14ac:dyDescent="0.2">
      <c r="F2245" s="82"/>
      <c r="G2245" s="83"/>
      <c r="H2245" s="21" t="str">
        <f t="shared" si="65"/>
        <v/>
      </c>
      <c r="I2245" s="84" t="s">
        <v>1670</v>
      </c>
      <c r="J2245" s="215"/>
      <c r="L2245" s="85"/>
      <c r="M2245" s="216">
        <v>2.6549999999999998</v>
      </c>
      <c r="N2245" s="244"/>
      <c r="O2245" s="85"/>
      <c r="P2245" s="86"/>
      <c r="Q2245" s="85"/>
      <c r="R2245" s="85"/>
      <c r="S2245" s="85"/>
      <c r="T2245" s="87" t="s">
        <v>14</v>
      </c>
      <c r="U2245" s="85"/>
      <c r="V2245" s="85"/>
      <c r="W2245" s="88"/>
    </row>
    <row r="2246" spans="6:25" s="81" customFormat="1" ht="11.25" outlineLevel="5" x14ac:dyDescent="0.2">
      <c r="F2246" s="82"/>
      <c r="G2246" s="83"/>
      <c r="H2246" s="21" t="str">
        <f t="shared" si="65"/>
        <v/>
      </c>
      <c r="I2246" s="84" t="s">
        <v>1254</v>
      </c>
      <c r="J2246" s="215"/>
      <c r="L2246" s="85"/>
      <c r="M2246" s="216">
        <v>2.73</v>
      </c>
      <c r="N2246" s="244"/>
      <c r="O2246" s="85"/>
      <c r="P2246" s="86"/>
      <c r="Q2246" s="85"/>
      <c r="R2246" s="85"/>
      <c r="S2246" s="85"/>
      <c r="T2246" s="87" t="s">
        <v>14</v>
      </c>
      <c r="U2246" s="85"/>
      <c r="V2246" s="85"/>
      <c r="W2246" s="88"/>
    </row>
    <row r="2247" spans="6:25" s="81" customFormat="1" ht="22.5" outlineLevel="5" x14ac:dyDescent="0.2">
      <c r="F2247" s="82"/>
      <c r="G2247" s="83"/>
      <c r="H2247" s="21" t="str">
        <f t="shared" si="65"/>
        <v/>
      </c>
      <c r="I2247" s="84" t="s">
        <v>2627</v>
      </c>
      <c r="J2247" s="215"/>
      <c r="L2247" s="85"/>
      <c r="M2247" s="216">
        <v>-6.2439999999999962</v>
      </c>
      <c r="N2247" s="244"/>
      <c r="O2247" s="85"/>
      <c r="P2247" s="86"/>
      <c r="Q2247" s="85"/>
      <c r="R2247" s="85"/>
      <c r="S2247" s="85"/>
      <c r="T2247" s="87" t="s">
        <v>14</v>
      </c>
      <c r="U2247" s="85"/>
      <c r="V2247" s="85"/>
      <c r="W2247" s="88"/>
    </row>
    <row r="2248" spans="6:25" s="81" customFormat="1" ht="11.25" outlineLevel="5" x14ac:dyDescent="0.2">
      <c r="F2248" s="82"/>
      <c r="G2248" s="83"/>
      <c r="H2248" s="21" t="str">
        <f t="shared" si="65"/>
        <v/>
      </c>
      <c r="I2248" s="84" t="s">
        <v>1817</v>
      </c>
      <c r="J2248" s="215"/>
      <c r="L2248" s="85"/>
      <c r="M2248" s="216">
        <v>0</v>
      </c>
      <c r="N2248" s="244"/>
      <c r="O2248" s="85"/>
      <c r="P2248" s="86"/>
      <c r="Q2248" s="85"/>
      <c r="R2248" s="85"/>
      <c r="S2248" s="85"/>
      <c r="T2248" s="87" t="s">
        <v>14</v>
      </c>
      <c r="U2248" s="85"/>
      <c r="V2248" s="85"/>
      <c r="W2248" s="88"/>
    </row>
    <row r="2249" spans="6:25" s="81" customFormat="1" ht="11.25" outlineLevel="5" x14ac:dyDescent="0.2">
      <c r="F2249" s="82"/>
      <c r="G2249" s="83"/>
      <c r="H2249" s="21" t="str">
        <f t="shared" si="65"/>
        <v/>
      </c>
      <c r="I2249" s="84" t="s">
        <v>1505</v>
      </c>
      <c r="J2249" s="215"/>
      <c r="L2249" s="85"/>
      <c r="M2249" s="216">
        <v>1.4340000000000002</v>
      </c>
      <c r="N2249" s="244"/>
      <c r="O2249" s="85"/>
      <c r="P2249" s="86"/>
      <c r="Q2249" s="85"/>
      <c r="R2249" s="85"/>
      <c r="S2249" s="85"/>
      <c r="T2249" s="87" t="s">
        <v>14</v>
      </c>
      <c r="U2249" s="85"/>
      <c r="V2249" s="85"/>
      <c r="W2249" s="88"/>
    </row>
    <row r="2250" spans="6:25" s="81" customFormat="1" ht="11.25" outlineLevel="5" x14ac:dyDescent="0.2">
      <c r="F2250" s="82"/>
      <c r="G2250" s="83"/>
      <c r="H2250" s="21" t="str">
        <f t="shared" si="65"/>
        <v/>
      </c>
      <c r="I2250" s="84" t="s">
        <v>1813</v>
      </c>
      <c r="J2250" s="215"/>
      <c r="L2250" s="85"/>
      <c r="M2250" s="216">
        <v>0</v>
      </c>
      <c r="N2250" s="244"/>
      <c r="O2250" s="85"/>
      <c r="P2250" s="86"/>
      <c r="Q2250" s="85"/>
      <c r="R2250" s="85"/>
      <c r="S2250" s="85"/>
      <c r="T2250" s="87" t="s">
        <v>14</v>
      </c>
      <c r="U2250" s="85"/>
      <c r="V2250" s="85"/>
      <c r="W2250" s="88"/>
    </row>
    <row r="2251" spans="6:25" s="81" customFormat="1" ht="11.25" outlineLevel="5" x14ac:dyDescent="0.2">
      <c r="F2251" s="82"/>
      <c r="G2251" s="83"/>
      <c r="H2251" s="21" t="str">
        <f t="shared" si="65"/>
        <v/>
      </c>
      <c r="I2251" s="84" t="s">
        <v>1338</v>
      </c>
      <c r="J2251" s="215"/>
      <c r="L2251" s="85"/>
      <c r="M2251" s="216">
        <v>16.844999999999999</v>
      </c>
      <c r="N2251" s="244"/>
      <c r="O2251" s="85"/>
      <c r="P2251" s="86"/>
      <c r="Q2251" s="85"/>
      <c r="R2251" s="85"/>
      <c r="S2251" s="85"/>
      <c r="T2251" s="87" t="s">
        <v>14</v>
      </c>
      <c r="U2251" s="85"/>
      <c r="V2251" s="85"/>
      <c r="W2251" s="88"/>
    </row>
    <row r="2252" spans="6:25" s="81" customFormat="1" ht="11.25" outlineLevel="5" x14ac:dyDescent="0.2">
      <c r="F2252" s="82"/>
      <c r="G2252" s="83"/>
      <c r="H2252" s="21" t="str">
        <f t="shared" si="65"/>
        <v/>
      </c>
      <c r="I2252" s="84" t="s">
        <v>1360</v>
      </c>
      <c r="J2252" s="215"/>
      <c r="L2252" s="85"/>
      <c r="M2252" s="216">
        <v>6.3562500000000002</v>
      </c>
      <c r="N2252" s="244"/>
      <c r="O2252" s="85"/>
      <c r="P2252" s="86"/>
      <c r="Q2252" s="85"/>
      <c r="R2252" s="85"/>
      <c r="S2252" s="85"/>
      <c r="T2252" s="87" t="s">
        <v>14</v>
      </c>
      <c r="U2252" s="85"/>
      <c r="V2252" s="85"/>
      <c r="W2252" s="88"/>
    </row>
    <row r="2253" spans="6:25" s="81" customFormat="1" ht="11.25" outlineLevel="5" x14ac:dyDescent="0.2">
      <c r="F2253" s="82"/>
      <c r="G2253" s="83"/>
      <c r="H2253" s="21" t="str">
        <f t="shared" si="65"/>
        <v/>
      </c>
      <c r="I2253" s="84" t="s">
        <v>11</v>
      </c>
      <c r="J2253" s="215"/>
      <c r="L2253" s="85"/>
      <c r="M2253" s="216">
        <v>159.30144999999996</v>
      </c>
      <c r="N2253" s="244"/>
      <c r="O2253" s="85"/>
      <c r="P2253" s="86"/>
      <c r="Q2253" s="85"/>
      <c r="R2253" s="85"/>
      <c r="S2253" s="85"/>
      <c r="T2253" s="87" t="s">
        <v>14</v>
      </c>
      <c r="U2253" s="85"/>
      <c r="V2253" s="85"/>
      <c r="W2253" s="88"/>
    </row>
    <row r="2254" spans="6:25" s="205" customFormat="1" ht="36" outlineLevel="4" x14ac:dyDescent="0.2">
      <c r="F2254" s="72">
        <v>209</v>
      </c>
      <c r="G2254" s="73" t="s">
        <v>34</v>
      </c>
      <c r="H2254" s="74" t="s">
        <v>598</v>
      </c>
      <c r="I2254" s="75" t="s">
        <v>3331</v>
      </c>
      <c r="J2254" s="73" t="s">
        <v>38</v>
      </c>
      <c r="K2254" s="76">
        <v>7414.3973749999996</v>
      </c>
      <c r="L2254" s="77">
        <v>0</v>
      </c>
      <c r="M2254" s="206">
        <v>7414.3973749999996</v>
      </c>
      <c r="N2254" s="232"/>
      <c r="O2254" s="77">
        <f>M2254*N2254</f>
        <v>0</v>
      </c>
      <c r="P2254" s="79">
        <v>3.48E-3</v>
      </c>
      <c r="Q2254" s="80">
        <f>M2254*P2254</f>
        <v>25.802102864999998</v>
      </c>
      <c r="R2254" s="79"/>
      <c r="S2254" s="80">
        <f>M2254*R2254</f>
        <v>0</v>
      </c>
      <c r="T2254" s="78">
        <v>15</v>
      </c>
      <c r="U2254" s="78">
        <f>O2254*(T2254/100)</f>
        <v>0</v>
      </c>
      <c r="V2254" s="78">
        <f>O2254+U2254</f>
        <v>0</v>
      </c>
      <c r="W2254" s="75" t="s">
        <v>3076</v>
      </c>
      <c r="X2254" s="96" t="s">
        <v>1090</v>
      </c>
      <c r="Y2254" s="96">
        <v>1</v>
      </c>
    </row>
    <row r="2255" spans="6:25" s="71" customFormat="1" ht="56.25" outlineLevel="4" x14ac:dyDescent="0.2">
      <c r="F2255" s="207"/>
      <c r="G2255" s="208"/>
      <c r="H2255" s="19" t="s">
        <v>1053</v>
      </c>
      <c r="I2255" s="228" t="s">
        <v>3442</v>
      </c>
      <c r="J2255" s="221"/>
      <c r="K2255" s="221"/>
      <c r="L2255" s="221"/>
      <c r="M2255" s="221"/>
      <c r="N2255" s="245"/>
      <c r="O2255" s="231"/>
      <c r="P2255" s="209"/>
      <c r="Q2255" s="210"/>
      <c r="R2255" s="209"/>
      <c r="S2255" s="210"/>
      <c r="T2255" s="211"/>
      <c r="U2255" s="211"/>
      <c r="V2255" s="211"/>
      <c r="W2255" s="212"/>
      <c r="X2255" s="212"/>
      <c r="Y2255" s="212"/>
    </row>
    <row r="2256" spans="6:25" s="71" customFormat="1" ht="6" customHeight="1" outlineLevel="4" x14ac:dyDescent="0.2">
      <c r="F2256" s="207"/>
      <c r="G2256" s="208"/>
      <c r="H2256" s="20"/>
      <c r="I2256" s="212"/>
      <c r="J2256" s="208"/>
      <c r="K2256" s="213"/>
      <c r="L2256" s="214"/>
      <c r="M2256" s="213"/>
      <c r="N2256" s="241"/>
      <c r="O2256" s="214"/>
      <c r="P2256" s="209"/>
      <c r="Q2256" s="210"/>
      <c r="R2256" s="209"/>
      <c r="S2256" s="210"/>
      <c r="T2256" s="211"/>
      <c r="U2256" s="211"/>
      <c r="V2256" s="211"/>
      <c r="W2256" s="212"/>
      <c r="X2256" s="212"/>
      <c r="Y2256" s="212"/>
    </row>
    <row r="2257" spans="6:23" s="81" customFormat="1" ht="11.25" outlineLevel="5" x14ac:dyDescent="0.2">
      <c r="F2257" s="82"/>
      <c r="G2257" s="83"/>
      <c r="H2257" s="21" t="str">
        <f t="shared" ref="H2257:H2320" si="66">IF(AND(H2256&lt;&gt;"Výkaz výměr:",I2256=""),"Výkaz výměr:","")</f>
        <v>Výkaz výměr:</v>
      </c>
      <c r="I2257" s="84" t="s">
        <v>2430</v>
      </c>
      <c r="J2257" s="215"/>
      <c r="L2257" s="85"/>
      <c r="M2257" s="216">
        <v>0</v>
      </c>
      <c r="N2257" s="244"/>
      <c r="O2257" s="85"/>
      <c r="P2257" s="86"/>
      <c r="Q2257" s="85"/>
      <c r="R2257" s="85"/>
      <c r="S2257" s="85"/>
      <c r="T2257" s="87" t="s">
        <v>14</v>
      </c>
      <c r="U2257" s="85"/>
      <c r="V2257" s="85"/>
      <c r="W2257" s="88"/>
    </row>
    <row r="2258" spans="6:23" s="81" customFormat="1" ht="11.25" outlineLevel="5" x14ac:dyDescent="0.2">
      <c r="F2258" s="82"/>
      <c r="G2258" s="83"/>
      <c r="H2258" s="21" t="str">
        <f t="shared" si="66"/>
        <v/>
      </c>
      <c r="I2258" s="84" t="s">
        <v>1100</v>
      </c>
      <c r="J2258" s="215"/>
      <c r="L2258" s="85"/>
      <c r="M2258" s="216">
        <v>0</v>
      </c>
      <c r="N2258" s="244"/>
      <c r="O2258" s="85"/>
      <c r="P2258" s="86"/>
      <c r="Q2258" s="85"/>
      <c r="R2258" s="85"/>
      <c r="S2258" s="85"/>
      <c r="T2258" s="87" t="s">
        <v>14</v>
      </c>
      <c r="U2258" s="85"/>
      <c r="V2258" s="85"/>
      <c r="W2258" s="88"/>
    </row>
    <row r="2259" spans="6:23" s="81" customFormat="1" ht="11.25" outlineLevel="5" x14ac:dyDescent="0.2">
      <c r="F2259" s="82"/>
      <c r="G2259" s="83"/>
      <c r="H2259" s="21" t="str">
        <f t="shared" si="66"/>
        <v/>
      </c>
      <c r="I2259" s="84" t="s">
        <v>1006</v>
      </c>
      <c r="J2259" s="215"/>
      <c r="L2259" s="85"/>
      <c r="M2259" s="216">
        <v>0</v>
      </c>
      <c r="N2259" s="244"/>
      <c r="O2259" s="85"/>
      <c r="P2259" s="86"/>
      <c r="Q2259" s="85"/>
      <c r="R2259" s="85"/>
      <c r="S2259" s="85"/>
      <c r="T2259" s="87" t="s">
        <v>14</v>
      </c>
      <c r="U2259" s="85"/>
      <c r="V2259" s="85"/>
      <c r="W2259" s="88"/>
    </row>
    <row r="2260" spans="6:23" s="81" customFormat="1" ht="11.25" outlineLevel="5" x14ac:dyDescent="0.2">
      <c r="F2260" s="82"/>
      <c r="G2260" s="83"/>
      <c r="H2260" s="21" t="str">
        <f t="shared" si="66"/>
        <v/>
      </c>
      <c r="I2260" s="84" t="s">
        <v>1327</v>
      </c>
      <c r="J2260" s="215"/>
      <c r="L2260" s="85"/>
      <c r="M2260" s="216">
        <v>0</v>
      </c>
      <c r="N2260" s="244"/>
      <c r="O2260" s="85"/>
      <c r="P2260" s="86"/>
      <c r="Q2260" s="85"/>
      <c r="R2260" s="85"/>
      <c r="S2260" s="85"/>
      <c r="T2260" s="87" t="s">
        <v>14</v>
      </c>
      <c r="U2260" s="85"/>
      <c r="V2260" s="85"/>
      <c r="W2260" s="88"/>
    </row>
    <row r="2261" spans="6:23" s="81" customFormat="1" ht="11.25" outlineLevel="5" x14ac:dyDescent="0.2">
      <c r="F2261" s="82"/>
      <c r="G2261" s="83"/>
      <c r="H2261" s="21" t="str">
        <f t="shared" si="66"/>
        <v/>
      </c>
      <c r="I2261" s="84" t="s">
        <v>1720</v>
      </c>
      <c r="J2261" s="215"/>
      <c r="L2261" s="85"/>
      <c r="M2261" s="216">
        <v>0</v>
      </c>
      <c r="N2261" s="244"/>
      <c r="O2261" s="85"/>
      <c r="P2261" s="86"/>
      <c r="Q2261" s="85"/>
      <c r="R2261" s="85"/>
      <c r="S2261" s="85"/>
      <c r="T2261" s="87" t="s">
        <v>14</v>
      </c>
      <c r="U2261" s="85"/>
      <c r="V2261" s="85"/>
      <c r="W2261" s="88"/>
    </row>
    <row r="2262" spans="6:23" s="81" customFormat="1" ht="11.25" outlineLevel="5" x14ac:dyDescent="0.2">
      <c r="F2262" s="82"/>
      <c r="G2262" s="83"/>
      <c r="H2262" s="21" t="str">
        <f t="shared" si="66"/>
        <v/>
      </c>
      <c r="I2262" s="84" t="s">
        <v>2342</v>
      </c>
      <c r="J2262" s="215"/>
      <c r="L2262" s="85"/>
      <c r="M2262" s="216">
        <v>1395.9022500000001</v>
      </c>
      <c r="N2262" s="244"/>
      <c r="O2262" s="85"/>
      <c r="P2262" s="86"/>
      <c r="Q2262" s="85"/>
      <c r="R2262" s="85"/>
      <c r="S2262" s="85"/>
      <c r="T2262" s="87" t="s">
        <v>14</v>
      </c>
      <c r="U2262" s="85"/>
      <c r="V2262" s="85"/>
      <c r="W2262" s="88"/>
    </row>
    <row r="2263" spans="6:23" s="81" customFormat="1" ht="11.25" outlineLevel="5" x14ac:dyDescent="0.2">
      <c r="F2263" s="82"/>
      <c r="G2263" s="83"/>
      <c r="H2263" s="21" t="str">
        <f t="shared" si="66"/>
        <v/>
      </c>
      <c r="I2263" s="84" t="s">
        <v>1814</v>
      </c>
      <c r="J2263" s="215"/>
      <c r="L2263" s="85"/>
      <c r="M2263" s="216">
        <v>0</v>
      </c>
      <c r="N2263" s="244"/>
      <c r="O2263" s="85"/>
      <c r="P2263" s="86"/>
      <c r="Q2263" s="85"/>
      <c r="R2263" s="85"/>
      <c r="S2263" s="85"/>
      <c r="T2263" s="87" t="s">
        <v>14</v>
      </c>
      <c r="U2263" s="85"/>
      <c r="V2263" s="85"/>
      <c r="W2263" s="88"/>
    </row>
    <row r="2264" spans="6:23" s="81" customFormat="1" ht="11.25" outlineLevel="5" x14ac:dyDescent="0.2">
      <c r="F2264" s="82"/>
      <c r="G2264" s="83"/>
      <c r="H2264" s="21" t="str">
        <f t="shared" si="66"/>
        <v/>
      </c>
      <c r="I2264" s="84" t="s">
        <v>1724</v>
      </c>
      <c r="J2264" s="215"/>
      <c r="L2264" s="85"/>
      <c r="M2264" s="216">
        <v>461.47365000000008</v>
      </c>
      <c r="N2264" s="244"/>
      <c r="O2264" s="85"/>
      <c r="P2264" s="86"/>
      <c r="Q2264" s="85"/>
      <c r="R2264" s="85"/>
      <c r="S2264" s="85"/>
      <c r="T2264" s="87" t="s">
        <v>14</v>
      </c>
      <c r="U2264" s="85"/>
      <c r="V2264" s="85"/>
      <c r="W2264" s="88"/>
    </row>
    <row r="2265" spans="6:23" s="81" customFormat="1" ht="11.25" outlineLevel="5" x14ac:dyDescent="0.2">
      <c r="F2265" s="82"/>
      <c r="G2265" s="83"/>
      <c r="H2265" s="21" t="str">
        <f t="shared" si="66"/>
        <v/>
      </c>
      <c r="I2265" s="84" t="s">
        <v>1868</v>
      </c>
      <c r="J2265" s="215"/>
      <c r="L2265" s="85"/>
      <c r="M2265" s="216">
        <v>0</v>
      </c>
      <c r="N2265" s="244"/>
      <c r="O2265" s="85"/>
      <c r="P2265" s="86"/>
      <c r="Q2265" s="85"/>
      <c r="R2265" s="85"/>
      <c r="S2265" s="85"/>
      <c r="T2265" s="87" t="s">
        <v>14</v>
      </c>
      <c r="U2265" s="85"/>
      <c r="V2265" s="85"/>
      <c r="W2265" s="88"/>
    </row>
    <row r="2266" spans="6:23" s="81" customFormat="1" ht="11.25" outlineLevel="5" x14ac:dyDescent="0.2">
      <c r="F2266" s="82"/>
      <c r="G2266" s="83"/>
      <c r="H2266" s="21" t="str">
        <f t="shared" si="66"/>
        <v/>
      </c>
      <c r="I2266" s="84" t="s">
        <v>1780</v>
      </c>
      <c r="J2266" s="215"/>
      <c r="L2266" s="85"/>
      <c r="M2266" s="216">
        <v>1442.9956500000001</v>
      </c>
      <c r="N2266" s="244"/>
      <c r="O2266" s="85"/>
      <c r="P2266" s="86"/>
      <c r="Q2266" s="85"/>
      <c r="R2266" s="85"/>
      <c r="S2266" s="85"/>
      <c r="T2266" s="87" t="s">
        <v>14</v>
      </c>
      <c r="U2266" s="85"/>
      <c r="V2266" s="85"/>
      <c r="W2266" s="88"/>
    </row>
    <row r="2267" spans="6:23" s="81" customFormat="1" ht="11.25" outlineLevel="5" x14ac:dyDescent="0.2">
      <c r="F2267" s="82"/>
      <c r="G2267" s="83"/>
      <c r="H2267" s="21" t="str">
        <f t="shared" si="66"/>
        <v/>
      </c>
      <c r="I2267" s="84" t="s">
        <v>1779</v>
      </c>
      <c r="J2267" s="215"/>
      <c r="L2267" s="85"/>
      <c r="M2267" s="216">
        <v>0</v>
      </c>
      <c r="N2267" s="244"/>
      <c r="O2267" s="85"/>
      <c r="P2267" s="86"/>
      <c r="Q2267" s="85"/>
      <c r="R2267" s="85"/>
      <c r="S2267" s="85"/>
      <c r="T2267" s="87" t="s">
        <v>14</v>
      </c>
      <c r="U2267" s="85"/>
      <c r="V2267" s="85"/>
      <c r="W2267" s="88"/>
    </row>
    <row r="2268" spans="6:23" s="81" customFormat="1" ht="11.25" outlineLevel="5" x14ac:dyDescent="0.2">
      <c r="F2268" s="82"/>
      <c r="G2268" s="83"/>
      <c r="H2268" s="21" t="str">
        <f t="shared" si="66"/>
        <v/>
      </c>
      <c r="I2268" s="84" t="s">
        <v>1321</v>
      </c>
      <c r="J2268" s="215"/>
      <c r="L2268" s="85"/>
      <c r="M2268" s="216">
        <v>52.787700000000001</v>
      </c>
      <c r="N2268" s="244"/>
      <c r="O2268" s="85"/>
      <c r="P2268" s="86"/>
      <c r="Q2268" s="85"/>
      <c r="R2268" s="85"/>
      <c r="S2268" s="85"/>
      <c r="T2268" s="87" t="s">
        <v>14</v>
      </c>
      <c r="U2268" s="85"/>
      <c r="V2268" s="85"/>
      <c r="W2268" s="88"/>
    </row>
    <row r="2269" spans="6:23" s="81" customFormat="1" ht="11.25" outlineLevel="5" x14ac:dyDescent="0.2">
      <c r="F2269" s="82"/>
      <c r="G2269" s="83"/>
      <c r="H2269" s="21" t="str">
        <f t="shared" si="66"/>
        <v/>
      </c>
      <c r="I2269" s="84" t="s">
        <v>1871</v>
      </c>
      <c r="J2269" s="215"/>
      <c r="L2269" s="85"/>
      <c r="M2269" s="216">
        <v>326.88810000000007</v>
      </c>
      <c r="N2269" s="244"/>
      <c r="O2269" s="85"/>
      <c r="P2269" s="86"/>
      <c r="Q2269" s="85"/>
      <c r="R2269" s="85"/>
      <c r="S2269" s="85"/>
      <c r="T2269" s="87" t="s">
        <v>14</v>
      </c>
      <c r="U2269" s="85"/>
      <c r="V2269" s="85"/>
      <c r="W2269" s="88"/>
    </row>
    <row r="2270" spans="6:23" s="81" customFormat="1" ht="11.25" outlineLevel="5" x14ac:dyDescent="0.2">
      <c r="F2270" s="82"/>
      <c r="G2270" s="83"/>
      <c r="H2270" s="21" t="str">
        <f t="shared" si="66"/>
        <v/>
      </c>
      <c r="I2270" s="84" t="s">
        <v>1939</v>
      </c>
      <c r="J2270" s="215"/>
      <c r="L2270" s="85"/>
      <c r="M2270" s="216">
        <v>0</v>
      </c>
      <c r="N2270" s="244"/>
      <c r="O2270" s="85"/>
      <c r="P2270" s="86"/>
      <c r="Q2270" s="85"/>
      <c r="R2270" s="85"/>
      <c r="S2270" s="85"/>
      <c r="T2270" s="87" t="s">
        <v>14</v>
      </c>
      <c r="U2270" s="85"/>
      <c r="V2270" s="85"/>
      <c r="W2270" s="88"/>
    </row>
    <row r="2271" spans="6:23" s="81" customFormat="1" ht="11.25" outlineLevel="5" x14ac:dyDescent="0.2">
      <c r="F2271" s="82"/>
      <c r="G2271" s="83"/>
      <c r="H2271" s="21" t="str">
        <f t="shared" si="66"/>
        <v/>
      </c>
      <c r="I2271" s="84" t="s">
        <v>1365</v>
      </c>
      <c r="J2271" s="215"/>
      <c r="L2271" s="85"/>
      <c r="M2271" s="216">
        <v>51.315249999999999</v>
      </c>
      <c r="N2271" s="244"/>
      <c r="O2271" s="85"/>
      <c r="P2271" s="86"/>
      <c r="Q2271" s="85"/>
      <c r="R2271" s="85"/>
      <c r="S2271" s="85"/>
      <c r="T2271" s="87" t="s">
        <v>14</v>
      </c>
      <c r="U2271" s="85"/>
      <c r="V2271" s="85"/>
      <c r="W2271" s="88"/>
    </row>
    <row r="2272" spans="6:23" s="81" customFormat="1" ht="11.25" outlineLevel="5" x14ac:dyDescent="0.2">
      <c r="F2272" s="82"/>
      <c r="G2272" s="83"/>
      <c r="H2272" s="21" t="str">
        <f t="shared" si="66"/>
        <v/>
      </c>
      <c r="I2272" s="84" t="s">
        <v>1632</v>
      </c>
      <c r="J2272" s="215"/>
      <c r="L2272" s="85"/>
      <c r="M2272" s="216">
        <v>40.618549999999985</v>
      </c>
      <c r="N2272" s="244"/>
      <c r="O2272" s="85"/>
      <c r="P2272" s="86"/>
      <c r="Q2272" s="85"/>
      <c r="R2272" s="85"/>
      <c r="S2272" s="85"/>
      <c r="T2272" s="87" t="s">
        <v>14</v>
      </c>
      <c r="U2272" s="85"/>
      <c r="V2272" s="85"/>
      <c r="W2272" s="88"/>
    </row>
    <row r="2273" spans="6:23" s="81" customFormat="1" ht="11.25" outlineLevel="5" x14ac:dyDescent="0.2">
      <c r="F2273" s="82"/>
      <c r="G2273" s="83"/>
      <c r="H2273" s="21" t="str">
        <f t="shared" si="66"/>
        <v/>
      </c>
      <c r="I2273" s="84" t="s">
        <v>1140</v>
      </c>
      <c r="J2273" s="215"/>
      <c r="L2273" s="85"/>
      <c r="M2273" s="216">
        <v>0</v>
      </c>
      <c r="N2273" s="244"/>
      <c r="O2273" s="85"/>
      <c r="P2273" s="86"/>
      <c r="Q2273" s="85"/>
      <c r="R2273" s="85"/>
      <c r="S2273" s="85"/>
      <c r="T2273" s="87" t="s">
        <v>14</v>
      </c>
      <c r="U2273" s="85"/>
      <c r="V2273" s="85"/>
      <c r="W2273" s="88"/>
    </row>
    <row r="2274" spans="6:23" s="81" customFormat="1" ht="22.5" outlineLevel="5" x14ac:dyDescent="0.2">
      <c r="F2274" s="82"/>
      <c r="G2274" s="83"/>
      <c r="H2274" s="21" t="str">
        <f t="shared" si="66"/>
        <v/>
      </c>
      <c r="I2274" s="84" t="s">
        <v>2665</v>
      </c>
      <c r="J2274" s="215"/>
      <c r="L2274" s="85"/>
      <c r="M2274" s="216">
        <v>-370.28039999999999</v>
      </c>
      <c r="N2274" s="244"/>
      <c r="O2274" s="85"/>
      <c r="P2274" s="86"/>
      <c r="Q2274" s="85"/>
      <c r="R2274" s="85"/>
      <c r="S2274" s="85"/>
      <c r="T2274" s="87" t="s">
        <v>14</v>
      </c>
      <c r="U2274" s="85"/>
      <c r="V2274" s="85"/>
      <c r="W2274" s="88"/>
    </row>
    <row r="2275" spans="6:23" s="81" customFormat="1" ht="22.5" outlineLevel="5" x14ac:dyDescent="0.2">
      <c r="F2275" s="82"/>
      <c r="G2275" s="83"/>
      <c r="H2275" s="21" t="str">
        <f t="shared" si="66"/>
        <v/>
      </c>
      <c r="I2275" s="84" t="s">
        <v>2649</v>
      </c>
      <c r="J2275" s="215"/>
      <c r="L2275" s="85"/>
      <c r="M2275" s="216">
        <v>-252.03960000000001</v>
      </c>
      <c r="N2275" s="244"/>
      <c r="O2275" s="85"/>
      <c r="P2275" s="86"/>
      <c r="Q2275" s="85"/>
      <c r="R2275" s="85"/>
      <c r="S2275" s="85"/>
      <c r="T2275" s="87" t="s">
        <v>14</v>
      </c>
      <c r="U2275" s="85"/>
      <c r="V2275" s="85"/>
      <c r="W2275" s="88"/>
    </row>
    <row r="2276" spans="6:23" s="81" customFormat="1" ht="22.5" outlineLevel="5" x14ac:dyDescent="0.2">
      <c r="F2276" s="82"/>
      <c r="G2276" s="83"/>
      <c r="H2276" s="21" t="str">
        <f t="shared" si="66"/>
        <v/>
      </c>
      <c r="I2276" s="84" t="s">
        <v>2651</v>
      </c>
      <c r="J2276" s="215"/>
      <c r="L2276" s="85"/>
      <c r="M2276" s="216">
        <v>-52.142399999999988</v>
      </c>
      <c r="N2276" s="244"/>
      <c r="O2276" s="85"/>
      <c r="P2276" s="86"/>
      <c r="Q2276" s="85"/>
      <c r="R2276" s="85"/>
      <c r="S2276" s="85"/>
      <c r="T2276" s="87" t="s">
        <v>14</v>
      </c>
      <c r="U2276" s="85"/>
      <c r="V2276" s="85"/>
      <c r="W2276" s="88"/>
    </row>
    <row r="2277" spans="6:23" s="81" customFormat="1" ht="22.5" outlineLevel="5" x14ac:dyDescent="0.2">
      <c r="F2277" s="82"/>
      <c r="G2277" s="83"/>
      <c r="H2277" s="21" t="str">
        <f t="shared" si="66"/>
        <v/>
      </c>
      <c r="I2277" s="84" t="s">
        <v>2647</v>
      </c>
      <c r="J2277" s="215"/>
      <c r="L2277" s="85"/>
      <c r="M2277" s="216">
        <v>-46.007999999999988</v>
      </c>
      <c r="N2277" s="244"/>
      <c r="O2277" s="85"/>
      <c r="P2277" s="86"/>
      <c r="Q2277" s="85"/>
      <c r="R2277" s="85"/>
      <c r="S2277" s="85"/>
      <c r="T2277" s="87" t="s">
        <v>14</v>
      </c>
      <c r="U2277" s="85"/>
      <c r="V2277" s="85"/>
      <c r="W2277" s="88"/>
    </row>
    <row r="2278" spans="6:23" s="81" customFormat="1" ht="11.25" outlineLevel="5" x14ac:dyDescent="0.2">
      <c r="F2278" s="82"/>
      <c r="G2278" s="83"/>
      <c r="H2278" s="21" t="str">
        <f t="shared" si="66"/>
        <v/>
      </c>
      <c r="I2278" s="84" t="s">
        <v>2566</v>
      </c>
      <c r="J2278" s="215"/>
      <c r="L2278" s="85"/>
      <c r="M2278" s="216">
        <v>0.15519999999999989</v>
      </c>
      <c r="N2278" s="244"/>
      <c r="O2278" s="85"/>
      <c r="P2278" s="86"/>
      <c r="Q2278" s="85"/>
      <c r="R2278" s="85"/>
      <c r="S2278" s="85"/>
      <c r="T2278" s="87" t="s">
        <v>14</v>
      </c>
      <c r="U2278" s="85"/>
      <c r="V2278" s="85"/>
      <c r="W2278" s="88"/>
    </row>
    <row r="2279" spans="6:23" s="81" customFormat="1" ht="22.5" outlineLevel="5" x14ac:dyDescent="0.2">
      <c r="F2279" s="82"/>
      <c r="G2279" s="83"/>
      <c r="H2279" s="21" t="str">
        <f t="shared" si="66"/>
        <v/>
      </c>
      <c r="I2279" s="84" t="s">
        <v>2640</v>
      </c>
      <c r="J2279" s="215"/>
      <c r="L2279" s="85"/>
      <c r="M2279" s="216">
        <v>-28.395400000000002</v>
      </c>
      <c r="N2279" s="244"/>
      <c r="O2279" s="85"/>
      <c r="P2279" s="86"/>
      <c r="Q2279" s="85"/>
      <c r="R2279" s="85"/>
      <c r="S2279" s="85"/>
      <c r="T2279" s="87" t="s">
        <v>14</v>
      </c>
      <c r="U2279" s="85"/>
      <c r="V2279" s="85"/>
      <c r="W2279" s="88"/>
    </row>
    <row r="2280" spans="6:23" s="81" customFormat="1" ht="22.5" outlineLevel="5" x14ac:dyDescent="0.2">
      <c r="F2280" s="82"/>
      <c r="G2280" s="83"/>
      <c r="H2280" s="21" t="str">
        <f t="shared" si="66"/>
        <v/>
      </c>
      <c r="I2280" s="84" t="s">
        <v>2677</v>
      </c>
      <c r="J2280" s="215"/>
      <c r="L2280" s="85"/>
      <c r="M2280" s="216">
        <v>-42.451650000000001</v>
      </c>
      <c r="N2280" s="244"/>
      <c r="O2280" s="85"/>
      <c r="P2280" s="86"/>
      <c r="Q2280" s="85"/>
      <c r="R2280" s="85"/>
      <c r="S2280" s="85"/>
      <c r="T2280" s="87" t="s">
        <v>14</v>
      </c>
      <c r="U2280" s="85"/>
      <c r="V2280" s="85"/>
      <c r="W2280" s="88"/>
    </row>
    <row r="2281" spans="6:23" s="81" customFormat="1" ht="11.25" outlineLevel="5" x14ac:dyDescent="0.2">
      <c r="F2281" s="82"/>
      <c r="G2281" s="83"/>
      <c r="H2281" s="21" t="str">
        <f t="shared" si="66"/>
        <v/>
      </c>
      <c r="I2281" s="84" t="s">
        <v>2549</v>
      </c>
      <c r="J2281" s="215"/>
      <c r="L2281" s="85"/>
      <c r="M2281" s="216">
        <v>-0.20320000000000005</v>
      </c>
      <c r="N2281" s="244"/>
      <c r="O2281" s="85"/>
      <c r="P2281" s="86"/>
      <c r="Q2281" s="85"/>
      <c r="R2281" s="85"/>
      <c r="S2281" s="85"/>
      <c r="T2281" s="87" t="s">
        <v>14</v>
      </c>
      <c r="U2281" s="85"/>
      <c r="V2281" s="85"/>
      <c r="W2281" s="88"/>
    </row>
    <row r="2282" spans="6:23" s="81" customFormat="1" ht="11.25" outlineLevel="5" x14ac:dyDescent="0.2">
      <c r="F2282" s="82"/>
      <c r="G2282" s="83"/>
      <c r="H2282" s="21" t="str">
        <f t="shared" si="66"/>
        <v/>
      </c>
      <c r="I2282" s="84" t="s">
        <v>11</v>
      </c>
      <c r="J2282" s="215"/>
      <c r="L2282" s="85"/>
      <c r="M2282" s="216">
        <v>2980.6157000000007</v>
      </c>
      <c r="N2282" s="244"/>
      <c r="O2282" s="85"/>
      <c r="P2282" s="86"/>
      <c r="Q2282" s="85"/>
      <c r="R2282" s="85"/>
      <c r="S2282" s="85"/>
      <c r="T2282" s="87" t="s">
        <v>14</v>
      </c>
      <c r="U2282" s="85"/>
      <c r="V2282" s="85"/>
      <c r="W2282" s="88"/>
    </row>
    <row r="2283" spans="6:23" s="81" customFormat="1" ht="11.25" outlineLevel="5" x14ac:dyDescent="0.2">
      <c r="F2283" s="82"/>
      <c r="G2283" s="83"/>
      <c r="H2283" s="21" t="str">
        <f t="shared" si="66"/>
        <v/>
      </c>
      <c r="I2283" s="84" t="s">
        <v>1101</v>
      </c>
      <c r="J2283" s="215"/>
      <c r="L2283" s="85"/>
      <c r="M2283" s="216">
        <v>0</v>
      </c>
      <c r="N2283" s="244"/>
      <c r="O2283" s="85"/>
      <c r="P2283" s="86"/>
      <c r="Q2283" s="85"/>
      <c r="R2283" s="85"/>
      <c r="S2283" s="85"/>
      <c r="T2283" s="87" t="s">
        <v>14</v>
      </c>
      <c r="U2283" s="85"/>
      <c r="V2283" s="85"/>
      <c r="W2283" s="88"/>
    </row>
    <row r="2284" spans="6:23" s="81" customFormat="1" ht="11.25" outlineLevel="5" x14ac:dyDescent="0.2">
      <c r="F2284" s="82"/>
      <c r="G2284" s="83"/>
      <c r="H2284" s="21" t="str">
        <f t="shared" si="66"/>
        <v/>
      </c>
      <c r="I2284" s="84" t="s">
        <v>1056</v>
      </c>
      <c r="J2284" s="215"/>
      <c r="L2284" s="85"/>
      <c r="M2284" s="216">
        <v>0</v>
      </c>
      <c r="N2284" s="244"/>
      <c r="O2284" s="85"/>
      <c r="P2284" s="86"/>
      <c r="Q2284" s="85"/>
      <c r="R2284" s="85"/>
      <c r="S2284" s="85"/>
      <c r="T2284" s="87" t="s">
        <v>14</v>
      </c>
      <c r="U2284" s="85"/>
      <c r="V2284" s="85"/>
      <c r="W2284" s="88"/>
    </row>
    <row r="2285" spans="6:23" s="81" customFormat="1" ht="11.25" outlineLevel="5" x14ac:dyDescent="0.2">
      <c r="F2285" s="82"/>
      <c r="G2285" s="83"/>
      <c r="H2285" s="21" t="str">
        <f t="shared" si="66"/>
        <v/>
      </c>
      <c r="I2285" s="84" t="s">
        <v>1450</v>
      </c>
      <c r="J2285" s="215"/>
      <c r="L2285" s="85"/>
      <c r="M2285" s="216">
        <v>0</v>
      </c>
      <c r="N2285" s="244"/>
      <c r="O2285" s="85"/>
      <c r="P2285" s="86"/>
      <c r="Q2285" s="85"/>
      <c r="R2285" s="85"/>
      <c r="S2285" s="85"/>
      <c r="T2285" s="87" t="s">
        <v>14</v>
      </c>
      <c r="U2285" s="85"/>
      <c r="V2285" s="85"/>
      <c r="W2285" s="88"/>
    </row>
    <row r="2286" spans="6:23" s="81" customFormat="1" ht="11.25" outlineLevel="5" x14ac:dyDescent="0.2">
      <c r="F2286" s="82"/>
      <c r="G2286" s="83"/>
      <c r="H2286" s="21" t="str">
        <f t="shared" si="66"/>
        <v/>
      </c>
      <c r="I2286" s="84" t="s">
        <v>1721</v>
      </c>
      <c r="J2286" s="215"/>
      <c r="L2286" s="85"/>
      <c r="M2286" s="216">
        <v>0</v>
      </c>
      <c r="N2286" s="244"/>
      <c r="O2286" s="85"/>
      <c r="P2286" s="86"/>
      <c r="Q2286" s="85"/>
      <c r="R2286" s="85"/>
      <c r="S2286" s="85"/>
      <c r="T2286" s="87" t="s">
        <v>14</v>
      </c>
      <c r="U2286" s="85"/>
      <c r="V2286" s="85"/>
      <c r="W2286" s="88"/>
    </row>
    <row r="2287" spans="6:23" s="81" customFormat="1" ht="11.25" outlineLevel="5" x14ac:dyDescent="0.2">
      <c r="F2287" s="82"/>
      <c r="G2287" s="83"/>
      <c r="H2287" s="21" t="str">
        <f t="shared" si="66"/>
        <v/>
      </c>
      <c r="I2287" s="84" t="s">
        <v>2342</v>
      </c>
      <c r="J2287" s="215"/>
      <c r="L2287" s="85"/>
      <c r="M2287" s="216">
        <v>1552.3894499999997</v>
      </c>
      <c r="N2287" s="244"/>
      <c r="O2287" s="85"/>
      <c r="P2287" s="86"/>
      <c r="Q2287" s="85"/>
      <c r="R2287" s="85"/>
      <c r="S2287" s="85"/>
      <c r="T2287" s="87" t="s">
        <v>14</v>
      </c>
      <c r="U2287" s="85"/>
      <c r="V2287" s="85"/>
      <c r="W2287" s="88"/>
    </row>
    <row r="2288" spans="6:23" s="81" customFormat="1" ht="11.25" outlineLevel="5" x14ac:dyDescent="0.2">
      <c r="F2288" s="82"/>
      <c r="G2288" s="83"/>
      <c r="H2288" s="21" t="str">
        <f t="shared" si="66"/>
        <v/>
      </c>
      <c r="I2288" s="84" t="s">
        <v>1869</v>
      </c>
      <c r="J2288" s="215"/>
      <c r="L2288" s="85"/>
      <c r="M2288" s="216">
        <v>0</v>
      </c>
      <c r="N2288" s="244"/>
      <c r="O2288" s="85"/>
      <c r="P2288" s="86"/>
      <c r="Q2288" s="85"/>
      <c r="R2288" s="85"/>
      <c r="S2288" s="85"/>
      <c r="T2288" s="87" t="s">
        <v>14</v>
      </c>
      <c r="U2288" s="85"/>
      <c r="V2288" s="85"/>
      <c r="W2288" s="88"/>
    </row>
    <row r="2289" spans="6:23" s="81" customFormat="1" ht="11.25" outlineLevel="5" x14ac:dyDescent="0.2">
      <c r="F2289" s="82"/>
      <c r="G2289" s="83"/>
      <c r="H2289" s="21" t="str">
        <f t="shared" si="66"/>
        <v/>
      </c>
      <c r="I2289" s="84" t="s">
        <v>1780</v>
      </c>
      <c r="J2289" s="215"/>
      <c r="L2289" s="85"/>
      <c r="M2289" s="216">
        <v>1619.0974499999998</v>
      </c>
      <c r="N2289" s="244"/>
      <c r="O2289" s="85"/>
      <c r="P2289" s="86"/>
      <c r="Q2289" s="85"/>
      <c r="R2289" s="85"/>
      <c r="S2289" s="85"/>
      <c r="T2289" s="87" t="s">
        <v>14</v>
      </c>
      <c r="U2289" s="85"/>
      <c r="V2289" s="85"/>
      <c r="W2289" s="88"/>
    </row>
    <row r="2290" spans="6:23" s="81" customFormat="1" ht="11.25" outlineLevel="5" x14ac:dyDescent="0.2">
      <c r="F2290" s="82"/>
      <c r="G2290" s="83"/>
      <c r="H2290" s="21" t="str">
        <f t="shared" si="66"/>
        <v/>
      </c>
      <c r="I2290" s="84" t="s">
        <v>1816</v>
      </c>
      <c r="J2290" s="215"/>
      <c r="L2290" s="85"/>
      <c r="M2290" s="216">
        <v>0</v>
      </c>
      <c r="N2290" s="244"/>
      <c r="O2290" s="85"/>
      <c r="P2290" s="86"/>
      <c r="Q2290" s="85"/>
      <c r="R2290" s="85"/>
      <c r="S2290" s="85"/>
      <c r="T2290" s="87" t="s">
        <v>14</v>
      </c>
      <c r="U2290" s="85"/>
      <c r="V2290" s="85"/>
      <c r="W2290" s="88"/>
    </row>
    <row r="2291" spans="6:23" s="81" customFormat="1" ht="11.25" outlineLevel="5" x14ac:dyDescent="0.2">
      <c r="F2291" s="82"/>
      <c r="G2291" s="83"/>
      <c r="H2291" s="21" t="str">
        <f t="shared" si="66"/>
        <v/>
      </c>
      <c r="I2291" s="84" t="s">
        <v>1871</v>
      </c>
      <c r="J2291" s="215"/>
      <c r="L2291" s="85"/>
      <c r="M2291" s="216">
        <v>327.15045000000003</v>
      </c>
      <c r="N2291" s="244"/>
      <c r="O2291" s="85"/>
      <c r="P2291" s="86"/>
      <c r="Q2291" s="85"/>
      <c r="R2291" s="85"/>
      <c r="S2291" s="85"/>
      <c r="T2291" s="87" t="s">
        <v>14</v>
      </c>
      <c r="U2291" s="85"/>
      <c r="V2291" s="85"/>
      <c r="W2291" s="88"/>
    </row>
    <row r="2292" spans="6:23" s="81" customFormat="1" ht="11.25" outlineLevel="5" x14ac:dyDescent="0.2">
      <c r="F2292" s="82"/>
      <c r="G2292" s="83"/>
      <c r="H2292" s="21" t="str">
        <f t="shared" si="66"/>
        <v/>
      </c>
      <c r="I2292" s="84" t="s">
        <v>1321</v>
      </c>
      <c r="J2292" s="215"/>
      <c r="L2292" s="85"/>
      <c r="M2292" s="216">
        <v>74.774000000000001</v>
      </c>
      <c r="N2292" s="244"/>
      <c r="O2292" s="85"/>
      <c r="P2292" s="86"/>
      <c r="Q2292" s="85"/>
      <c r="R2292" s="85"/>
      <c r="S2292" s="85"/>
      <c r="T2292" s="87" t="s">
        <v>14</v>
      </c>
      <c r="U2292" s="85"/>
      <c r="V2292" s="85"/>
      <c r="W2292" s="88"/>
    </row>
    <row r="2293" spans="6:23" s="81" customFormat="1" ht="11.25" outlineLevel="5" x14ac:dyDescent="0.2">
      <c r="F2293" s="82"/>
      <c r="G2293" s="83"/>
      <c r="H2293" s="21" t="str">
        <f t="shared" si="66"/>
        <v/>
      </c>
      <c r="I2293" s="84" t="s">
        <v>1815</v>
      </c>
      <c r="J2293" s="215"/>
      <c r="L2293" s="85"/>
      <c r="M2293" s="216">
        <v>0</v>
      </c>
      <c r="N2293" s="244"/>
      <c r="O2293" s="85"/>
      <c r="P2293" s="86"/>
      <c r="Q2293" s="85"/>
      <c r="R2293" s="85"/>
      <c r="S2293" s="85"/>
      <c r="T2293" s="87" t="s">
        <v>14</v>
      </c>
      <c r="U2293" s="85"/>
      <c r="V2293" s="85"/>
      <c r="W2293" s="88"/>
    </row>
    <row r="2294" spans="6:23" s="81" customFormat="1" ht="11.25" outlineLevel="5" x14ac:dyDescent="0.2">
      <c r="F2294" s="82"/>
      <c r="G2294" s="83"/>
      <c r="H2294" s="21" t="str">
        <f t="shared" si="66"/>
        <v/>
      </c>
      <c r="I2294" s="84" t="s">
        <v>1724</v>
      </c>
      <c r="J2294" s="215"/>
      <c r="L2294" s="85"/>
      <c r="M2294" s="216">
        <v>517.79145000000005</v>
      </c>
      <c r="N2294" s="244"/>
      <c r="O2294" s="85"/>
      <c r="P2294" s="86"/>
      <c r="Q2294" s="85"/>
      <c r="R2294" s="85"/>
      <c r="S2294" s="85"/>
      <c r="T2294" s="87" t="s">
        <v>14</v>
      </c>
      <c r="U2294" s="85"/>
      <c r="V2294" s="85"/>
      <c r="W2294" s="88"/>
    </row>
    <row r="2295" spans="6:23" s="81" customFormat="1" ht="11.25" outlineLevel="5" x14ac:dyDescent="0.2">
      <c r="F2295" s="82"/>
      <c r="G2295" s="83"/>
      <c r="H2295" s="21" t="str">
        <f t="shared" si="66"/>
        <v/>
      </c>
      <c r="I2295" s="84" t="s">
        <v>1939</v>
      </c>
      <c r="J2295" s="215"/>
      <c r="L2295" s="85"/>
      <c r="M2295" s="216">
        <v>0</v>
      </c>
      <c r="N2295" s="244"/>
      <c r="O2295" s="85"/>
      <c r="P2295" s="86"/>
      <c r="Q2295" s="85"/>
      <c r="R2295" s="85"/>
      <c r="S2295" s="85"/>
      <c r="T2295" s="87" t="s">
        <v>14</v>
      </c>
      <c r="U2295" s="85"/>
      <c r="V2295" s="85"/>
      <c r="W2295" s="88"/>
    </row>
    <row r="2296" spans="6:23" s="81" customFormat="1" ht="11.25" outlineLevel="5" x14ac:dyDescent="0.2">
      <c r="F2296" s="82"/>
      <c r="G2296" s="83"/>
      <c r="H2296" s="21" t="str">
        <f t="shared" si="66"/>
        <v/>
      </c>
      <c r="I2296" s="84" t="s">
        <v>1365</v>
      </c>
      <c r="J2296" s="215"/>
      <c r="L2296" s="85"/>
      <c r="M2296" s="216">
        <v>51.315249999999999</v>
      </c>
      <c r="N2296" s="244"/>
      <c r="O2296" s="85"/>
      <c r="P2296" s="86"/>
      <c r="Q2296" s="85"/>
      <c r="R2296" s="85"/>
      <c r="S2296" s="85"/>
      <c r="T2296" s="87" t="s">
        <v>14</v>
      </c>
      <c r="U2296" s="85"/>
      <c r="V2296" s="85"/>
      <c r="W2296" s="88"/>
    </row>
    <row r="2297" spans="6:23" s="81" customFormat="1" ht="11.25" outlineLevel="5" x14ac:dyDescent="0.2">
      <c r="F2297" s="82"/>
      <c r="G2297" s="83"/>
      <c r="H2297" s="21" t="str">
        <f t="shared" si="66"/>
        <v/>
      </c>
      <c r="I2297" s="84" t="s">
        <v>1632</v>
      </c>
      <c r="J2297" s="215"/>
      <c r="L2297" s="85"/>
      <c r="M2297" s="216">
        <v>40.401725000000027</v>
      </c>
      <c r="N2297" s="244"/>
      <c r="O2297" s="85"/>
      <c r="P2297" s="86"/>
      <c r="Q2297" s="85"/>
      <c r="R2297" s="85"/>
      <c r="S2297" s="85"/>
      <c r="T2297" s="87" t="s">
        <v>14</v>
      </c>
      <c r="U2297" s="85"/>
      <c r="V2297" s="85"/>
      <c r="W2297" s="88"/>
    </row>
    <row r="2298" spans="6:23" s="81" customFormat="1" ht="11.25" outlineLevel="5" x14ac:dyDescent="0.2">
      <c r="F2298" s="82"/>
      <c r="G2298" s="83"/>
      <c r="H2298" s="21" t="str">
        <f t="shared" si="66"/>
        <v/>
      </c>
      <c r="I2298" s="84" t="s">
        <v>1140</v>
      </c>
      <c r="J2298" s="215"/>
      <c r="L2298" s="85"/>
      <c r="M2298" s="216">
        <v>0</v>
      </c>
      <c r="N2298" s="244"/>
      <c r="O2298" s="85"/>
      <c r="P2298" s="86"/>
      <c r="Q2298" s="85"/>
      <c r="R2298" s="85"/>
      <c r="S2298" s="85"/>
      <c r="T2298" s="87" t="s">
        <v>14</v>
      </c>
      <c r="U2298" s="85"/>
      <c r="V2298" s="85"/>
      <c r="W2298" s="88"/>
    </row>
    <row r="2299" spans="6:23" s="81" customFormat="1" ht="22.5" outlineLevel="5" x14ac:dyDescent="0.2">
      <c r="F2299" s="82"/>
      <c r="G2299" s="83"/>
      <c r="H2299" s="21" t="str">
        <f t="shared" si="66"/>
        <v/>
      </c>
      <c r="I2299" s="84" t="s">
        <v>2666</v>
      </c>
      <c r="J2299" s="215"/>
      <c r="L2299" s="85"/>
      <c r="M2299" s="216">
        <v>-497.85599999999994</v>
      </c>
      <c r="N2299" s="244"/>
      <c r="O2299" s="85"/>
      <c r="P2299" s="86"/>
      <c r="Q2299" s="85"/>
      <c r="R2299" s="85"/>
      <c r="S2299" s="85"/>
      <c r="T2299" s="87" t="s">
        <v>14</v>
      </c>
      <c r="U2299" s="85"/>
      <c r="V2299" s="85"/>
      <c r="W2299" s="88"/>
    </row>
    <row r="2300" spans="6:23" s="81" customFormat="1" ht="22.5" outlineLevel="5" x14ac:dyDescent="0.2">
      <c r="F2300" s="82"/>
      <c r="G2300" s="83"/>
      <c r="H2300" s="21" t="str">
        <f t="shared" si="66"/>
        <v/>
      </c>
      <c r="I2300" s="84" t="s">
        <v>2648</v>
      </c>
      <c r="J2300" s="215"/>
      <c r="L2300" s="85"/>
      <c r="M2300" s="216">
        <v>-124.46399999999998</v>
      </c>
      <c r="N2300" s="244"/>
      <c r="O2300" s="85"/>
      <c r="P2300" s="86"/>
      <c r="Q2300" s="85"/>
      <c r="R2300" s="85"/>
      <c r="S2300" s="85"/>
      <c r="T2300" s="87" t="s">
        <v>14</v>
      </c>
      <c r="U2300" s="85"/>
      <c r="V2300" s="85"/>
      <c r="W2300" s="88"/>
    </row>
    <row r="2301" spans="6:23" s="81" customFormat="1" ht="22.5" outlineLevel="5" x14ac:dyDescent="0.2">
      <c r="F2301" s="82"/>
      <c r="G2301" s="83"/>
      <c r="H2301" s="21" t="str">
        <f t="shared" si="66"/>
        <v/>
      </c>
      <c r="I2301" s="84" t="s">
        <v>2652</v>
      </c>
      <c r="J2301" s="215"/>
      <c r="L2301" s="85"/>
      <c r="M2301" s="216">
        <v>-79.747199999999978</v>
      </c>
      <c r="N2301" s="244"/>
      <c r="O2301" s="85"/>
      <c r="P2301" s="86"/>
      <c r="Q2301" s="85"/>
      <c r="R2301" s="85"/>
      <c r="S2301" s="85"/>
      <c r="T2301" s="87" t="s">
        <v>14</v>
      </c>
      <c r="U2301" s="85"/>
      <c r="V2301" s="85"/>
      <c r="W2301" s="88"/>
    </row>
    <row r="2302" spans="6:23" s="81" customFormat="1" ht="22.5" outlineLevel="5" x14ac:dyDescent="0.2">
      <c r="F2302" s="82"/>
      <c r="G2302" s="83"/>
      <c r="H2302" s="21" t="str">
        <f t="shared" si="66"/>
        <v/>
      </c>
      <c r="I2302" s="84" t="s">
        <v>2646</v>
      </c>
      <c r="J2302" s="215"/>
      <c r="L2302" s="85"/>
      <c r="M2302" s="216">
        <v>-18.403199999999995</v>
      </c>
      <c r="N2302" s="244"/>
      <c r="O2302" s="85"/>
      <c r="P2302" s="86"/>
      <c r="Q2302" s="85"/>
      <c r="R2302" s="85"/>
      <c r="S2302" s="85"/>
      <c r="T2302" s="87" t="s">
        <v>14</v>
      </c>
      <c r="U2302" s="85"/>
      <c r="V2302" s="85"/>
      <c r="W2302" s="88"/>
    </row>
    <row r="2303" spans="6:23" s="81" customFormat="1" ht="11.25" outlineLevel="5" x14ac:dyDescent="0.2">
      <c r="F2303" s="82"/>
      <c r="G2303" s="83"/>
      <c r="H2303" s="21" t="str">
        <f t="shared" si="66"/>
        <v/>
      </c>
      <c r="I2303" s="84" t="s">
        <v>2566</v>
      </c>
      <c r="J2303" s="215"/>
      <c r="L2303" s="85"/>
      <c r="M2303" s="216">
        <v>0.15519999999999989</v>
      </c>
      <c r="N2303" s="244"/>
      <c r="O2303" s="85"/>
      <c r="P2303" s="86"/>
      <c r="Q2303" s="85"/>
      <c r="R2303" s="85"/>
      <c r="S2303" s="85"/>
      <c r="T2303" s="87" t="s">
        <v>14</v>
      </c>
      <c r="U2303" s="85"/>
      <c r="V2303" s="85"/>
      <c r="W2303" s="88"/>
    </row>
    <row r="2304" spans="6:23" s="81" customFormat="1" ht="22.5" outlineLevel="5" x14ac:dyDescent="0.2">
      <c r="F2304" s="82"/>
      <c r="G2304" s="83"/>
      <c r="H2304" s="21" t="str">
        <f t="shared" si="66"/>
        <v/>
      </c>
      <c r="I2304" s="84" t="s">
        <v>2641</v>
      </c>
      <c r="J2304" s="215"/>
      <c r="L2304" s="85"/>
      <c r="M2304" s="216">
        <v>-48.117400000000004</v>
      </c>
      <c r="N2304" s="244"/>
      <c r="O2304" s="85"/>
      <c r="P2304" s="86"/>
      <c r="Q2304" s="85"/>
      <c r="R2304" s="85"/>
      <c r="S2304" s="85"/>
      <c r="T2304" s="87" t="s">
        <v>14</v>
      </c>
      <c r="U2304" s="85"/>
      <c r="V2304" s="85"/>
      <c r="W2304" s="88"/>
    </row>
    <row r="2305" spans="6:23" s="81" customFormat="1" ht="22.5" outlineLevel="5" x14ac:dyDescent="0.2">
      <c r="F2305" s="82"/>
      <c r="G2305" s="83"/>
      <c r="H2305" s="21" t="str">
        <f t="shared" si="66"/>
        <v/>
      </c>
      <c r="I2305" s="84" t="s">
        <v>2642</v>
      </c>
      <c r="J2305" s="215"/>
      <c r="L2305" s="85"/>
      <c r="M2305" s="216">
        <v>-28.395400000000002</v>
      </c>
      <c r="N2305" s="244"/>
      <c r="O2305" s="85"/>
      <c r="P2305" s="86"/>
      <c r="Q2305" s="85"/>
      <c r="R2305" s="85"/>
      <c r="S2305" s="85"/>
      <c r="T2305" s="87" t="s">
        <v>14</v>
      </c>
      <c r="U2305" s="85"/>
      <c r="V2305" s="85"/>
      <c r="W2305" s="88"/>
    </row>
    <row r="2306" spans="6:23" s="81" customFormat="1" ht="11.25" outlineLevel="5" x14ac:dyDescent="0.2">
      <c r="F2306" s="82"/>
      <c r="G2306" s="83"/>
      <c r="H2306" s="21" t="str">
        <f t="shared" si="66"/>
        <v/>
      </c>
      <c r="I2306" s="84" t="s">
        <v>2549</v>
      </c>
      <c r="J2306" s="215"/>
      <c r="L2306" s="85"/>
      <c r="M2306" s="216">
        <v>-0.20320000000000005</v>
      </c>
      <c r="N2306" s="244"/>
      <c r="O2306" s="85"/>
      <c r="P2306" s="86"/>
      <c r="Q2306" s="85"/>
      <c r="R2306" s="85"/>
      <c r="S2306" s="85"/>
      <c r="T2306" s="87" t="s">
        <v>14</v>
      </c>
      <c r="U2306" s="85"/>
      <c r="V2306" s="85"/>
      <c r="W2306" s="88"/>
    </row>
    <row r="2307" spans="6:23" s="81" customFormat="1" ht="11.25" outlineLevel="5" x14ac:dyDescent="0.2">
      <c r="F2307" s="82"/>
      <c r="G2307" s="83"/>
      <c r="H2307" s="21" t="str">
        <f t="shared" si="66"/>
        <v/>
      </c>
      <c r="I2307" s="84" t="s">
        <v>11</v>
      </c>
      <c r="J2307" s="215"/>
      <c r="L2307" s="85"/>
      <c r="M2307" s="216">
        <v>3385.8885749999999</v>
      </c>
      <c r="N2307" s="244"/>
      <c r="O2307" s="85"/>
      <c r="P2307" s="86"/>
      <c r="Q2307" s="85"/>
      <c r="R2307" s="85"/>
      <c r="S2307" s="85"/>
      <c r="T2307" s="87" t="s">
        <v>14</v>
      </c>
      <c r="U2307" s="85"/>
      <c r="V2307" s="85"/>
      <c r="W2307" s="88"/>
    </row>
    <row r="2308" spans="6:23" s="81" customFormat="1" ht="11.25" outlineLevel="5" x14ac:dyDescent="0.2">
      <c r="F2308" s="82"/>
      <c r="G2308" s="83"/>
      <c r="H2308" s="21" t="str">
        <f t="shared" si="66"/>
        <v/>
      </c>
      <c r="I2308" s="84" t="s">
        <v>1102</v>
      </c>
      <c r="J2308" s="215"/>
      <c r="L2308" s="85"/>
      <c r="M2308" s="216">
        <v>0</v>
      </c>
      <c r="N2308" s="244"/>
      <c r="O2308" s="85"/>
      <c r="P2308" s="86"/>
      <c r="Q2308" s="85"/>
      <c r="R2308" s="85"/>
      <c r="S2308" s="85"/>
      <c r="T2308" s="87" t="s">
        <v>14</v>
      </c>
      <c r="U2308" s="85"/>
      <c r="V2308" s="85"/>
      <c r="W2308" s="88"/>
    </row>
    <row r="2309" spans="6:23" s="81" customFormat="1" ht="11.25" outlineLevel="5" x14ac:dyDescent="0.2">
      <c r="F2309" s="82"/>
      <c r="G2309" s="83"/>
      <c r="H2309" s="21" t="str">
        <f t="shared" si="66"/>
        <v/>
      </c>
      <c r="I2309" s="84" t="s">
        <v>1722</v>
      </c>
      <c r="J2309" s="215"/>
      <c r="L2309" s="85"/>
      <c r="M2309" s="216">
        <v>0</v>
      </c>
      <c r="N2309" s="244"/>
      <c r="O2309" s="85"/>
      <c r="P2309" s="86"/>
      <c r="Q2309" s="85"/>
      <c r="R2309" s="85"/>
      <c r="S2309" s="85"/>
      <c r="T2309" s="87" t="s">
        <v>14</v>
      </c>
      <c r="U2309" s="85"/>
      <c r="V2309" s="85"/>
      <c r="W2309" s="88"/>
    </row>
    <row r="2310" spans="6:23" s="81" customFormat="1" ht="11.25" outlineLevel="5" x14ac:dyDescent="0.2">
      <c r="F2310" s="82"/>
      <c r="G2310" s="83"/>
      <c r="H2310" s="21" t="str">
        <f t="shared" si="66"/>
        <v/>
      </c>
      <c r="I2310" s="84" t="s">
        <v>2094</v>
      </c>
      <c r="J2310" s="215"/>
      <c r="L2310" s="85"/>
      <c r="M2310" s="216">
        <v>150.12525000000002</v>
      </c>
      <c r="N2310" s="244"/>
      <c r="O2310" s="85"/>
      <c r="P2310" s="86"/>
      <c r="Q2310" s="85"/>
      <c r="R2310" s="85"/>
      <c r="S2310" s="85"/>
      <c r="T2310" s="87" t="s">
        <v>14</v>
      </c>
      <c r="U2310" s="85"/>
      <c r="V2310" s="85"/>
      <c r="W2310" s="88"/>
    </row>
    <row r="2311" spans="6:23" s="81" customFormat="1" ht="11.25" outlineLevel="5" x14ac:dyDescent="0.2">
      <c r="F2311" s="82"/>
      <c r="G2311" s="83"/>
      <c r="H2311" s="21" t="str">
        <f t="shared" si="66"/>
        <v/>
      </c>
      <c r="I2311" s="84" t="s">
        <v>2092</v>
      </c>
      <c r="J2311" s="215"/>
      <c r="L2311" s="85"/>
      <c r="M2311" s="216">
        <v>150.84135000000001</v>
      </c>
      <c r="N2311" s="244"/>
      <c r="O2311" s="85"/>
      <c r="P2311" s="86"/>
      <c r="Q2311" s="85"/>
      <c r="R2311" s="85"/>
      <c r="S2311" s="85"/>
      <c r="T2311" s="87" t="s">
        <v>14</v>
      </c>
      <c r="U2311" s="85"/>
      <c r="V2311" s="85"/>
      <c r="W2311" s="88"/>
    </row>
    <row r="2312" spans="6:23" s="81" customFormat="1" ht="11.25" outlineLevel="5" x14ac:dyDescent="0.2">
      <c r="F2312" s="82"/>
      <c r="G2312" s="83"/>
      <c r="H2312" s="21" t="str">
        <f t="shared" si="66"/>
        <v/>
      </c>
      <c r="I2312" s="84" t="s">
        <v>2368</v>
      </c>
      <c r="J2312" s="215"/>
      <c r="L2312" s="85"/>
      <c r="M2312" s="216">
        <v>247.72749999999996</v>
      </c>
      <c r="N2312" s="244"/>
      <c r="O2312" s="85"/>
      <c r="P2312" s="86"/>
      <c r="Q2312" s="85"/>
      <c r="R2312" s="85"/>
      <c r="S2312" s="85"/>
      <c r="T2312" s="87" t="s">
        <v>14</v>
      </c>
      <c r="U2312" s="85"/>
      <c r="V2312" s="85"/>
      <c r="W2312" s="88"/>
    </row>
    <row r="2313" spans="6:23" s="81" customFormat="1" ht="11.25" outlineLevel="5" x14ac:dyDescent="0.2">
      <c r="F2313" s="82"/>
      <c r="G2313" s="83"/>
      <c r="H2313" s="21" t="str">
        <f t="shared" si="66"/>
        <v/>
      </c>
      <c r="I2313" s="84" t="s">
        <v>1870</v>
      </c>
      <c r="J2313" s="215"/>
      <c r="L2313" s="85"/>
      <c r="M2313" s="216">
        <v>0</v>
      </c>
      <c r="N2313" s="244"/>
      <c r="O2313" s="85"/>
      <c r="P2313" s="86"/>
      <c r="Q2313" s="85"/>
      <c r="R2313" s="85"/>
      <c r="S2313" s="85"/>
      <c r="T2313" s="87" t="s">
        <v>14</v>
      </c>
      <c r="U2313" s="85"/>
      <c r="V2313" s="85"/>
      <c r="W2313" s="88"/>
    </row>
    <row r="2314" spans="6:23" s="81" customFormat="1" ht="11.25" outlineLevel="5" x14ac:dyDescent="0.2">
      <c r="F2314" s="82"/>
      <c r="G2314" s="83"/>
      <c r="H2314" s="21" t="str">
        <f t="shared" si="66"/>
        <v/>
      </c>
      <c r="I2314" s="84" t="s">
        <v>1398</v>
      </c>
      <c r="J2314" s="215"/>
      <c r="L2314" s="85"/>
      <c r="M2314" s="216">
        <v>556.60500000000002</v>
      </c>
      <c r="N2314" s="244"/>
      <c r="O2314" s="85"/>
      <c r="P2314" s="86"/>
      <c r="Q2314" s="85"/>
      <c r="R2314" s="85"/>
      <c r="S2314" s="85"/>
      <c r="T2314" s="87" t="s">
        <v>14</v>
      </c>
      <c r="U2314" s="85"/>
      <c r="V2314" s="85"/>
      <c r="W2314" s="88"/>
    </row>
    <row r="2315" spans="6:23" s="81" customFormat="1" ht="11.25" outlineLevel="5" x14ac:dyDescent="0.2">
      <c r="F2315" s="82"/>
      <c r="G2315" s="83"/>
      <c r="H2315" s="21" t="str">
        <f t="shared" si="66"/>
        <v/>
      </c>
      <c r="I2315" s="84" t="s">
        <v>1817</v>
      </c>
      <c r="J2315" s="215"/>
      <c r="L2315" s="85"/>
      <c r="M2315" s="216">
        <v>0</v>
      </c>
      <c r="N2315" s="244"/>
      <c r="O2315" s="85"/>
      <c r="P2315" s="86"/>
      <c r="Q2315" s="85"/>
      <c r="R2315" s="85"/>
      <c r="S2315" s="85"/>
      <c r="T2315" s="87" t="s">
        <v>14</v>
      </c>
      <c r="U2315" s="85"/>
      <c r="V2315" s="85"/>
      <c r="W2315" s="88"/>
    </row>
    <row r="2316" spans="6:23" s="81" customFormat="1" ht="11.25" outlineLevel="5" x14ac:dyDescent="0.2">
      <c r="F2316" s="82"/>
      <c r="G2316" s="83"/>
      <c r="H2316" s="21" t="str">
        <f t="shared" si="66"/>
        <v/>
      </c>
      <c r="I2316" s="84" t="s">
        <v>1363</v>
      </c>
      <c r="J2316" s="215"/>
      <c r="L2316" s="85"/>
      <c r="M2316" s="216">
        <v>58.4133</v>
      </c>
      <c r="N2316" s="244"/>
      <c r="O2316" s="85"/>
      <c r="P2316" s="86"/>
      <c r="Q2316" s="85"/>
      <c r="R2316" s="85"/>
      <c r="S2316" s="85"/>
      <c r="T2316" s="87" t="s">
        <v>14</v>
      </c>
      <c r="U2316" s="85"/>
      <c r="V2316" s="85"/>
      <c r="W2316" s="88"/>
    </row>
    <row r="2317" spans="6:23" s="81" customFormat="1" ht="11.25" outlineLevel="5" x14ac:dyDescent="0.2">
      <c r="F2317" s="82"/>
      <c r="G2317" s="83"/>
      <c r="H2317" s="21" t="str">
        <f t="shared" si="66"/>
        <v/>
      </c>
      <c r="I2317" s="84" t="s">
        <v>1599</v>
      </c>
      <c r="J2317" s="215"/>
      <c r="L2317" s="85"/>
      <c r="M2317" s="216">
        <v>16.638500000000001</v>
      </c>
      <c r="N2317" s="244"/>
      <c r="O2317" s="85"/>
      <c r="P2317" s="86"/>
      <c r="Q2317" s="85"/>
      <c r="R2317" s="85"/>
      <c r="S2317" s="85"/>
      <c r="T2317" s="87" t="s">
        <v>14</v>
      </c>
      <c r="U2317" s="85"/>
      <c r="V2317" s="85"/>
      <c r="W2317" s="88"/>
    </row>
    <row r="2318" spans="6:23" s="81" customFormat="1" ht="11.25" outlineLevel="5" x14ac:dyDescent="0.2">
      <c r="F2318" s="82"/>
      <c r="G2318" s="83"/>
      <c r="H2318" s="21" t="str">
        <f t="shared" si="66"/>
        <v/>
      </c>
      <c r="I2318" s="84" t="s">
        <v>1813</v>
      </c>
      <c r="J2318" s="215"/>
      <c r="L2318" s="85"/>
      <c r="M2318" s="216">
        <v>0</v>
      </c>
      <c r="N2318" s="244"/>
      <c r="O2318" s="85"/>
      <c r="P2318" s="86"/>
      <c r="Q2318" s="85"/>
      <c r="R2318" s="85"/>
      <c r="S2318" s="85"/>
      <c r="T2318" s="87" t="s">
        <v>14</v>
      </c>
      <c r="U2318" s="85"/>
      <c r="V2318" s="85"/>
      <c r="W2318" s="88"/>
    </row>
    <row r="2319" spans="6:23" s="81" customFormat="1" ht="11.25" outlineLevel="5" x14ac:dyDescent="0.2">
      <c r="F2319" s="82"/>
      <c r="G2319" s="83"/>
      <c r="H2319" s="21" t="str">
        <f t="shared" si="66"/>
        <v/>
      </c>
      <c r="I2319" s="84" t="s">
        <v>1362</v>
      </c>
      <c r="J2319" s="215"/>
      <c r="L2319" s="85"/>
      <c r="M2319" s="216">
        <v>58.004100000000001</v>
      </c>
      <c r="N2319" s="244"/>
      <c r="O2319" s="85"/>
      <c r="P2319" s="86"/>
      <c r="Q2319" s="85"/>
      <c r="R2319" s="85"/>
      <c r="S2319" s="85"/>
      <c r="T2319" s="87" t="s">
        <v>14</v>
      </c>
      <c r="U2319" s="85"/>
      <c r="V2319" s="85"/>
      <c r="W2319" s="88"/>
    </row>
    <row r="2320" spans="6:23" s="81" customFormat="1" ht="11.25" outlineLevel="5" x14ac:dyDescent="0.2">
      <c r="F2320" s="82"/>
      <c r="G2320" s="83"/>
      <c r="H2320" s="21" t="str">
        <f t="shared" si="66"/>
        <v/>
      </c>
      <c r="I2320" s="84" t="s">
        <v>1599</v>
      </c>
      <c r="J2320" s="215"/>
      <c r="L2320" s="85"/>
      <c r="M2320" s="216">
        <v>16.638500000000001</v>
      </c>
      <c r="N2320" s="244"/>
      <c r="O2320" s="85"/>
      <c r="P2320" s="86"/>
      <c r="Q2320" s="85"/>
      <c r="R2320" s="85"/>
      <c r="S2320" s="85"/>
      <c r="T2320" s="87" t="s">
        <v>14</v>
      </c>
      <c r="U2320" s="85"/>
      <c r="V2320" s="85"/>
      <c r="W2320" s="88"/>
    </row>
    <row r="2321" spans="6:25" s="81" customFormat="1" ht="11.25" outlineLevel="5" x14ac:dyDescent="0.2">
      <c r="F2321" s="82"/>
      <c r="G2321" s="83"/>
      <c r="H2321" s="21" t="str">
        <f t="shared" ref="H2321:H2332" si="67">IF(AND(H2320&lt;&gt;"Výkaz výměr:",I2320=""),"Výkaz výměr:","")</f>
        <v/>
      </c>
      <c r="I2321" s="84" t="s">
        <v>1140</v>
      </c>
      <c r="J2321" s="215"/>
      <c r="L2321" s="85"/>
      <c r="M2321" s="216">
        <v>0</v>
      </c>
      <c r="N2321" s="244"/>
      <c r="O2321" s="85"/>
      <c r="P2321" s="86"/>
      <c r="Q2321" s="85"/>
      <c r="R2321" s="85"/>
      <c r="S2321" s="85"/>
      <c r="T2321" s="87" t="s">
        <v>14</v>
      </c>
      <c r="U2321" s="85"/>
      <c r="V2321" s="85"/>
      <c r="W2321" s="88"/>
    </row>
    <row r="2322" spans="6:25" s="81" customFormat="1" ht="11.25" outlineLevel="5" x14ac:dyDescent="0.2">
      <c r="F2322" s="82"/>
      <c r="G2322" s="83"/>
      <c r="H2322" s="21" t="str">
        <f t="shared" si="67"/>
        <v/>
      </c>
      <c r="I2322" s="84" t="s">
        <v>2589</v>
      </c>
      <c r="J2322" s="215"/>
      <c r="L2322" s="85"/>
      <c r="M2322" s="216">
        <v>-0.31359999999999921</v>
      </c>
      <c r="N2322" s="244"/>
      <c r="O2322" s="85"/>
      <c r="P2322" s="86"/>
      <c r="Q2322" s="85"/>
      <c r="R2322" s="85"/>
      <c r="S2322" s="85"/>
      <c r="T2322" s="87" t="s">
        <v>14</v>
      </c>
      <c r="U2322" s="85"/>
      <c r="V2322" s="85"/>
      <c r="W2322" s="88"/>
    </row>
    <row r="2323" spans="6:25" s="81" customFormat="1" ht="11.25" outlineLevel="5" x14ac:dyDescent="0.2">
      <c r="F2323" s="82"/>
      <c r="G2323" s="83"/>
      <c r="H2323" s="21" t="str">
        <f t="shared" si="67"/>
        <v/>
      </c>
      <c r="I2323" s="84" t="s">
        <v>2592</v>
      </c>
      <c r="J2323" s="215"/>
      <c r="L2323" s="85"/>
      <c r="M2323" s="216">
        <v>0.48639999999999972</v>
      </c>
      <c r="N2323" s="244"/>
      <c r="O2323" s="85"/>
      <c r="P2323" s="86"/>
      <c r="Q2323" s="85"/>
      <c r="R2323" s="85"/>
      <c r="S2323" s="85"/>
      <c r="T2323" s="87" t="s">
        <v>14</v>
      </c>
      <c r="U2323" s="85"/>
      <c r="V2323" s="85"/>
      <c r="W2323" s="88"/>
    </row>
    <row r="2324" spans="6:25" s="81" customFormat="1" ht="11.25" outlineLevel="5" x14ac:dyDescent="0.2">
      <c r="F2324" s="82"/>
      <c r="G2324" s="83"/>
      <c r="H2324" s="21" t="str">
        <f t="shared" si="67"/>
        <v/>
      </c>
      <c r="I2324" s="84" t="s">
        <v>2614</v>
      </c>
      <c r="J2324" s="215"/>
      <c r="L2324" s="85"/>
      <c r="M2324" s="216">
        <v>-28.888799999999996</v>
      </c>
      <c r="N2324" s="244"/>
      <c r="O2324" s="85"/>
      <c r="P2324" s="86"/>
      <c r="Q2324" s="85"/>
      <c r="R2324" s="85"/>
      <c r="S2324" s="85"/>
      <c r="T2324" s="87" t="s">
        <v>14</v>
      </c>
      <c r="U2324" s="85"/>
      <c r="V2324" s="85"/>
      <c r="W2324" s="88"/>
    </row>
    <row r="2325" spans="6:25" s="81" customFormat="1" ht="11.25" outlineLevel="5" x14ac:dyDescent="0.2">
      <c r="F2325" s="82"/>
      <c r="G2325" s="83"/>
      <c r="H2325" s="21" t="str">
        <f t="shared" si="67"/>
        <v/>
      </c>
      <c r="I2325" s="84" t="s">
        <v>2593</v>
      </c>
      <c r="J2325" s="215"/>
      <c r="L2325" s="85"/>
      <c r="M2325" s="216">
        <v>-18.187200000000001</v>
      </c>
      <c r="N2325" s="244"/>
      <c r="O2325" s="85"/>
      <c r="P2325" s="86"/>
      <c r="Q2325" s="85"/>
      <c r="R2325" s="85"/>
      <c r="S2325" s="85"/>
      <c r="T2325" s="87" t="s">
        <v>14</v>
      </c>
      <c r="U2325" s="85"/>
      <c r="V2325" s="85"/>
      <c r="W2325" s="88"/>
    </row>
    <row r="2326" spans="6:25" s="81" customFormat="1" ht="11.25" outlineLevel="5" x14ac:dyDescent="0.2">
      <c r="F2326" s="82"/>
      <c r="G2326" s="83"/>
      <c r="H2326" s="21" t="str">
        <f t="shared" si="67"/>
        <v/>
      </c>
      <c r="I2326" s="84" t="s">
        <v>2615</v>
      </c>
      <c r="J2326" s="215"/>
      <c r="L2326" s="85"/>
      <c r="M2326" s="216">
        <v>-10.4696</v>
      </c>
      <c r="N2326" s="244"/>
      <c r="O2326" s="85"/>
      <c r="P2326" s="86"/>
      <c r="Q2326" s="85"/>
      <c r="R2326" s="85"/>
      <c r="S2326" s="85"/>
      <c r="T2326" s="87" t="s">
        <v>14</v>
      </c>
      <c r="U2326" s="85"/>
      <c r="V2326" s="85"/>
      <c r="W2326" s="88"/>
    </row>
    <row r="2327" spans="6:25" s="81" customFormat="1" ht="22.5" outlineLevel="5" x14ac:dyDescent="0.2">
      <c r="F2327" s="82"/>
      <c r="G2327" s="83"/>
      <c r="H2327" s="21" t="str">
        <f t="shared" si="67"/>
        <v/>
      </c>
      <c r="I2327" s="84" t="s">
        <v>2629</v>
      </c>
      <c r="J2327" s="215"/>
      <c r="L2327" s="85"/>
      <c r="M2327" s="216">
        <v>-41.488799999999991</v>
      </c>
      <c r="N2327" s="244"/>
      <c r="O2327" s="85"/>
      <c r="P2327" s="86"/>
      <c r="Q2327" s="85"/>
      <c r="R2327" s="85"/>
      <c r="S2327" s="85"/>
      <c r="T2327" s="87" t="s">
        <v>14</v>
      </c>
      <c r="U2327" s="85"/>
      <c r="V2327" s="85"/>
      <c r="W2327" s="88"/>
    </row>
    <row r="2328" spans="6:25" s="81" customFormat="1" ht="11.25" outlineLevel="5" x14ac:dyDescent="0.2">
      <c r="F2328" s="82"/>
      <c r="G2328" s="83"/>
      <c r="H2328" s="21" t="str">
        <f t="shared" si="67"/>
        <v/>
      </c>
      <c r="I2328" s="84" t="s">
        <v>2594</v>
      </c>
      <c r="J2328" s="215"/>
      <c r="L2328" s="85"/>
      <c r="M2328" s="216">
        <v>-27.040799999999997</v>
      </c>
      <c r="N2328" s="244"/>
      <c r="O2328" s="85"/>
      <c r="P2328" s="86"/>
      <c r="Q2328" s="85"/>
      <c r="R2328" s="85"/>
      <c r="S2328" s="85"/>
      <c r="T2328" s="87" t="s">
        <v>14</v>
      </c>
      <c r="U2328" s="85"/>
      <c r="V2328" s="85"/>
      <c r="W2328" s="88"/>
    </row>
    <row r="2329" spans="6:25" s="81" customFormat="1" ht="11.25" outlineLevel="5" x14ac:dyDescent="0.2">
      <c r="F2329" s="82"/>
      <c r="G2329" s="83"/>
      <c r="H2329" s="21" t="str">
        <f t="shared" si="67"/>
        <v/>
      </c>
      <c r="I2329" s="84" t="s">
        <v>2595</v>
      </c>
      <c r="J2329" s="215"/>
      <c r="L2329" s="85"/>
      <c r="M2329" s="216">
        <v>-27.040799999999997</v>
      </c>
      <c r="N2329" s="244"/>
      <c r="O2329" s="85"/>
      <c r="P2329" s="86"/>
      <c r="Q2329" s="85"/>
      <c r="R2329" s="85"/>
      <c r="S2329" s="85"/>
      <c r="T2329" s="87" t="s">
        <v>14</v>
      </c>
      <c r="U2329" s="85"/>
      <c r="V2329" s="85"/>
      <c r="W2329" s="88"/>
    </row>
    <row r="2330" spans="6:25" s="81" customFormat="1" ht="11.25" outlineLevel="5" x14ac:dyDescent="0.2">
      <c r="F2330" s="82"/>
      <c r="G2330" s="83"/>
      <c r="H2330" s="21" t="str">
        <f t="shared" si="67"/>
        <v/>
      </c>
      <c r="I2330" s="84" t="s">
        <v>2596</v>
      </c>
      <c r="J2330" s="215"/>
      <c r="L2330" s="85"/>
      <c r="M2330" s="216">
        <v>-27.040799999999997</v>
      </c>
      <c r="N2330" s="244"/>
      <c r="O2330" s="85"/>
      <c r="P2330" s="86"/>
      <c r="Q2330" s="85"/>
      <c r="R2330" s="85"/>
      <c r="S2330" s="85"/>
      <c r="T2330" s="87" t="s">
        <v>14</v>
      </c>
      <c r="U2330" s="85"/>
      <c r="V2330" s="85"/>
      <c r="W2330" s="88"/>
    </row>
    <row r="2331" spans="6:25" s="81" customFormat="1" ht="11.25" outlineLevel="5" x14ac:dyDescent="0.2">
      <c r="F2331" s="82"/>
      <c r="G2331" s="83"/>
      <c r="H2331" s="21" t="str">
        <f t="shared" si="67"/>
        <v/>
      </c>
      <c r="I2331" s="84" t="s">
        <v>2565</v>
      </c>
      <c r="J2331" s="215"/>
      <c r="L2331" s="85"/>
      <c r="M2331" s="216">
        <v>-27.116399999999999</v>
      </c>
      <c r="N2331" s="244"/>
      <c r="O2331" s="85"/>
      <c r="P2331" s="86"/>
      <c r="Q2331" s="85"/>
      <c r="R2331" s="85"/>
      <c r="S2331" s="85"/>
      <c r="T2331" s="87" t="s">
        <v>14</v>
      </c>
      <c r="U2331" s="85"/>
      <c r="V2331" s="85"/>
      <c r="W2331" s="88"/>
    </row>
    <row r="2332" spans="6:25" s="81" customFormat="1" ht="11.25" outlineLevel="5" x14ac:dyDescent="0.2">
      <c r="F2332" s="82"/>
      <c r="G2332" s="83"/>
      <c r="H2332" s="21" t="str">
        <f t="shared" si="67"/>
        <v/>
      </c>
      <c r="I2332" s="84" t="s">
        <v>11</v>
      </c>
      <c r="J2332" s="215"/>
      <c r="L2332" s="85"/>
      <c r="M2332" s="216">
        <v>1047.8931000000002</v>
      </c>
      <c r="N2332" s="244"/>
      <c r="O2332" s="85"/>
      <c r="P2332" s="86"/>
      <c r="Q2332" s="85"/>
      <c r="R2332" s="85"/>
      <c r="S2332" s="85"/>
      <c r="T2332" s="87" t="s">
        <v>14</v>
      </c>
      <c r="U2332" s="85"/>
      <c r="V2332" s="85"/>
      <c r="W2332" s="88"/>
    </row>
    <row r="2333" spans="6:25" s="205" customFormat="1" ht="36" outlineLevel="4" x14ac:dyDescent="0.2">
      <c r="F2333" s="72">
        <v>210</v>
      </c>
      <c r="G2333" s="73" t="s">
        <v>34</v>
      </c>
      <c r="H2333" s="74" t="s">
        <v>599</v>
      </c>
      <c r="I2333" s="75" t="s">
        <v>2996</v>
      </c>
      <c r="J2333" s="73" t="s">
        <v>38</v>
      </c>
      <c r="K2333" s="76">
        <v>3960.839875000001</v>
      </c>
      <c r="L2333" s="77">
        <v>0</v>
      </c>
      <c r="M2333" s="206">
        <v>3960.839875000001</v>
      </c>
      <c r="N2333" s="232"/>
      <c r="O2333" s="77">
        <f>M2333*N2333</f>
        <v>0</v>
      </c>
      <c r="P2333" s="79"/>
      <c r="Q2333" s="80">
        <f>M2333*P2333</f>
        <v>0</v>
      </c>
      <c r="R2333" s="79"/>
      <c r="S2333" s="80">
        <f>M2333*R2333</f>
        <v>0</v>
      </c>
      <c r="T2333" s="78">
        <v>15</v>
      </c>
      <c r="U2333" s="78">
        <f>O2333*(T2333/100)</f>
        <v>0</v>
      </c>
      <c r="V2333" s="78">
        <f>O2333+U2333</f>
        <v>0</v>
      </c>
      <c r="W2333" s="75" t="s">
        <v>3076</v>
      </c>
      <c r="X2333" s="96" t="s">
        <v>1261</v>
      </c>
      <c r="Y2333" s="96">
        <v>1</v>
      </c>
    </row>
    <row r="2334" spans="6:25" s="71" customFormat="1" ht="56.25" outlineLevel="4" x14ac:dyDescent="0.2">
      <c r="F2334" s="207"/>
      <c r="G2334" s="208"/>
      <c r="H2334" s="19" t="s">
        <v>1053</v>
      </c>
      <c r="I2334" s="228" t="s">
        <v>3442</v>
      </c>
      <c r="J2334" s="221"/>
      <c r="K2334" s="221"/>
      <c r="L2334" s="221"/>
      <c r="M2334" s="221"/>
      <c r="N2334" s="245"/>
      <c r="O2334" s="231"/>
      <c r="P2334" s="209"/>
      <c r="Q2334" s="210"/>
      <c r="R2334" s="209"/>
      <c r="S2334" s="210"/>
      <c r="T2334" s="211"/>
      <c r="U2334" s="211"/>
      <c r="V2334" s="211"/>
      <c r="W2334" s="212"/>
      <c r="X2334" s="212"/>
      <c r="Y2334" s="212"/>
    </row>
    <row r="2335" spans="6:25" s="71" customFormat="1" ht="6" customHeight="1" outlineLevel="4" x14ac:dyDescent="0.2">
      <c r="F2335" s="207"/>
      <c r="G2335" s="208"/>
      <c r="H2335" s="20"/>
      <c r="I2335" s="212"/>
      <c r="J2335" s="208"/>
      <c r="K2335" s="213"/>
      <c r="L2335" s="214"/>
      <c r="M2335" s="213"/>
      <c r="N2335" s="241"/>
      <c r="O2335" s="214"/>
      <c r="P2335" s="209"/>
      <c r="Q2335" s="210"/>
      <c r="R2335" s="209"/>
      <c r="S2335" s="210"/>
      <c r="T2335" s="211"/>
      <c r="U2335" s="211"/>
      <c r="V2335" s="211"/>
      <c r="W2335" s="212"/>
      <c r="X2335" s="212"/>
      <c r="Y2335" s="212"/>
    </row>
    <row r="2336" spans="6:25" s="81" customFormat="1" ht="11.25" outlineLevel="5" x14ac:dyDescent="0.2">
      <c r="F2336" s="82"/>
      <c r="G2336" s="83"/>
      <c r="H2336" s="21" t="str">
        <f t="shared" ref="H2336:H2399" si="68">IF(AND(H2335&lt;&gt;"Výkaz výměr:",I2335=""),"Výkaz výměr:","")</f>
        <v>Výkaz výměr:</v>
      </c>
      <c r="I2336" s="84" t="s">
        <v>2430</v>
      </c>
      <c r="J2336" s="215"/>
      <c r="L2336" s="85"/>
      <c r="M2336" s="216">
        <v>0</v>
      </c>
      <c r="N2336" s="244"/>
      <c r="O2336" s="85"/>
      <c r="P2336" s="86"/>
      <c r="Q2336" s="85"/>
      <c r="R2336" s="85"/>
      <c r="S2336" s="85"/>
      <c r="T2336" s="87" t="s">
        <v>14</v>
      </c>
      <c r="U2336" s="85"/>
      <c r="V2336" s="85"/>
      <c r="W2336" s="88"/>
    </row>
    <row r="2337" spans="6:23" s="81" customFormat="1" ht="11.25" outlineLevel="5" x14ac:dyDescent="0.2">
      <c r="F2337" s="82"/>
      <c r="G2337" s="83"/>
      <c r="H2337" s="21" t="str">
        <f t="shared" si="68"/>
        <v/>
      </c>
      <c r="I2337" s="84" t="s">
        <v>1100</v>
      </c>
      <c r="J2337" s="215"/>
      <c r="L2337" s="85"/>
      <c r="M2337" s="216">
        <v>0</v>
      </c>
      <c r="N2337" s="244"/>
      <c r="O2337" s="85"/>
      <c r="P2337" s="86"/>
      <c r="Q2337" s="85"/>
      <c r="R2337" s="85"/>
      <c r="S2337" s="85"/>
      <c r="T2337" s="87" t="s">
        <v>14</v>
      </c>
      <c r="U2337" s="85"/>
      <c r="V2337" s="85"/>
      <c r="W2337" s="88"/>
    </row>
    <row r="2338" spans="6:23" s="81" customFormat="1" ht="11.25" outlineLevel="5" x14ac:dyDescent="0.2">
      <c r="F2338" s="82"/>
      <c r="G2338" s="83"/>
      <c r="H2338" s="21" t="str">
        <f t="shared" si="68"/>
        <v/>
      </c>
      <c r="I2338" s="84" t="s">
        <v>1006</v>
      </c>
      <c r="J2338" s="215"/>
      <c r="L2338" s="85"/>
      <c r="M2338" s="216">
        <v>0</v>
      </c>
      <c r="N2338" s="244"/>
      <c r="O2338" s="85"/>
      <c r="P2338" s="86"/>
      <c r="Q2338" s="85"/>
      <c r="R2338" s="85"/>
      <c r="S2338" s="85"/>
      <c r="T2338" s="87" t="s">
        <v>14</v>
      </c>
      <c r="U2338" s="85"/>
      <c r="V2338" s="85"/>
      <c r="W2338" s="88"/>
    </row>
    <row r="2339" spans="6:23" s="81" customFormat="1" ht="11.25" outlineLevel="5" x14ac:dyDescent="0.2">
      <c r="F2339" s="82"/>
      <c r="G2339" s="83"/>
      <c r="H2339" s="21" t="str">
        <f t="shared" si="68"/>
        <v/>
      </c>
      <c r="I2339" s="84" t="s">
        <v>1327</v>
      </c>
      <c r="J2339" s="215"/>
      <c r="L2339" s="85"/>
      <c r="M2339" s="216">
        <v>0</v>
      </c>
      <c r="N2339" s="244"/>
      <c r="O2339" s="85"/>
      <c r="P2339" s="86"/>
      <c r="Q2339" s="85"/>
      <c r="R2339" s="85"/>
      <c r="S2339" s="85"/>
      <c r="T2339" s="87" t="s">
        <v>14</v>
      </c>
      <c r="U2339" s="85"/>
      <c r="V2339" s="85"/>
      <c r="W2339" s="88"/>
    </row>
    <row r="2340" spans="6:23" s="81" customFormat="1" ht="11.25" outlineLevel="5" x14ac:dyDescent="0.2">
      <c r="F2340" s="82"/>
      <c r="G2340" s="83"/>
      <c r="H2340" s="21" t="str">
        <f t="shared" si="68"/>
        <v/>
      </c>
      <c r="I2340" s="84" t="s">
        <v>1720</v>
      </c>
      <c r="J2340" s="215"/>
      <c r="L2340" s="85"/>
      <c r="M2340" s="216">
        <v>0</v>
      </c>
      <c r="N2340" s="244"/>
      <c r="O2340" s="85"/>
      <c r="P2340" s="86"/>
      <c r="Q2340" s="85"/>
      <c r="R2340" s="85"/>
      <c r="S2340" s="85"/>
      <c r="T2340" s="87" t="s">
        <v>14</v>
      </c>
      <c r="U2340" s="85"/>
      <c r="V2340" s="85"/>
      <c r="W2340" s="88"/>
    </row>
    <row r="2341" spans="6:23" s="81" customFormat="1" ht="11.25" outlineLevel="5" x14ac:dyDescent="0.2">
      <c r="F2341" s="82"/>
      <c r="G2341" s="83"/>
      <c r="H2341" s="21" t="str">
        <f t="shared" si="68"/>
        <v/>
      </c>
      <c r="I2341" s="84" t="s">
        <v>2277</v>
      </c>
      <c r="J2341" s="215"/>
      <c r="L2341" s="85"/>
      <c r="M2341" s="216">
        <v>492.084</v>
      </c>
      <c r="N2341" s="244"/>
      <c r="O2341" s="85"/>
      <c r="P2341" s="86"/>
      <c r="Q2341" s="85"/>
      <c r="R2341" s="85"/>
      <c r="S2341" s="85"/>
      <c r="T2341" s="87" t="s">
        <v>14</v>
      </c>
      <c r="U2341" s="85"/>
      <c r="V2341" s="85"/>
      <c r="W2341" s="88"/>
    </row>
    <row r="2342" spans="6:23" s="81" customFormat="1" ht="11.25" outlineLevel="5" x14ac:dyDescent="0.2">
      <c r="F2342" s="82"/>
      <c r="G2342" s="83"/>
      <c r="H2342" s="21" t="str">
        <f t="shared" si="68"/>
        <v/>
      </c>
      <c r="I2342" s="84" t="s">
        <v>1814</v>
      </c>
      <c r="J2342" s="215"/>
      <c r="L2342" s="85"/>
      <c r="M2342" s="216">
        <v>0</v>
      </c>
      <c r="N2342" s="244"/>
      <c r="O2342" s="85"/>
      <c r="P2342" s="86"/>
      <c r="Q2342" s="85"/>
      <c r="R2342" s="85"/>
      <c r="S2342" s="85"/>
      <c r="T2342" s="87" t="s">
        <v>14</v>
      </c>
      <c r="U2342" s="85"/>
      <c r="V2342" s="85"/>
      <c r="W2342" s="88"/>
    </row>
    <row r="2343" spans="6:23" s="81" customFormat="1" ht="11.25" outlineLevel="5" x14ac:dyDescent="0.2">
      <c r="F2343" s="82"/>
      <c r="G2343" s="83"/>
      <c r="H2343" s="21" t="str">
        <f t="shared" si="68"/>
        <v/>
      </c>
      <c r="I2343" s="84" t="s">
        <v>1724</v>
      </c>
      <c r="J2343" s="215"/>
      <c r="L2343" s="85"/>
      <c r="M2343" s="216">
        <v>461.47365000000008</v>
      </c>
      <c r="N2343" s="244"/>
      <c r="O2343" s="85"/>
      <c r="P2343" s="86"/>
      <c r="Q2343" s="85"/>
      <c r="R2343" s="85"/>
      <c r="S2343" s="85"/>
      <c r="T2343" s="87" t="s">
        <v>14</v>
      </c>
      <c r="U2343" s="85"/>
      <c r="V2343" s="85"/>
      <c r="W2343" s="88"/>
    </row>
    <row r="2344" spans="6:23" s="81" customFormat="1" ht="11.25" outlineLevel="5" x14ac:dyDescent="0.2">
      <c r="F2344" s="82"/>
      <c r="G2344" s="83"/>
      <c r="H2344" s="21" t="str">
        <f t="shared" si="68"/>
        <v/>
      </c>
      <c r="I2344" s="84" t="s">
        <v>1868</v>
      </c>
      <c r="J2344" s="215"/>
      <c r="L2344" s="85"/>
      <c r="M2344" s="216">
        <v>0</v>
      </c>
      <c r="N2344" s="244"/>
      <c r="O2344" s="85"/>
      <c r="P2344" s="86"/>
      <c r="Q2344" s="85"/>
      <c r="R2344" s="85"/>
      <c r="S2344" s="85"/>
      <c r="T2344" s="87" t="s">
        <v>14</v>
      </c>
      <c r="U2344" s="85"/>
      <c r="V2344" s="85"/>
      <c r="W2344" s="88"/>
    </row>
    <row r="2345" spans="6:23" s="81" customFormat="1" ht="11.25" outlineLevel="5" x14ac:dyDescent="0.2">
      <c r="F2345" s="82"/>
      <c r="G2345" s="83"/>
      <c r="H2345" s="21" t="str">
        <f t="shared" si="68"/>
        <v/>
      </c>
      <c r="I2345" s="84" t="s">
        <v>1877</v>
      </c>
      <c r="J2345" s="215"/>
      <c r="L2345" s="85"/>
      <c r="M2345" s="216">
        <v>538.25400000000002</v>
      </c>
      <c r="N2345" s="244"/>
      <c r="O2345" s="85"/>
      <c r="P2345" s="86"/>
      <c r="Q2345" s="85"/>
      <c r="R2345" s="85"/>
      <c r="S2345" s="85"/>
      <c r="T2345" s="87" t="s">
        <v>14</v>
      </c>
      <c r="U2345" s="85"/>
      <c r="V2345" s="85"/>
      <c r="W2345" s="88"/>
    </row>
    <row r="2346" spans="6:23" s="81" customFormat="1" ht="11.25" outlineLevel="5" x14ac:dyDescent="0.2">
      <c r="F2346" s="82"/>
      <c r="G2346" s="83"/>
      <c r="H2346" s="21" t="str">
        <f t="shared" si="68"/>
        <v/>
      </c>
      <c r="I2346" s="84" t="s">
        <v>1779</v>
      </c>
      <c r="J2346" s="215"/>
      <c r="L2346" s="85"/>
      <c r="M2346" s="216">
        <v>0</v>
      </c>
      <c r="N2346" s="244"/>
      <c r="O2346" s="85"/>
      <c r="P2346" s="86"/>
      <c r="Q2346" s="85"/>
      <c r="R2346" s="85"/>
      <c r="S2346" s="85"/>
      <c r="T2346" s="87" t="s">
        <v>14</v>
      </c>
      <c r="U2346" s="85"/>
      <c r="V2346" s="85"/>
      <c r="W2346" s="88"/>
    </row>
    <row r="2347" spans="6:23" s="81" customFormat="1" ht="11.25" outlineLevel="5" x14ac:dyDescent="0.2">
      <c r="F2347" s="82"/>
      <c r="G2347" s="83"/>
      <c r="H2347" s="21" t="str">
        <f t="shared" si="68"/>
        <v/>
      </c>
      <c r="I2347" s="84" t="s">
        <v>1321</v>
      </c>
      <c r="J2347" s="215"/>
      <c r="L2347" s="85"/>
      <c r="M2347" s="216">
        <v>52.787700000000001</v>
      </c>
      <c r="N2347" s="244"/>
      <c r="O2347" s="85"/>
      <c r="P2347" s="86"/>
      <c r="Q2347" s="85"/>
      <c r="R2347" s="85"/>
      <c r="S2347" s="85"/>
      <c r="T2347" s="87" t="s">
        <v>14</v>
      </c>
      <c r="U2347" s="85"/>
      <c r="V2347" s="85"/>
      <c r="W2347" s="88"/>
    </row>
    <row r="2348" spans="6:23" s="81" customFormat="1" ht="11.25" outlineLevel="5" x14ac:dyDescent="0.2">
      <c r="F2348" s="82"/>
      <c r="G2348" s="83"/>
      <c r="H2348" s="21" t="str">
        <f t="shared" si="68"/>
        <v/>
      </c>
      <c r="I2348" s="84" t="s">
        <v>1871</v>
      </c>
      <c r="J2348" s="215"/>
      <c r="L2348" s="85"/>
      <c r="M2348" s="216">
        <v>326.88810000000007</v>
      </c>
      <c r="N2348" s="244"/>
      <c r="O2348" s="85"/>
      <c r="P2348" s="86"/>
      <c r="Q2348" s="85"/>
      <c r="R2348" s="85"/>
      <c r="S2348" s="85"/>
      <c r="T2348" s="87" t="s">
        <v>14</v>
      </c>
      <c r="U2348" s="85"/>
      <c r="V2348" s="85"/>
      <c r="W2348" s="88"/>
    </row>
    <row r="2349" spans="6:23" s="81" customFormat="1" ht="11.25" outlineLevel="5" x14ac:dyDescent="0.2">
      <c r="F2349" s="82"/>
      <c r="G2349" s="83"/>
      <c r="H2349" s="21" t="str">
        <f t="shared" si="68"/>
        <v/>
      </c>
      <c r="I2349" s="84" t="s">
        <v>1939</v>
      </c>
      <c r="J2349" s="215"/>
      <c r="L2349" s="85"/>
      <c r="M2349" s="216">
        <v>0</v>
      </c>
      <c r="N2349" s="244"/>
      <c r="O2349" s="85"/>
      <c r="P2349" s="86"/>
      <c r="Q2349" s="85"/>
      <c r="R2349" s="85"/>
      <c r="S2349" s="85"/>
      <c r="T2349" s="87" t="s">
        <v>14</v>
      </c>
      <c r="U2349" s="85"/>
      <c r="V2349" s="85"/>
      <c r="W2349" s="88"/>
    </row>
    <row r="2350" spans="6:23" s="81" customFormat="1" ht="11.25" outlineLevel="5" x14ac:dyDescent="0.2">
      <c r="F2350" s="82"/>
      <c r="G2350" s="83"/>
      <c r="H2350" s="21" t="str">
        <f t="shared" si="68"/>
        <v/>
      </c>
      <c r="I2350" s="84" t="s">
        <v>1365</v>
      </c>
      <c r="J2350" s="215"/>
      <c r="L2350" s="85"/>
      <c r="M2350" s="216">
        <v>51.315249999999999</v>
      </c>
      <c r="N2350" s="244"/>
      <c r="O2350" s="85"/>
      <c r="P2350" s="86"/>
      <c r="Q2350" s="85"/>
      <c r="R2350" s="85"/>
      <c r="S2350" s="85"/>
      <c r="T2350" s="87" t="s">
        <v>14</v>
      </c>
      <c r="U2350" s="85"/>
      <c r="V2350" s="85"/>
      <c r="W2350" s="88"/>
    </row>
    <row r="2351" spans="6:23" s="81" customFormat="1" ht="11.25" outlineLevel="5" x14ac:dyDescent="0.2">
      <c r="F2351" s="82"/>
      <c r="G2351" s="83"/>
      <c r="H2351" s="21" t="str">
        <f t="shared" si="68"/>
        <v/>
      </c>
      <c r="I2351" s="84" t="s">
        <v>1632</v>
      </c>
      <c r="J2351" s="215"/>
      <c r="L2351" s="85"/>
      <c r="M2351" s="216">
        <v>40.618549999999985</v>
      </c>
      <c r="N2351" s="244"/>
      <c r="O2351" s="85"/>
      <c r="P2351" s="86"/>
      <c r="Q2351" s="85"/>
      <c r="R2351" s="85"/>
      <c r="S2351" s="85"/>
      <c r="T2351" s="87" t="s">
        <v>14</v>
      </c>
      <c r="U2351" s="85"/>
      <c r="V2351" s="85"/>
      <c r="W2351" s="88"/>
    </row>
    <row r="2352" spans="6:23" s="81" customFormat="1" ht="11.25" outlineLevel="5" x14ac:dyDescent="0.2">
      <c r="F2352" s="82"/>
      <c r="G2352" s="83"/>
      <c r="H2352" s="21" t="str">
        <f t="shared" si="68"/>
        <v/>
      </c>
      <c r="I2352" s="84" t="s">
        <v>1140</v>
      </c>
      <c r="J2352" s="215"/>
      <c r="L2352" s="85"/>
      <c r="M2352" s="216">
        <v>0</v>
      </c>
      <c r="N2352" s="244"/>
      <c r="O2352" s="85"/>
      <c r="P2352" s="86"/>
      <c r="Q2352" s="85"/>
      <c r="R2352" s="85"/>
      <c r="S2352" s="85"/>
      <c r="T2352" s="87" t="s">
        <v>14</v>
      </c>
      <c r="U2352" s="85"/>
      <c r="V2352" s="85"/>
      <c r="W2352" s="88"/>
    </row>
    <row r="2353" spans="6:23" s="81" customFormat="1" ht="22.5" outlineLevel="5" x14ac:dyDescent="0.2">
      <c r="F2353" s="82"/>
      <c r="G2353" s="83"/>
      <c r="H2353" s="21" t="str">
        <f t="shared" si="68"/>
        <v/>
      </c>
      <c r="I2353" s="84" t="s">
        <v>2690</v>
      </c>
      <c r="J2353" s="215"/>
      <c r="L2353" s="85"/>
      <c r="M2353" s="216">
        <v>-112.01759999999999</v>
      </c>
      <c r="N2353" s="244"/>
      <c r="O2353" s="85"/>
      <c r="P2353" s="86"/>
      <c r="Q2353" s="85"/>
      <c r="R2353" s="85"/>
      <c r="S2353" s="85"/>
      <c r="T2353" s="87" t="s">
        <v>14</v>
      </c>
      <c r="U2353" s="85"/>
      <c r="V2353" s="85"/>
      <c r="W2353" s="88"/>
    </row>
    <row r="2354" spans="6:23" s="81" customFormat="1" ht="22.5" outlineLevel="5" x14ac:dyDescent="0.2">
      <c r="F2354" s="82"/>
      <c r="G2354" s="83"/>
      <c r="H2354" s="21" t="str">
        <f t="shared" si="68"/>
        <v/>
      </c>
      <c r="I2354" s="84" t="s">
        <v>2751</v>
      </c>
      <c r="J2354" s="215"/>
      <c r="L2354" s="85"/>
      <c r="M2354" s="216">
        <v>-88.948799999999991</v>
      </c>
      <c r="N2354" s="244"/>
      <c r="O2354" s="85"/>
      <c r="P2354" s="86"/>
      <c r="Q2354" s="85"/>
      <c r="R2354" s="85"/>
      <c r="S2354" s="85"/>
      <c r="T2354" s="87" t="s">
        <v>14</v>
      </c>
      <c r="U2354" s="85"/>
      <c r="V2354" s="85"/>
      <c r="W2354" s="88"/>
    </row>
    <row r="2355" spans="6:23" s="81" customFormat="1" ht="11.25" outlineLevel="5" x14ac:dyDescent="0.2">
      <c r="F2355" s="82"/>
      <c r="G2355" s="83"/>
      <c r="H2355" s="21" t="str">
        <f t="shared" si="68"/>
        <v/>
      </c>
      <c r="I2355" s="84" t="s">
        <v>2566</v>
      </c>
      <c r="J2355" s="215"/>
      <c r="L2355" s="85"/>
      <c r="M2355" s="216">
        <v>0.15519999999999989</v>
      </c>
      <c r="N2355" s="244"/>
      <c r="O2355" s="85"/>
      <c r="P2355" s="86"/>
      <c r="Q2355" s="85"/>
      <c r="R2355" s="85"/>
      <c r="S2355" s="85"/>
      <c r="T2355" s="87" t="s">
        <v>14</v>
      </c>
      <c r="U2355" s="85"/>
      <c r="V2355" s="85"/>
      <c r="W2355" s="88"/>
    </row>
    <row r="2356" spans="6:23" s="81" customFormat="1" ht="22.5" outlineLevel="5" x14ac:dyDescent="0.2">
      <c r="F2356" s="82"/>
      <c r="G2356" s="83"/>
      <c r="H2356" s="21" t="str">
        <f t="shared" si="68"/>
        <v/>
      </c>
      <c r="I2356" s="84" t="s">
        <v>2640</v>
      </c>
      <c r="J2356" s="215"/>
      <c r="L2356" s="85"/>
      <c r="M2356" s="216">
        <v>-28.395400000000002</v>
      </c>
      <c r="N2356" s="244"/>
      <c r="O2356" s="85"/>
      <c r="P2356" s="86"/>
      <c r="Q2356" s="85"/>
      <c r="R2356" s="85"/>
      <c r="S2356" s="85"/>
      <c r="T2356" s="87" t="s">
        <v>14</v>
      </c>
      <c r="U2356" s="85"/>
      <c r="V2356" s="85"/>
      <c r="W2356" s="88"/>
    </row>
    <row r="2357" spans="6:23" s="81" customFormat="1" ht="22.5" outlineLevel="5" x14ac:dyDescent="0.2">
      <c r="F2357" s="82"/>
      <c r="G2357" s="83"/>
      <c r="H2357" s="21" t="str">
        <f t="shared" si="68"/>
        <v/>
      </c>
      <c r="I2357" s="84" t="s">
        <v>2677</v>
      </c>
      <c r="J2357" s="215"/>
      <c r="L2357" s="85"/>
      <c r="M2357" s="216">
        <v>-42.451650000000001</v>
      </c>
      <c r="N2357" s="244"/>
      <c r="O2357" s="85"/>
      <c r="P2357" s="86"/>
      <c r="Q2357" s="85"/>
      <c r="R2357" s="85"/>
      <c r="S2357" s="85"/>
      <c r="T2357" s="87" t="s">
        <v>14</v>
      </c>
      <c r="U2357" s="85"/>
      <c r="V2357" s="85"/>
      <c r="W2357" s="88"/>
    </row>
    <row r="2358" spans="6:23" s="81" customFormat="1" ht="11.25" outlineLevel="5" x14ac:dyDescent="0.2">
      <c r="F2358" s="82"/>
      <c r="G2358" s="83"/>
      <c r="H2358" s="21" t="str">
        <f t="shared" si="68"/>
        <v/>
      </c>
      <c r="I2358" s="84" t="s">
        <v>2549</v>
      </c>
      <c r="J2358" s="215"/>
      <c r="L2358" s="85"/>
      <c r="M2358" s="216">
        <v>-0.20320000000000005</v>
      </c>
      <c r="N2358" s="244"/>
      <c r="O2358" s="85"/>
      <c r="P2358" s="86"/>
      <c r="Q2358" s="85"/>
      <c r="R2358" s="85"/>
      <c r="S2358" s="85"/>
      <c r="T2358" s="87" t="s">
        <v>14</v>
      </c>
      <c r="U2358" s="85"/>
      <c r="V2358" s="85"/>
      <c r="W2358" s="88"/>
    </row>
    <row r="2359" spans="6:23" s="81" customFormat="1" ht="11.25" outlineLevel="5" x14ac:dyDescent="0.2">
      <c r="F2359" s="82"/>
      <c r="G2359" s="83"/>
      <c r="H2359" s="21" t="str">
        <f t="shared" si="68"/>
        <v/>
      </c>
      <c r="I2359" s="84" t="s">
        <v>11</v>
      </c>
      <c r="J2359" s="215"/>
      <c r="L2359" s="85"/>
      <c r="M2359" s="216">
        <v>1691.5598000000005</v>
      </c>
      <c r="N2359" s="244"/>
      <c r="O2359" s="85"/>
      <c r="P2359" s="86"/>
      <c r="Q2359" s="85"/>
      <c r="R2359" s="85"/>
      <c r="S2359" s="85"/>
      <c r="T2359" s="87" t="s">
        <v>14</v>
      </c>
      <c r="U2359" s="85"/>
      <c r="V2359" s="85"/>
      <c r="W2359" s="88"/>
    </row>
    <row r="2360" spans="6:23" s="81" customFormat="1" ht="11.25" outlineLevel="5" x14ac:dyDescent="0.2">
      <c r="F2360" s="82"/>
      <c r="G2360" s="83"/>
      <c r="H2360" s="21" t="str">
        <f t="shared" si="68"/>
        <v/>
      </c>
      <c r="I2360" s="84" t="s">
        <v>1101</v>
      </c>
      <c r="J2360" s="215"/>
      <c r="L2360" s="85"/>
      <c r="M2360" s="216">
        <v>0</v>
      </c>
      <c r="N2360" s="244"/>
      <c r="O2360" s="85"/>
      <c r="P2360" s="86"/>
      <c r="Q2360" s="85"/>
      <c r="R2360" s="85"/>
      <c r="S2360" s="85"/>
      <c r="T2360" s="87" t="s">
        <v>14</v>
      </c>
      <c r="U2360" s="85"/>
      <c r="V2360" s="85"/>
      <c r="W2360" s="88"/>
    </row>
    <row r="2361" spans="6:23" s="81" customFormat="1" ht="11.25" outlineLevel="5" x14ac:dyDescent="0.2">
      <c r="F2361" s="82"/>
      <c r="G2361" s="83"/>
      <c r="H2361" s="21" t="str">
        <f t="shared" si="68"/>
        <v/>
      </c>
      <c r="I2361" s="84" t="s">
        <v>1056</v>
      </c>
      <c r="J2361" s="215"/>
      <c r="L2361" s="85"/>
      <c r="M2361" s="216">
        <v>0</v>
      </c>
      <c r="N2361" s="244"/>
      <c r="O2361" s="85"/>
      <c r="P2361" s="86"/>
      <c r="Q2361" s="85"/>
      <c r="R2361" s="85"/>
      <c r="S2361" s="85"/>
      <c r="T2361" s="87" t="s">
        <v>14</v>
      </c>
      <c r="U2361" s="85"/>
      <c r="V2361" s="85"/>
      <c r="W2361" s="88"/>
    </row>
    <row r="2362" spans="6:23" s="81" customFormat="1" ht="11.25" outlineLevel="5" x14ac:dyDescent="0.2">
      <c r="F2362" s="82"/>
      <c r="G2362" s="83"/>
      <c r="H2362" s="21" t="str">
        <f t="shared" si="68"/>
        <v/>
      </c>
      <c r="I2362" s="84" t="s">
        <v>1450</v>
      </c>
      <c r="J2362" s="215"/>
      <c r="L2362" s="85"/>
      <c r="M2362" s="216">
        <v>0</v>
      </c>
      <c r="N2362" s="244"/>
      <c r="O2362" s="85"/>
      <c r="P2362" s="86"/>
      <c r="Q2362" s="85"/>
      <c r="R2362" s="85"/>
      <c r="S2362" s="85"/>
      <c r="T2362" s="87" t="s">
        <v>14</v>
      </c>
      <c r="U2362" s="85"/>
      <c r="V2362" s="85"/>
      <c r="W2362" s="88"/>
    </row>
    <row r="2363" spans="6:23" s="81" customFormat="1" ht="11.25" outlineLevel="5" x14ac:dyDescent="0.2">
      <c r="F2363" s="82"/>
      <c r="G2363" s="83"/>
      <c r="H2363" s="21" t="str">
        <f t="shared" si="68"/>
        <v/>
      </c>
      <c r="I2363" s="84" t="s">
        <v>1721</v>
      </c>
      <c r="J2363" s="215"/>
      <c r="L2363" s="85"/>
      <c r="M2363" s="216">
        <v>0</v>
      </c>
      <c r="N2363" s="244"/>
      <c r="O2363" s="85"/>
      <c r="P2363" s="86"/>
      <c r="Q2363" s="85"/>
      <c r="R2363" s="85"/>
      <c r="S2363" s="85"/>
      <c r="T2363" s="87" t="s">
        <v>14</v>
      </c>
      <c r="U2363" s="85"/>
      <c r="V2363" s="85"/>
      <c r="W2363" s="88"/>
    </row>
    <row r="2364" spans="6:23" s="81" customFormat="1" ht="11.25" outlineLevel="5" x14ac:dyDescent="0.2">
      <c r="F2364" s="82"/>
      <c r="G2364" s="83"/>
      <c r="H2364" s="21" t="str">
        <f t="shared" si="68"/>
        <v/>
      </c>
      <c r="I2364" s="84" t="s">
        <v>2277</v>
      </c>
      <c r="J2364" s="215"/>
      <c r="L2364" s="85"/>
      <c r="M2364" s="216">
        <v>538.54199999999992</v>
      </c>
      <c r="N2364" s="244"/>
      <c r="O2364" s="85"/>
      <c r="P2364" s="86"/>
      <c r="Q2364" s="85"/>
      <c r="R2364" s="85"/>
      <c r="S2364" s="85"/>
      <c r="T2364" s="87" t="s">
        <v>14</v>
      </c>
      <c r="U2364" s="85"/>
      <c r="V2364" s="85"/>
      <c r="W2364" s="88"/>
    </row>
    <row r="2365" spans="6:23" s="81" customFormat="1" ht="11.25" outlineLevel="5" x14ac:dyDescent="0.2">
      <c r="F2365" s="82"/>
      <c r="G2365" s="83"/>
      <c r="H2365" s="21" t="str">
        <f t="shared" si="68"/>
        <v/>
      </c>
      <c r="I2365" s="84" t="s">
        <v>1869</v>
      </c>
      <c r="J2365" s="215"/>
      <c r="L2365" s="85"/>
      <c r="M2365" s="216">
        <v>0</v>
      </c>
      <c r="N2365" s="244"/>
      <c r="O2365" s="85"/>
      <c r="P2365" s="86"/>
      <c r="Q2365" s="85"/>
      <c r="R2365" s="85"/>
      <c r="S2365" s="85"/>
      <c r="T2365" s="87" t="s">
        <v>14</v>
      </c>
      <c r="U2365" s="85"/>
      <c r="V2365" s="85"/>
      <c r="W2365" s="88"/>
    </row>
    <row r="2366" spans="6:23" s="81" customFormat="1" ht="11.25" outlineLevel="5" x14ac:dyDescent="0.2">
      <c r="F2366" s="82"/>
      <c r="G2366" s="83"/>
      <c r="H2366" s="21" t="str">
        <f t="shared" si="68"/>
        <v/>
      </c>
      <c r="I2366" s="84" t="s">
        <v>1877</v>
      </c>
      <c r="J2366" s="215"/>
      <c r="L2366" s="85"/>
      <c r="M2366" s="216">
        <v>603.94199999999989</v>
      </c>
      <c r="N2366" s="244"/>
      <c r="O2366" s="85"/>
      <c r="P2366" s="86"/>
      <c r="Q2366" s="85"/>
      <c r="R2366" s="85"/>
      <c r="S2366" s="85"/>
      <c r="T2366" s="87" t="s">
        <v>14</v>
      </c>
      <c r="U2366" s="85"/>
      <c r="V2366" s="85"/>
      <c r="W2366" s="88"/>
    </row>
    <row r="2367" spans="6:23" s="81" customFormat="1" ht="11.25" outlineLevel="5" x14ac:dyDescent="0.2">
      <c r="F2367" s="82"/>
      <c r="G2367" s="83"/>
      <c r="H2367" s="21" t="str">
        <f t="shared" si="68"/>
        <v/>
      </c>
      <c r="I2367" s="84" t="s">
        <v>1816</v>
      </c>
      <c r="J2367" s="215"/>
      <c r="L2367" s="85"/>
      <c r="M2367" s="216">
        <v>0</v>
      </c>
      <c r="N2367" s="244"/>
      <c r="O2367" s="85"/>
      <c r="P2367" s="86"/>
      <c r="Q2367" s="85"/>
      <c r="R2367" s="85"/>
      <c r="S2367" s="85"/>
      <c r="T2367" s="87" t="s">
        <v>14</v>
      </c>
      <c r="U2367" s="85"/>
      <c r="V2367" s="85"/>
      <c r="W2367" s="88"/>
    </row>
    <row r="2368" spans="6:23" s="81" customFormat="1" ht="11.25" outlineLevel="5" x14ac:dyDescent="0.2">
      <c r="F2368" s="82"/>
      <c r="G2368" s="83"/>
      <c r="H2368" s="21" t="str">
        <f t="shared" si="68"/>
        <v/>
      </c>
      <c r="I2368" s="84" t="s">
        <v>1871</v>
      </c>
      <c r="J2368" s="215"/>
      <c r="L2368" s="85"/>
      <c r="M2368" s="216">
        <v>327.15045000000003</v>
      </c>
      <c r="N2368" s="244"/>
      <c r="O2368" s="85"/>
      <c r="P2368" s="86"/>
      <c r="Q2368" s="85"/>
      <c r="R2368" s="85"/>
      <c r="S2368" s="85"/>
      <c r="T2368" s="87" t="s">
        <v>14</v>
      </c>
      <c r="U2368" s="85"/>
      <c r="V2368" s="85"/>
      <c r="W2368" s="88"/>
    </row>
    <row r="2369" spans="6:23" s="81" customFormat="1" ht="11.25" outlineLevel="5" x14ac:dyDescent="0.2">
      <c r="F2369" s="82"/>
      <c r="G2369" s="83"/>
      <c r="H2369" s="21" t="str">
        <f t="shared" si="68"/>
        <v/>
      </c>
      <c r="I2369" s="84" t="s">
        <v>1321</v>
      </c>
      <c r="J2369" s="215"/>
      <c r="L2369" s="85"/>
      <c r="M2369" s="216">
        <v>74.774000000000001</v>
      </c>
      <c r="N2369" s="244"/>
      <c r="O2369" s="85"/>
      <c r="P2369" s="86"/>
      <c r="Q2369" s="85"/>
      <c r="R2369" s="85"/>
      <c r="S2369" s="85"/>
      <c r="T2369" s="87" t="s">
        <v>14</v>
      </c>
      <c r="U2369" s="85"/>
      <c r="V2369" s="85"/>
      <c r="W2369" s="88"/>
    </row>
    <row r="2370" spans="6:23" s="81" customFormat="1" ht="11.25" outlineLevel="5" x14ac:dyDescent="0.2">
      <c r="F2370" s="82"/>
      <c r="G2370" s="83"/>
      <c r="H2370" s="21" t="str">
        <f t="shared" si="68"/>
        <v/>
      </c>
      <c r="I2370" s="84" t="s">
        <v>1815</v>
      </c>
      <c r="J2370" s="215"/>
      <c r="L2370" s="85"/>
      <c r="M2370" s="216">
        <v>0</v>
      </c>
      <c r="N2370" s="244"/>
      <c r="O2370" s="85"/>
      <c r="P2370" s="86"/>
      <c r="Q2370" s="85"/>
      <c r="R2370" s="85"/>
      <c r="S2370" s="85"/>
      <c r="T2370" s="87" t="s">
        <v>14</v>
      </c>
      <c r="U2370" s="85"/>
      <c r="V2370" s="85"/>
      <c r="W2370" s="88"/>
    </row>
    <row r="2371" spans="6:23" s="81" customFormat="1" ht="11.25" outlineLevel="5" x14ac:dyDescent="0.2">
      <c r="F2371" s="82"/>
      <c r="G2371" s="83"/>
      <c r="H2371" s="21" t="str">
        <f t="shared" si="68"/>
        <v/>
      </c>
      <c r="I2371" s="84" t="s">
        <v>1724</v>
      </c>
      <c r="J2371" s="215"/>
      <c r="L2371" s="85"/>
      <c r="M2371" s="216">
        <v>517.79145000000005</v>
      </c>
      <c r="N2371" s="244"/>
      <c r="O2371" s="85"/>
      <c r="P2371" s="86"/>
      <c r="Q2371" s="85"/>
      <c r="R2371" s="85"/>
      <c r="S2371" s="85"/>
      <c r="T2371" s="87" t="s">
        <v>14</v>
      </c>
      <c r="U2371" s="85"/>
      <c r="V2371" s="85"/>
      <c r="W2371" s="88"/>
    </row>
    <row r="2372" spans="6:23" s="81" customFormat="1" ht="11.25" outlineLevel="5" x14ac:dyDescent="0.2">
      <c r="F2372" s="82"/>
      <c r="G2372" s="83"/>
      <c r="H2372" s="21" t="str">
        <f t="shared" si="68"/>
        <v/>
      </c>
      <c r="I2372" s="84" t="s">
        <v>1939</v>
      </c>
      <c r="J2372" s="215"/>
      <c r="L2372" s="85"/>
      <c r="M2372" s="216">
        <v>0</v>
      </c>
      <c r="N2372" s="244"/>
      <c r="O2372" s="85"/>
      <c r="P2372" s="86"/>
      <c r="Q2372" s="85"/>
      <c r="R2372" s="85"/>
      <c r="S2372" s="85"/>
      <c r="T2372" s="87" t="s">
        <v>14</v>
      </c>
      <c r="U2372" s="85"/>
      <c r="V2372" s="85"/>
      <c r="W2372" s="88"/>
    </row>
    <row r="2373" spans="6:23" s="81" customFormat="1" ht="11.25" outlineLevel="5" x14ac:dyDescent="0.2">
      <c r="F2373" s="82"/>
      <c r="G2373" s="83"/>
      <c r="H2373" s="21" t="str">
        <f t="shared" si="68"/>
        <v/>
      </c>
      <c r="I2373" s="84" t="s">
        <v>1365</v>
      </c>
      <c r="J2373" s="215"/>
      <c r="L2373" s="85"/>
      <c r="M2373" s="216">
        <v>51.315249999999999</v>
      </c>
      <c r="N2373" s="244"/>
      <c r="O2373" s="85"/>
      <c r="P2373" s="86"/>
      <c r="Q2373" s="85"/>
      <c r="R2373" s="85"/>
      <c r="S2373" s="85"/>
      <c r="T2373" s="87" t="s">
        <v>14</v>
      </c>
      <c r="U2373" s="85"/>
      <c r="V2373" s="85"/>
      <c r="W2373" s="88"/>
    </row>
    <row r="2374" spans="6:23" s="81" customFormat="1" ht="11.25" outlineLevel="5" x14ac:dyDescent="0.2">
      <c r="F2374" s="82"/>
      <c r="G2374" s="83"/>
      <c r="H2374" s="21" t="str">
        <f t="shared" si="68"/>
        <v/>
      </c>
      <c r="I2374" s="84" t="s">
        <v>1632</v>
      </c>
      <c r="J2374" s="215"/>
      <c r="L2374" s="85"/>
      <c r="M2374" s="216">
        <v>40.401725000000027</v>
      </c>
      <c r="N2374" s="244"/>
      <c r="O2374" s="85"/>
      <c r="P2374" s="86"/>
      <c r="Q2374" s="85"/>
      <c r="R2374" s="85"/>
      <c r="S2374" s="85"/>
      <c r="T2374" s="87" t="s">
        <v>14</v>
      </c>
      <c r="U2374" s="85"/>
      <c r="V2374" s="85"/>
      <c r="W2374" s="88"/>
    </row>
    <row r="2375" spans="6:23" s="81" customFormat="1" ht="11.25" outlineLevel="5" x14ac:dyDescent="0.2">
      <c r="F2375" s="82"/>
      <c r="G2375" s="83"/>
      <c r="H2375" s="21" t="str">
        <f t="shared" si="68"/>
        <v/>
      </c>
      <c r="I2375" s="84" t="s">
        <v>1140</v>
      </c>
      <c r="J2375" s="215"/>
      <c r="L2375" s="85"/>
      <c r="M2375" s="216">
        <v>0</v>
      </c>
      <c r="N2375" s="244"/>
      <c r="O2375" s="85"/>
      <c r="P2375" s="86"/>
      <c r="Q2375" s="85"/>
      <c r="R2375" s="85"/>
      <c r="S2375" s="85"/>
      <c r="T2375" s="87" t="s">
        <v>14</v>
      </c>
      <c r="U2375" s="85"/>
      <c r="V2375" s="85"/>
      <c r="W2375" s="88"/>
    </row>
    <row r="2376" spans="6:23" s="81" customFormat="1" ht="22.5" outlineLevel="5" x14ac:dyDescent="0.2">
      <c r="F2376" s="82"/>
      <c r="G2376" s="83"/>
      <c r="H2376" s="21" t="str">
        <f t="shared" si="68"/>
        <v/>
      </c>
      <c r="I2376" s="84" t="s">
        <v>2705</v>
      </c>
      <c r="J2376" s="215"/>
      <c r="L2376" s="85"/>
      <c r="M2376" s="216">
        <v>-124.46399999999998</v>
      </c>
      <c r="N2376" s="244"/>
      <c r="O2376" s="85"/>
      <c r="P2376" s="86"/>
      <c r="Q2376" s="85"/>
      <c r="R2376" s="85"/>
      <c r="S2376" s="85"/>
      <c r="T2376" s="87" t="s">
        <v>14</v>
      </c>
      <c r="U2376" s="85"/>
      <c r="V2376" s="85"/>
      <c r="W2376" s="88"/>
    </row>
    <row r="2377" spans="6:23" s="81" customFormat="1" ht="22.5" outlineLevel="5" x14ac:dyDescent="0.2">
      <c r="F2377" s="82"/>
      <c r="G2377" s="83"/>
      <c r="H2377" s="21" t="str">
        <f t="shared" si="68"/>
        <v/>
      </c>
      <c r="I2377" s="84" t="s">
        <v>2752</v>
      </c>
      <c r="J2377" s="215"/>
      <c r="L2377" s="85"/>
      <c r="M2377" s="216">
        <v>-98.150399999999976</v>
      </c>
      <c r="N2377" s="244"/>
      <c r="O2377" s="85"/>
      <c r="P2377" s="86"/>
      <c r="Q2377" s="85"/>
      <c r="R2377" s="85"/>
      <c r="S2377" s="85"/>
      <c r="T2377" s="87" t="s">
        <v>14</v>
      </c>
      <c r="U2377" s="85"/>
      <c r="V2377" s="85"/>
      <c r="W2377" s="88"/>
    </row>
    <row r="2378" spans="6:23" s="81" customFormat="1" ht="11.25" outlineLevel="5" x14ac:dyDescent="0.2">
      <c r="F2378" s="82"/>
      <c r="G2378" s="83"/>
      <c r="H2378" s="21" t="str">
        <f t="shared" si="68"/>
        <v/>
      </c>
      <c r="I2378" s="84" t="s">
        <v>2566</v>
      </c>
      <c r="J2378" s="215"/>
      <c r="L2378" s="85"/>
      <c r="M2378" s="216">
        <v>0.15519999999999989</v>
      </c>
      <c r="N2378" s="244"/>
      <c r="O2378" s="85"/>
      <c r="P2378" s="86"/>
      <c r="Q2378" s="85"/>
      <c r="R2378" s="85"/>
      <c r="S2378" s="85"/>
      <c r="T2378" s="87" t="s">
        <v>14</v>
      </c>
      <c r="U2378" s="85"/>
      <c r="V2378" s="85"/>
      <c r="W2378" s="88"/>
    </row>
    <row r="2379" spans="6:23" s="81" customFormat="1" ht="22.5" outlineLevel="5" x14ac:dyDescent="0.2">
      <c r="F2379" s="82"/>
      <c r="G2379" s="83"/>
      <c r="H2379" s="21" t="str">
        <f t="shared" si="68"/>
        <v/>
      </c>
      <c r="I2379" s="84" t="s">
        <v>2641</v>
      </c>
      <c r="J2379" s="215"/>
      <c r="L2379" s="85"/>
      <c r="M2379" s="216">
        <v>-48.117400000000004</v>
      </c>
      <c r="N2379" s="244"/>
      <c r="O2379" s="85"/>
      <c r="P2379" s="86"/>
      <c r="Q2379" s="85"/>
      <c r="R2379" s="85"/>
      <c r="S2379" s="85"/>
      <c r="T2379" s="87" t="s">
        <v>14</v>
      </c>
      <c r="U2379" s="85"/>
      <c r="V2379" s="85"/>
      <c r="W2379" s="88"/>
    </row>
    <row r="2380" spans="6:23" s="81" customFormat="1" ht="22.5" outlineLevel="5" x14ac:dyDescent="0.2">
      <c r="F2380" s="82"/>
      <c r="G2380" s="83"/>
      <c r="H2380" s="21" t="str">
        <f t="shared" si="68"/>
        <v/>
      </c>
      <c r="I2380" s="84" t="s">
        <v>2642</v>
      </c>
      <c r="J2380" s="215"/>
      <c r="L2380" s="85"/>
      <c r="M2380" s="216">
        <v>-28.395400000000002</v>
      </c>
      <c r="N2380" s="244"/>
      <c r="O2380" s="85"/>
      <c r="P2380" s="86"/>
      <c r="Q2380" s="85"/>
      <c r="R2380" s="85"/>
      <c r="S2380" s="85"/>
      <c r="T2380" s="87" t="s">
        <v>14</v>
      </c>
      <c r="U2380" s="85"/>
      <c r="V2380" s="85"/>
      <c r="W2380" s="88"/>
    </row>
    <row r="2381" spans="6:23" s="81" customFormat="1" ht="11.25" outlineLevel="5" x14ac:dyDescent="0.2">
      <c r="F2381" s="82"/>
      <c r="G2381" s="83"/>
      <c r="H2381" s="21" t="str">
        <f t="shared" si="68"/>
        <v/>
      </c>
      <c r="I2381" s="84" t="s">
        <v>2549</v>
      </c>
      <c r="J2381" s="215"/>
      <c r="L2381" s="85"/>
      <c r="M2381" s="216">
        <v>-0.20320000000000005</v>
      </c>
      <c r="N2381" s="244"/>
      <c r="O2381" s="85"/>
      <c r="P2381" s="86"/>
      <c r="Q2381" s="85"/>
      <c r="R2381" s="85"/>
      <c r="S2381" s="85"/>
      <c r="T2381" s="87" t="s">
        <v>14</v>
      </c>
      <c r="U2381" s="85"/>
      <c r="V2381" s="85"/>
      <c r="W2381" s="88"/>
    </row>
    <row r="2382" spans="6:23" s="81" customFormat="1" ht="11.25" outlineLevel="5" x14ac:dyDescent="0.2">
      <c r="F2382" s="82"/>
      <c r="G2382" s="83"/>
      <c r="H2382" s="21" t="str">
        <f t="shared" si="68"/>
        <v/>
      </c>
      <c r="I2382" s="84" t="s">
        <v>11</v>
      </c>
      <c r="J2382" s="215"/>
      <c r="L2382" s="85"/>
      <c r="M2382" s="216">
        <v>1854.7416750000002</v>
      </c>
      <c r="N2382" s="244"/>
      <c r="O2382" s="85"/>
      <c r="P2382" s="86"/>
      <c r="Q2382" s="85"/>
      <c r="R2382" s="85"/>
      <c r="S2382" s="85"/>
      <c r="T2382" s="87" t="s">
        <v>14</v>
      </c>
      <c r="U2382" s="85"/>
      <c r="V2382" s="85"/>
      <c r="W2382" s="88"/>
    </row>
    <row r="2383" spans="6:23" s="81" customFormat="1" ht="11.25" outlineLevel="5" x14ac:dyDescent="0.2">
      <c r="F2383" s="82"/>
      <c r="G2383" s="83"/>
      <c r="H2383" s="21" t="str">
        <f t="shared" si="68"/>
        <v/>
      </c>
      <c r="I2383" s="84" t="s">
        <v>1102</v>
      </c>
      <c r="J2383" s="215"/>
      <c r="L2383" s="85"/>
      <c r="M2383" s="216">
        <v>0</v>
      </c>
      <c r="N2383" s="244"/>
      <c r="O2383" s="85"/>
      <c r="P2383" s="86"/>
      <c r="Q2383" s="85"/>
      <c r="R2383" s="85"/>
      <c r="S2383" s="85"/>
      <c r="T2383" s="87" t="s">
        <v>14</v>
      </c>
      <c r="U2383" s="85"/>
      <c r="V2383" s="85"/>
      <c r="W2383" s="88"/>
    </row>
    <row r="2384" spans="6:23" s="81" customFormat="1" ht="11.25" outlineLevel="5" x14ac:dyDescent="0.2">
      <c r="F2384" s="82"/>
      <c r="G2384" s="83"/>
      <c r="H2384" s="21" t="str">
        <f t="shared" si="68"/>
        <v/>
      </c>
      <c r="I2384" s="84" t="s">
        <v>1722</v>
      </c>
      <c r="J2384" s="215"/>
      <c r="L2384" s="85"/>
      <c r="M2384" s="216">
        <v>0</v>
      </c>
      <c r="N2384" s="244"/>
      <c r="O2384" s="85"/>
      <c r="P2384" s="86"/>
      <c r="Q2384" s="85"/>
      <c r="R2384" s="85"/>
      <c r="S2384" s="85"/>
      <c r="T2384" s="87" t="s">
        <v>14</v>
      </c>
      <c r="U2384" s="85"/>
      <c r="V2384" s="85"/>
      <c r="W2384" s="88"/>
    </row>
    <row r="2385" spans="6:23" s="81" customFormat="1" ht="11.25" outlineLevel="5" x14ac:dyDescent="0.2">
      <c r="F2385" s="82"/>
      <c r="G2385" s="83"/>
      <c r="H2385" s="21" t="str">
        <f t="shared" si="68"/>
        <v/>
      </c>
      <c r="I2385" s="84" t="s">
        <v>2094</v>
      </c>
      <c r="J2385" s="215"/>
      <c r="L2385" s="85"/>
      <c r="M2385" s="216">
        <v>150.12525000000002</v>
      </c>
      <c r="N2385" s="244"/>
      <c r="O2385" s="85"/>
      <c r="P2385" s="86"/>
      <c r="Q2385" s="85"/>
      <c r="R2385" s="85"/>
      <c r="S2385" s="85"/>
      <c r="T2385" s="87" t="s">
        <v>14</v>
      </c>
      <c r="U2385" s="85"/>
      <c r="V2385" s="85"/>
      <c r="W2385" s="88"/>
    </row>
    <row r="2386" spans="6:23" s="81" customFormat="1" ht="11.25" outlineLevel="5" x14ac:dyDescent="0.2">
      <c r="F2386" s="82"/>
      <c r="G2386" s="83"/>
      <c r="H2386" s="21" t="str">
        <f t="shared" si="68"/>
        <v/>
      </c>
      <c r="I2386" s="84" t="s">
        <v>2092</v>
      </c>
      <c r="J2386" s="215"/>
      <c r="L2386" s="85"/>
      <c r="M2386" s="216">
        <v>150.84135000000001</v>
      </c>
      <c r="N2386" s="244"/>
      <c r="O2386" s="85"/>
      <c r="P2386" s="86"/>
      <c r="Q2386" s="85"/>
      <c r="R2386" s="85"/>
      <c r="S2386" s="85"/>
      <c r="T2386" s="87" t="s">
        <v>14</v>
      </c>
      <c r="U2386" s="85"/>
      <c r="V2386" s="85"/>
      <c r="W2386" s="88"/>
    </row>
    <row r="2387" spans="6:23" s="81" customFormat="1" ht="11.25" outlineLevel="5" x14ac:dyDescent="0.2">
      <c r="F2387" s="82"/>
      <c r="G2387" s="83"/>
      <c r="H2387" s="21" t="str">
        <f t="shared" si="68"/>
        <v/>
      </c>
      <c r="I2387" s="84" t="s">
        <v>2455</v>
      </c>
      <c r="J2387" s="215"/>
      <c r="L2387" s="85"/>
      <c r="M2387" s="216">
        <v>115.68999999999998</v>
      </c>
      <c r="N2387" s="244"/>
      <c r="O2387" s="85"/>
      <c r="P2387" s="86"/>
      <c r="Q2387" s="85"/>
      <c r="R2387" s="85"/>
      <c r="S2387" s="85"/>
      <c r="T2387" s="87" t="s">
        <v>14</v>
      </c>
      <c r="U2387" s="85"/>
      <c r="V2387" s="85"/>
      <c r="W2387" s="88"/>
    </row>
    <row r="2388" spans="6:23" s="81" customFormat="1" ht="11.25" outlineLevel="5" x14ac:dyDescent="0.2">
      <c r="F2388" s="82"/>
      <c r="G2388" s="83"/>
      <c r="H2388" s="21" t="str">
        <f t="shared" si="68"/>
        <v/>
      </c>
      <c r="I2388" s="84" t="s">
        <v>1817</v>
      </c>
      <c r="J2388" s="215"/>
      <c r="L2388" s="85"/>
      <c r="M2388" s="216">
        <v>0</v>
      </c>
      <c r="N2388" s="244"/>
      <c r="O2388" s="85"/>
      <c r="P2388" s="86"/>
      <c r="Q2388" s="85"/>
      <c r="R2388" s="85"/>
      <c r="S2388" s="85"/>
      <c r="T2388" s="87" t="s">
        <v>14</v>
      </c>
      <c r="U2388" s="85"/>
      <c r="V2388" s="85"/>
      <c r="W2388" s="88"/>
    </row>
    <row r="2389" spans="6:23" s="81" customFormat="1" ht="11.25" outlineLevel="5" x14ac:dyDescent="0.2">
      <c r="F2389" s="82"/>
      <c r="G2389" s="83"/>
      <c r="H2389" s="21" t="str">
        <f t="shared" si="68"/>
        <v/>
      </c>
      <c r="I2389" s="84" t="s">
        <v>1363</v>
      </c>
      <c r="J2389" s="215"/>
      <c r="L2389" s="85"/>
      <c r="M2389" s="216">
        <v>58.4133</v>
      </c>
      <c r="N2389" s="244"/>
      <c r="O2389" s="85"/>
      <c r="P2389" s="86"/>
      <c r="Q2389" s="85"/>
      <c r="R2389" s="85"/>
      <c r="S2389" s="85"/>
      <c r="T2389" s="87" t="s">
        <v>14</v>
      </c>
      <c r="U2389" s="85"/>
      <c r="V2389" s="85"/>
      <c r="W2389" s="88"/>
    </row>
    <row r="2390" spans="6:23" s="81" customFormat="1" ht="11.25" outlineLevel="5" x14ac:dyDescent="0.2">
      <c r="F2390" s="82"/>
      <c r="G2390" s="83"/>
      <c r="H2390" s="21" t="str">
        <f t="shared" si="68"/>
        <v/>
      </c>
      <c r="I2390" s="84" t="s">
        <v>1813</v>
      </c>
      <c r="J2390" s="215"/>
      <c r="L2390" s="85"/>
      <c r="M2390" s="216">
        <v>0</v>
      </c>
      <c r="N2390" s="244"/>
      <c r="O2390" s="85"/>
      <c r="P2390" s="86"/>
      <c r="Q2390" s="85"/>
      <c r="R2390" s="85"/>
      <c r="S2390" s="85"/>
      <c r="T2390" s="87" t="s">
        <v>14</v>
      </c>
      <c r="U2390" s="85"/>
      <c r="V2390" s="85"/>
      <c r="W2390" s="88"/>
    </row>
    <row r="2391" spans="6:23" s="81" customFormat="1" ht="11.25" outlineLevel="5" x14ac:dyDescent="0.2">
      <c r="F2391" s="82"/>
      <c r="G2391" s="83"/>
      <c r="H2391" s="21" t="str">
        <f t="shared" si="68"/>
        <v/>
      </c>
      <c r="I2391" s="84" t="s">
        <v>1362</v>
      </c>
      <c r="J2391" s="215"/>
      <c r="L2391" s="85"/>
      <c r="M2391" s="216">
        <v>58.004100000000001</v>
      </c>
      <c r="N2391" s="244"/>
      <c r="O2391" s="85"/>
      <c r="P2391" s="86"/>
      <c r="Q2391" s="85"/>
      <c r="R2391" s="85"/>
      <c r="S2391" s="85"/>
      <c r="T2391" s="87" t="s">
        <v>14</v>
      </c>
      <c r="U2391" s="85"/>
      <c r="V2391" s="85"/>
      <c r="W2391" s="88"/>
    </row>
    <row r="2392" spans="6:23" s="81" customFormat="1" ht="11.25" outlineLevel="5" x14ac:dyDescent="0.2">
      <c r="F2392" s="82"/>
      <c r="G2392" s="83"/>
      <c r="H2392" s="21" t="str">
        <f t="shared" si="68"/>
        <v/>
      </c>
      <c r="I2392" s="84" t="s">
        <v>1140</v>
      </c>
      <c r="J2392" s="215"/>
      <c r="L2392" s="85"/>
      <c r="M2392" s="216">
        <v>0</v>
      </c>
      <c r="N2392" s="244"/>
      <c r="O2392" s="85"/>
      <c r="P2392" s="86"/>
      <c r="Q2392" s="85"/>
      <c r="R2392" s="85"/>
      <c r="S2392" s="85"/>
      <c r="T2392" s="87" t="s">
        <v>14</v>
      </c>
      <c r="U2392" s="85"/>
      <c r="V2392" s="85"/>
      <c r="W2392" s="88"/>
    </row>
    <row r="2393" spans="6:23" s="81" customFormat="1" ht="11.25" outlineLevel="5" x14ac:dyDescent="0.2">
      <c r="F2393" s="82"/>
      <c r="G2393" s="83"/>
      <c r="H2393" s="21" t="str">
        <f t="shared" si="68"/>
        <v/>
      </c>
      <c r="I2393" s="84" t="s">
        <v>2589</v>
      </c>
      <c r="J2393" s="215"/>
      <c r="L2393" s="85"/>
      <c r="M2393" s="216">
        <v>-0.31359999999999921</v>
      </c>
      <c r="N2393" s="244"/>
      <c r="O2393" s="85"/>
      <c r="P2393" s="86"/>
      <c r="Q2393" s="85"/>
      <c r="R2393" s="85"/>
      <c r="S2393" s="85"/>
      <c r="T2393" s="87" t="s">
        <v>14</v>
      </c>
      <c r="U2393" s="85"/>
      <c r="V2393" s="85"/>
      <c r="W2393" s="88"/>
    </row>
    <row r="2394" spans="6:23" s="81" customFormat="1" ht="11.25" outlineLevel="5" x14ac:dyDescent="0.2">
      <c r="F2394" s="82"/>
      <c r="G2394" s="83"/>
      <c r="H2394" s="21" t="str">
        <f t="shared" si="68"/>
        <v/>
      </c>
      <c r="I2394" s="84" t="s">
        <v>2592</v>
      </c>
      <c r="J2394" s="215"/>
      <c r="L2394" s="85"/>
      <c r="M2394" s="216">
        <v>0.48639999999999972</v>
      </c>
      <c r="N2394" s="244"/>
      <c r="O2394" s="85"/>
      <c r="P2394" s="86"/>
      <c r="Q2394" s="85"/>
      <c r="R2394" s="85"/>
      <c r="S2394" s="85"/>
      <c r="T2394" s="87" t="s">
        <v>14</v>
      </c>
      <c r="U2394" s="85"/>
      <c r="V2394" s="85"/>
      <c r="W2394" s="88"/>
    </row>
    <row r="2395" spans="6:23" s="81" customFormat="1" ht="11.25" outlineLevel="5" x14ac:dyDescent="0.2">
      <c r="F2395" s="82"/>
      <c r="G2395" s="83"/>
      <c r="H2395" s="21" t="str">
        <f t="shared" si="68"/>
        <v/>
      </c>
      <c r="I2395" s="84" t="s">
        <v>2615</v>
      </c>
      <c r="J2395" s="215"/>
      <c r="L2395" s="85"/>
      <c r="M2395" s="216">
        <v>-10.4696</v>
      </c>
      <c r="N2395" s="244"/>
      <c r="O2395" s="85"/>
      <c r="P2395" s="86"/>
      <c r="Q2395" s="85"/>
      <c r="R2395" s="85"/>
      <c r="S2395" s="85"/>
      <c r="T2395" s="87" t="s">
        <v>14</v>
      </c>
      <c r="U2395" s="85"/>
      <c r="V2395" s="85"/>
      <c r="W2395" s="88"/>
    </row>
    <row r="2396" spans="6:23" s="81" customFormat="1" ht="11.25" outlineLevel="5" x14ac:dyDescent="0.2">
      <c r="F2396" s="82"/>
      <c r="G2396" s="83"/>
      <c r="H2396" s="21" t="str">
        <f t="shared" si="68"/>
        <v/>
      </c>
      <c r="I2396" s="84" t="s">
        <v>2594</v>
      </c>
      <c r="J2396" s="215"/>
      <c r="L2396" s="85"/>
      <c r="M2396" s="216">
        <v>-27.040799999999997</v>
      </c>
      <c r="N2396" s="244"/>
      <c r="O2396" s="85"/>
      <c r="P2396" s="86"/>
      <c r="Q2396" s="85"/>
      <c r="R2396" s="85"/>
      <c r="S2396" s="85"/>
      <c r="T2396" s="87" t="s">
        <v>14</v>
      </c>
      <c r="U2396" s="85"/>
      <c r="V2396" s="85"/>
      <c r="W2396" s="88"/>
    </row>
    <row r="2397" spans="6:23" s="81" customFormat="1" ht="11.25" outlineLevel="5" x14ac:dyDescent="0.2">
      <c r="F2397" s="82"/>
      <c r="G2397" s="83"/>
      <c r="H2397" s="21" t="str">
        <f t="shared" si="68"/>
        <v/>
      </c>
      <c r="I2397" s="84" t="s">
        <v>2595</v>
      </c>
      <c r="J2397" s="215"/>
      <c r="L2397" s="85"/>
      <c r="M2397" s="216">
        <v>-27.040799999999997</v>
      </c>
      <c r="N2397" s="244"/>
      <c r="O2397" s="85"/>
      <c r="P2397" s="86"/>
      <c r="Q2397" s="85"/>
      <c r="R2397" s="85"/>
      <c r="S2397" s="85"/>
      <c r="T2397" s="87" t="s">
        <v>14</v>
      </c>
      <c r="U2397" s="85"/>
      <c r="V2397" s="85"/>
      <c r="W2397" s="88"/>
    </row>
    <row r="2398" spans="6:23" s="81" customFormat="1" ht="11.25" outlineLevel="5" x14ac:dyDescent="0.2">
      <c r="F2398" s="82"/>
      <c r="G2398" s="83"/>
      <c r="H2398" s="21" t="str">
        <f t="shared" si="68"/>
        <v/>
      </c>
      <c r="I2398" s="84" t="s">
        <v>2596</v>
      </c>
      <c r="J2398" s="215"/>
      <c r="L2398" s="85"/>
      <c r="M2398" s="216">
        <v>-27.040799999999997</v>
      </c>
      <c r="N2398" s="244"/>
      <c r="O2398" s="85"/>
      <c r="P2398" s="86"/>
      <c r="Q2398" s="85"/>
      <c r="R2398" s="85"/>
      <c r="S2398" s="85"/>
      <c r="T2398" s="87" t="s">
        <v>14</v>
      </c>
      <c r="U2398" s="85"/>
      <c r="V2398" s="85"/>
      <c r="W2398" s="88"/>
    </row>
    <row r="2399" spans="6:23" s="81" customFormat="1" ht="11.25" outlineLevel="5" x14ac:dyDescent="0.2">
      <c r="F2399" s="82"/>
      <c r="G2399" s="83"/>
      <c r="H2399" s="21" t="str">
        <f t="shared" si="68"/>
        <v/>
      </c>
      <c r="I2399" s="84" t="s">
        <v>2565</v>
      </c>
      <c r="J2399" s="215"/>
      <c r="L2399" s="85"/>
      <c r="M2399" s="216">
        <v>-27.116399999999999</v>
      </c>
      <c r="N2399" s="244"/>
      <c r="O2399" s="85"/>
      <c r="P2399" s="86"/>
      <c r="Q2399" s="85"/>
      <c r="R2399" s="85"/>
      <c r="S2399" s="85"/>
      <c r="T2399" s="87" t="s">
        <v>14</v>
      </c>
      <c r="U2399" s="85"/>
      <c r="V2399" s="85"/>
      <c r="W2399" s="88"/>
    </row>
    <row r="2400" spans="6:23" s="81" customFormat="1" ht="11.25" outlineLevel="5" x14ac:dyDescent="0.2">
      <c r="F2400" s="82"/>
      <c r="G2400" s="83"/>
      <c r="H2400" s="21" t="str">
        <f>IF(AND(H2399&lt;&gt;"Výkaz výměr:",I2399=""),"Výkaz výměr:","")</f>
        <v/>
      </c>
      <c r="I2400" s="84" t="s">
        <v>11</v>
      </c>
      <c r="J2400" s="215"/>
      <c r="L2400" s="85"/>
      <c r="M2400" s="216">
        <v>414.53840000000014</v>
      </c>
      <c r="N2400" s="244"/>
      <c r="O2400" s="85"/>
      <c r="P2400" s="86"/>
      <c r="Q2400" s="85"/>
      <c r="R2400" s="85"/>
      <c r="S2400" s="85"/>
      <c r="T2400" s="87" t="s">
        <v>14</v>
      </c>
      <c r="U2400" s="85"/>
      <c r="V2400" s="85"/>
      <c r="W2400" s="88"/>
    </row>
    <row r="2401" spans="6:25" s="205" customFormat="1" ht="12" outlineLevel="4" x14ac:dyDescent="0.2">
      <c r="F2401" s="72">
        <v>211</v>
      </c>
      <c r="G2401" s="73" t="s">
        <v>34</v>
      </c>
      <c r="H2401" s="74" t="s">
        <v>600</v>
      </c>
      <c r="I2401" s="75" t="s">
        <v>2760</v>
      </c>
      <c r="J2401" s="73" t="s">
        <v>15</v>
      </c>
      <c r="K2401" s="76">
        <v>254.3</v>
      </c>
      <c r="L2401" s="77">
        <v>0</v>
      </c>
      <c r="M2401" s="206">
        <v>254.3</v>
      </c>
      <c r="N2401" s="232"/>
      <c r="O2401" s="77">
        <f>M2401*N2401</f>
        <v>0</v>
      </c>
      <c r="P2401" s="79">
        <v>1.0319999999999999E-2</v>
      </c>
      <c r="Q2401" s="80">
        <f>M2401*P2401</f>
        <v>2.6243759999999998</v>
      </c>
      <c r="R2401" s="79"/>
      <c r="S2401" s="80">
        <f>M2401*R2401</f>
        <v>0</v>
      </c>
      <c r="T2401" s="78">
        <v>15</v>
      </c>
      <c r="U2401" s="78">
        <f>O2401*(T2401/100)</f>
        <v>0</v>
      </c>
      <c r="V2401" s="78">
        <f>O2401+U2401</f>
        <v>0</v>
      </c>
      <c r="W2401" s="75"/>
      <c r="X2401" s="96" t="s">
        <v>1162</v>
      </c>
      <c r="Y2401" s="96">
        <v>1</v>
      </c>
    </row>
    <row r="2402" spans="6:25" s="71" customFormat="1" ht="33.75" outlineLevel="4" x14ac:dyDescent="0.2">
      <c r="F2402" s="207"/>
      <c r="G2402" s="208"/>
      <c r="H2402" s="19" t="s">
        <v>1053</v>
      </c>
      <c r="I2402" s="228" t="s">
        <v>3096</v>
      </c>
      <c r="J2402" s="221"/>
      <c r="K2402" s="221"/>
      <c r="L2402" s="221"/>
      <c r="M2402" s="221"/>
      <c r="N2402" s="245"/>
      <c r="O2402" s="231"/>
      <c r="P2402" s="209"/>
      <c r="Q2402" s="210"/>
      <c r="R2402" s="209"/>
      <c r="S2402" s="210"/>
      <c r="T2402" s="211"/>
      <c r="U2402" s="211"/>
      <c r="V2402" s="211"/>
      <c r="W2402" s="212"/>
      <c r="X2402" s="212"/>
      <c r="Y2402" s="212"/>
    </row>
    <row r="2403" spans="6:25" s="71" customFormat="1" ht="6" customHeight="1" outlineLevel="4" x14ac:dyDescent="0.2">
      <c r="F2403" s="207"/>
      <c r="G2403" s="208"/>
      <c r="H2403" s="20"/>
      <c r="I2403" s="212"/>
      <c r="J2403" s="208"/>
      <c r="K2403" s="213"/>
      <c r="L2403" s="214"/>
      <c r="M2403" s="213"/>
      <c r="N2403" s="241"/>
      <c r="O2403" s="214"/>
      <c r="P2403" s="209"/>
      <c r="Q2403" s="210"/>
      <c r="R2403" s="209"/>
      <c r="S2403" s="210"/>
      <c r="T2403" s="211"/>
      <c r="U2403" s="211"/>
      <c r="V2403" s="211"/>
      <c r="W2403" s="212"/>
      <c r="X2403" s="212"/>
      <c r="Y2403" s="212"/>
    </row>
    <row r="2404" spans="6:25" s="81" customFormat="1" ht="11.25" outlineLevel="5" x14ac:dyDescent="0.2">
      <c r="F2404" s="82"/>
      <c r="G2404" s="83"/>
      <c r="H2404" s="21" t="str">
        <f>IF(AND(H2403&lt;&gt;"Výkaz výměr:",I2403=""),"Výkaz výměr:","")</f>
        <v>Výkaz výměr:</v>
      </c>
      <c r="I2404" s="84" t="s">
        <v>1644</v>
      </c>
      <c r="J2404" s="215"/>
      <c r="L2404" s="85"/>
      <c r="M2404" s="216">
        <v>0</v>
      </c>
      <c r="N2404" s="244"/>
      <c r="O2404" s="85"/>
      <c r="P2404" s="86"/>
      <c r="Q2404" s="85"/>
      <c r="R2404" s="85"/>
      <c r="S2404" s="85"/>
      <c r="T2404" s="87" t="s">
        <v>14</v>
      </c>
      <c r="U2404" s="85"/>
      <c r="V2404" s="85"/>
      <c r="W2404" s="88"/>
    </row>
    <row r="2405" spans="6:25" s="81" customFormat="1" ht="11.25" outlineLevel="5" x14ac:dyDescent="0.2">
      <c r="F2405" s="82"/>
      <c r="G2405" s="83"/>
      <c r="H2405" s="21" t="str">
        <f>IF(AND(H2404&lt;&gt;"Výkaz výměr:",I2404=""),"Výkaz výměr:","")</f>
        <v/>
      </c>
      <c r="I2405" s="84" t="s">
        <v>2510</v>
      </c>
      <c r="J2405" s="215"/>
      <c r="L2405" s="85"/>
      <c r="M2405" s="216">
        <v>0</v>
      </c>
      <c r="N2405" s="244"/>
      <c r="O2405" s="85"/>
      <c r="P2405" s="86"/>
      <c r="Q2405" s="85"/>
      <c r="R2405" s="85"/>
      <c r="S2405" s="85"/>
      <c r="T2405" s="87" t="s">
        <v>14</v>
      </c>
      <c r="U2405" s="85"/>
      <c r="V2405" s="85"/>
      <c r="W2405" s="88"/>
    </row>
    <row r="2406" spans="6:25" s="81" customFormat="1" ht="11.25" outlineLevel="5" x14ac:dyDescent="0.2">
      <c r="F2406" s="82"/>
      <c r="G2406" s="83"/>
      <c r="H2406" s="21" t="str">
        <f>IF(AND(H2405&lt;&gt;"Výkaz výměr:",I2405=""),"Výkaz výměr:","")</f>
        <v/>
      </c>
      <c r="I2406" s="84" t="s">
        <v>1878</v>
      </c>
      <c r="J2406" s="215"/>
      <c r="L2406" s="85"/>
      <c r="M2406" s="216">
        <v>254.3</v>
      </c>
      <c r="N2406" s="244"/>
      <c r="O2406" s="85"/>
      <c r="P2406" s="86"/>
      <c r="Q2406" s="85"/>
      <c r="R2406" s="85"/>
      <c r="S2406" s="85"/>
      <c r="T2406" s="87" t="s">
        <v>14</v>
      </c>
      <c r="U2406" s="85"/>
      <c r="V2406" s="85"/>
      <c r="W2406" s="88"/>
    </row>
    <row r="2407" spans="6:25" s="205" customFormat="1" ht="12" outlineLevel="4" x14ac:dyDescent="0.2">
      <c r="F2407" s="72">
        <v>212</v>
      </c>
      <c r="G2407" s="73" t="s">
        <v>34</v>
      </c>
      <c r="H2407" s="74" t="s">
        <v>601</v>
      </c>
      <c r="I2407" s="75" t="s">
        <v>2824</v>
      </c>
      <c r="J2407" s="73" t="s">
        <v>38</v>
      </c>
      <c r="K2407" s="76">
        <v>3022.7172500000001</v>
      </c>
      <c r="L2407" s="77">
        <v>0</v>
      </c>
      <c r="M2407" s="206">
        <v>3022.7172500000001</v>
      </c>
      <c r="N2407" s="232"/>
      <c r="O2407" s="77">
        <f>M2407*N2407</f>
        <v>0</v>
      </c>
      <c r="P2407" s="79">
        <v>1.2E-4</v>
      </c>
      <c r="Q2407" s="80">
        <f>M2407*P2407</f>
        <v>0.36272607000000001</v>
      </c>
      <c r="R2407" s="79"/>
      <c r="S2407" s="80">
        <f>M2407*R2407</f>
        <v>0</v>
      </c>
      <c r="T2407" s="78">
        <v>15</v>
      </c>
      <c r="U2407" s="78">
        <f>O2407*(T2407/100)</f>
        <v>0</v>
      </c>
      <c r="V2407" s="78">
        <f>O2407+U2407</f>
        <v>0</v>
      </c>
      <c r="W2407" s="75"/>
      <c r="X2407" s="96" t="s">
        <v>1162</v>
      </c>
      <c r="Y2407" s="96">
        <v>1</v>
      </c>
    </row>
    <row r="2408" spans="6:25" s="71" customFormat="1" ht="45" outlineLevel="4" x14ac:dyDescent="0.2">
      <c r="F2408" s="207"/>
      <c r="G2408" s="208"/>
      <c r="H2408" s="19" t="s">
        <v>1053</v>
      </c>
      <c r="I2408" s="228" t="s">
        <v>3499</v>
      </c>
      <c r="J2408" s="221"/>
      <c r="K2408" s="221"/>
      <c r="L2408" s="221"/>
      <c r="M2408" s="221"/>
      <c r="N2408" s="245"/>
      <c r="O2408" s="231"/>
      <c r="P2408" s="209"/>
      <c r="Q2408" s="210"/>
      <c r="R2408" s="209"/>
      <c r="S2408" s="210"/>
      <c r="T2408" s="211"/>
      <c r="U2408" s="211"/>
      <c r="V2408" s="211"/>
      <c r="W2408" s="212"/>
      <c r="X2408" s="212"/>
      <c r="Y2408" s="212"/>
    </row>
    <row r="2409" spans="6:25" s="71" customFormat="1" ht="6" customHeight="1" outlineLevel="4" x14ac:dyDescent="0.2">
      <c r="F2409" s="207"/>
      <c r="G2409" s="208"/>
      <c r="H2409" s="20"/>
      <c r="I2409" s="212"/>
      <c r="J2409" s="208"/>
      <c r="K2409" s="213"/>
      <c r="L2409" s="214"/>
      <c r="M2409" s="213"/>
      <c r="N2409" s="241"/>
      <c r="O2409" s="214"/>
      <c r="P2409" s="209"/>
      <c r="Q2409" s="210"/>
      <c r="R2409" s="209"/>
      <c r="S2409" s="210"/>
      <c r="T2409" s="211"/>
      <c r="U2409" s="211"/>
      <c r="V2409" s="211"/>
      <c r="W2409" s="212"/>
      <c r="X2409" s="212"/>
      <c r="Y2409" s="212"/>
    </row>
    <row r="2410" spans="6:25" s="81" customFormat="1" ht="11.25" outlineLevel="5" x14ac:dyDescent="0.2">
      <c r="F2410" s="82"/>
      <c r="G2410" s="83"/>
      <c r="H2410" s="21" t="str">
        <f t="shared" ref="H2410:H2446" si="69">IF(AND(H2409&lt;&gt;"Výkaz výměr:",I2409=""),"Výkaz výměr:","")</f>
        <v>Výkaz výměr:</v>
      </c>
      <c r="I2410" s="84" t="s">
        <v>1129</v>
      </c>
      <c r="J2410" s="215"/>
      <c r="L2410" s="85"/>
      <c r="M2410" s="216">
        <v>0</v>
      </c>
      <c r="N2410" s="244"/>
      <c r="O2410" s="85"/>
      <c r="P2410" s="86"/>
      <c r="Q2410" s="85"/>
      <c r="R2410" s="85"/>
      <c r="S2410" s="85"/>
      <c r="T2410" s="87" t="s">
        <v>14</v>
      </c>
      <c r="U2410" s="85"/>
      <c r="V2410" s="85"/>
      <c r="W2410" s="88"/>
    </row>
    <row r="2411" spans="6:25" s="81" customFormat="1" ht="11.25" outlineLevel="5" x14ac:dyDescent="0.2">
      <c r="F2411" s="82"/>
      <c r="G2411" s="83"/>
      <c r="H2411" s="21" t="str">
        <f t="shared" si="69"/>
        <v/>
      </c>
      <c r="I2411" s="84" t="s">
        <v>1926</v>
      </c>
      <c r="J2411" s="215"/>
      <c r="L2411" s="85"/>
      <c r="M2411" s="216">
        <v>576.55499999999995</v>
      </c>
      <c r="N2411" s="244"/>
      <c r="O2411" s="85"/>
      <c r="P2411" s="86"/>
      <c r="Q2411" s="85"/>
      <c r="R2411" s="85"/>
      <c r="S2411" s="85"/>
      <c r="T2411" s="87" t="s">
        <v>14</v>
      </c>
      <c r="U2411" s="85"/>
      <c r="V2411" s="85"/>
      <c r="W2411" s="88"/>
    </row>
    <row r="2412" spans="6:25" s="81" customFormat="1" ht="11.25" outlineLevel="5" x14ac:dyDescent="0.2">
      <c r="F2412" s="82"/>
      <c r="G2412" s="83"/>
      <c r="H2412" s="21" t="str">
        <f t="shared" si="69"/>
        <v/>
      </c>
      <c r="I2412" s="84" t="s">
        <v>1882</v>
      </c>
      <c r="J2412" s="215"/>
      <c r="L2412" s="85"/>
      <c r="M2412" s="216">
        <v>392.44499999999999</v>
      </c>
      <c r="N2412" s="244"/>
      <c r="O2412" s="85"/>
      <c r="P2412" s="86"/>
      <c r="Q2412" s="85"/>
      <c r="R2412" s="85"/>
      <c r="S2412" s="85"/>
      <c r="T2412" s="87" t="s">
        <v>14</v>
      </c>
      <c r="U2412" s="85"/>
      <c r="V2412" s="85"/>
      <c r="W2412" s="88"/>
    </row>
    <row r="2413" spans="6:25" s="81" customFormat="1" ht="11.25" outlineLevel="5" x14ac:dyDescent="0.2">
      <c r="F2413" s="82"/>
      <c r="G2413" s="83"/>
      <c r="H2413" s="21" t="str">
        <f t="shared" si="69"/>
        <v/>
      </c>
      <c r="I2413" s="84" t="s">
        <v>1893</v>
      </c>
      <c r="J2413" s="215"/>
      <c r="L2413" s="85"/>
      <c r="M2413" s="216">
        <v>98.837999999999994</v>
      </c>
      <c r="N2413" s="244"/>
      <c r="O2413" s="85"/>
      <c r="P2413" s="86"/>
      <c r="Q2413" s="85"/>
      <c r="R2413" s="85"/>
      <c r="S2413" s="85"/>
      <c r="T2413" s="87" t="s">
        <v>14</v>
      </c>
      <c r="U2413" s="85"/>
      <c r="V2413" s="85"/>
      <c r="W2413" s="88"/>
    </row>
    <row r="2414" spans="6:25" s="81" customFormat="1" ht="11.25" outlineLevel="5" x14ac:dyDescent="0.2">
      <c r="F2414" s="82"/>
      <c r="G2414" s="83"/>
      <c r="H2414" s="21" t="str">
        <f t="shared" si="69"/>
        <v/>
      </c>
      <c r="I2414" s="84" t="s">
        <v>1880</v>
      </c>
      <c r="J2414" s="215"/>
      <c r="L2414" s="85"/>
      <c r="M2414" s="216">
        <v>87.21</v>
      </c>
      <c r="N2414" s="244"/>
      <c r="O2414" s="85"/>
      <c r="P2414" s="86"/>
      <c r="Q2414" s="85"/>
      <c r="R2414" s="85"/>
      <c r="S2414" s="85"/>
      <c r="T2414" s="87" t="s">
        <v>14</v>
      </c>
      <c r="U2414" s="85"/>
      <c r="V2414" s="85"/>
      <c r="W2414" s="88"/>
    </row>
    <row r="2415" spans="6:25" s="81" customFormat="1" ht="11.25" outlineLevel="5" x14ac:dyDescent="0.2">
      <c r="F2415" s="82"/>
      <c r="G2415" s="83"/>
      <c r="H2415" s="21" t="str">
        <f t="shared" si="69"/>
        <v/>
      </c>
      <c r="I2415" s="84" t="s">
        <v>1696</v>
      </c>
      <c r="J2415" s="215"/>
      <c r="L2415" s="85"/>
      <c r="M2415" s="216">
        <v>1.08</v>
      </c>
      <c r="N2415" s="244"/>
      <c r="O2415" s="85"/>
      <c r="P2415" s="86"/>
      <c r="Q2415" s="85"/>
      <c r="R2415" s="85"/>
      <c r="S2415" s="85"/>
      <c r="T2415" s="87" t="s">
        <v>14</v>
      </c>
      <c r="U2415" s="85"/>
      <c r="V2415" s="85"/>
      <c r="W2415" s="88"/>
    </row>
    <row r="2416" spans="6:25" s="81" customFormat="1" ht="11.25" outlineLevel="5" x14ac:dyDescent="0.2">
      <c r="F2416" s="82"/>
      <c r="G2416" s="83"/>
      <c r="H2416" s="21" t="str">
        <f t="shared" si="69"/>
        <v/>
      </c>
      <c r="I2416" s="84" t="s">
        <v>1900</v>
      </c>
      <c r="J2416" s="215"/>
      <c r="L2416" s="85"/>
      <c r="M2416" s="216">
        <v>37.800000000000004</v>
      </c>
      <c r="N2416" s="244"/>
      <c r="O2416" s="85"/>
      <c r="P2416" s="86"/>
      <c r="Q2416" s="85"/>
      <c r="R2416" s="85"/>
      <c r="S2416" s="85"/>
      <c r="T2416" s="87" t="s">
        <v>14</v>
      </c>
      <c r="U2416" s="85"/>
      <c r="V2416" s="85"/>
      <c r="W2416" s="88"/>
    </row>
    <row r="2417" spans="6:23" s="81" customFormat="1" ht="11.25" outlineLevel="5" x14ac:dyDescent="0.2">
      <c r="F2417" s="82"/>
      <c r="G2417" s="83"/>
      <c r="H2417" s="21" t="str">
        <f t="shared" si="69"/>
        <v/>
      </c>
      <c r="I2417" s="84" t="s">
        <v>1977</v>
      </c>
      <c r="J2417" s="215"/>
      <c r="L2417" s="85"/>
      <c r="M2417" s="216">
        <v>56.081249999999997</v>
      </c>
      <c r="N2417" s="244"/>
      <c r="O2417" s="85"/>
      <c r="P2417" s="86"/>
      <c r="Q2417" s="85"/>
      <c r="R2417" s="85"/>
      <c r="S2417" s="85"/>
      <c r="T2417" s="87" t="s">
        <v>14</v>
      </c>
      <c r="U2417" s="85"/>
      <c r="V2417" s="85"/>
      <c r="W2417" s="88"/>
    </row>
    <row r="2418" spans="6:23" s="81" customFormat="1" ht="11.25" outlineLevel="5" x14ac:dyDescent="0.2">
      <c r="F2418" s="82"/>
      <c r="G2418" s="83"/>
      <c r="H2418" s="21" t="str">
        <f t="shared" si="69"/>
        <v/>
      </c>
      <c r="I2418" s="84" t="s">
        <v>1741</v>
      </c>
      <c r="J2418" s="215"/>
      <c r="L2418" s="85"/>
      <c r="M2418" s="216">
        <v>3.3600000000000003</v>
      </c>
      <c r="N2418" s="244"/>
      <c r="O2418" s="85"/>
      <c r="P2418" s="86"/>
      <c r="Q2418" s="85"/>
      <c r="R2418" s="85"/>
      <c r="S2418" s="85"/>
      <c r="T2418" s="87" t="s">
        <v>14</v>
      </c>
      <c r="U2418" s="85"/>
      <c r="V2418" s="85"/>
      <c r="W2418" s="88"/>
    </row>
    <row r="2419" spans="6:23" s="81" customFormat="1" ht="11.25" outlineLevel="5" x14ac:dyDescent="0.2">
      <c r="F2419" s="82"/>
      <c r="G2419" s="83"/>
      <c r="H2419" s="21" t="str">
        <f t="shared" si="69"/>
        <v/>
      </c>
      <c r="I2419" s="84" t="s">
        <v>1742</v>
      </c>
      <c r="J2419" s="215"/>
      <c r="L2419" s="85"/>
      <c r="M2419" s="216">
        <v>2</v>
      </c>
      <c r="N2419" s="244"/>
      <c r="O2419" s="85"/>
      <c r="P2419" s="86"/>
      <c r="Q2419" s="85"/>
      <c r="R2419" s="85"/>
      <c r="S2419" s="85"/>
      <c r="T2419" s="87" t="s">
        <v>14</v>
      </c>
      <c r="U2419" s="85"/>
      <c r="V2419" s="85"/>
      <c r="W2419" s="88"/>
    </row>
    <row r="2420" spans="6:23" s="81" customFormat="1" ht="11.25" outlineLevel="5" x14ac:dyDescent="0.2">
      <c r="F2420" s="82"/>
      <c r="G2420" s="83"/>
      <c r="H2420" s="21" t="str">
        <f t="shared" si="69"/>
        <v/>
      </c>
      <c r="I2420" s="84" t="s">
        <v>1130</v>
      </c>
      <c r="J2420" s="215"/>
      <c r="L2420" s="85"/>
      <c r="M2420" s="216">
        <v>0</v>
      </c>
      <c r="N2420" s="244"/>
      <c r="O2420" s="85"/>
      <c r="P2420" s="86"/>
      <c r="Q2420" s="85"/>
      <c r="R2420" s="85"/>
      <c r="S2420" s="85"/>
      <c r="T2420" s="87" t="s">
        <v>14</v>
      </c>
      <c r="U2420" s="85"/>
      <c r="V2420" s="85"/>
      <c r="W2420" s="88"/>
    </row>
    <row r="2421" spans="6:23" s="81" customFormat="1" ht="11.25" outlineLevel="5" x14ac:dyDescent="0.2">
      <c r="F2421" s="82"/>
      <c r="G2421" s="83"/>
      <c r="H2421" s="21" t="str">
        <f t="shared" si="69"/>
        <v/>
      </c>
      <c r="I2421" s="84" t="s">
        <v>1927</v>
      </c>
      <c r="J2421" s="215"/>
      <c r="L2421" s="85"/>
      <c r="M2421" s="216">
        <v>775.2</v>
      </c>
      <c r="N2421" s="244"/>
      <c r="O2421" s="85"/>
      <c r="P2421" s="86"/>
      <c r="Q2421" s="85"/>
      <c r="R2421" s="85"/>
      <c r="S2421" s="85"/>
      <c r="T2421" s="87" t="s">
        <v>14</v>
      </c>
      <c r="U2421" s="85"/>
      <c r="V2421" s="85"/>
      <c r="W2421" s="88"/>
    </row>
    <row r="2422" spans="6:23" s="81" customFormat="1" ht="11.25" outlineLevel="5" x14ac:dyDescent="0.2">
      <c r="F2422" s="82"/>
      <c r="G2422" s="83"/>
      <c r="H2422" s="21" t="str">
        <f t="shared" si="69"/>
        <v/>
      </c>
      <c r="I2422" s="84" t="s">
        <v>1881</v>
      </c>
      <c r="J2422" s="215"/>
      <c r="L2422" s="85"/>
      <c r="M2422" s="216">
        <v>193.8</v>
      </c>
      <c r="N2422" s="244"/>
      <c r="O2422" s="85"/>
      <c r="P2422" s="86"/>
      <c r="Q2422" s="85"/>
      <c r="R2422" s="85"/>
      <c r="S2422" s="85"/>
      <c r="T2422" s="87" t="s">
        <v>14</v>
      </c>
      <c r="U2422" s="85"/>
      <c r="V2422" s="85"/>
      <c r="W2422" s="88"/>
    </row>
    <row r="2423" spans="6:23" s="81" customFormat="1" ht="11.25" outlineLevel="5" x14ac:dyDescent="0.2">
      <c r="F2423" s="82"/>
      <c r="G2423" s="83"/>
      <c r="H2423" s="21" t="str">
        <f t="shared" si="69"/>
        <v/>
      </c>
      <c r="I2423" s="84" t="s">
        <v>1894</v>
      </c>
      <c r="J2423" s="215"/>
      <c r="L2423" s="85"/>
      <c r="M2423" s="216">
        <v>151.16399999999999</v>
      </c>
      <c r="N2423" s="244"/>
      <c r="O2423" s="85"/>
      <c r="P2423" s="86"/>
      <c r="Q2423" s="85"/>
      <c r="R2423" s="85"/>
      <c r="S2423" s="85"/>
      <c r="T2423" s="87" t="s">
        <v>14</v>
      </c>
      <c r="U2423" s="85"/>
      <c r="V2423" s="85"/>
      <c r="W2423" s="88"/>
    </row>
    <row r="2424" spans="6:23" s="81" customFormat="1" ht="11.25" outlineLevel="5" x14ac:dyDescent="0.2">
      <c r="F2424" s="82"/>
      <c r="G2424" s="83"/>
      <c r="H2424" s="21" t="str">
        <f t="shared" si="69"/>
        <v/>
      </c>
      <c r="I2424" s="84" t="s">
        <v>1879</v>
      </c>
      <c r="J2424" s="215"/>
      <c r="L2424" s="85"/>
      <c r="M2424" s="216">
        <v>34.884</v>
      </c>
      <c r="N2424" s="244"/>
      <c r="O2424" s="85"/>
      <c r="P2424" s="86"/>
      <c r="Q2424" s="85"/>
      <c r="R2424" s="85"/>
      <c r="S2424" s="85"/>
      <c r="T2424" s="87" t="s">
        <v>14</v>
      </c>
      <c r="U2424" s="85"/>
      <c r="V2424" s="85"/>
      <c r="W2424" s="88"/>
    </row>
    <row r="2425" spans="6:23" s="81" customFormat="1" ht="11.25" outlineLevel="5" x14ac:dyDescent="0.2">
      <c r="F2425" s="82"/>
      <c r="G2425" s="83"/>
      <c r="H2425" s="21" t="str">
        <f t="shared" si="69"/>
        <v/>
      </c>
      <c r="I2425" s="84" t="s">
        <v>1798</v>
      </c>
      <c r="J2425" s="215"/>
      <c r="L2425" s="85"/>
      <c r="M2425" s="216">
        <v>96.000000000000014</v>
      </c>
      <c r="N2425" s="244"/>
      <c r="O2425" s="85"/>
      <c r="P2425" s="86"/>
      <c r="Q2425" s="85"/>
      <c r="R2425" s="85"/>
      <c r="S2425" s="85"/>
      <c r="T2425" s="87" t="s">
        <v>14</v>
      </c>
      <c r="U2425" s="85"/>
      <c r="V2425" s="85"/>
      <c r="W2425" s="88"/>
    </row>
    <row r="2426" spans="6:23" s="81" customFormat="1" ht="11.25" outlineLevel="5" x14ac:dyDescent="0.2">
      <c r="F2426" s="82"/>
      <c r="G2426" s="83"/>
      <c r="H2426" s="21" t="str">
        <f t="shared" si="69"/>
        <v/>
      </c>
      <c r="I2426" s="84" t="s">
        <v>1747</v>
      </c>
      <c r="J2426" s="215"/>
      <c r="L2426" s="85"/>
      <c r="M2426" s="216">
        <v>11.520000000000001</v>
      </c>
      <c r="N2426" s="244"/>
      <c r="O2426" s="85"/>
      <c r="P2426" s="86"/>
      <c r="Q2426" s="85"/>
      <c r="R2426" s="85"/>
      <c r="S2426" s="85"/>
      <c r="T2426" s="87" t="s">
        <v>14</v>
      </c>
      <c r="U2426" s="85"/>
      <c r="V2426" s="85"/>
      <c r="W2426" s="88"/>
    </row>
    <row r="2427" spans="6:23" s="81" customFormat="1" ht="11.25" outlineLevel="5" x14ac:dyDescent="0.2">
      <c r="F2427" s="82"/>
      <c r="G2427" s="83"/>
      <c r="H2427" s="21" t="str">
        <f t="shared" si="69"/>
        <v/>
      </c>
      <c r="I2427" s="84" t="s">
        <v>1749</v>
      </c>
      <c r="J2427" s="215"/>
      <c r="L2427" s="85"/>
      <c r="M2427" s="216">
        <v>3.6</v>
      </c>
      <c r="N2427" s="244"/>
      <c r="O2427" s="85"/>
      <c r="P2427" s="86"/>
      <c r="Q2427" s="85"/>
      <c r="R2427" s="85"/>
      <c r="S2427" s="85"/>
      <c r="T2427" s="87" t="s">
        <v>14</v>
      </c>
      <c r="U2427" s="85"/>
      <c r="V2427" s="85"/>
      <c r="W2427" s="88"/>
    </row>
    <row r="2428" spans="6:23" s="81" customFormat="1" ht="11.25" outlineLevel="5" x14ac:dyDescent="0.2">
      <c r="F2428" s="82"/>
      <c r="G2428" s="83"/>
      <c r="H2428" s="21" t="str">
        <f t="shared" si="69"/>
        <v/>
      </c>
      <c r="I2428" s="84" t="s">
        <v>1696</v>
      </c>
      <c r="J2428" s="215"/>
      <c r="L2428" s="85"/>
      <c r="M2428" s="216">
        <v>1.08</v>
      </c>
      <c r="N2428" s="244"/>
      <c r="O2428" s="85"/>
      <c r="P2428" s="86"/>
      <c r="Q2428" s="85"/>
      <c r="R2428" s="85"/>
      <c r="S2428" s="85"/>
      <c r="T2428" s="87" t="s">
        <v>14</v>
      </c>
      <c r="U2428" s="85"/>
      <c r="V2428" s="85"/>
      <c r="W2428" s="88"/>
    </row>
    <row r="2429" spans="6:23" s="81" customFormat="1" ht="11.25" outlineLevel="5" x14ac:dyDescent="0.2">
      <c r="F2429" s="82"/>
      <c r="G2429" s="83"/>
      <c r="H2429" s="21" t="str">
        <f t="shared" si="69"/>
        <v/>
      </c>
      <c r="I2429" s="84" t="s">
        <v>1902</v>
      </c>
      <c r="J2429" s="215"/>
      <c r="L2429" s="85"/>
      <c r="M2429" s="216">
        <v>63.45</v>
      </c>
      <c r="N2429" s="244"/>
      <c r="O2429" s="85"/>
      <c r="P2429" s="86"/>
      <c r="Q2429" s="85"/>
      <c r="R2429" s="85"/>
      <c r="S2429" s="85"/>
      <c r="T2429" s="87" t="s">
        <v>14</v>
      </c>
      <c r="U2429" s="85"/>
      <c r="V2429" s="85"/>
      <c r="W2429" s="88"/>
    </row>
    <row r="2430" spans="6:23" s="81" customFormat="1" ht="11.25" outlineLevel="5" x14ac:dyDescent="0.2">
      <c r="F2430" s="82"/>
      <c r="G2430" s="83"/>
      <c r="H2430" s="21" t="str">
        <f t="shared" si="69"/>
        <v/>
      </c>
      <c r="I2430" s="84" t="s">
        <v>1903</v>
      </c>
      <c r="J2430" s="215"/>
      <c r="L2430" s="85"/>
      <c r="M2430" s="216">
        <v>37.800000000000004</v>
      </c>
      <c r="N2430" s="244"/>
      <c r="O2430" s="85"/>
      <c r="P2430" s="86"/>
      <c r="Q2430" s="85"/>
      <c r="R2430" s="85"/>
      <c r="S2430" s="85"/>
      <c r="T2430" s="87" t="s">
        <v>14</v>
      </c>
      <c r="U2430" s="85"/>
      <c r="V2430" s="85"/>
      <c r="W2430" s="88"/>
    </row>
    <row r="2431" spans="6:23" s="81" customFormat="1" ht="11.25" outlineLevel="5" x14ac:dyDescent="0.2">
      <c r="F2431" s="82"/>
      <c r="G2431" s="83"/>
      <c r="H2431" s="21" t="str">
        <f t="shared" si="69"/>
        <v/>
      </c>
      <c r="I2431" s="84" t="s">
        <v>1790</v>
      </c>
      <c r="J2431" s="215"/>
      <c r="L2431" s="85"/>
      <c r="M2431" s="216">
        <v>3.9200000000000004</v>
      </c>
      <c r="N2431" s="244"/>
      <c r="O2431" s="85"/>
      <c r="P2431" s="86"/>
      <c r="Q2431" s="85"/>
      <c r="R2431" s="85"/>
      <c r="S2431" s="85"/>
      <c r="T2431" s="87" t="s">
        <v>14</v>
      </c>
      <c r="U2431" s="85"/>
      <c r="V2431" s="85"/>
      <c r="W2431" s="88"/>
    </row>
    <row r="2432" spans="6:23" s="81" customFormat="1" ht="11.25" outlineLevel="5" x14ac:dyDescent="0.2">
      <c r="F2432" s="82"/>
      <c r="G2432" s="83"/>
      <c r="H2432" s="21" t="str">
        <f t="shared" si="69"/>
        <v/>
      </c>
      <c r="I2432" s="84" t="s">
        <v>1742</v>
      </c>
      <c r="J2432" s="215"/>
      <c r="L2432" s="85"/>
      <c r="M2432" s="216">
        <v>2</v>
      </c>
      <c r="N2432" s="244"/>
      <c r="O2432" s="85"/>
      <c r="P2432" s="86"/>
      <c r="Q2432" s="85"/>
      <c r="R2432" s="85"/>
      <c r="S2432" s="85"/>
      <c r="T2432" s="87" t="s">
        <v>14</v>
      </c>
      <c r="U2432" s="85"/>
      <c r="V2432" s="85"/>
      <c r="W2432" s="88"/>
    </row>
    <row r="2433" spans="6:25" s="81" customFormat="1" ht="11.25" outlineLevel="5" x14ac:dyDescent="0.2">
      <c r="F2433" s="82"/>
      <c r="G2433" s="83"/>
      <c r="H2433" s="21" t="str">
        <f t="shared" si="69"/>
        <v/>
      </c>
      <c r="I2433" s="84" t="s">
        <v>1131</v>
      </c>
      <c r="J2433" s="215"/>
      <c r="L2433" s="85"/>
      <c r="M2433" s="216">
        <v>0</v>
      </c>
      <c r="N2433" s="244"/>
      <c r="O2433" s="85"/>
      <c r="P2433" s="86"/>
      <c r="Q2433" s="85"/>
      <c r="R2433" s="85"/>
      <c r="S2433" s="85"/>
      <c r="T2433" s="87" t="s">
        <v>14</v>
      </c>
      <c r="U2433" s="85"/>
      <c r="V2433" s="85"/>
      <c r="W2433" s="88"/>
    </row>
    <row r="2434" spans="6:25" s="81" customFormat="1" ht="11.25" outlineLevel="5" x14ac:dyDescent="0.2">
      <c r="F2434" s="82"/>
      <c r="G2434" s="83"/>
      <c r="H2434" s="21" t="str">
        <f t="shared" si="69"/>
        <v/>
      </c>
      <c r="I2434" s="84" t="s">
        <v>1801</v>
      </c>
      <c r="J2434" s="215"/>
      <c r="L2434" s="85"/>
      <c r="M2434" s="216">
        <v>21.6</v>
      </c>
      <c r="N2434" s="244"/>
      <c r="O2434" s="85"/>
      <c r="P2434" s="86"/>
      <c r="Q2434" s="85"/>
      <c r="R2434" s="85"/>
      <c r="S2434" s="85"/>
      <c r="T2434" s="87" t="s">
        <v>14</v>
      </c>
      <c r="U2434" s="85"/>
      <c r="V2434" s="85"/>
      <c r="W2434" s="88"/>
    </row>
    <row r="2435" spans="6:25" s="81" customFormat="1" ht="11.25" outlineLevel="5" x14ac:dyDescent="0.2">
      <c r="F2435" s="82"/>
      <c r="G2435" s="83"/>
      <c r="H2435" s="21" t="str">
        <f t="shared" si="69"/>
        <v/>
      </c>
      <c r="I2435" s="84" t="s">
        <v>1752</v>
      </c>
      <c r="J2435" s="215"/>
      <c r="L2435" s="85"/>
      <c r="M2435" s="216">
        <v>5.76</v>
      </c>
      <c r="N2435" s="244"/>
      <c r="O2435" s="85"/>
      <c r="P2435" s="86"/>
      <c r="Q2435" s="85"/>
      <c r="R2435" s="85"/>
      <c r="S2435" s="85"/>
      <c r="T2435" s="87" t="s">
        <v>14</v>
      </c>
      <c r="U2435" s="85"/>
      <c r="V2435" s="85"/>
      <c r="W2435" s="88"/>
    </row>
    <row r="2436" spans="6:25" s="81" customFormat="1" ht="11.25" outlineLevel="5" x14ac:dyDescent="0.2">
      <c r="F2436" s="82"/>
      <c r="G2436" s="83"/>
      <c r="H2436" s="21" t="str">
        <f t="shared" si="69"/>
        <v/>
      </c>
      <c r="I2436" s="84" t="s">
        <v>1802</v>
      </c>
      <c r="J2436" s="215"/>
      <c r="L2436" s="85"/>
      <c r="M2436" s="216">
        <v>1.62</v>
      </c>
      <c r="N2436" s="244"/>
      <c r="O2436" s="85"/>
      <c r="P2436" s="86"/>
      <c r="Q2436" s="85"/>
      <c r="R2436" s="85"/>
      <c r="S2436" s="85"/>
      <c r="T2436" s="87" t="s">
        <v>14</v>
      </c>
      <c r="U2436" s="85"/>
      <c r="V2436" s="85"/>
      <c r="W2436" s="88"/>
    </row>
    <row r="2437" spans="6:25" s="81" customFormat="1" ht="11.25" outlineLevel="5" x14ac:dyDescent="0.2">
      <c r="F2437" s="82"/>
      <c r="G2437" s="83"/>
      <c r="H2437" s="21" t="str">
        <f t="shared" si="69"/>
        <v/>
      </c>
      <c r="I2437" s="84" t="s">
        <v>1732</v>
      </c>
      <c r="J2437" s="215"/>
      <c r="L2437" s="85"/>
      <c r="M2437" s="216">
        <v>7.1999999999999993</v>
      </c>
      <c r="N2437" s="244"/>
      <c r="O2437" s="85"/>
      <c r="P2437" s="86"/>
      <c r="Q2437" s="85"/>
      <c r="R2437" s="85"/>
      <c r="S2437" s="85"/>
      <c r="T2437" s="87" t="s">
        <v>14</v>
      </c>
      <c r="U2437" s="85"/>
      <c r="V2437" s="85"/>
      <c r="W2437" s="88"/>
    </row>
    <row r="2438" spans="6:25" s="81" customFormat="1" ht="11.25" outlineLevel="5" x14ac:dyDescent="0.2">
      <c r="F2438" s="82"/>
      <c r="G2438" s="83"/>
      <c r="H2438" s="21" t="str">
        <f t="shared" si="69"/>
        <v/>
      </c>
      <c r="I2438" s="84" t="s">
        <v>1754</v>
      </c>
      <c r="J2438" s="215"/>
      <c r="L2438" s="85"/>
      <c r="M2438" s="216">
        <v>4.8</v>
      </c>
      <c r="N2438" s="244"/>
      <c r="O2438" s="85"/>
      <c r="P2438" s="86"/>
      <c r="Q2438" s="85"/>
      <c r="R2438" s="85"/>
      <c r="S2438" s="85"/>
      <c r="T2438" s="87" t="s">
        <v>14</v>
      </c>
      <c r="U2438" s="85"/>
      <c r="V2438" s="85"/>
      <c r="W2438" s="88"/>
    </row>
    <row r="2439" spans="6:25" s="81" customFormat="1" ht="11.25" outlineLevel="5" x14ac:dyDescent="0.2">
      <c r="F2439" s="82"/>
      <c r="G2439" s="83"/>
      <c r="H2439" s="21" t="str">
        <f t="shared" si="69"/>
        <v/>
      </c>
      <c r="I2439" s="84" t="s">
        <v>1804</v>
      </c>
      <c r="J2439" s="215"/>
      <c r="L2439" s="85"/>
      <c r="M2439" s="216">
        <v>57.96</v>
      </c>
      <c r="N2439" s="244"/>
      <c r="O2439" s="85"/>
      <c r="P2439" s="86"/>
      <c r="Q2439" s="85"/>
      <c r="R2439" s="85"/>
      <c r="S2439" s="85"/>
      <c r="T2439" s="87" t="s">
        <v>14</v>
      </c>
      <c r="U2439" s="85"/>
      <c r="V2439" s="85"/>
      <c r="W2439" s="88"/>
    </row>
    <row r="2440" spans="6:25" s="81" customFormat="1" ht="11.25" outlineLevel="5" x14ac:dyDescent="0.2">
      <c r="F2440" s="82"/>
      <c r="G2440" s="83"/>
      <c r="H2440" s="21" t="str">
        <f t="shared" si="69"/>
        <v/>
      </c>
      <c r="I2440" s="84" t="s">
        <v>1756</v>
      </c>
      <c r="J2440" s="215"/>
      <c r="L2440" s="85"/>
      <c r="M2440" s="216">
        <v>38.64</v>
      </c>
      <c r="N2440" s="244"/>
      <c r="O2440" s="85"/>
      <c r="P2440" s="86"/>
      <c r="Q2440" s="85"/>
      <c r="R2440" s="85"/>
      <c r="S2440" s="85"/>
      <c r="T2440" s="87" t="s">
        <v>14</v>
      </c>
      <c r="U2440" s="85"/>
      <c r="V2440" s="85"/>
      <c r="W2440" s="88"/>
    </row>
    <row r="2441" spans="6:25" s="81" customFormat="1" ht="11.25" outlineLevel="5" x14ac:dyDescent="0.2">
      <c r="F2441" s="82"/>
      <c r="G2441" s="83"/>
      <c r="H2441" s="21" t="str">
        <f t="shared" si="69"/>
        <v/>
      </c>
      <c r="I2441" s="84" t="s">
        <v>1805</v>
      </c>
      <c r="J2441" s="215"/>
      <c r="L2441" s="85"/>
      <c r="M2441" s="216">
        <v>20.58</v>
      </c>
      <c r="N2441" s="244"/>
      <c r="O2441" s="85"/>
      <c r="P2441" s="86"/>
      <c r="Q2441" s="85"/>
      <c r="R2441" s="85"/>
      <c r="S2441" s="85"/>
      <c r="T2441" s="87" t="s">
        <v>14</v>
      </c>
      <c r="U2441" s="85"/>
      <c r="V2441" s="85"/>
      <c r="W2441" s="88"/>
    </row>
    <row r="2442" spans="6:25" s="81" customFormat="1" ht="11.25" outlineLevel="5" x14ac:dyDescent="0.2">
      <c r="F2442" s="82"/>
      <c r="G2442" s="83"/>
      <c r="H2442" s="21" t="str">
        <f t="shared" si="69"/>
        <v/>
      </c>
      <c r="I2442" s="84" t="s">
        <v>1851</v>
      </c>
      <c r="J2442" s="215"/>
      <c r="L2442" s="85"/>
      <c r="M2442" s="216">
        <v>76.86</v>
      </c>
      <c r="N2442" s="244"/>
      <c r="O2442" s="85"/>
      <c r="P2442" s="86"/>
      <c r="Q2442" s="85"/>
      <c r="R2442" s="85"/>
      <c r="S2442" s="85"/>
      <c r="T2442" s="87" t="s">
        <v>14</v>
      </c>
      <c r="U2442" s="85"/>
      <c r="V2442" s="85"/>
      <c r="W2442" s="88"/>
    </row>
    <row r="2443" spans="6:25" s="81" customFormat="1" ht="11.25" outlineLevel="5" x14ac:dyDescent="0.2">
      <c r="F2443" s="82"/>
      <c r="G2443" s="83"/>
      <c r="H2443" s="21" t="str">
        <f t="shared" si="69"/>
        <v/>
      </c>
      <c r="I2443" s="84" t="s">
        <v>1759</v>
      </c>
      <c r="J2443" s="215"/>
      <c r="L2443" s="85"/>
      <c r="M2443" s="216">
        <v>40.799999999999997</v>
      </c>
      <c r="N2443" s="244"/>
      <c r="O2443" s="85"/>
      <c r="P2443" s="86"/>
      <c r="Q2443" s="85"/>
      <c r="R2443" s="85"/>
      <c r="S2443" s="85"/>
      <c r="T2443" s="87" t="s">
        <v>14</v>
      </c>
      <c r="U2443" s="85"/>
      <c r="V2443" s="85"/>
      <c r="W2443" s="88"/>
    </row>
    <row r="2444" spans="6:25" s="81" customFormat="1" ht="11.25" outlineLevel="5" x14ac:dyDescent="0.2">
      <c r="F2444" s="82"/>
      <c r="G2444" s="83"/>
      <c r="H2444" s="21" t="str">
        <f t="shared" si="69"/>
        <v/>
      </c>
      <c r="I2444" s="84" t="s">
        <v>1760</v>
      </c>
      <c r="J2444" s="215"/>
      <c r="L2444" s="85"/>
      <c r="M2444" s="216">
        <v>40.799999999999997</v>
      </c>
      <c r="N2444" s="244"/>
      <c r="O2444" s="85"/>
      <c r="P2444" s="86"/>
      <c r="Q2444" s="85"/>
      <c r="R2444" s="85"/>
      <c r="S2444" s="85"/>
      <c r="T2444" s="87" t="s">
        <v>14</v>
      </c>
      <c r="U2444" s="85"/>
      <c r="V2444" s="85"/>
      <c r="W2444" s="88"/>
    </row>
    <row r="2445" spans="6:25" s="81" customFormat="1" ht="11.25" outlineLevel="5" x14ac:dyDescent="0.2">
      <c r="F2445" s="82"/>
      <c r="G2445" s="83"/>
      <c r="H2445" s="21" t="str">
        <f t="shared" si="69"/>
        <v/>
      </c>
      <c r="I2445" s="84" t="s">
        <v>1761</v>
      </c>
      <c r="J2445" s="215"/>
      <c r="L2445" s="85"/>
      <c r="M2445" s="216">
        <v>40.799999999999997</v>
      </c>
      <c r="N2445" s="244"/>
      <c r="O2445" s="85"/>
      <c r="P2445" s="86"/>
      <c r="Q2445" s="85"/>
      <c r="R2445" s="85"/>
      <c r="S2445" s="85"/>
      <c r="T2445" s="87" t="s">
        <v>14</v>
      </c>
      <c r="U2445" s="85"/>
      <c r="V2445" s="85"/>
      <c r="W2445" s="88"/>
    </row>
    <row r="2446" spans="6:25" s="81" customFormat="1" ht="11.25" outlineLevel="5" x14ac:dyDescent="0.2">
      <c r="F2446" s="82"/>
      <c r="G2446" s="83"/>
      <c r="H2446" s="21" t="str">
        <f t="shared" si="69"/>
        <v/>
      </c>
      <c r="I2446" s="84" t="s">
        <v>1793</v>
      </c>
      <c r="J2446" s="215"/>
      <c r="L2446" s="85"/>
      <c r="M2446" s="216">
        <v>35.51</v>
      </c>
      <c r="N2446" s="244"/>
      <c r="O2446" s="85"/>
      <c r="P2446" s="86"/>
      <c r="Q2446" s="85"/>
      <c r="R2446" s="85"/>
      <c r="S2446" s="85"/>
      <c r="T2446" s="87" t="s">
        <v>14</v>
      </c>
      <c r="U2446" s="85"/>
      <c r="V2446" s="85"/>
      <c r="W2446" s="88"/>
    </row>
    <row r="2447" spans="6:25" s="205" customFormat="1" ht="24" outlineLevel="4" x14ac:dyDescent="0.2">
      <c r="F2447" s="72">
        <v>213</v>
      </c>
      <c r="G2447" s="73" t="s">
        <v>34</v>
      </c>
      <c r="H2447" s="74" t="s">
        <v>603</v>
      </c>
      <c r="I2447" s="75" t="s">
        <v>3084</v>
      </c>
      <c r="J2447" s="73" t="s">
        <v>15</v>
      </c>
      <c r="K2447" s="76">
        <v>3401.01</v>
      </c>
      <c r="L2447" s="77">
        <v>0</v>
      </c>
      <c r="M2447" s="206">
        <v>3401.01</v>
      </c>
      <c r="N2447" s="232"/>
      <c r="O2447" s="77">
        <f>M2447*N2447</f>
        <v>0</v>
      </c>
      <c r="P2447" s="79"/>
      <c r="Q2447" s="80">
        <f>M2447*P2447</f>
        <v>0</v>
      </c>
      <c r="R2447" s="79"/>
      <c r="S2447" s="80">
        <f>M2447*R2447</f>
        <v>0</v>
      </c>
      <c r="T2447" s="78">
        <v>15</v>
      </c>
      <c r="U2447" s="78">
        <f>O2447*(T2447/100)</f>
        <v>0</v>
      </c>
      <c r="V2447" s="78">
        <f>O2447+U2447</f>
        <v>0</v>
      </c>
      <c r="W2447" s="75"/>
      <c r="X2447" s="96" t="s">
        <v>1162</v>
      </c>
      <c r="Y2447" s="96">
        <v>1</v>
      </c>
    </row>
    <row r="2448" spans="6:25" s="71" customFormat="1" ht="33.75" outlineLevel="4" x14ac:dyDescent="0.2">
      <c r="F2448" s="207"/>
      <c r="G2448" s="208"/>
      <c r="H2448" s="19" t="s">
        <v>1053</v>
      </c>
      <c r="I2448" s="228" t="s">
        <v>3371</v>
      </c>
      <c r="J2448" s="221"/>
      <c r="K2448" s="221"/>
      <c r="L2448" s="221"/>
      <c r="M2448" s="221"/>
      <c r="N2448" s="245"/>
      <c r="O2448" s="231"/>
      <c r="P2448" s="209"/>
      <c r="Q2448" s="210"/>
      <c r="R2448" s="209"/>
      <c r="S2448" s="210"/>
      <c r="T2448" s="211"/>
      <c r="U2448" s="211"/>
      <c r="V2448" s="211"/>
      <c r="W2448" s="212"/>
      <c r="X2448" s="212"/>
      <c r="Y2448" s="212"/>
    </row>
    <row r="2449" spans="6:25" s="71" customFormat="1" ht="6" customHeight="1" outlineLevel="4" x14ac:dyDescent="0.2">
      <c r="F2449" s="207"/>
      <c r="G2449" s="208"/>
      <c r="H2449" s="20"/>
      <c r="I2449" s="212"/>
      <c r="J2449" s="208"/>
      <c r="K2449" s="213"/>
      <c r="L2449" s="214"/>
      <c r="M2449" s="213"/>
      <c r="N2449" s="241"/>
      <c r="O2449" s="214"/>
      <c r="P2449" s="209"/>
      <c r="Q2449" s="210"/>
      <c r="R2449" s="209"/>
      <c r="S2449" s="210"/>
      <c r="T2449" s="211"/>
      <c r="U2449" s="211"/>
      <c r="V2449" s="211"/>
      <c r="W2449" s="212"/>
      <c r="X2449" s="212"/>
      <c r="Y2449" s="212"/>
    </row>
    <row r="2450" spans="6:25" s="81" customFormat="1" ht="11.25" outlineLevel="5" x14ac:dyDescent="0.2">
      <c r="F2450" s="82"/>
      <c r="G2450" s="83"/>
      <c r="H2450" s="21" t="str">
        <f t="shared" ref="H2450:H2465" si="70">IF(AND(H2449&lt;&gt;"Výkaz výměr:",I2449=""),"Výkaz výměr:","")</f>
        <v>Výkaz výměr:</v>
      </c>
      <c r="I2450" s="84" t="s">
        <v>2430</v>
      </c>
      <c r="J2450" s="215"/>
      <c r="L2450" s="85"/>
      <c r="M2450" s="216">
        <v>0</v>
      </c>
      <c r="N2450" s="244"/>
      <c r="O2450" s="85"/>
      <c r="P2450" s="86"/>
      <c r="Q2450" s="85"/>
      <c r="R2450" s="85"/>
      <c r="S2450" s="85"/>
      <c r="T2450" s="87" t="s">
        <v>14</v>
      </c>
      <c r="U2450" s="85"/>
      <c r="V2450" s="85"/>
      <c r="W2450" s="88"/>
    </row>
    <row r="2451" spans="6:25" s="81" customFormat="1" ht="11.25" outlineLevel="5" x14ac:dyDescent="0.2">
      <c r="F2451" s="82"/>
      <c r="G2451" s="83"/>
      <c r="H2451" s="21" t="str">
        <f t="shared" si="70"/>
        <v/>
      </c>
      <c r="I2451" s="84" t="s">
        <v>1100</v>
      </c>
      <c r="J2451" s="215"/>
      <c r="L2451" s="85"/>
      <c r="M2451" s="216">
        <v>0</v>
      </c>
      <c r="N2451" s="244"/>
      <c r="O2451" s="85"/>
      <c r="P2451" s="86"/>
      <c r="Q2451" s="85"/>
      <c r="R2451" s="85"/>
      <c r="S2451" s="85"/>
      <c r="T2451" s="87" t="s">
        <v>14</v>
      </c>
      <c r="U2451" s="85"/>
      <c r="V2451" s="85"/>
      <c r="W2451" s="88"/>
    </row>
    <row r="2452" spans="6:25" s="81" customFormat="1" ht="11.25" outlineLevel="5" x14ac:dyDescent="0.2">
      <c r="F2452" s="82"/>
      <c r="G2452" s="83"/>
      <c r="H2452" s="21" t="str">
        <f t="shared" si="70"/>
        <v/>
      </c>
      <c r="I2452" s="84" t="s">
        <v>2346</v>
      </c>
      <c r="J2452" s="215"/>
      <c r="L2452" s="85"/>
      <c r="M2452" s="216">
        <v>127.61000000000001</v>
      </c>
      <c r="N2452" s="244"/>
      <c r="O2452" s="85"/>
      <c r="P2452" s="86"/>
      <c r="Q2452" s="85"/>
      <c r="R2452" s="85"/>
      <c r="S2452" s="85"/>
      <c r="T2452" s="87" t="s">
        <v>14</v>
      </c>
      <c r="U2452" s="85"/>
      <c r="V2452" s="85"/>
      <c r="W2452" s="88"/>
    </row>
    <row r="2453" spans="6:25" s="81" customFormat="1" ht="11.25" outlineLevel="5" x14ac:dyDescent="0.2">
      <c r="F2453" s="82"/>
      <c r="G2453" s="83"/>
      <c r="H2453" s="21" t="str">
        <f t="shared" si="70"/>
        <v/>
      </c>
      <c r="I2453" s="84" t="s">
        <v>1914</v>
      </c>
      <c r="J2453" s="215"/>
      <c r="L2453" s="85"/>
      <c r="M2453" s="216">
        <v>299.82000000000005</v>
      </c>
      <c r="N2453" s="244"/>
      <c r="O2453" s="85"/>
      <c r="P2453" s="86"/>
      <c r="Q2453" s="85"/>
      <c r="R2453" s="85"/>
      <c r="S2453" s="85"/>
      <c r="T2453" s="87" t="s">
        <v>14</v>
      </c>
      <c r="U2453" s="85"/>
      <c r="V2453" s="85"/>
      <c r="W2453" s="88"/>
    </row>
    <row r="2454" spans="6:25" s="81" customFormat="1" ht="11.25" outlineLevel="5" x14ac:dyDescent="0.2">
      <c r="F2454" s="82"/>
      <c r="G2454" s="83"/>
      <c r="H2454" s="21" t="str">
        <f t="shared" si="70"/>
        <v/>
      </c>
      <c r="I2454" s="84" t="s">
        <v>1101</v>
      </c>
      <c r="J2454" s="215"/>
      <c r="L2454" s="85"/>
      <c r="M2454" s="216">
        <v>0</v>
      </c>
      <c r="N2454" s="244"/>
      <c r="O2454" s="85"/>
      <c r="P2454" s="86"/>
      <c r="Q2454" s="85"/>
      <c r="R2454" s="85"/>
      <c r="S2454" s="85"/>
      <c r="T2454" s="87" t="s">
        <v>14</v>
      </c>
      <c r="U2454" s="85"/>
      <c r="V2454" s="85"/>
      <c r="W2454" s="88"/>
    </row>
    <row r="2455" spans="6:25" s="81" customFormat="1" ht="11.25" outlineLevel="5" x14ac:dyDescent="0.2">
      <c r="F2455" s="82"/>
      <c r="G2455" s="83"/>
      <c r="H2455" s="21" t="str">
        <f t="shared" si="70"/>
        <v/>
      </c>
      <c r="I2455" s="84" t="s">
        <v>2347</v>
      </c>
      <c r="J2455" s="215"/>
      <c r="L2455" s="85"/>
      <c r="M2455" s="216">
        <v>127.61000000000001</v>
      </c>
      <c r="N2455" s="244"/>
      <c r="O2455" s="85"/>
      <c r="P2455" s="86"/>
      <c r="Q2455" s="85"/>
      <c r="R2455" s="85"/>
      <c r="S2455" s="85"/>
      <c r="T2455" s="87" t="s">
        <v>14</v>
      </c>
      <c r="U2455" s="85"/>
      <c r="V2455" s="85"/>
      <c r="W2455" s="88"/>
    </row>
    <row r="2456" spans="6:25" s="81" customFormat="1" ht="11.25" outlineLevel="5" x14ac:dyDescent="0.2">
      <c r="F2456" s="82"/>
      <c r="G2456" s="83"/>
      <c r="H2456" s="21" t="str">
        <f t="shared" si="70"/>
        <v/>
      </c>
      <c r="I2456" s="84" t="s">
        <v>1459</v>
      </c>
      <c r="J2456" s="215"/>
      <c r="L2456" s="85"/>
      <c r="M2456" s="216">
        <v>427.20000000000005</v>
      </c>
      <c r="N2456" s="244"/>
      <c r="O2456" s="85"/>
      <c r="P2456" s="86"/>
      <c r="Q2456" s="85"/>
      <c r="R2456" s="85"/>
      <c r="S2456" s="85"/>
      <c r="T2456" s="87" t="s">
        <v>14</v>
      </c>
      <c r="U2456" s="85"/>
      <c r="V2456" s="85"/>
      <c r="W2456" s="88"/>
    </row>
    <row r="2457" spans="6:25" s="81" customFormat="1" ht="11.25" outlineLevel="5" x14ac:dyDescent="0.2">
      <c r="F2457" s="82"/>
      <c r="G2457" s="83"/>
      <c r="H2457" s="21" t="str">
        <f t="shared" si="70"/>
        <v/>
      </c>
      <c r="I2457" s="84" t="s">
        <v>1102</v>
      </c>
      <c r="J2457" s="215"/>
      <c r="L2457" s="85"/>
      <c r="M2457" s="216">
        <v>0</v>
      </c>
      <c r="N2457" s="244"/>
      <c r="O2457" s="85"/>
      <c r="P2457" s="86"/>
      <c r="Q2457" s="85"/>
      <c r="R2457" s="85"/>
      <c r="S2457" s="85"/>
      <c r="T2457" s="87" t="s">
        <v>14</v>
      </c>
      <c r="U2457" s="85"/>
      <c r="V2457" s="85"/>
      <c r="W2457" s="88"/>
    </row>
    <row r="2458" spans="6:25" s="81" customFormat="1" ht="11.25" outlineLevel="5" x14ac:dyDescent="0.2">
      <c r="F2458" s="82"/>
      <c r="G2458" s="83"/>
      <c r="H2458" s="21" t="str">
        <f t="shared" si="70"/>
        <v/>
      </c>
      <c r="I2458" s="84" t="s">
        <v>1349</v>
      </c>
      <c r="J2458" s="215"/>
      <c r="L2458" s="85"/>
      <c r="M2458" s="216">
        <v>72.2</v>
      </c>
      <c r="N2458" s="244"/>
      <c r="O2458" s="85"/>
      <c r="P2458" s="86"/>
      <c r="Q2458" s="85"/>
      <c r="R2458" s="85"/>
      <c r="S2458" s="85"/>
      <c r="T2458" s="87" t="s">
        <v>14</v>
      </c>
      <c r="U2458" s="85"/>
      <c r="V2458" s="85"/>
      <c r="W2458" s="88"/>
    </row>
    <row r="2459" spans="6:25" s="81" customFormat="1" ht="11.25" outlineLevel="5" x14ac:dyDescent="0.2">
      <c r="F2459" s="82"/>
      <c r="G2459" s="83"/>
      <c r="H2459" s="21" t="str">
        <f t="shared" si="70"/>
        <v/>
      </c>
      <c r="I2459" s="84" t="s">
        <v>1209</v>
      </c>
      <c r="J2459" s="215"/>
      <c r="L2459" s="85"/>
      <c r="M2459" s="216">
        <v>10.7</v>
      </c>
      <c r="N2459" s="244"/>
      <c r="O2459" s="85"/>
      <c r="P2459" s="86"/>
      <c r="Q2459" s="85"/>
      <c r="R2459" s="85"/>
      <c r="S2459" s="85"/>
      <c r="T2459" s="87" t="s">
        <v>14</v>
      </c>
      <c r="U2459" s="85"/>
      <c r="V2459" s="85"/>
      <c r="W2459" s="88"/>
    </row>
    <row r="2460" spans="6:25" s="81" customFormat="1" ht="11.25" outlineLevel="5" x14ac:dyDescent="0.2">
      <c r="F2460" s="82"/>
      <c r="G2460" s="83"/>
      <c r="H2460" s="21" t="str">
        <f t="shared" si="70"/>
        <v/>
      </c>
      <c r="I2460" s="84" t="s">
        <v>2408</v>
      </c>
      <c r="J2460" s="215"/>
      <c r="L2460" s="85"/>
      <c r="M2460" s="216">
        <v>56.829999999999991</v>
      </c>
      <c r="N2460" s="244"/>
      <c r="O2460" s="85"/>
      <c r="P2460" s="86"/>
      <c r="Q2460" s="85"/>
      <c r="R2460" s="85"/>
      <c r="S2460" s="85"/>
      <c r="T2460" s="87" t="s">
        <v>14</v>
      </c>
      <c r="U2460" s="85"/>
      <c r="V2460" s="85"/>
      <c r="W2460" s="88"/>
    </row>
    <row r="2461" spans="6:25" s="81" customFormat="1" ht="11.25" outlineLevel="5" x14ac:dyDescent="0.2">
      <c r="F2461" s="82"/>
      <c r="G2461" s="83"/>
      <c r="H2461" s="21" t="str">
        <f t="shared" si="70"/>
        <v/>
      </c>
      <c r="I2461" s="84" t="s">
        <v>1236</v>
      </c>
      <c r="J2461" s="215"/>
      <c r="L2461" s="85"/>
      <c r="M2461" s="216">
        <v>0</v>
      </c>
      <c r="N2461" s="244"/>
      <c r="O2461" s="85"/>
      <c r="P2461" s="86"/>
      <c r="Q2461" s="85"/>
      <c r="R2461" s="85"/>
      <c r="S2461" s="85"/>
      <c r="T2461" s="87" t="s">
        <v>14</v>
      </c>
      <c r="U2461" s="85"/>
      <c r="V2461" s="85"/>
      <c r="W2461" s="88"/>
    </row>
    <row r="2462" spans="6:25" s="81" customFormat="1" ht="11.25" outlineLevel="5" x14ac:dyDescent="0.2">
      <c r="F2462" s="82"/>
      <c r="G2462" s="83"/>
      <c r="H2462" s="21" t="str">
        <f t="shared" si="70"/>
        <v/>
      </c>
      <c r="I2462" s="84" t="s">
        <v>1110</v>
      </c>
      <c r="J2462" s="215"/>
      <c r="L2462" s="85"/>
      <c r="M2462" s="216">
        <v>864</v>
      </c>
      <c r="N2462" s="244"/>
      <c r="O2462" s="85"/>
      <c r="P2462" s="86"/>
      <c r="Q2462" s="85"/>
      <c r="R2462" s="85"/>
      <c r="S2462" s="85"/>
      <c r="T2462" s="87" t="s">
        <v>14</v>
      </c>
      <c r="U2462" s="85"/>
      <c r="V2462" s="85"/>
      <c r="W2462" s="88"/>
    </row>
    <row r="2463" spans="6:25" s="81" customFormat="1" ht="11.25" outlineLevel="5" x14ac:dyDescent="0.2">
      <c r="F2463" s="82"/>
      <c r="G2463" s="83"/>
      <c r="H2463" s="21" t="str">
        <f t="shared" si="70"/>
        <v/>
      </c>
      <c r="I2463" s="84" t="s">
        <v>1070</v>
      </c>
      <c r="J2463" s="215"/>
      <c r="L2463" s="85"/>
      <c r="M2463" s="216">
        <v>100.8</v>
      </c>
      <c r="N2463" s="244"/>
      <c r="O2463" s="85"/>
      <c r="P2463" s="86"/>
      <c r="Q2463" s="85"/>
      <c r="R2463" s="85"/>
      <c r="S2463" s="85"/>
      <c r="T2463" s="87" t="s">
        <v>14</v>
      </c>
      <c r="U2463" s="85"/>
      <c r="V2463" s="85"/>
      <c r="W2463" s="88"/>
    </row>
    <row r="2464" spans="6:25" s="81" customFormat="1" ht="11.25" outlineLevel="5" x14ac:dyDescent="0.2">
      <c r="F2464" s="82"/>
      <c r="G2464" s="83"/>
      <c r="H2464" s="21" t="str">
        <f t="shared" si="70"/>
        <v/>
      </c>
      <c r="I2464" s="84" t="s">
        <v>988</v>
      </c>
      <c r="J2464" s="215"/>
      <c r="L2464" s="85"/>
      <c r="M2464" s="216">
        <v>1314.24</v>
      </c>
      <c r="N2464" s="244"/>
      <c r="O2464" s="85"/>
      <c r="P2464" s="86"/>
      <c r="Q2464" s="85"/>
      <c r="R2464" s="85"/>
      <c r="S2464" s="85"/>
      <c r="T2464" s="87" t="s">
        <v>14</v>
      </c>
      <c r="U2464" s="85"/>
      <c r="V2464" s="85"/>
      <c r="W2464" s="88"/>
    </row>
    <row r="2465" spans="6:25" s="81" customFormat="1" ht="11.25" outlineLevel="5" x14ac:dyDescent="0.2">
      <c r="F2465" s="82"/>
      <c r="G2465" s="83"/>
      <c r="H2465" s="21" t="str">
        <f t="shared" si="70"/>
        <v/>
      </c>
      <c r="I2465" s="84"/>
      <c r="J2465" s="215"/>
      <c r="L2465" s="85"/>
      <c r="M2465" s="216">
        <v>0</v>
      </c>
      <c r="N2465" s="244"/>
      <c r="O2465" s="85"/>
      <c r="P2465" s="86"/>
      <c r="Q2465" s="85"/>
      <c r="R2465" s="85"/>
      <c r="S2465" s="85"/>
      <c r="T2465" s="87" t="s">
        <v>14</v>
      </c>
      <c r="U2465" s="85"/>
      <c r="V2465" s="85"/>
      <c r="W2465" s="88"/>
    </row>
    <row r="2466" spans="6:25" s="205" customFormat="1" ht="12" outlineLevel="4" x14ac:dyDescent="0.2">
      <c r="F2466" s="72">
        <v>214</v>
      </c>
      <c r="G2466" s="73" t="s">
        <v>34</v>
      </c>
      <c r="H2466" s="74" t="s">
        <v>984</v>
      </c>
      <c r="I2466" s="75" t="s">
        <v>2768</v>
      </c>
      <c r="J2466" s="73" t="s">
        <v>15</v>
      </c>
      <c r="K2466" s="76">
        <v>1266.72</v>
      </c>
      <c r="L2466" s="77"/>
      <c r="M2466" s="206">
        <v>1266.72</v>
      </c>
      <c r="N2466" s="232"/>
      <c r="O2466" s="77">
        <f>M2466*N2466</f>
        <v>0</v>
      </c>
      <c r="P2466" s="79"/>
      <c r="Q2466" s="80">
        <f>M2466*P2466</f>
        <v>0</v>
      </c>
      <c r="R2466" s="79"/>
      <c r="S2466" s="80">
        <f>M2466*R2466</f>
        <v>0</v>
      </c>
      <c r="T2466" s="78">
        <v>15</v>
      </c>
      <c r="U2466" s="78">
        <f>O2466*(T2466/100)</f>
        <v>0</v>
      </c>
      <c r="V2466" s="78">
        <f>O2466+U2466</f>
        <v>0</v>
      </c>
      <c r="W2466" s="75"/>
      <c r="X2466" s="96" t="s">
        <v>1261</v>
      </c>
      <c r="Y2466" s="96">
        <v>1</v>
      </c>
    </row>
    <row r="2467" spans="6:25" s="71" customFormat="1" ht="33.75" outlineLevel="4" x14ac:dyDescent="0.2">
      <c r="F2467" s="207"/>
      <c r="G2467" s="208"/>
      <c r="H2467" s="19" t="s">
        <v>1053</v>
      </c>
      <c r="I2467" s="228" t="s">
        <v>3104</v>
      </c>
      <c r="J2467" s="221"/>
      <c r="K2467" s="221"/>
      <c r="L2467" s="221"/>
      <c r="M2467" s="221"/>
      <c r="N2467" s="245"/>
      <c r="O2467" s="231"/>
      <c r="P2467" s="209"/>
      <c r="Q2467" s="210"/>
      <c r="R2467" s="209"/>
      <c r="S2467" s="210"/>
      <c r="T2467" s="211"/>
      <c r="U2467" s="211"/>
      <c r="V2467" s="211"/>
      <c r="W2467" s="212"/>
      <c r="X2467" s="212"/>
      <c r="Y2467" s="212"/>
    </row>
    <row r="2468" spans="6:25" s="71" customFormat="1" ht="6" customHeight="1" outlineLevel="4" x14ac:dyDescent="0.2">
      <c r="F2468" s="207"/>
      <c r="G2468" s="208"/>
      <c r="H2468" s="20"/>
      <c r="I2468" s="212"/>
      <c r="J2468" s="208"/>
      <c r="K2468" s="213"/>
      <c r="L2468" s="214"/>
      <c r="M2468" s="213"/>
      <c r="N2468" s="241"/>
      <c r="O2468" s="214"/>
      <c r="P2468" s="209"/>
      <c r="Q2468" s="210"/>
      <c r="R2468" s="209"/>
      <c r="S2468" s="210"/>
      <c r="T2468" s="211"/>
      <c r="U2468" s="211"/>
      <c r="V2468" s="211"/>
      <c r="W2468" s="212"/>
      <c r="X2468" s="212"/>
      <c r="Y2468" s="212"/>
    </row>
    <row r="2469" spans="6:25" s="81" customFormat="1" ht="11.25" outlineLevel="5" x14ac:dyDescent="0.2">
      <c r="F2469" s="82"/>
      <c r="G2469" s="83"/>
      <c r="H2469" s="21" t="str">
        <f t="shared" ref="H2469:H2477" si="71">IF(AND(H2468&lt;&gt;"Výkaz výměr:",I2468=""),"Výkaz výměr:","")</f>
        <v>Výkaz výměr:</v>
      </c>
      <c r="I2469" s="84" t="s">
        <v>2026</v>
      </c>
      <c r="J2469" s="215"/>
      <c r="L2469" s="85"/>
      <c r="M2469" s="216">
        <v>0</v>
      </c>
      <c r="N2469" s="244"/>
      <c r="O2469" s="85"/>
      <c r="P2469" s="86"/>
      <c r="Q2469" s="85"/>
      <c r="R2469" s="85"/>
      <c r="S2469" s="85"/>
      <c r="T2469" s="87" t="s">
        <v>14</v>
      </c>
      <c r="U2469" s="85"/>
      <c r="V2469" s="85"/>
      <c r="W2469" s="88"/>
    </row>
    <row r="2470" spans="6:25" s="81" customFormat="1" ht="11.25" outlineLevel="5" x14ac:dyDescent="0.2">
      <c r="F2470" s="82"/>
      <c r="G2470" s="83"/>
      <c r="H2470" s="21" t="str">
        <f t="shared" si="71"/>
        <v/>
      </c>
      <c r="I2470" s="84" t="s">
        <v>182</v>
      </c>
      <c r="J2470" s="215"/>
      <c r="L2470" s="85"/>
      <c r="M2470" s="216">
        <v>0</v>
      </c>
      <c r="N2470" s="244"/>
      <c r="O2470" s="85"/>
      <c r="P2470" s="86"/>
      <c r="Q2470" s="85"/>
      <c r="R2470" s="85"/>
      <c r="S2470" s="85"/>
      <c r="T2470" s="87" t="s">
        <v>14</v>
      </c>
      <c r="U2470" s="85"/>
      <c r="V2470" s="85"/>
      <c r="W2470" s="88"/>
    </row>
    <row r="2471" spans="6:25" s="81" customFormat="1" ht="11.25" outlineLevel="5" x14ac:dyDescent="0.2">
      <c r="F2471" s="82"/>
      <c r="G2471" s="83"/>
      <c r="H2471" s="21" t="str">
        <f t="shared" si="71"/>
        <v/>
      </c>
      <c r="I2471" s="84" t="s">
        <v>482</v>
      </c>
      <c r="J2471" s="215"/>
      <c r="L2471" s="85"/>
      <c r="M2471" s="216">
        <v>432</v>
      </c>
      <c r="N2471" s="244"/>
      <c r="O2471" s="85"/>
      <c r="P2471" s="86"/>
      <c r="Q2471" s="85"/>
      <c r="R2471" s="85"/>
      <c r="S2471" s="85"/>
      <c r="T2471" s="87" t="s">
        <v>14</v>
      </c>
      <c r="U2471" s="85"/>
      <c r="V2471" s="85"/>
      <c r="W2471" s="88"/>
    </row>
    <row r="2472" spans="6:25" s="81" customFormat="1" ht="11.25" outlineLevel="5" x14ac:dyDescent="0.2">
      <c r="F2472" s="82"/>
      <c r="G2472" s="83"/>
      <c r="H2472" s="21" t="str">
        <f t="shared" si="71"/>
        <v/>
      </c>
      <c r="I2472" s="84" t="s">
        <v>183</v>
      </c>
      <c r="J2472" s="215"/>
      <c r="L2472" s="85"/>
      <c r="M2472" s="216">
        <v>0</v>
      </c>
      <c r="N2472" s="244"/>
      <c r="O2472" s="85"/>
      <c r="P2472" s="86"/>
      <c r="Q2472" s="85"/>
      <c r="R2472" s="85"/>
      <c r="S2472" s="85"/>
      <c r="T2472" s="87" t="s">
        <v>14</v>
      </c>
      <c r="U2472" s="85"/>
      <c r="V2472" s="85"/>
      <c r="W2472" s="88"/>
    </row>
    <row r="2473" spans="6:25" s="81" customFormat="1" ht="11.25" outlineLevel="5" x14ac:dyDescent="0.2">
      <c r="F2473" s="82"/>
      <c r="G2473" s="83"/>
      <c r="H2473" s="21" t="str">
        <f t="shared" si="71"/>
        <v/>
      </c>
      <c r="I2473" s="84" t="s">
        <v>336</v>
      </c>
      <c r="J2473" s="215"/>
      <c r="L2473" s="85"/>
      <c r="M2473" s="216">
        <v>50.4</v>
      </c>
      <c r="N2473" s="244"/>
      <c r="O2473" s="85"/>
      <c r="P2473" s="86"/>
      <c r="Q2473" s="85"/>
      <c r="R2473" s="85"/>
      <c r="S2473" s="85"/>
      <c r="T2473" s="87" t="s">
        <v>14</v>
      </c>
      <c r="U2473" s="85"/>
      <c r="V2473" s="85"/>
      <c r="W2473" s="88"/>
    </row>
    <row r="2474" spans="6:25" s="81" customFormat="1" ht="11.25" outlineLevel="5" x14ac:dyDescent="0.2">
      <c r="F2474" s="82"/>
      <c r="G2474" s="83"/>
      <c r="H2474" s="21" t="str">
        <f t="shared" si="71"/>
        <v/>
      </c>
      <c r="I2474" s="84" t="s">
        <v>184</v>
      </c>
      <c r="J2474" s="215"/>
      <c r="L2474" s="85"/>
      <c r="M2474" s="216">
        <v>0</v>
      </c>
      <c r="N2474" s="244"/>
      <c r="O2474" s="85"/>
      <c r="P2474" s="86"/>
      <c r="Q2474" s="85"/>
      <c r="R2474" s="85"/>
      <c r="S2474" s="85"/>
      <c r="T2474" s="87" t="s">
        <v>14</v>
      </c>
      <c r="U2474" s="85"/>
      <c r="V2474" s="85"/>
      <c r="W2474" s="88"/>
    </row>
    <row r="2475" spans="6:25" s="81" customFormat="1" ht="11.25" outlineLevel="5" x14ac:dyDescent="0.2">
      <c r="F2475" s="82"/>
      <c r="G2475" s="83"/>
      <c r="H2475" s="21" t="str">
        <f t="shared" si="71"/>
        <v/>
      </c>
      <c r="I2475" s="84" t="s">
        <v>247</v>
      </c>
      <c r="J2475" s="215"/>
      <c r="L2475" s="85"/>
      <c r="M2475" s="216">
        <v>657.12</v>
      </c>
      <c r="N2475" s="244"/>
      <c r="O2475" s="85"/>
      <c r="P2475" s="86"/>
      <c r="Q2475" s="85"/>
      <c r="R2475" s="85"/>
      <c r="S2475" s="85"/>
      <c r="T2475" s="87" t="s">
        <v>14</v>
      </c>
      <c r="U2475" s="85"/>
      <c r="V2475" s="85"/>
      <c r="W2475" s="88"/>
    </row>
    <row r="2476" spans="6:25" s="81" customFormat="1" ht="11.25" outlineLevel="5" x14ac:dyDescent="0.2">
      <c r="F2476" s="82"/>
      <c r="G2476" s="83"/>
      <c r="H2476" s="21" t="str">
        <f t="shared" si="71"/>
        <v/>
      </c>
      <c r="I2476" s="84" t="s">
        <v>185</v>
      </c>
      <c r="J2476" s="215"/>
      <c r="L2476" s="85"/>
      <c r="M2476" s="216">
        <v>0</v>
      </c>
      <c r="N2476" s="244"/>
      <c r="O2476" s="85"/>
      <c r="P2476" s="86"/>
      <c r="Q2476" s="85"/>
      <c r="R2476" s="85"/>
      <c r="S2476" s="85"/>
      <c r="T2476" s="87" t="s">
        <v>14</v>
      </c>
      <c r="U2476" s="85"/>
      <c r="V2476" s="85"/>
      <c r="W2476" s="88"/>
    </row>
    <row r="2477" spans="6:25" s="81" customFormat="1" ht="11.25" outlineLevel="5" x14ac:dyDescent="0.2">
      <c r="F2477" s="82"/>
      <c r="G2477" s="83"/>
      <c r="H2477" s="21" t="str">
        <f t="shared" si="71"/>
        <v/>
      </c>
      <c r="I2477" s="84" t="s">
        <v>437</v>
      </c>
      <c r="J2477" s="215"/>
      <c r="L2477" s="85"/>
      <c r="M2477" s="216">
        <v>127.2</v>
      </c>
      <c r="N2477" s="244"/>
      <c r="O2477" s="85"/>
      <c r="P2477" s="86"/>
      <c r="Q2477" s="85"/>
      <c r="R2477" s="85"/>
      <c r="S2477" s="85"/>
      <c r="T2477" s="87" t="s">
        <v>14</v>
      </c>
      <c r="U2477" s="85"/>
      <c r="V2477" s="85"/>
      <c r="W2477" s="88"/>
    </row>
    <row r="2478" spans="6:25" s="205" customFormat="1" ht="12" outlineLevel="4" x14ac:dyDescent="0.2">
      <c r="F2478" s="72">
        <v>215</v>
      </c>
      <c r="G2478" s="73" t="s">
        <v>34</v>
      </c>
      <c r="H2478" s="74" t="s">
        <v>985</v>
      </c>
      <c r="I2478" s="75" t="s">
        <v>2520</v>
      </c>
      <c r="J2478" s="73" t="s">
        <v>15</v>
      </c>
      <c r="K2478" s="76">
        <v>1266.72</v>
      </c>
      <c r="L2478" s="77"/>
      <c r="M2478" s="206">
        <v>1266.72</v>
      </c>
      <c r="N2478" s="232"/>
      <c r="O2478" s="77">
        <f>M2478*N2478</f>
        <v>0</v>
      </c>
      <c r="P2478" s="79"/>
      <c r="Q2478" s="80">
        <f>M2478*P2478</f>
        <v>0</v>
      </c>
      <c r="R2478" s="79"/>
      <c r="S2478" s="80">
        <f>M2478*R2478</f>
        <v>0</v>
      </c>
      <c r="T2478" s="78">
        <v>15</v>
      </c>
      <c r="U2478" s="78">
        <f>O2478*(T2478/100)</f>
        <v>0</v>
      </c>
      <c r="V2478" s="78">
        <f>O2478+U2478</f>
        <v>0</v>
      </c>
      <c r="W2478" s="75"/>
      <c r="X2478" s="96" t="s">
        <v>1261</v>
      </c>
      <c r="Y2478" s="96">
        <v>1</v>
      </c>
    </row>
    <row r="2479" spans="6:25" s="71" customFormat="1" ht="22.5" outlineLevel="4" x14ac:dyDescent="0.2">
      <c r="F2479" s="207"/>
      <c r="G2479" s="208"/>
      <c r="H2479" s="19" t="s">
        <v>1053</v>
      </c>
      <c r="I2479" s="228" t="s">
        <v>2431</v>
      </c>
      <c r="J2479" s="221"/>
      <c r="K2479" s="221"/>
      <c r="L2479" s="221"/>
      <c r="M2479" s="221"/>
      <c r="N2479" s="245"/>
      <c r="O2479" s="231"/>
      <c r="P2479" s="209"/>
      <c r="Q2479" s="210"/>
      <c r="R2479" s="209"/>
      <c r="S2479" s="210"/>
      <c r="T2479" s="211"/>
      <c r="U2479" s="211"/>
      <c r="V2479" s="211"/>
      <c r="W2479" s="212"/>
      <c r="X2479" s="212"/>
      <c r="Y2479" s="212"/>
    </row>
    <row r="2480" spans="6:25" s="71" customFormat="1" ht="6" customHeight="1" outlineLevel="4" x14ac:dyDescent="0.2">
      <c r="F2480" s="207"/>
      <c r="G2480" s="208"/>
      <c r="H2480" s="20"/>
      <c r="I2480" s="212"/>
      <c r="J2480" s="208"/>
      <c r="K2480" s="213"/>
      <c r="L2480" s="214"/>
      <c r="M2480" s="213"/>
      <c r="N2480" s="241"/>
      <c r="O2480" s="214"/>
      <c r="P2480" s="209"/>
      <c r="Q2480" s="210"/>
      <c r="R2480" s="209"/>
      <c r="S2480" s="210"/>
      <c r="T2480" s="211"/>
      <c r="U2480" s="211"/>
      <c r="V2480" s="211"/>
      <c r="W2480" s="212"/>
      <c r="X2480" s="212"/>
      <c r="Y2480" s="212"/>
    </row>
    <row r="2481" spans="6:25" s="81" customFormat="1" ht="11.25" outlineLevel="5" x14ac:dyDescent="0.2">
      <c r="F2481" s="82"/>
      <c r="G2481" s="83"/>
      <c r="H2481" s="21" t="str">
        <f t="shared" ref="H2481:H2489" si="72">IF(AND(H2480&lt;&gt;"Výkaz výměr:",I2480=""),"Výkaz výměr:","")</f>
        <v>Výkaz výměr:</v>
      </c>
      <c r="I2481" s="84" t="s">
        <v>2026</v>
      </c>
      <c r="J2481" s="215"/>
      <c r="L2481" s="85"/>
      <c r="M2481" s="216">
        <v>0</v>
      </c>
      <c r="N2481" s="244"/>
      <c r="O2481" s="85"/>
      <c r="P2481" s="86"/>
      <c r="Q2481" s="85"/>
      <c r="R2481" s="85"/>
      <c r="S2481" s="85"/>
      <c r="T2481" s="87" t="s">
        <v>14</v>
      </c>
      <c r="U2481" s="85"/>
      <c r="V2481" s="85"/>
      <c r="W2481" s="88"/>
    </row>
    <row r="2482" spans="6:25" s="81" customFormat="1" ht="11.25" outlineLevel="5" x14ac:dyDescent="0.2">
      <c r="F2482" s="82"/>
      <c r="G2482" s="83"/>
      <c r="H2482" s="21" t="str">
        <f t="shared" si="72"/>
        <v/>
      </c>
      <c r="I2482" s="84" t="s">
        <v>182</v>
      </c>
      <c r="J2482" s="215"/>
      <c r="L2482" s="85"/>
      <c r="M2482" s="216">
        <v>0</v>
      </c>
      <c r="N2482" s="244"/>
      <c r="O2482" s="85"/>
      <c r="P2482" s="86"/>
      <c r="Q2482" s="85"/>
      <c r="R2482" s="85"/>
      <c r="S2482" s="85"/>
      <c r="T2482" s="87" t="s">
        <v>14</v>
      </c>
      <c r="U2482" s="85"/>
      <c r="V2482" s="85"/>
      <c r="W2482" s="88"/>
    </row>
    <row r="2483" spans="6:25" s="81" customFormat="1" ht="11.25" outlineLevel="5" x14ac:dyDescent="0.2">
      <c r="F2483" s="82"/>
      <c r="G2483" s="83"/>
      <c r="H2483" s="21" t="str">
        <f t="shared" si="72"/>
        <v/>
      </c>
      <c r="I2483" s="84" t="s">
        <v>482</v>
      </c>
      <c r="J2483" s="215"/>
      <c r="L2483" s="85"/>
      <c r="M2483" s="216">
        <v>432</v>
      </c>
      <c r="N2483" s="244"/>
      <c r="O2483" s="85"/>
      <c r="P2483" s="86"/>
      <c r="Q2483" s="85"/>
      <c r="R2483" s="85"/>
      <c r="S2483" s="85"/>
      <c r="T2483" s="87" t="s">
        <v>14</v>
      </c>
      <c r="U2483" s="85"/>
      <c r="V2483" s="85"/>
      <c r="W2483" s="88"/>
    </row>
    <row r="2484" spans="6:25" s="81" customFormat="1" ht="11.25" outlineLevel="5" x14ac:dyDescent="0.2">
      <c r="F2484" s="82"/>
      <c r="G2484" s="83"/>
      <c r="H2484" s="21" t="str">
        <f t="shared" si="72"/>
        <v/>
      </c>
      <c r="I2484" s="84" t="s">
        <v>183</v>
      </c>
      <c r="J2484" s="215"/>
      <c r="L2484" s="85"/>
      <c r="M2484" s="216">
        <v>0</v>
      </c>
      <c r="N2484" s="244"/>
      <c r="O2484" s="85"/>
      <c r="P2484" s="86"/>
      <c r="Q2484" s="85"/>
      <c r="R2484" s="85"/>
      <c r="S2484" s="85"/>
      <c r="T2484" s="87" t="s">
        <v>14</v>
      </c>
      <c r="U2484" s="85"/>
      <c r="V2484" s="85"/>
      <c r="W2484" s="88"/>
    </row>
    <row r="2485" spans="6:25" s="81" customFormat="1" ht="11.25" outlineLevel="5" x14ac:dyDescent="0.2">
      <c r="F2485" s="82"/>
      <c r="G2485" s="83"/>
      <c r="H2485" s="21" t="str">
        <f t="shared" si="72"/>
        <v/>
      </c>
      <c r="I2485" s="84" t="s">
        <v>336</v>
      </c>
      <c r="J2485" s="215"/>
      <c r="L2485" s="85"/>
      <c r="M2485" s="216">
        <v>50.4</v>
      </c>
      <c r="N2485" s="244"/>
      <c r="O2485" s="85"/>
      <c r="P2485" s="86"/>
      <c r="Q2485" s="85"/>
      <c r="R2485" s="85"/>
      <c r="S2485" s="85"/>
      <c r="T2485" s="87" t="s">
        <v>14</v>
      </c>
      <c r="U2485" s="85"/>
      <c r="V2485" s="85"/>
      <c r="W2485" s="88"/>
    </row>
    <row r="2486" spans="6:25" s="81" customFormat="1" ht="11.25" outlineLevel="5" x14ac:dyDescent="0.2">
      <c r="F2486" s="82"/>
      <c r="G2486" s="83"/>
      <c r="H2486" s="21" t="str">
        <f t="shared" si="72"/>
        <v/>
      </c>
      <c r="I2486" s="84" t="s">
        <v>184</v>
      </c>
      <c r="J2486" s="215"/>
      <c r="L2486" s="85"/>
      <c r="M2486" s="216">
        <v>0</v>
      </c>
      <c r="N2486" s="244"/>
      <c r="O2486" s="85"/>
      <c r="P2486" s="86"/>
      <c r="Q2486" s="85"/>
      <c r="R2486" s="85"/>
      <c r="S2486" s="85"/>
      <c r="T2486" s="87" t="s">
        <v>14</v>
      </c>
      <c r="U2486" s="85"/>
      <c r="V2486" s="85"/>
      <c r="W2486" s="88"/>
    </row>
    <row r="2487" spans="6:25" s="81" customFormat="1" ht="11.25" outlineLevel="5" x14ac:dyDescent="0.2">
      <c r="F2487" s="82"/>
      <c r="G2487" s="83"/>
      <c r="H2487" s="21" t="str">
        <f t="shared" si="72"/>
        <v/>
      </c>
      <c r="I2487" s="84" t="s">
        <v>247</v>
      </c>
      <c r="J2487" s="215"/>
      <c r="L2487" s="85"/>
      <c r="M2487" s="216">
        <v>657.12</v>
      </c>
      <c r="N2487" s="244"/>
      <c r="O2487" s="85"/>
      <c r="P2487" s="86"/>
      <c r="Q2487" s="85"/>
      <c r="R2487" s="85"/>
      <c r="S2487" s="85"/>
      <c r="T2487" s="87" t="s">
        <v>14</v>
      </c>
      <c r="U2487" s="85"/>
      <c r="V2487" s="85"/>
      <c r="W2487" s="88"/>
    </row>
    <row r="2488" spans="6:25" s="81" customFormat="1" ht="11.25" outlineLevel="5" x14ac:dyDescent="0.2">
      <c r="F2488" s="82"/>
      <c r="G2488" s="83"/>
      <c r="H2488" s="21" t="str">
        <f t="shared" si="72"/>
        <v/>
      </c>
      <c r="I2488" s="84" t="s">
        <v>185</v>
      </c>
      <c r="J2488" s="215"/>
      <c r="L2488" s="85"/>
      <c r="M2488" s="216">
        <v>0</v>
      </c>
      <c r="N2488" s="244"/>
      <c r="O2488" s="85"/>
      <c r="P2488" s="86"/>
      <c r="Q2488" s="85"/>
      <c r="R2488" s="85"/>
      <c r="S2488" s="85"/>
      <c r="T2488" s="87" t="s">
        <v>14</v>
      </c>
      <c r="U2488" s="85"/>
      <c r="V2488" s="85"/>
      <c r="W2488" s="88"/>
    </row>
    <row r="2489" spans="6:25" s="81" customFormat="1" ht="11.25" outlineLevel="5" x14ac:dyDescent="0.2">
      <c r="F2489" s="82"/>
      <c r="G2489" s="83"/>
      <c r="H2489" s="21" t="str">
        <f t="shared" si="72"/>
        <v/>
      </c>
      <c r="I2489" s="84" t="s">
        <v>437</v>
      </c>
      <c r="J2489" s="215"/>
      <c r="L2489" s="85"/>
      <c r="M2489" s="216">
        <v>127.2</v>
      </c>
      <c r="N2489" s="244"/>
      <c r="O2489" s="85"/>
      <c r="P2489" s="86"/>
      <c r="Q2489" s="85"/>
      <c r="R2489" s="85"/>
      <c r="S2489" s="85"/>
      <c r="T2489" s="87" t="s">
        <v>14</v>
      </c>
      <c r="U2489" s="85"/>
      <c r="V2489" s="85"/>
      <c r="W2489" s="88"/>
    </row>
    <row r="2490" spans="6:25" s="205" customFormat="1" ht="12" outlineLevel="4" x14ac:dyDescent="0.2">
      <c r="F2490" s="72">
        <v>216</v>
      </c>
      <c r="G2490" s="73" t="s">
        <v>34</v>
      </c>
      <c r="H2490" s="74" t="s">
        <v>986</v>
      </c>
      <c r="I2490" s="75" t="s">
        <v>2785</v>
      </c>
      <c r="J2490" s="73" t="s">
        <v>116</v>
      </c>
      <c r="K2490" s="76">
        <v>549</v>
      </c>
      <c r="L2490" s="77"/>
      <c r="M2490" s="206">
        <v>549</v>
      </c>
      <c r="N2490" s="232"/>
      <c r="O2490" s="77">
        <f>M2490*N2490</f>
        <v>0</v>
      </c>
      <c r="P2490" s="79"/>
      <c r="Q2490" s="80">
        <f>M2490*P2490</f>
        <v>0</v>
      </c>
      <c r="R2490" s="79"/>
      <c r="S2490" s="80">
        <f>M2490*R2490</f>
        <v>0</v>
      </c>
      <c r="T2490" s="78">
        <v>15</v>
      </c>
      <c r="U2490" s="78">
        <f>O2490*(T2490/100)</f>
        <v>0</v>
      </c>
      <c r="V2490" s="78">
        <f>O2490+U2490</f>
        <v>0</v>
      </c>
      <c r="W2490" s="75"/>
      <c r="X2490" s="96" t="s">
        <v>1261</v>
      </c>
      <c r="Y2490" s="96">
        <v>1</v>
      </c>
    </row>
    <row r="2491" spans="6:25" s="71" customFormat="1" ht="33.75" outlineLevel="4" x14ac:dyDescent="0.2">
      <c r="F2491" s="207"/>
      <c r="G2491" s="208"/>
      <c r="H2491" s="19" t="s">
        <v>1053</v>
      </c>
      <c r="I2491" s="228" t="s">
        <v>3205</v>
      </c>
      <c r="J2491" s="221"/>
      <c r="K2491" s="221"/>
      <c r="L2491" s="221"/>
      <c r="M2491" s="221"/>
      <c r="N2491" s="245"/>
      <c r="O2491" s="231"/>
      <c r="P2491" s="209"/>
      <c r="Q2491" s="210"/>
      <c r="R2491" s="209"/>
      <c r="S2491" s="210"/>
      <c r="T2491" s="211"/>
      <c r="U2491" s="211"/>
      <c r="V2491" s="211"/>
      <c r="W2491" s="212"/>
      <c r="X2491" s="212"/>
      <c r="Y2491" s="212"/>
    </row>
    <row r="2492" spans="6:25" s="71" customFormat="1" ht="6" customHeight="1" outlineLevel="4" x14ac:dyDescent="0.2">
      <c r="F2492" s="207"/>
      <c r="G2492" s="208"/>
      <c r="H2492" s="20"/>
      <c r="I2492" s="212"/>
      <c r="J2492" s="208"/>
      <c r="K2492" s="213"/>
      <c r="L2492" s="214"/>
      <c r="M2492" s="213"/>
      <c r="N2492" s="241"/>
      <c r="O2492" s="214"/>
      <c r="P2492" s="209"/>
      <c r="Q2492" s="210"/>
      <c r="R2492" s="209"/>
      <c r="S2492" s="210"/>
      <c r="T2492" s="211"/>
      <c r="U2492" s="211"/>
      <c r="V2492" s="211"/>
      <c r="W2492" s="212"/>
      <c r="X2492" s="212"/>
      <c r="Y2492" s="212"/>
    </row>
    <row r="2493" spans="6:25" s="81" customFormat="1" ht="11.25" outlineLevel="5" x14ac:dyDescent="0.2">
      <c r="F2493" s="82"/>
      <c r="G2493" s="83"/>
      <c r="H2493" s="21" t="str">
        <f>IF(AND(H2492&lt;&gt;"Výkaz výměr:",I2492=""),"Výkaz výměr:","")</f>
        <v>Výkaz výměr:</v>
      </c>
      <c r="I2493" s="84" t="s">
        <v>2026</v>
      </c>
      <c r="J2493" s="215"/>
      <c r="L2493" s="85"/>
      <c r="M2493" s="216">
        <v>0</v>
      </c>
      <c r="N2493" s="244"/>
      <c r="O2493" s="85"/>
      <c r="P2493" s="86"/>
      <c r="Q2493" s="85"/>
      <c r="R2493" s="85"/>
      <c r="S2493" s="85"/>
      <c r="T2493" s="87" t="s">
        <v>14</v>
      </c>
      <c r="U2493" s="85"/>
      <c r="V2493" s="85"/>
      <c r="W2493" s="88"/>
    </row>
    <row r="2494" spans="6:25" s="81" customFormat="1" ht="11.25" outlineLevel="5" x14ac:dyDescent="0.2">
      <c r="F2494" s="82"/>
      <c r="G2494" s="83"/>
      <c r="H2494" s="21" t="str">
        <f>IF(AND(H2493&lt;&gt;"Výkaz výměr:",I2493=""),"Výkaz výměr:","")</f>
        <v/>
      </c>
      <c r="I2494" s="84" t="s">
        <v>184</v>
      </c>
      <c r="J2494" s="215"/>
      <c r="L2494" s="85"/>
      <c r="M2494" s="216">
        <v>0</v>
      </c>
      <c r="N2494" s="244"/>
      <c r="O2494" s="85"/>
      <c r="P2494" s="86"/>
      <c r="Q2494" s="85"/>
      <c r="R2494" s="85"/>
      <c r="S2494" s="85"/>
      <c r="T2494" s="87" t="s">
        <v>14</v>
      </c>
      <c r="U2494" s="85"/>
      <c r="V2494" s="85"/>
      <c r="W2494" s="88"/>
    </row>
    <row r="2495" spans="6:25" s="81" customFormat="1" ht="11.25" outlineLevel="5" x14ac:dyDescent="0.2">
      <c r="F2495" s="82"/>
      <c r="G2495" s="83"/>
      <c r="H2495" s="21" t="str">
        <f>IF(AND(H2494&lt;&gt;"Výkaz výměr:",I2494=""),"Výkaz výměr:","")</f>
        <v/>
      </c>
      <c r="I2495" s="84" t="s">
        <v>1009</v>
      </c>
      <c r="J2495" s="215"/>
      <c r="L2495" s="85"/>
      <c r="M2495" s="216">
        <v>154</v>
      </c>
      <c r="N2495" s="244"/>
      <c r="O2495" s="85"/>
      <c r="P2495" s="86"/>
      <c r="Q2495" s="85"/>
      <c r="R2495" s="85"/>
      <c r="S2495" s="85"/>
      <c r="T2495" s="87" t="s">
        <v>14</v>
      </c>
      <c r="U2495" s="85"/>
      <c r="V2495" s="85"/>
      <c r="W2495" s="88"/>
    </row>
    <row r="2496" spans="6:25" s="81" customFormat="1" ht="11.25" outlineLevel="5" x14ac:dyDescent="0.2">
      <c r="F2496" s="82"/>
      <c r="G2496" s="83"/>
      <c r="H2496" s="21" t="str">
        <f>IF(AND(H2495&lt;&gt;"Výkaz výměr:",I2495=""),"Výkaz výměr:","")</f>
        <v/>
      </c>
      <c r="I2496" s="84" t="s">
        <v>1008</v>
      </c>
      <c r="J2496" s="215"/>
      <c r="L2496" s="85"/>
      <c r="M2496" s="216">
        <v>77</v>
      </c>
      <c r="N2496" s="244"/>
      <c r="O2496" s="85"/>
      <c r="P2496" s="86"/>
      <c r="Q2496" s="85"/>
      <c r="R2496" s="85"/>
      <c r="S2496" s="85"/>
      <c r="T2496" s="87" t="s">
        <v>14</v>
      </c>
      <c r="U2496" s="85"/>
      <c r="V2496" s="85"/>
      <c r="W2496" s="88"/>
    </row>
    <row r="2497" spans="6:25" s="81" customFormat="1" ht="11.25" outlineLevel="5" x14ac:dyDescent="0.2">
      <c r="F2497" s="82"/>
      <c r="G2497" s="83"/>
      <c r="H2497" s="21" t="str">
        <f>IF(AND(H2496&lt;&gt;"Výkaz výměr:",I2496=""),"Výkaz výměr:","")</f>
        <v/>
      </c>
      <c r="I2497" s="84" t="s">
        <v>1095</v>
      </c>
      <c r="J2497" s="215"/>
      <c r="L2497" s="85"/>
      <c r="M2497" s="216">
        <v>318</v>
      </c>
      <c r="N2497" s="244"/>
      <c r="O2497" s="85"/>
      <c r="P2497" s="86"/>
      <c r="Q2497" s="85"/>
      <c r="R2497" s="85"/>
      <c r="S2497" s="85"/>
      <c r="T2497" s="87" t="s">
        <v>14</v>
      </c>
      <c r="U2497" s="85"/>
      <c r="V2497" s="85"/>
      <c r="W2497" s="88"/>
    </row>
    <row r="2498" spans="6:25" s="205" customFormat="1" ht="12" outlineLevel="4" x14ac:dyDescent="0.2">
      <c r="F2498" s="72">
        <v>217</v>
      </c>
      <c r="G2498" s="73" t="s">
        <v>34</v>
      </c>
      <c r="H2498" s="74" t="s">
        <v>987</v>
      </c>
      <c r="I2498" s="75" t="s">
        <v>2829</v>
      </c>
      <c r="J2498" s="73" t="s">
        <v>15</v>
      </c>
      <c r="K2498" s="76">
        <v>1266.72</v>
      </c>
      <c r="L2498" s="77"/>
      <c r="M2498" s="206">
        <v>1266.72</v>
      </c>
      <c r="N2498" s="232"/>
      <c r="O2498" s="77">
        <f>M2498*N2498</f>
        <v>0</v>
      </c>
      <c r="P2498" s="79"/>
      <c r="Q2498" s="80">
        <f>M2498*P2498</f>
        <v>0</v>
      </c>
      <c r="R2498" s="79"/>
      <c r="S2498" s="80">
        <f>M2498*R2498</f>
        <v>0</v>
      </c>
      <c r="T2498" s="78">
        <v>15</v>
      </c>
      <c r="U2498" s="78">
        <f>O2498*(T2498/100)</f>
        <v>0</v>
      </c>
      <c r="V2498" s="78">
        <f>O2498+U2498</f>
        <v>0</v>
      </c>
      <c r="W2498" s="75"/>
      <c r="X2498" s="96" t="s">
        <v>1261</v>
      </c>
      <c r="Y2498" s="96">
        <v>1</v>
      </c>
    </row>
    <row r="2499" spans="6:25" s="71" customFormat="1" ht="22.5" outlineLevel="4" x14ac:dyDescent="0.2">
      <c r="F2499" s="207"/>
      <c r="G2499" s="208"/>
      <c r="H2499" s="19" t="s">
        <v>1053</v>
      </c>
      <c r="I2499" s="228" t="s">
        <v>2552</v>
      </c>
      <c r="J2499" s="221"/>
      <c r="K2499" s="221"/>
      <c r="L2499" s="221"/>
      <c r="M2499" s="221"/>
      <c r="N2499" s="245"/>
      <c r="O2499" s="231"/>
      <c r="P2499" s="209"/>
      <c r="Q2499" s="210"/>
      <c r="R2499" s="209"/>
      <c r="S2499" s="210"/>
      <c r="T2499" s="211"/>
      <c r="U2499" s="211"/>
      <c r="V2499" s="211"/>
      <c r="W2499" s="212"/>
      <c r="X2499" s="212"/>
      <c r="Y2499" s="212"/>
    </row>
    <row r="2500" spans="6:25" s="71" customFormat="1" ht="6" customHeight="1" outlineLevel="4" x14ac:dyDescent="0.2">
      <c r="F2500" s="207"/>
      <c r="G2500" s="208"/>
      <c r="H2500" s="20"/>
      <c r="I2500" s="212"/>
      <c r="J2500" s="208"/>
      <c r="K2500" s="213"/>
      <c r="L2500" s="214"/>
      <c r="M2500" s="213"/>
      <c r="N2500" s="241"/>
      <c r="O2500" s="214"/>
      <c r="P2500" s="209"/>
      <c r="Q2500" s="210"/>
      <c r="R2500" s="209"/>
      <c r="S2500" s="210"/>
      <c r="T2500" s="211"/>
      <c r="U2500" s="211"/>
      <c r="V2500" s="211"/>
      <c r="W2500" s="212"/>
      <c r="X2500" s="212"/>
      <c r="Y2500" s="212"/>
    </row>
    <row r="2501" spans="6:25" s="81" customFormat="1" ht="11.25" outlineLevel="5" x14ac:dyDescent="0.2">
      <c r="F2501" s="82"/>
      <c r="G2501" s="83"/>
      <c r="H2501" s="21" t="str">
        <f t="shared" ref="H2501:H2509" si="73">IF(AND(H2500&lt;&gt;"Výkaz výměr:",I2500=""),"Výkaz výměr:","")</f>
        <v>Výkaz výměr:</v>
      </c>
      <c r="I2501" s="84" t="s">
        <v>2026</v>
      </c>
      <c r="J2501" s="215"/>
      <c r="L2501" s="85"/>
      <c r="M2501" s="216">
        <v>0</v>
      </c>
      <c r="N2501" s="244"/>
      <c r="O2501" s="85"/>
      <c r="P2501" s="86"/>
      <c r="Q2501" s="85"/>
      <c r="R2501" s="85"/>
      <c r="S2501" s="85"/>
      <c r="T2501" s="87" t="s">
        <v>14</v>
      </c>
      <c r="U2501" s="85"/>
      <c r="V2501" s="85"/>
      <c r="W2501" s="88"/>
    </row>
    <row r="2502" spans="6:25" s="81" customFormat="1" ht="11.25" outlineLevel="5" x14ac:dyDescent="0.2">
      <c r="F2502" s="82"/>
      <c r="G2502" s="83"/>
      <c r="H2502" s="21" t="str">
        <f t="shared" si="73"/>
        <v/>
      </c>
      <c r="I2502" s="84" t="s">
        <v>182</v>
      </c>
      <c r="J2502" s="215"/>
      <c r="L2502" s="85"/>
      <c r="M2502" s="216">
        <v>0</v>
      </c>
      <c r="N2502" s="244"/>
      <c r="O2502" s="85"/>
      <c r="P2502" s="86"/>
      <c r="Q2502" s="85"/>
      <c r="R2502" s="85"/>
      <c r="S2502" s="85"/>
      <c r="T2502" s="87" t="s">
        <v>14</v>
      </c>
      <c r="U2502" s="85"/>
      <c r="V2502" s="85"/>
      <c r="W2502" s="88"/>
    </row>
    <row r="2503" spans="6:25" s="81" customFormat="1" ht="11.25" outlineLevel="5" x14ac:dyDescent="0.2">
      <c r="F2503" s="82"/>
      <c r="G2503" s="83"/>
      <c r="H2503" s="21" t="str">
        <f t="shared" si="73"/>
        <v/>
      </c>
      <c r="I2503" s="84" t="s">
        <v>482</v>
      </c>
      <c r="J2503" s="215"/>
      <c r="L2503" s="85"/>
      <c r="M2503" s="216">
        <v>432</v>
      </c>
      <c r="N2503" s="244"/>
      <c r="O2503" s="85"/>
      <c r="P2503" s="86"/>
      <c r="Q2503" s="85"/>
      <c r="R2503" s="85"/>
      <c r="S2503" s="85"/>
      <c r="T2503" s="87" t="s">
        <v>14</v>
      </c>
      <c r="U2503" s="85"/>
      <c r="V2503" s="85"/>
      <c r="W2503" s="88"/>
    </row>
    <row r="2504" spans="6:25" s="81" customFormat="1" ht="11.25" outlineLevel="5" x14ac:dyDescent="0.2">
      <c r="F2504" s="82"/>
      <c r="G2504" s="83"/>
      <c r="H2504" s="21" t="str">
        <f t="shared" si="73"/>
        <v/>
      </c>
      <c r="I2504" s="84" t="s">
        <v>183</v>
      </c>
      <c r="J2504" s="215"/>
      <c r="L2504" s="85"/>
      <c r="M2504" s="216">
        <v>0</v>
      </c>
      <c r="N2504" s="244"/>
      <c r="O2504" s="85"/>
      <c r="P2504" s="86"/>
      <c r="Q2504" s="85"/>
      <c r="R2504" s="85"/>
      <c r="S2504" s="85"/>
      <c r="T2504" s="87" t="s">
        <v>14</v>
      </c>
      <c r="U2504" s="85"/>
      <c r="V2504" s="85"/>
      <c r="W2504" s="88"/>
    </row>
    <row r="2505" spans="6:25" s="81" customFormat="1" ht="11.25" outlineLevel="5" x14ac:dyDescent="0.2">
      <c r="F2505" s="82"/>
      <c r="G2505" s="83"/>
      <c r="H2505" s="21" t="str">
        <f t="shared" si="73"/>
        <v/>
      </c>
      <c r="I2505" s="84" t="s">
        <v>336</v>
      </c>
      <c r="J2505" s="215"/>
      <c r="L2505" s="85"/>
      <c r="M2505" s="216">
        <v>50.4</v>
      </c>
      <c r="N2505" s="244"/>
      <c r="O2505" s="85"/>
      <c r="P2505" s="86"/>
      <c r="Q2505" s="85"/>
      <c r="R2505" s="85"/>
      <c r="S2505" s="85"/>
      <c r="T2505" s="87" t="s">
        <v>14</v>
      </c>
      <c r="U2505" s="85"/>
      <c r="V2505" s="85"/>
      <c r="W2505" s="88"/>
    </row>
    <row r="2506" spans="6:25" s="81" customFormat="1" ht="11.25" outlineLevel="5" x14ac:dyDescent="0.2">
      <c r="F2506" s="82"/>
      <c r="G2506" s="83"/>
      <c r="H2506" s="21" t="str">
        <f t="shared" si="73"/>
        <v/>
      </c>
      <c r="I2506" s="84" t="s">
        <v>184</v>
      </c>
      <c r="J2506" s="215"/>
      <c r="L2506" s="85"/>
      <c r="M2506" s="216">
        <v>0</v>
      </c>
      <c r="N2506" s="244"/>
      <c r="O2506" s="85"/>
      <c r="P2506" s="86"/>
      <c r="Q2506" s="85"/>
      <c r="R2506" s="85"/>
      <c r="S2506" s="85"/>
      <c r="T2506" s="87" t="s">
        <v>14</v>
      </c>
      <c r="U2506" s="85"/>
      <c r="V2506" s="85"/>
      <c r="W2506" s="88"/>
    </row>
    <row r="2507" spans="6:25" s="81" customFormat="1" ht="11.25" outlineLevel="5" x14ac:dyDescent="0.2">
      <c r="F2507" s="82"/>
      <c r="G2507" s="83"/>
      <c r="H2507" s="21" t="str">
        <f t="shared" si="73"/>
        <v/>
      </c>
      <c r="I2507" s="84" t="s">
        <v>247</v>
      </c>
      <c r="J2507" s="215"/>
      <c r="L2507" s="85"/>
      <c r="M2507" s="216">
        <v>657.12</v>
      </c>
      <c r="N2507" s="244"/>
      <c r="O2507" s="85"/>
      <c r="P2507" s="86"/>
      <c r="Q2507" s="85"/>
      <c r="R2507" s="85"/>
      <c r="S2507" s="85"/>
      <c r="T2507" s="87" t="s">
        <v>14</v>
      </c>
      <c r="U2507" s="85"/>
      <c r="V2507" s="85"/>
      <c r="W2507" s="88"/>
    </row>
    <row r="2508" spans="6:25" s="81" customFormat="1" ht="11.25" outlineLevel="5" x14ac:dyDescent="0.2">
      <c r="F2508" s="82"/>
      <c r="G2508" s="83"/>
      <c r="H2508" s="21" t="str">
        <f t="shared" si="73"/>
        <v/>
      </c>
      <c r="I2508" s="84" t="s">
        <v>185</v>
      </c>
      <c r="J2508" s="215"/>
      <c r="L2508" s="85"/>
      <c r="M2508" s="216">
        <v>0</v>
      </c>
      <c r="N2508" s="244"/>
      <c r="O2508" s="85"/>
      <c r="P2508" s="86"/>
      <c r="Q2508" s="85"/>
      <c r="R2508" s="85"/>
      <c r="S2508" s="85"/>
      <c r="T2508" s="87" t="s">
        <v>14</v>
      </c>
      <c r="U2508" s="85"/>
      <c r="V2508" s="85"/>
      <c r="W2508" s="88"/>
    </row>
    <row r="2509" spans="6:25" s="81" customFormat="1" ht="11.25" outlineLevel="5" x14ac:dyDescent="0.2">
      <c r="F2509" s="82"/>
      <c r="G2509" s="83"/>
      <c r="H2509" s="21" t="str">
        <f t="shared" si="73"/>
        <v/>
      </c>
      <c r="I2509" s="84" t="s">
        <v>437</v>
      </c>
      <c r="J2509" s="215"/>
      <c r="L2509" s="85"/>
      <c r="M2509" s="216">
        <v>127.2</v>
      </c>
      <c r="N2509" s="244"/>
      <c r="O2509" s="85"/>
      <c r="P2509" s="86"/>
      <c r="Q2509" s="85"/>
      <c r="R2509" s="85"/>
      <c r="S2509" s="85"/>
      <c r="T2509" s="87" t="s">
        <v>14</v>
      </c>
      <c r="U2509" s="85"/>
      <c r="V2509" s="85"/>
      <c r="W2509" s="88"/>
    </row>
    <row r="2510" spans="6:25" s="205" customFormat="1" ht="36" outlineLevel="4" x14ac:dyDescent="0.2">
      <c r="F2510" s="72">
        <v>218</v>
      </c>
      <c r="G2510" s="73" t="s">
        <v>13</v>
      </c>
      <c r="H2510" s="74" t="s">
        <v>259</v>
      </c>
      <c r="I2510" s="75" t="s">
        <v>3549</v>
      </c>
      <c r="J2510" s="73" t="s">
        <v>116</v>
      </c>
      <c r="K2510" s="76">
        <v>360</v>
      </c>
      <c r="L2510" s="77"/>
      <c r="M2510" s="206">
        <v>360</v>
      </c>
      <c r="N2510" s="232"/>
      <c r="O2510" s="77">
        <f>M2510*N2510</f>
        <v>0</v>
      </c>
      <c r="P2510" s="79"/>
      <c r="Q2510" s="80">
        <f>M2510*P2510</f>
        <v>0</v>
      </c>
      <c r="R2510" s="79"/>
      <c r="S2510" s="80">
        <f>M2510*R2510</f>
        <v>0</v>
      </c>
      <c r="T2510" s="78">
        <v>15</v>
      </c>
      <c r="U2510" s="78">
        <f>O2510*(T2510/100)</f>
        <v>0</v>
      </c>
      <c r="V2510" s="78">
        <f>O2510+U2510</f>
        <v>0</v>
      </c>
      <c r="W2510" s="75"/>
      <c r="X2510" s="96" t="s">
        <v>1261</v>
      </c>
      <c r="Y2510" s="96">
        <v>1</v>
      </c>
    </row>
    <row r="2511" spans="6:25" s="71" customFormat="1" ht="33.75" outlineLevel="4" x14ac:dyDescent="0.2">
      <c r="F2511" s="207"/>
      <c r="G2511" s="208"/>
      <c r="H2511" s="19" t="s">
        <v>1053</v>
      </c>
      <c r="I2511" s="228" t="s">
        <v>3482</v>
      </c>
      <c r="J2511" s="221"/>
      <c r="K2511" s="221"/>
      <c r="L2511" s="221"/>
      <c r="M2511" s="221"/>
      <c r="N2511" s="245"/>
      <c r="O2511" s="231"/>
      <c r="P2511" s="209"/>
      <c r="Q2511" s="210"/>
      <c r="R2511" s="209"/>
      <c r="S2511" s="210"/>
      <c r="T2511" s="211"/>
      <c r="U2511" s="211"/>
      <c r="V2511" s="211"/>
      <c r="W2511" s="212"/>
      <c r="X2511" s="212"/>
      <c r="Y2511" s="212"/>
    </row>
    <row r="2512" spans="6:25" s="71" customFormat="1" ht="6" customHeight="1" outlineLevel="4" x14ac:dyDescent="0.2">
      <c r="F2512" s="207"/>
      <c r="G2512" s="208"/>
      <c r="H2512" s="20"/>
      <c r="I2512" s="212"/>
      <c r="J2512" s="208"/>
      <c r="K2512" s="213"/>
      <c r="L2512" s="214"/>
      <c r="M2512" s="213"/>
      <c r="N2512" s="241"/>
      <c r="O2512" s="214"/>
      <c r="P2512" s="209"/>
      <c r="Q2512" s="210"/>
      <c r="R2512" s="209"/>
      <c r="S2512" s="210"/>
      <c r="T2512" s="211"/>
      <c r="U2512" s="211"/>
      <c r="V2512" s="211"/>
      <c r="W2512" s="212"/>
      <c r="X2512" s="212"/>
      <c r="Y2512" s="212"/>
    </row>
    <row r="2513" spans="6:25" s="81" customFormat="1" ht="11.25" outlineLevel="5" x14ac:dyDescent="0.2">
      <c r="F2513" s="82"/>
      <c r="G2513" s="83"/>
      <c r="H2513" s="21" t="str">
        <f>IF(AND(H2512&lt;&gt;"Výkaz výměr:",I2512=""),"Výkaz výměr:","")</f>
        <v>Výkaz výměr:</v>
      </c>
      <c r="I2513" s="84" t="s">
        <v>2717</v>
      </c>
      <c r="J2513" s="215"/>
      <c r="L2513" s="85"/>
      <c r="M2513" s="216">
        <v>0</v>
      </c>
      <c r="N2513" s="244"/>
      <c r="O2513" s="85"/>
      <c r="P2513" s="86"/>
      <c r="Q2513" s="85"/>
      <c r="R2513" s="85"/>
      <c r="S2513" s="85"/>
      <c r="T2513" s="87" t="s">
        <v>14</v>
      </c>
      <c r="U2513" s="85"/>
      <c r="V2513" s="85"/>
      <c r="W2513" s="88"/>
    </row>
    <row r="2514" spans="6:25" s="81" customFormat="1" ht="11.25" outlineLevel="5" x14ac:dyDescent="0.2">
      <c r="F2514" s="82"/>
      <c r="G2514" s="83"/>
      <c r="H2514" s="21" t="str">
        <f>IF(AND(H2513&lt;&gt;"Výkaz výměr:",I2513=""),"Výkaz výměr:","")</f>
        <v/>
      </c>
      <c r="I2514" s="84" t="s">
        <v>62</v>
      </c>
      <c r="J2514" s="215"/>
      <c r="L2514" s="85"/>
      <c r="M2514" s="216">
        <v>360</v>
      </c>
      <c r="N2514" s="244"/>
      <c r="O2514" s="85"/>
      <c r="P2514" s="86"/>
      <c r="Q2514" s="85"/>
      <c r="R2514" s="85"/>
      <c r="S2514" s="85"/>
      <c r="T2514" s="87" t="s">
        <v>14</v>
      </c>
      <c r="U2514" s="85"/>
      <c r="V2514" s="85"/>
      <c r="W2514" s="88"/>
    </row>
    <row r="2515" spans="6:25" s="205" customFormat="1" ht="36" outlineLevel="4" x14ac:dyDescent="0.2">
      <c r="F2515" s="72">
        <v>219</v>
      </c>
      <c r="G2515" s="73" t="s">
        <v>13</v>
      </c>
      <c r="H2515" s="74" t="s">
        <v>260</v>
      </c>
      <c r="I2515" s="75" t="s">
        <v>3545</v>
      </c>
      <c r="J2515" s="73" t="s">
        <v>116</v>
      </c>
      <c r="K2515" s="76">
        <v>56</v>
      </c>
      <c r="L2515" s="77"/>
      <c r="M2515" s="206">
        <v>56</v>
      </c>
      <c r="N2515" s="232"/>
      <c r="O2515" s="77">
        <f>M2515*N2515</f>
        <v>0</v>
      </c>
      <c r="P2515" s="79"/>
      <c r="Q2515" s="80">
        <f>M2515*P2515</f>
        <v>0</v>
      </c>
      <c r="R2515" s="79"/>
      <c r="S2515" s="80">
        <f>M2515*R2515</f>
        <v>0</v>
      </c>
      <c r="T2515" s="78">
        <v>15</v>
      </c>
      <c r="U2515" s="78">
        <f>O2515*(T2515/100)</f>
        <v>0</v>
      </c>
      <c r="V2515" s="78">
        <f>O2515+U2515</f>
        <v>0</v>
      </c>
      <c r="W2515" s="75"/>
      <c r="X2515" s="96" t="s">
        <v>1261</v>
      </c>
      <c r="Y2515" s="96">
        <v>1</v>
      </c>
    </row>
    <row r="2516" spans="6:25" s="71" customFormat="1" ht="33.75" outlineLevel="4" x14ac:dyDescent="0.2">
      <c r="F2516" s="207"/>
      <c r="G2516" s="208"/>
      <c r="H2516" s="19" t="s">
        <v>1053</v>
      </c>
      <c r="I2516" s="228" t="s">
        <v>3482</v>
      </c>
      <c r="J2516" s="221"/>
      <c r="K2516" s="221"/>
      <c r="L2516" s="221"/>
      <c r="M2516" s="221"/>
      <c r="N2516" s="245"/>
      <c r="O2516" s="231"/>
      <c r="P2516" s="209"/>
      <c r="Q2516" s="210"/>
      <c r="R2516" s="209"/>
      <c r="S2516" s="210"/>
      <c r="T2516" s="211"/>
      <c r="U2516" s="211"/>
      <c r="V2516" s="211"/>
      <c r="W2516" s="212"/>
      <c r="X2516" s="212"/>
      <c r="Y2516" s="212"/>
    </row>
    <row r="2517" spans="6:25" s="71" customFormat="1" ht="6" customHeight="1" outlineLevel="4" x14ac:dyDescent="0.2">
      <c r="F2517" s="207"/>
      <c r="G2517" s="208"/>
      <c r="H2517" s="20"/>
      <c r="I2517" s="212"/>
      <c r="J2517" s="208"/>
      <c r="K2517" s="213"/>
      <c r="L2517" s="214"/>
      <c r="M2517" s="213"/>
      <c r="N2517" s="241"/>
      <c r="O2517" s="214"/>
      <c r="P2517" s="209"/>
      <c r="Q2517" s="210"/>
      <c r="R2517" s="209"/>
      <c r="S2517" s="210"/>
      <c r="T2517" s="211"/>
      <c r="U2517" s="211"/>
      <c r="V2517" s="211"/>
      <c r="W2517" s="212"/>
      <c r="X2517" s="212"/>
      <c r="Y2517" s="212"/>
    </row>
    <row r="2518" spans="6:25" s="81" customFormat="1" ht="11.25" outlineLevel="5" x14ac:dyDescent="0.2">
      <c r="F2518" s="82"/>
      <c r="G2518" s="83"/>
      <c r="H2518" s="21" t="str">
        <f>IF(AND(H2517&lt;&gt;"Výkaz výměr:",I2517=""),"Výkaz výměr:","")</f>
        <v>Výkaz výměr:</v>
      </c>
      <c r="I2518" s="84" t="s">
        <v>2717</v>
      </c>
      <c r="J2518" s="215"/>
      <c r="L2518" s="85"/>
      <c r="M2518" s="216">
        <v>0</v>
      </c>
      <c r="N2518" s="244"/>
      <c r="O2518" s="85"/>
      <c r="P2518" s="86"/>
      <c r="Q2518" s="85"/>
      <c r="R2518" s="85"/>
      <c r="S2518" s="85"/>
      <c r="T2518" s="87" t="s">
        <v>14</v>
      </c>
      <c r="U2518" s="85"/>
      <c r="V2518" s="85"/>
      <c r="W2518" s="88"/>
    </row>
    <row r="2519" spans="6:25" s="81" customFormat="1" ht="11.25" outlineLevel="5" x14ac:dyDescent="0.2">
      <c r="F2519" s="82"/>
      <c r="G2519" s="83"/>
      <c r="H2519" s="21" t="str">
        <f>IF(AND(H2518&lt;&gt;"Výkaz výměr:",I2518=""),"Výkaz výměr:","")</f>
        <v/>
      </c>
      <c r="I2519" s="84" t="s">
        <v>30</v>
      </c>
      <c r="J2519" s="215"/>
      <c r="L2519" s="85"/>
      <c r="M2519" s="216">
        <v>56</v>
      </c>
      <c r="N2519" s="244"/>
      <c r="O2519" s="85"/>
      <c r="P2519" s="86"/>
      <c r="Q2519" s="85"/>
      <c r="R2519" s="85"/>
      <c r="S2519" s="85"/>
      <c r="T2519" s="87" t="s">
        <v>14</v>
      </c>
      <c r="U2519" s="85"/>
      <c r="V2519" s="85"/>
      <c r="W2519" s="88"/>
    </row>
    <row r="2520" spans="6:25" s="205" customFormat="1" ht="36" outlineLevel="4" x14ac:dyDescent="0.2">
      <c r="F2520" s="72">
        <v>220</v>
      </c>
      <c r="G2520" s="73" t="s">
        <v>13</v>
      </c>
      <c r="H2520" s="74" t="s">
        <v>261</v>
      </c>
      <c r="I2520" s="75" t="s">
        <v>3525</v>
      </c>
      <c r="J2520" s="73" t="s">
        <v>15</v>
      </c>
      <c r="K2520" s="76">
        <v>657.12</v>
      </c>
      <c r="L2520" s="77"/>
      <c r="M2520" s="206">
        <v>657.12</v>
      </c>
      <c r="N2520" s="232"/>
      <c r="O2520" s="77">
        <f>M2520*N2520</f>
        <v>0</v>
      </c>
      <c r="P2520" s="79"/>
      <c r="Q2520" s="80">
        <f>M2520*P2520</f>
        <v>0</v>
      </c>
      <c r="R2520" s="79"/>
      <c r="S2520" s="80">
        <f>M2520*R2520</f>
        <v>0</v>
      </c>
      <c r="T2520" s="78">
        <v>15</v>
      </c>
      <c r="U2520" s="78">
        <f>O2520*(T2520/100)</f>
        <v>0</v>
      </c>
      <c r="V2520" s="78">
        <f>O2520+U2520</f>
        <v>0</v>
      </c>
      <c r="W2520" s="75"/>
      <c r="X2520" s="96" t="s">
        <v>1261</v>
      </c>
      <c r="Y2520" s="96">
        <v>1</v>
      </c>
    </row>
    <row r="2521" spans="6:25" s="71" customFormat="1" ht="33.75" outlineLevel="4" x14ac:dyDescent="0.2">
      <c r="F2521" s="207"/>
      <c r="G2521" s="208"/>
      <c r="H2521" s="19" t="s">
        <v>1053</v>
      </c>
      <c r="I2521" s="228" t="s">
        <v>3482</v>
      </c>
      <c r="J2521" s="221"/>
      <c r="K2521" s="221"/>
      <c r="L2521" s="221"/>
      <c r="M2521" s="221"/>
      <c r="N2521" s="245"/>
      <c r="O2521" s="231"/>
      <c r="P2521" s="209"/>
      <c r="Q2521" s="210"/>
      <c r="R2521" s="209"/>
      <c r="S2521" s="210"/>
      <c r="T2521" s="211"/>
      <c r="U2521" s="211"/>
      <c r="V2521" s="211"/>
      <c r="W2521" s="212"/>
      <c r="X2521" s="212"/>
      <c r="Y2521" s="212"/>
    </row>
    <row r="2522" spans="6:25" s="71" customFormat="1" ht="6" customHeight="1" outlineLevel="4" x14ac:dyDescent="0.2">
      <c r="F2522" s="207"/>
      <c r="G2522" s="208"/>
      <c r="H2522" s="20"/>
      <c r="I2522" s="212"/>
      <c r="J2522" s="208"/>
      <c r="K2522" s="213"/>
      <c r="L2522" s="214"/>
      <c r="M2522" s="213"/>
      <c r="N2522" s="241"/>
      <c r="O2522" s="214"/>
      <c r="P2522" s="209"/>
      <c r="Q2522" s="210"/>
      <c r="R2522" s="209"/>
      <c r="S2522" s="210"/>
      <c r="T2522" s="211"/>
      <c r="U2522" s="211"/>
      <c r="V2522" s="211"/>
      <c r="W2522" s="212"/>
      <c r="X2522" s="212"/>
      <c r="Y2522" s="212"/>
    </row>
    <row r="2523" spans="6:25" s="81" customFormat="1" ht="11.25" outlineLevel="5" x14ac:dyDescent="0.2">
      <c r="F2523" s="82"/>
      <c r="G2523" s="83"/>
      <c r="H2523" s="21" t="str">
        <f>IF(AND(H2522&lt;&gt;"Výkaz výměr:",I2522=""),"Výkaz výměr:","")</f>
        <v>Výkaz výměr:</v>
      </c>
      <c r="I2523" s="84" t="s">
        <v>2717</v>
      </c>
      <c r="J2523" s="215"/>
      <c r="L2523" s="85"/>
      <c r="M2523" s="216">
        <v>0</v>
      </c>
      <c r="N2523" s="244"/>
      <c r="O2523" s="85"/>
      <c r="P2523" s="86"/>
      <c r="Q2523" s="85"/>
      <c r="R2523" s="85"/>
      <c r="S2523" s="85"/>
      <c r="T2523" s="87" t="s">
        <v>14</v>
      </c>
      <c r="U2523" s="85"/>
      <c r="V2523" s="85"/>
      <c r="W2523" s="88"/>
    </row>
    <row r="2524" spans="6:25" s="81" customFormat="1" ht="11.25" outlineLevel="5" x14ac:dyDescent="0.2">
      <c r="F2524" s="82"/>
      <c r="G2524" s="83"/>
      <c r="H2524" s="21" t="str">
        <f>IF(AND(H2523&lt;&gt;"Výkaz výměr:",I2523=""),"Výkaz výměr:","")</f>
        <v/>
      </c>
      <c r="I2524" s="84" t="s">
        <v>247</v>
      </c>
      <c r="J2524" s="215"/>
      <c r="L2524" s="85"/>
      <c r="M2524" s="216">
        <v>657.12</v>
      </c>
      <c r="N2524" s="244"/>
      <c r="O2524" s="85"/>
      <c r="P2524" s="86"/>
      <c r="Q2524" s="85"/>
      <c r="R2524" s="85"/>
      <c r="S2524" s="85"/>
      <c r="T2524" s="87" t="s">
        <v>14</v>
      </c>
      <c r="U2524" s="85"/>
      <c r="V2524" s="85"/>
      <c r="W2524" s="88"/>
    </row>
    <row r="2525" spans="6:25" s="205" customFormat="1" ht="36" outlineLevel="4" x14ac:dyDescent="0.2">
      <c r="F2525" s="72">
        <v>221</v>
      </c>
      <c r="G2525" s="73" t="s">
        <v>13</v>
      </c>
      <c r="H2525" s="74" t="s">
        <v>262</v>
      </c>
      <c r="I2525" s="75" t="s">
        <v>3526</v>
      </c>
      <c r="J2525" s="73" t="s">
        <v>116</v>
      </c>
      <c r="K2525" s="76">
        <v>318</v>
      </c>
      <c r="L2525" s="77"/>
      <c r="M2525" s="206">
        <v>318</v>
      </c>
      <c r="N2525" s="232"/>
      <c r="O2525" s="77">
        <f>M2525*N2525</f>
        <v>0</v>
      </c>
      <c r="P2525" s="79"/>
      <c r="Q2525" s="80">
        <f>M2525*P2525</f>
        <v>0</v>
      </c>
      <c r="R2525" s="79"/>
      <c r="S2525" s="80">
        <f>M2525*R2525</f>
        <v>0</v>
      </c>
      <c r="T2525" s="78">
        <v>15</v>
      </c>
      <c r="U2525" s="78">
        <f>O2525*(T2525/100)</f>
        <v>0</v>
      </c>
      <c r="V2525" s="78">
        <f>O2525+U2525</f>
        <v>0</v>
      </c>
      <c r="W2525" s="75"/>
      <c r="X2525" s="96" t="s">
        <v>1261</v>
      </c>
      <c r="Y2525" s="96">
        <v>1</v>
      </c>
    </row>
    <row r="2526" spans="6:25" s="71" customFormat="1" ht="33.75" outlineLevel="4" x14ac:dyDescent="0.2">
      <c r="F2526" s="207"/>
      <c r="G2526" s="208"/>
      <c r="H2526" s="19" t="s">
        <v>1053</v>
      </c>
      <c r="I2526" s="228" t="s">
        <v>3482</v>
      </c>
      <c r="J2526" s="221"/>
      <c r="K2526" s="221"/>
      <c r="L2526" s="221"/>
      <c r="M2526" s="221"/>
      <c r="N2526" s="245"/>
      <c r="O2526" s="231"/>
      <c r="P2526" s="209"/>
      <c r="Q2526" s="210"/>
      <c r="R2526" s="209"/>
      <c r="S2526" s="210"/>
      <c r="T2526" s="211"/>
      <c r="U2526" s="211"/>
      <c r="V2526" s="211"/>
      <c r="W2526" s="212"/>
      <c r="X2526" s="212"/>
      <c r="Y2526" s="212"/>
    </row>
    <row r="2527" spans="6:25" s="71" customFormat="1" ht="6" customHeight="1" outlineLevel="4" x14ac:dyDescent="0.2">
      <c r="F2527" s="207"/>
      <c r="G2527" s="208"/>
      <c r="H2527" s="20"/>
      <c r="I2527" s="212"/>
      <c r="J2527" s="208"/>
      <c r="K2527" s="213"/>
      <c r="L2527" s="214"/>
      <c r="M2527" s="213"/>
      <c r="N2527" s="241"/>
      <c r="O2527" s="214"/>
      <c r="P2527" s="209"/>
      <c r="Q2527" s="210"/>
      <c r="R2527" s="209"/>
      <c r="S2527" s="210"/>
      <c r="T2527" s="211"/>
      <c r="U2527" s="211"/>
      <c r="V2527" s="211"/>
      <c r="W2527" s="212"/>
      <c r="X2527" s="212"/>
      <c r="Y2527" s="212"/>
    </row>
    <row r="2528" spans="6:25" s="81" customFormat="1" ht="11.25" outlineLevel="5" x14ac:dyDescent="0.2">
      <c r="F2528" s="82"/>
      <c r="G2528" s="83"/>
      <c r="H2528" s="21" t="str">
        <f>IF(AND(H2527&lt;&gt;"Výkaz výměr:",I2527=""),"Výkaz výměr:","")</f>
        <v>Výkaz výměr:</v>
      </c>
      <c r="I2528" s="84" t="s">
        <v>2717</v>
      </c>
      <c r="J2528" s="215"/>
      <c r="L2528" s="85"/>
      <c r="M2528" s="216">
        <v>0</v>
      </c>
      <c r="N2528" s="244"/>
      <c r="O2528" s="85"/>
      <c r="P2528" s="86"/>
      <c r="Q2528" s="85"/>
      <c r="R2528" s="85"/>
      <c r="S2528" s="85"/>
      <c r="T2528" s="87" t="s">
        <v>14</v>
      </c>
      <c r="U2528" s="85"/>
      <c r="V2528" s="85"/>
      <c r="W2528" s="88"/>
    </row>
    <row r="2529" spans="6:25" s="81" customFormat="1" ht="11.25" outlineLevel="5" x14ac:dyDescent="0.2">
      <c r="F2529" s="82"/>
      <c r="G2529" s="83"/>
      <c r="H2529" s="21" t="str">
        <f>IF(AND(H2528&lt;&gt;"Výkaz výměr:",I2528=""),"Výkaz výměr:","")</f>
        <v/>
      </c>
      <c r="I2529" s="84" t="s">
        <v>61</v>
      </c>
      <c r="J2529" s="215"/>
      <c r="L2529" s="85"/>
      <c r="M2529" s="216">
        <v>318</v>
      </c>
      <c r="N2529" s="244"/>
      <c r="O2529" s="85"/>
      <c r="P2529" s="86"/>
      <c r="Q2529" s="85"/>
      <c r="R2529" s="85"/>
      <c r="S2529" s="85"/>
      <c r="T2529" s="87" t="s">
        <v>14</v>
      </c>
      <c r="U2529" s="85"/>
      <c r="V2529" s="85"/>
      <c r="W2529" s="88"/>
    </row>
    <row r="2530" spans="6:25" s="205" customFormat="1" ht="24" outlineLevel="4" x14ac:dyDescent="0.2">
      <c r="F2530" s="72">
        <v>222</v>
      </c>
      <c r="G2530" s="73" t="s">
        <v>13</v>
      </c>
      <c r="H2530" s="74" t="s">
        <v>263</v>
      </c>
      <c r="I2530" s="75" t="s">
        <v>2946</v>
      </c>
      <c r="J2530" s="73" t="s">
        <v>116</v>
      </c>
      <c r="K2530" s="76">
        <v>1200</v>
      </c>
      <c r="L2530" s="77"/>
      <c r="M2530" s="206">
        <v>1200</v>
      </c>
      <c r="N2530" s="232"/>
      <c r="O2530" s="77">
        <f>M2530*N2530</f>
        <v>0</v>
      </c>
      <c r="P2530" s="79"/>
      <c r="Q2530" s="80">
        <f>M2530*P2530</f>
        <v>0</v>
      </c>
      <c r="R2530" s="79"/>
      <c r="S2530" s="80">
        <f>M2530*R2530</f>
        <v>0</v>
      </c>
      <c r="T2530" s="78">
        <v>15</v>
      </c>
      <c r="U2530" s="78">
        <f>O2530*(T2530/100)</f>
        <v>0</v>
      </c>
      <c r="V2530" s="78">
        <f>O2530+U2530</f>
        <v>0</v>
      </c>
      <c r="W2530" s="75"/>
      <c r="X2530" s="96" t="s">
        <v>1261</v>
      </c>
      <c r="Y2530" s="96">
        <v>1</v>
      </c>
    </row>
    <row r="2531" spans="6:25" s="71" customFormat="1" ht="33.75" outlineLevel="4" x14ac:dyDescent="0.2">
      <c r="F2531" s="207"/>
      <c r="G2531" s="208"/>
      <c r="H2531" s="19" t="s">
        <v>1053</v>
      </c>
      <c r="I2531" s="228" t="s">
        <v>3482</v>
      </c>
      <c r="J2531" s="221"/>
      <c r="K2531" s="221"/>
      <c r="L2531" s="221"/>
      <c r="M2531" s="221"/>
      <c r="N2531" s="245"/>
      <c r="O2531" s="231"/>
      <c r="P2531" s="209"/>
      <c r="Q2531" s="210"/>
      <c r="R2531" s="209"/>
      <c r="S2531" s="210"/>
      <c r="T2531" s="211"/>
      <c r="U2531" s="211"/>
      <c r="V2531" s="211"/>
      <c r="W2531" s="212"/>
      <c r="X2531" s="212"/>
      <c r="Y2531" s="212"/>
    </row>
    <row r="2532" spans="6:25" s="71" customFormat="1" ht="6" customHeight="1" outlineLevel="4" x14ac:dyDescent="0.2">
      <c r="F2532" s="207"/>
      <c r="G2532" s="208"/>
      <c r="H2532" s="20"/>
      <c r="I2532" s="212"/>
      <c r="J2532" s="208"/>
      <c r="K2532" s="213"/>
      <c r="L2532" s="214"/>
      <c r="M2532" s="213"/>
      <c r="N2532" s="241"/>
      <c r="O2532" s="214"/>
      <c r="P2532" s="209"/>
      <c r="Q2532" s="210"/>
      <c r="R2532" s="209"/>
      <c r="S2532" s="210"/>
      <c r="T2532" s="211"/>
      <c r="U2532" s="211"/>
      <c r="V2532" s="211"/>
      <c r="W2532" s="212"/>
      <c r="X2532" s="212"/>
      <c r="Y2532" s="212"/>
    </row>
    <row r="2533" spans="6:25" s="81" customFormat="1" ht="11.25" outlineLevel="5" x14ac:dyDescent="0.2">
      <c r="F2533" s="82"/>
      <c r="G2533" s="83"/>
      <c r="H2533" s="21" t="str">
        <f>IF(AND(H2532&lt;&gt;"Výkaz výměr:",I2532=""),"Výkaz výměr:","")</f>
        <v>Výkaz výměr:</v>
      </c>
      <c r="I2533" s="84" t="s">
        <v>2559</v>
      </c>
      <c r="J2533" s="215"/>
      <c r="L2533" s="85"/>
      <c r="M2533" s="216">
        <v>0</v>
      </c>
      <c r="N2533" s="244"/>
      <c r="O2533" s="85"/>
      <c r="P2533" s="86"/>
      <c r="Q2533" s="85"/>
      <c r="R2533" s="85"/>
      <c r="S2533" s="85"/>
      <c r="T2533" s="87" t="s">
        <v>14</v>
      </c>
      <c r="U2533" s="85"/>
      <c r="V2533" s="85"/>
      <c r="W2533" s="88"/>
    </row>
    <row r="2534" spans="6:25" s="81" customFormat="1" ht="11.25" outlineLevel="5" x14ac:dyDescent="0.2">
      <c r="F2534" s="82"/>
      <c r="G2534" s="83"/>
      <c r="H2534" s="21" t="str">
        <f>IF(AND(H2533&lt;&gt;"Výkaz výměr:",I2533=""),"Výkaz výměr:","")</f>
        <v/>
      </c>
      <c r="I2534" s="84" t="s">
        <v>129</v>
      </c>
      <c r="J2534" s="215"/>
      <c r="L2534" s="85"/>
      <c r="M2534" s="216">
        <v>1200</v>
      </c>
      <c r="N2534" s="244"/>
      <c r="O2534" s="85"/>
      <c r="P2534" s="86"/>
      <c r="Q2534" s="85"/>
      <c r="R2534" s="85"/>
      <c r="S2534" s="85"/>
      <c r="T2534" s="87" t="s">
        <v>14</v>
      </c>
      <c r="U2534" s="85"/>
      <c r="V2534" s="85"/>
      <c r="W2534" s="88"/>
    </row>
    <row r="2535" spans="6:25" s="205" customFormat="1" ht="24" outlineLevel="4" x14ac:dyDescent="0.2">
      <c r="F2535" s="72">
        <v>223</v>
      </c>
      <c r="G2535" s="73" t="s">
        <v>34</v>
      </c>
      <c r="H2535" s="74" t="s">
        <v>583</v>
      </c>
      <c r="I2535" s="75" t="s">
        <v>3070</v>
      </c>
      <c r="J2535" s="73" t="s">
        <v>38</v>
      </c>
      <c r="K2535" s="76">
        <v>79.527600000000007</v>
      </c>
      <c r="L2535" s="77">
        <v>0</v>
      </c>
      <c r="M2535" s="206">
        <v>79.527600000000007</v>
      </c>
      <c r="N2535" s="232"/>
      <c r="O2535" s="77">
        <f>M2535*N2535</f>
        <v>0</v>
      </c>
      <c r="P2535" s="79">
        <v>4.8300000000000001E-3</v>
      </c>
      <c r="Q2535" s="80">
        <f>M2535*P2535</f>
        <v>0.38411830800000002</v>
      </c>
      <c r="R2535" s="79"/>
      <c r="S2535" s="80">
        <f>M2535*R2535</f>
        <v>0</v>
      </c>
      <c r="T2535" s="78">
        <v>15</v>
      </c>
      <c r="U2535" s="78">
        <f>O2535*(T2535/100)</f>
        <v>0</v>
      </c>
      <c r="V2535" s="78">
        <f>O2535+U2535</f>
        <v>0</v>
      </c>
      <c r="W2535" s="75"/>
      <c r="X2535" s="96" t="s">
        <v>1162</v>
      </c>
      <c r="Y2535" s="96">
        <v>1</v>
      </c>
    </row>
    <row r="2536" spans="6:25" s="71" customFormat="1" ht="67.5" outlineLevel="4" x14ac:dyDescent="0.2">
      <c r="F2536" s="207"/>
      <c r="G2536" s="208"/>
      <c r="H2536" s="19" t="s">
        <v>1053</v>
      </c>
      <c r="I2536" s="228" t="s">
        <v>3640</v>
      </c>
      <c r="J2536" s="221"/>
      <c r="K2536" s="221"/>
      <c r="L2536" s="221"/>
      <c r="M2536" s="221"/>
      <c r="N2536" s="245"/>
      <c r="O2536" s="231"/>
      <c r="P2536" s="209"/>
      <c r="Q2536" s="210"/>
      <c r="R2536" s="209"/>
      <c r="S2536" s="210"/>
      <c r="T2536" s="211"/>
      <c r="U2536" s="211"/>
      <c r="V2536" s="211"/>
      <c r="W2536" s="212"/>
      <c r="X2536" s="212"/>
      <c r="Y2536" s="212"/>
    </row>
    <row r="2537" spans="6:25" s="71" customFormat="1" ht="6" customHeight="1" outlineLevel="4" x14ac:dyDescent="0.2">
      <c r="F2537" s="207"/>
      <c r="G2537" s="208"/>
      <c r="H2537" s="20"/>
      <c r="I2537" s="212"/>
      <c r="J2537" s="208"/>
      <c r="K2537" s="213"/>
      <c r="L2537" s="214"/>
      <c r="M2537" s="213"/>
      <c r="N2537" s="241"/>
      <c r="O2537" s="214"/>
      <c r="P2537" s="209"/>
      <c r="Q2537" s="210"/>
      <c r="R2537" s="209"/>
      <c r="S2537" s="210"/>
      <c r="T2537" s="211"/>
      <c r="U2537" s="211"/>
      <c r="V2537" s="211"/>
      <c r="W2537" s="212"/>
      <c r="X2537" s="212"/>
      <c r="Y2537" s="212"/>
    </row>
    <row r="2538" spans="6:25" s="81" customFormat="1" ht="11.25" outlineLevel="5" x14ac:dyDescent="0.2">
      <c r="F2538" s="82"/>
      <c r="G2538" s="83"/>
      <c r="H2538" s="21" t="str">
        <f>IF(AND(H2537&lt;&gt;"Výkaz výměr:",I2537=""),"Výkaz výměr:","")</f>
        <v>Výkaz výměr:</v>
      </c>
      <c r="I2538" s="84" t="s">
        <v>2253</v>
      </c>
      <c r="J2538" s="215"/>
      <c r="L2538" s="85"/>
      <c r="M2538" s="216">
        <v>0</v>
      </c>
      <c r="N2538" s="244"/>
      <c r="O2538" s="85"/>
      <c r="P2538" s="86"/>
      <c r="Q2538" s="85"/>
      <c r="R2538" s="85"/>
      <c r="S2538" s="85"/>
      <c r="T2538" s="87" t="s">
        <v>14</v>
      </c>
      <c r="U2538" s="85"/>
      <c r="V2538" s="85"/>
      <c r="W2538" s="88"/>
    </row>
    <row r="2539" spans="6:25" s="81" customFormat="1" ht="11.25" outlineLevel="5" x14ac:dyDescent="0.2">
      <c r="F2539" s="82"/>
      <c r="G2539" s="83"/>
      <c r="H2539" s="21" t="str">
        <f>IF(AND(H2538&lt;&gt;"Výkaz výměr:",I2538=""),"Výkaz výměr:","")</f>
        <v/>
      </c>
      <c r="I2539" s="84" t="s">
        <v>1131</v>
      </c>
      <c r="J2539" s="215"/>
      <c r="L2539" s="85"/>
      <c r="M2539" s="216">
        <v>0</v>
      </c>
      <c r="N2539" s="244"/>
      <c r="O2539" s="85"/>
      <c r="P2539" s="86"/>
      <c r="Q2539" s="85"/>
      <c r="R2539" s="85"/>
      <c r="S2539" s="85"/>
      <c r="T2539" s="87" t="s">
        <v>14</v>
      </c>
      <c r="U2539" s="85"/>
      <c r="V2539" s="85"/>
      <c r="W2539" s="88"/>
    </row>
    <row r="2540" spans="6:25" s="81" customFormat="1" ht="11.25" outlineLevel="5" x14ac:dyDescent="0.2">
      <c r="F2540" s="82"/>
      <c r="G2540" s="83"/>
      <c r="H2540" s="21" t="str">
        <f>IF(AND(H2539&lt;&gt;"Výkaz výměr:",I2539=""),"Výkaz výměr:","")</f>
        <v/>
      </c>
      <c r="I2540" s="84" t="s">
        <v>1074</v>
      </c>
      <c r="J2540" s="215"/>
      <c r="L2540" s="85"/>
      <c r="M2540" s="216">
        <v>61.428399999999996</v>
      </c>
      <c r="N2540" s="244"/>
      <c r="O2540" s="85"/>
      <c r="P2540" s="86"/>
      <c r="Q2540" s="85"/>
      <c r="R2540" s="85"/>
      <c r="S2540" s="85"/>
      <c r="T2540" s="87" t="s">
        <v>14</v>
      </c>
      <c r="U2540" s="85"/>
      <c r="V2540" s="85"/>
      <c r="W2540" s="88"/>
    </row>
    <row r="2541" spans="6:25" s="81" customFormat="1" ht="11.25" outlineLevel="5" x14ac:dyDescent="0.2">
      <c r="F2541" s="82"/>
      <c r="G2541" s="83"/>
      <c r="H2541" s="21" t="str">
        <f>IF(AND(H2540&lt;&gt;"Výkaz výměr:",I2540=""),"Výkaz výměr:","")</f>
        <v/>
      </c>
      <c r="I2541" s="84" t="s">
        <v>1458</v>
      </c>
      <c r="J2541" s="215"/>
      <c r="L2541" s="85"/>
      <c r="M2541" s="216">
        <v>18.099200000000003</v>
      </c>
      <c r="N2541" s="244"/>
      <c r="O2541" s="85"/>
      <c r="P2541" s="86"/>
      <c r="Q2541" s="85"/>
      <c r="R2541" s="85"/>
      <c r="S2541" s="85"/>
      <c r="T2541" s="87" t="s">
        <v>14</v>
      </c>
      <c r="U2541" s="85"/>
      <c r="V2541" s="85"/>
      <c r="W2541" s="88"/>
    </row>
    <row r="2542" spans="6:25" s="205" customFormat="1" ht="24" outlineLevel="4" x14ac:dyDescent="0.2">
      <c r="F2542" s="72">
        <v>224</v>
      </c>
      <c r="G2542" s="73" t="s">
        <v>13</v>
      </c>
      <c r="H2542" s="74" t="s">
        <v>570</v>
      </c>
      <c r="I2542" s="75" t="s">
        <v>3342</v>
      </c>
      <c r="J2542" s="73" t="s">
        <v>38</v>
      </c>
      <c r="K2542" s="76">
        <v>79.528000000000006</v>
      </c>
      <c r="L2542" s="77">
        <v>15</v>
      </c>
      <c r="M2542" s="206">
        <v>91.4572</v>
      </c>
      <c r="N2542" s="232"/>
      <c r="O2542" s="77">
        <f>M2542*N2542</f>
        <v>0</v>
      </c>
      <c r="P2542" s="79">
        <v>1.4999999999999999E-2</v>
      </c>
      <c r="Q2542" s="80">
        <f>M2542*P2542</f>
        <v>1.371858</v>
      </c>
      <c r="R2542" s="79"/>
      <c r="S2542" s="80">
        <f>M2542*R2542</f>
        <v>0</v>
      </c>
      <c r="T2542" s="78">
        <v>15</v>
      </c>
      <c r="U2542" s="78">
        <f>O2542*(T2542/100)</f>
        <v>0</v>
      </c>
      <c r="V2542" s="78">
        <f>O2542+U2542</f>
        <v>0</v>
      </c>
      <c r="W2542" s="75"/>
      <c r="X2542" s="96" t="s">
        <v>1261</v>
      </c>
      <c r="Y2542" s="96">
        <v>1</v>
      </c>
    </row>
    <row r="2543" spans="6:25" s="71" customFormat="1" ht="22.5" outlineLevel="4" x14ac:dyDescent="0.2">
      <c r="F2543" s="207"/>
      <c r="G2543" s="208"/>
      <c r="H2543" s="19" t="s">
        <v>1053</v>
      </c>
      <c r="I2543" s="228" t="s">
        <v>3348</v>
      </c>
      <c r="J2543" s="221"/>
      <c r="K2543" s="221"/>
      <c r="L2543" s="221"/>
      <c r="M2543" s="221"/>
      <c r="N2543" s="245"/>
      <c r="O2543" s="231"/>
      <c r="P2543" s="209"/>
      <c r="Q2543" s="210"/>
      <c r="R2543" s="209"/>
      <c r="S2543" s="210"/>
      <c r="T2543" s="211"/>
      <c r="U2543" s="211"/>
      <c r="V2543" s="211"/>
      <c r="W2543" s="212"/>
      <c r="X2543" s="212"/>
      <c r="Y2543" s="212"/>
    </row>
    <row r="2544" spans="6:25" s="71" customFormat="1" ht="6" customHeight="1" outlineLevel="4" x14ac:dyDescent="0.2">
      <c r="F2544" s="207"/>
      <c r="G2544" s="208"/>
      <c r="H2544" s="20"/>
      <c r="I2544" s="212"/>
      <c r="J2544" s="208"/>
      <c r="K2544" s="213"/>
      <c r="L2544" s="214"/>
      <c r="M2544" s="213"/>
      <c r="N2544" s="241"/>
      <c r="O2544" s="214"/>
      <c r="P2544" s="209"/>
      <c r="Q2544" s="210"/>
      <c r="R2544" s="209"/>
      <c r="S2544" s="210"/>
      <c r="T2544" s="211"/>
      <c r="U2544" s="211"/>
      <c r="V2544" s="211"/>
      <c r="W2544" s="212"/>
      <c r="X2544" s="212"/>
      <c r="Y2544" s="212"/>
    </row>
    <row r="2545" spans="6:25" s="81" customFormat="1" ht="22.5" outlineLevel="5" x14ac:dyDescent="0.2">
      <c r="F2545" s="82"/>
      <c r="G2545" s="83"/>
      <c r="H2545" s="21" t="str">
        <f>IF(AND(H2544&lt;&gt;"Výkaz výměr:",I2544=""),"Výkaz výměr:","")</f>
        <v>Výkaz výměr:</v>
      </c>
      <c r="I2545" s="84" t="s">
        <v>3320</v>
      </c>
      <c r="J2545" s="215"/>
      <c r="L2545" s="85"/>
      <c r="M2545" s="216">
        <v>0</v>
      </c>
      <c r="N2545" s="244"/>
      <c r="O2545" s="85"/>
      <c r="P2545" s="86"/>
      <c r="Q2545" s="85"/>
      <c r="R2545" s="85"/>
      <c r="S2545" s="85"/>
      <c r="T2545" s="87" t="s">
        <v>14</v>
      </c>
      <c r="U2545" s="85"/>
      <c r="V2545" s="85"/>
      <c r="W2545" s="88"/>
    </row>
    <row r="2546" spans="6:25" s="81" customFormat="1" ht="11.25" outlineLevel="5" x14ac:dyDescent="0.2">
      <c r="F2546" s="82"/>
      <c r="G2546" s="83"/>
      <c r="H2546" s="21" t="str">
        <f>IF(AND(H2545&lt;&gt;"Výkaz výměr:",I2545=""),"Výkaz výměr:","")</f>
        <v/>
      </c>
      <c r="I2546" s="84" t="s">
        <v>251</v>
      </c>
      <c r="J2546" s="215"/>
      <c r="L2546" s="85"/>
      <c r="M2546" s="216">
        <v>79.528000000000006</v>
      </c>
      <c r="N2546" s="244"/>
      <c r="O2546" s="85"/>
      <c r="P2546" s="86"/>
      <c r="Q2546" s="85"/>
      <c r="R2546" s="85"/>
      <c r="S2546" s="85"/>
      <c r="T2546" s="87" t="s">
        <v>14</v>
      </c>
      <c r="U2546" s="85"/>
      <c r="V2546" s="85"/>
      <c r="W2546" s="88"/>
    </row>
    <row r="2547" spans="6:25" s="205" customFormat="1" ht="24" outlineLevel="4" x14ac:dyDescent="0.2">
      <c r="F2547" s="72">
        <v>225</v>
      </c>
      <c r="G2547" s="73" t="s">
        <v>34</v>
      </c>
      <c r="H2547" s="74" t="s">
        <v>595</v>
      </c>
      <c r="I2547" s="75" t="s">
        <v>3025</v>
      </c>
      <c r="J2547" s="73" t="s">
        <v>38</v>
      </c>
      <c r="K2547" s="76">
        <v>195.29339999999999</v>
      </c>
      <c r="L2547" s="77">
        <v>0</v>
      </c>
      <c r="M2547" s="206">
        <v>195.29339999999999</v>
      </c>
      <c r="N2547" s="232"/>
      <c r="O2547" s="77">
        <f>M2547*N2547</f>
        <v>0</v>
      </c>
      <c r="P2547" s="79">
        <v>3.4499999999999999E-3</v>
      </c>
      <c r="Q2547" s="80">
        <f>M2547*P2547</f>
        <v>0.67376222999999991</v>
      </c>
      <c r="R2547" s="79"/>
      <c r="S2547" s="80">
        <f>M2547*R2547</f>
        <v>0</v>
      </c>
      <c r="T2547" s="78">
        <v>15</v>
      </c>
      <c r="U2547" s="78">
        <f>O2547*(T2547/100)</f>
        <v>0</v>
      </c>
      <c r="V2547" s="78">
        <f>O2547+U2547</f>
        <v>0</v>
      </c>
      <c r="W2547" s="75"/>
      <c r="X2547" s="96" t="s">
        <v>1162</v>
      </c>
      <c r="Y2547" s="96">
        <v>1</v>
      </c>
    </row>
    <row r="2548" spans="6:25" s="71" customFormat="1" ht="67.5" outlineLevel="4" x14ac:dyDescent="0.2">
      <c r="F2548" s="207"/>
      <c r="G2548" s="208"/>
      <c r="H2548" s="19" t="s">
        <v>1053</v>
      </c>
      <c r="I2548" s="228" t="s">
        <v>3638</v>
      </c>
      <c r="J2548" s="221"/>
      <c r="K2548" s="221"/>
      <c r="L2548" s="221"/>
      <c r="M2548" s="221"/>
      <c r="N2548" s="245"/>
      <c r="O2548" s="231"/>
      <c r="P2548" s="209"/>
      <c r="Q2548" s="210"/>
      <c r="R2548" s="209"/>
      <c r="S2548" s="210"/>
      <c r="T2548" s="211"/>
      <c r="U2548" s="211"/>
      <c r="V2548" s="211"/>
      <c r="W2548" s="212"/>
      <c r="X2548" s="212"/>
      <c r="Y2548" s="212"/>
    </row>
    <row r="2549" spans="6:25" s="71" customFormat="1" ht="6" customHeight="1" outlineLevel="4" x14ac:dyDescent="0.2">
      <c r="F2549" s="207"/>
      <c r="G2549" s="208"/>
      <c r="H2549" s="20"/>
      <c r="I2549" s="212"/>
      <c r="J2549" s="208"/>
      <c r="K2549" s="213"/>
      <c r="L2549" s="214"/>
      <c r="M2549" s="213"/>
      <c r="N2549" s="241"/>
      <c r="O2549" s="214"/>
      <c r="P2549" s="209"/>
      <c r="Q2549" s="210"/>
      <c r="R2549" s="209"/>
      <c r="S2549" s="210"/>
      <c r="T2549" s="211"/>
      <c r="U2549" s="211"/>
      <c r="V2549" s="211"/>
      <c r="W2549" s="212"/>
      <c r="X2549" s="212"/>
      <c r="Y2549" s="212"/>
    </row>
    <row r="2550" spans="6:25" s="81" customFormat="1" ht="11.25" outlineLevel="5" x14ac:dyDescent="0.2">
      <c r="F2550" s="82"/>
      <c r="G2550" s="83"/>
      <c r="H2550" s="21" t="str">
        <f t="shared" ref="H2550:H2559" si="74">IF(AND(H2549&lt;&gt;"Výkaz výměr:",I2549=""),"Výkaz výměr:","")</f>
        <v>Výkaz výměr:</v>
      </c>
      <c r="I2550" s="84" t="s">
        <v>2253</v>
      </c>
      <c r="J2550" s="215"/>
      <c r="L2550" s="85"/>
      <c r="M2550" s="216">
        <v>0</v>
      </c>
      <c r="N2550" s="244"/>
      <c r="O2550" s="85"/>
      <c r="P2550" s="86"/>
      <c r="Q2550" s="85"/>
      <c r="R2550" s="85"/>
      <c r="S2550" s="85"/>
      <c r="T2550" s="87" t="s">
        <v>14</v>
      </c>
      <c r="U2550" s="85"/>
      <c r="V2550" s="85"/>
      <c r="W2550" s="88"/>
    </row>
    <row r="2551" spans="6:25" s="81" customFormat="1" ht="11.25" outlineLevel="5" x14ac:dyDescent="0.2">
      <c r="F2551" s="82"/>
      <c r="G2551" s="83"/>
      <c r="H2551" s="21" t="str">
        <f t="shared" si="74"/>
        <v/>
      </c>
      <c r="I2551" s="84" t="s">
        <v>1131</v>
      </c>
      <c r="J2551" s="215"/>
      <c r="L2551" s="85"/>
      <c r="M2551" s="216">
        <v>0</v>
      </c>
      <c r="N2551" s="244"/>
      <c r="O2551" s="85"/>
      <c r="P2551" s="86"/>
      <c r="Q2551" s="85"/>
      <c r="R2551" s="85"/>
      <c r="S2551" s="85"/>
      <c r="T2551" s="87" t="s">
        <v>14</v>
      </c>
      <c r="U2551" s="85"/>
      <c r="V2551" s="85"/>
      <c r="W2551" s="88"/>
    </row>
    <row r="2552" spans="6:25" s="81" customFormat="1" ht="11.25" outlineLevel="5" x14ac:dyDescent="0.2">
      <c r="F2552" s="82"/>
      <c r="G2552" s="83"/>
      <c r="H2552" s="21" t="str">
        <f t="shared" si="74"/>
        <v/>
      </c>
      <c r="I2552" s="84" t="s">
        <v>73</v>
      </c>
      <c r="J2552" s="215"/>
      <c r="L2552" s="85"/>
      <c r="M2552" s="216">
        <v>0</v>
      </c>
      <c r="N2552" s="244"/>
      <c r="O2552" s="85"/>
      <c r="P2552" s="86"/>
      <c r="Q2552" s="85"/>
      <c r="R2552" s="85"/>
      <c r="S2552" s="85"/>
      <c r="T2552" s="87" t="s">
        <v>14</v>
      </c>
      <c r="U2552" s="85"/>
      <c r="V2552" s="85"/>
      <c r="W2552" s="88"/>
    </row>
    <row r="2553" spans="6:25" s="81" customFormat="1" ht="11.25" outlineLevel="5" x14ac:dyDescent="0.2">
      <c r="F2553" s="82"/>
      <c r="G2553" s="83"/>
      <c r="H2553" s="21" t="str">
        <f t="shared" si="74"/>
        <v/>
      </c>
      <c r="I2553" s="84" t="s">
        <v>1075</v>
      </c>
      <c r="J2553" s="215"/>
      <c r="L2553" s="85"/>
      <c r="M2553" s="216">
        <v>62.110500000000002</v>
      </c>
      <c r="N2553" s="244"/>
      <c r="O2553" s="85"/>
      <c r="P2553" s="86"/>
      <c r="Q2553" s="85"/>
      <c r="R2553" s="85"/>
      <c r="S2553" s="85"/>
      <c r="T2553" s="87" t="s">
        <v>14</v>
      </c>
      <c r="U2553" s="85"/>
      <c r="V2553" s="85"/>
      <c r="W2553" s="88"/>
    </row>
    <row r="2554" spans="6:25" s="81" customFormat="1" ht="11.25" outlineLevel="5" x14ac:dyDescent="0.2">
      <c r="F2554" s="82"/>
      <c r="G2554" s="83"/>
      <c r="H2554" s="21" t="str">
        <f t="shared" si="74"/>
        <v/>
      </c>
      <c r="I2554" s="84" t="s">
        <v>101</v>
      </c>
      <c r="J2554" s="215"/>
      <c r="L2554" s="85"/>
      <c r="M2554" s="216">
        <v>0</v>
      </c>
      <c r="N2554" s="244"/>
      <c r="O2554" s="85"/>
      <c r="P2554" s="86"/>
      <c r="Q2554" s="85"/>
      <c r="R2554" s="85"/>
      <c r="S2554" s="85"/>
      <c r="T2554" s="87" t="s">
        <v>14</v>
      </c>
      <c r="U2554" s="85"/>
      <c r="V2554" s="85"/>
      <c r="W2554" s="88"/>
    </row>
    <row r="2555" spans="6:25" s="81" customFormat="1" ht="11.25" outlineLevel="5" x14ac:dyDescent="0.2">
      <c r="F2555" s="82"/>
      <c r="G2555" s="83"/>
      <c r="H2555" s="21" t="str">
        <f t="shared" si="74"/>
        <v/>
      </c>
      <c r="I2555" s="84" t="s">
        <v>1690</v>
      </c>
      <c r="J2555" s="215"/>
      <c r="L2555" s="85"/>
      <c r="M2555" s="216">
        <v>45.128299999999996</v>
      </c>
      <c r="N2555" s="244"/>
      <c r="O2555" s="85"/>
      <c r="P2555" s="86"/>
      <c r="Q2555" s="85"/>
      <c r="R2555" s="85"/>
      <c r="S2555" s="85"/>
      <c r="T2555" s="87" t="s">
        <v>14</v>
      </c>
      <c r="U2555" s="85"/>
      <c r="V2555" s="85"/>
      <c r="W2555" s="88"/>
    </row>
    <row r="2556" spans="6:25" s="81" customFormat="1" ht="11.25" outlineLevel="5" x14ac:dyDescent="0.2">
      <c r="F2556" s="82"/>
      <c r="G2556" s="83"/>
      <c r="H2556" s="21" t="str">
        <f t="shared" si="74"/>
        <v/>
      </c>
      <c r="I2556" s="84" t="s">
        <v>102</v>
      </c>
      <c r="J2556" s="215"/>
      <c r="L2556" s="85"/>
      <c r="M2556" s="216">
        <v>0</v>
      </c>
      <c r="N2556" s="244"/>
      <c r="O2556" s="85"/>
      <c r="P2556" s="86"/>
      <c r="Q2556" s="85"/>
      <c r="R2556" s="85"/>
      <c r="S2556" s="85"/>
      <c r="T2556" s="87" t="s">
        <v>14</v>
      </c>
      <c r="U2556" s="85"/>
      <c r="V2556" s="85"/>
      <c r="W2556" s="88"/>
    </row>
    <row r="2557" spans="6:25" s="81" customFormat="1" ht="11.25" outlineLevel="5" x14ac:dyDescent="0.2">
      <c r="F2557" s="82"/>
      <c r="G2557" s="83"/>
      <c r="H2557" s="21" t="str">
        <f t="shared" si="74"/>
        <v/>
      </c>
      <c r="I2557" s="84" t="s">
        <v>1513</v>
      </c>
      <c r="J2557" s="215"/>
      <c r="L2557" s="85"/>
      <c r="M2557" s="216">
        <v>44.027300000000004</v>
      </c>
      <c r="N2557" s="244"/>
      <c r="O2557" s="85"/>
      <c r="P2557" s="86"/>
      <c r="Q2557" s="85"/>
      <c r="R2557" s="85"/>
      <c r="S2557" s="85"/>
      <c r="T2557" s="87" t="s">
        <v>14</v>
      </c>
      <c r="U2557" s="85"/>
      <c r="V2557" s="85"/>
      <c r="W2557" s="88"/>
    </row>
    <row r="2558" spans="6:25" s="81" customFormat="1" ht="11.25" outlineLevel="5" x14ac:dyDescent="0.2">
      <c r="F2558" s="82"/>
      <c r="G2558" s="83"/>
      <c r="H2558" s="21" t="str">
        <f t="shared" si="74"/>
        <v/>
      </c>
      <c r="I2558" s="84" t="s">
        <v>72</v>
      </c>
      <c r="J2558" s="215"/>
      <c r="L2558" s="85"/>
      <c r="M2558" s="216">
        <v>0</v>
      </c>
      <c r="N2558" s="244"/>
      <c r="O2558" s="85"/>
      <c r="P2558" s="86"/>
      <c r="Q2558" s="85"/>
      <c r="R2558" s="85"/>
      <c r="S2558" s="85"/>
      <c r="T2558" s="87" t="s">
        <v>14</v>
      </c>
      <c r="U2558" s="85"/>
      <c r="V2558" s="85"/>
      <c r="W2558" s="88"/>
    </row>
    <row r="2559" spans="6:25" s="81" customFormat="1" ht="11.25" outlineLevel="5" x14ac:dyDescent="0.2">
      <c r="F2559" s="82"/>
      <c r="G2559" s="83"/>
      <c r="H2559" s="21" t="str">
        <f t="shared" si="74"/>
        <v/>
      </c>
      <c r="I2559" s="84" t="s">
        <v>1513</v>
      </c>
      <c r="J2559" s="215"/>
      <c r="L2559" s="85"/>
      <c r="M2559" s="216">
        <v>44.027300000000004</v>
      </c>
      <c r="N2559" s="244"/>
      <c r="O2559" s="85"/>
      <c r="P2559" s="86"/>
      <c r="Q2559" s="85"/>
      <c r="R2559" s="85"/>
      <c r="S2559" s="85"/>
      <c r="T2559" s="87" t="s">
        <v>14</v>
      </c>
      <c r="U2559" s="85"/>
      <c r="V2559" s="85"/>
      <c r="W2559" s="88"/>
    </row>
    <row r="2560" spans="6:25" s="205" customFormat="1" ht="24" outlineLevel="4" x14ac:dyDescent="0.2">
      <c r="F2560" s="72">
        <v>226</v>
      </c>
      <c r="G2560" s="73" t="s">
        <v>13</v>
      </c>
      <c r="H2560" s="74" t="s">
        <v>569</v>
      </c>
      <c r="I2560" s="75" t="s">
        <v>3358</v>
      </c>
      <c r="J2560" s="73" t="s">
        <v>38</v>
      </c>
      <c r="K2560" s="76">
        <v>195.29300000000001</v>
      </c>
      <c r="L2560" s="77">
        <v>15</v>
      </c>
      <c r="M2560" s="206">
        <v>224.58695</v>
      </c>
      <c r="N2560" s="232"/>
      <c r="O2560" s="77">
        <f>M2560*N2560</f>
        <v>0</v>
      </c>
      <c r="P2560" s="79">
        <v>1.6799999999999999E-2</v>
      </c>
      <c r="Q2560" s="80">
        <f>M2560*P2560</f>
        <v>3.7730607599999999</v>
      </c>
      <c r="R2560" s="79"/>
      <c r="S2560" s="80">
        <f>M2560*R2560</f>
        <v>0</v>
      </c>
      <c r="T2560" s="78">
        <v>15</v>
      </c>
      <c r="U2560" s="78">
        <f>O2560*(T2560/100)</f>
        <v>0</v>
      </c>
      <c r="V2560" s="78">
        <f>O2560+U2560</f>
        <v>0</v>
      </c>
      <c r="W2560" s="75"/>
      <c r="X2560" s="96" t="s">
        <v>1261</v>
      </c>
      <c r="Y2560" s="96">
        <v>1</v>
      </c>
    </row>
    <row r="2561" spans="6:25" s="71" customFormat="1" ht="22.5" outlineLevel="4" x14ac:dyDescent="0.2">
      <c r="F2561" s="207"/>
      <c r="G2561" s="208"/>
      <c r="H2561" s="19" t="s">
        <v>1053</v>
      </c>
      <c r="I2561" s="228" t="s">
        <v>3365</v>
      </c>
      <c r="J2561" s="221"/>
      <c r="K2561" s="221"/>
      <c r="L2561" s="221"/>
      <c r="M2561" s="221"/>
      <c r="N2561" s="245"/>
      <c r="O2561" s="231"/>
      <c r="P2561" s="209"/>
      <c r="Q2561" s="210"/>
      <c r="R2561" s="209"/>
      <c r="S2561" s="210"/>
      <c r="T2561" s="211"/>
      <c r="U2561" s="211"/>
      <c r="V2561" s="211"/>
      <c r="W2561" s="212"/>
      <c r="X2561" s="212"/>
      <c r="Y2561" s="212"/>
    </row>
    <row r="2562" spans="6:25" s="71" customFormat="1" ht="6" customHeight="1" outlineLevel="4" x14ac:dyDescent="0.2">
      <c r="F2562" s="207"/>
      <c r="G2562" s="208"/>
      <c r="H2562" s="20"/>
      <c r="I2562" s="212"/>
      <c r="J2562" s="208"/>
      <c r="K2562" s="213"/>
      <c r="L2562" s="214"/>
      <c r="M2562" s="213"/>
      <c r="N2562" s="241"/>
      <c r="O2562" s="214"/>
      <c r="P2562" s="209"/>
      <c r="Q2562" s="210"/>
      <c r="R2562" s="209"/>
      <c r="S2562" s="210"/>
      <c r="T2562" s="211"/>
      <c r="U2562" s="211"/>
      <c r="V2562" s="211"/>
      <c r="W2562" s="212"/>
      <c r="X2562" s="212"/>
      <c r="Y2562" s="212"/>
    </row>
    <row r="2563" spans="6:25" s="81" customFormat="1" ht="22.5" outlineLevel="5" x14ac:dyDescent="0.2">
      <c r="F2563" s="82"/>
      <c r="G2563" s="83"/>
      <c r="H2563" s="21" t="str">
        <f>IF(AND(H2562&lt;&gt;"Výkaz výměr:",I2562=""),"Výkaz výměr:","")</f>
        <v>Výkaz výměr:</v>
      </c>
      <c r="I2563" s="84" t="s">
        <v>3278</v>
      </c>
      <c r="J2563" s="215"/>
      <c r="L2563" s="85"/>
      <c r="M2563" s="216">
        <v>0</v>
      </c>
      <c r="N2563" s="244"/>
      <c r="O2563" s="85"/>
      <c r="P2563" s="86"/>
      <c r="Q2563" s="85"/>
      <c r="R2563" s="85"/>
      <c r="S2563" s="85"/>
      <c r="T2563" s="87" t="s">
        <v>14</v>
      </c>
      <c r="U2563" s="85"/>
      <c r="V2563" s="85"/>
      <c r="W2563" s="88"/>
    </row>
    <row r="2564" spans="6:25" s="81" customFormat="1" ht="11.25" outlineLevel="5" x14ac:dyDescent="0.2">
      <c r="F2564" s="82"/>
      <c r="G2564" s="83"/>
      <c r="H2564" s="21" t="str">
        <f>IF(AND(H2563&lt;&gt;"Výkaz výměr:",I2563=""),"Výkaz výměr:","")</f>
        <v/>
      </c>
      <c r="I2564" s="84" t="s">
        <v>284</v>
      </c>
      <c r="J2564" s="215"/>
      <c r="L2564" s="85"/>
      <c r="M2564" s="216">
        <v>195.29300000000001</v>
      </c>
      <c r="N2564" s="244"/>
      <c r="O2564" s="85"/>
      <c r="P2564" s="86"/>
      <c r="Q2564" s="85"/>
      <c r="R2564" s="85"/>
      <c r="S2564" s="85"/>
      <c r="T2564" s="87" t="s">
        <v>14</v>
      </c>
      <c r="U2564" s="85"/>
      <c r="V2564" s="85"/>
      <c r="W2564" s="88"/>
    </row>
    <row r="2565" spans="6:25" s="205" customFormat="1" ht="24" outlineLevel="4" x14ac:dyDescent="0.2">
      <c r="F2565" s="72">
        <v>227</v>
      </c>
      <c r="G2565" s="73" t="s">
        <v>34</v>
      </c>
      <c r="H2565" s="74" t="s">
        <v>596</v>
      </c>
      <c r="I2565" s="75" t="s">
        <v>2974</v>
      </c>
      <c r="J2565" s="73" t="s">
        <v>15</v>
      </c>
      <c r="K2565" s="76">
        <v>194.15</v>
      </c>
      <c r="L2565" s="77">
        <v>0</v>
      </c>
      <c r="M2565" s="206">
        <v>194.15</v>
      </c>
      <c r="N2565" s="232"/>
      <c r="O2565" s="77">
        <f>M2565*N2565</f>
        <v>0</v>
      </c>
      <c r="P2565" s="79">
        <v>1.0000000000000001E-5</v>
      </c>
      <c r="Q2565" s="80">
        <f>M2565*P2565</f>
        <v>1.9415000000000003E-3</v>
      </c>
      <c r="R2565" s="79"/>
      <c r="S2565" s="80">
        <f>M2565*R2565</f>
        <v>0</v>
      </c>
      <c r="T2565" s="78">
        <v>15</v>
      </c>
      <c r="U2565" s="78">
        <f>O2565*(T2565/100)</f>
        <v>0</v>
      </c>
      <c r="V2565" s="78">
        <f>O2565+U2565</f>
        <v>0</v>
      </c>
      <c r="W2565" s="75"/>
      <c r="X2565" s="96" t="s">
        <v>1162</v>
      </c>
      <c r="Y2565" s="96">
        <v>1</v>
      </c>
    </row>
    <row r="2566" spans="6:25" s="71" customFormat="1" ht="33.75" outlineLevel="4" x14ac:dyDescent="0.2">
      <c r="F2566" s="207"/>
      <c r="G2566" s="208"/>
      <c r="H2566" s="19" t="s">
        <v>1053</v>
      </c>
      <c r="I2566" s="228" t="s">
        <v>3163</v>
      </c>
      <c r="J2566" s="221"/>
      <c r="K2566" s="221"/>
      <c r="L2566" s="221"/>
      <c r="M2566" s="221"/>
      <c r="N2566" s="245"/>
      <c r="O2566" s="231"/>
      <c r="P2566" s="209"/>
      <c r="Q2566" s="210"/>
      <c r="R2566" s="209"/>
      <c r="S2566" s="210"/>
      <c r="T2566" s="211"/>
      <c r="U2566" s="211"/>
      <c r="V2566" s="211"/>
      <c r="W2566" s="212"/>
      <c r="X2566" s="212"/>
      <c r="Y2566" s="212"/>
    </row>
    <row r="2567" spans="6:25" s="71" customFormat="1" ht="6" customHeight="1" outlineLevel="4" x14ac:dyDescent="0.2">
      <c r="F2567" s="207"/>
      <c r="G2567" s="208"/>
      <c r="H2567" s="20"/>
      <c r="I2567" s="212"/>
      <c r="J2567" s="208"/>
      <c r="K2567" s="213"/>
      <c r="L2567" s="214"/>
      <c r="M2567" s="213"/>
      <c r="N2567" s="241"/>
      <c r="O2567" s="214"/>
      <c r="P2567" s="209"/>
      <c r="Q2567" s="210"/>
      <c r="R2567" s="209"/>
      <c r="S2567" s="210"/>
      <c r="T2567" s="211"/>
      <c r="U2567" s="211"/>
      <c r="V2567" s="211"/>
      <c r="W2567" s="212"/>
      <c r="X2567" s="212"/>
      <c r="Y2567" s="212"/>
    </row>
    <row r="2568" spans="6:25" s="81" customFormat="1" ht="11.25" outlineLevel="5" x14ac:dyDescent="0.2">
      <c r="F2568" s="82"/>
      <c r="G2568" s="83"/>
      <c r="H2568" s="21" t="str">
        <f>IF(AND(H2567&lt;&gt;"Výkaz výměr:",I2567=""),"Výkaz výměr:","")</f>
        <v>Výkaz výměr:</v>
      </c>
      <c r="I2568" s="84" t="s">
        <v>2253</v>
      </c>
      <c r="J2568" s="215"/>
      <c r="L2568" s="85"/>
      <c r="M2568" s="216">
        <v>0</v>
      </c>
      <c r="N2568" s="244"/>
      <c r="O2568" s="85"/>
      <c r="P2568" s="86"/>
      <c r="Q2568" s="85"/>
      <c r="R2568" s="85"/>
      <c r="S2568" s="85"/>
      <c r="T2568" s="87" t="s">
        <v>14</v>
      </c>
      <c r="U2568" s="85"/>
      <c r="V2568" s="85"/>
      <c r="W2568" s="88"/>
    </row>
    <row r="2569" spans="6:25" s="81" customFormat="1" ht="11.25" outlineLevel="5" x14ac:dyDescent="0.2">
      <c r="F2569" s="82"/>
      <c r="G2569" s="83"/>
      <c r="H2569" s="21" t="str">
        <f>IF(AND(H2568&lt;&gt;"Výkaz výměr:",I2568=""),"Výkaz výměr:","")</f>
        <v/>
      </c>
      <c r="I2569" s="84" t="s">
        <v>1359</v>
      </c>
      <c r="J2569" s="215"/>
      <c r="L2569" s="85"/>
      <c r="M2569" s="216">
        <v>0</v>
      </c>
      <c r="N2569" s="244"/>
      <c r="O2569" s="85"/>
      <c r="P2569" s="86"/>
      <c r="Q2569" s="85"/>
      <c r="R2569" s="85"/>
      <c r="S2569" s="85"/>
      <c r="T2569" s="87" t="s">
        <v>14</v>
      </c>
      <c r="U2569" s="85"/>
      <c r="V2569" s="85"/>
      <c r="W2569" s="88"/>
    </row>
    <row r="2570" spans="6:25" s="81" customFormat="1" ht="11.25" outlineLevel="5" x14ac:dyDescent="0.2">
      <c r="F2570" s="82"/>
      <c r="G2570" s="83"/>
      <c r="H2570" s="21" t="str">
        <f>IF(AND(H2569&lt;&gt;"Výkaz výměr:",I2569=""),"Výkaz výměr:","")</f>
        <v/>
      </c>
      <c r="I2570" s="84" t="s">
        <v>214</v>
      </c>
      <c r="J2570" s="215"/>
      <c r="L2570" s="85"/>
      <c r="M2570" s="216">
        <v>125.75</v>
      </c>
      <c r="N2570" s="244"/>
      <c r="O2570" s="85"/>
      <c r="P2570" s="86"/>
      <c r="Q2570" s="85"/>
      <c r="R2570" s="85"/>
      <c r="S2570" s="85"/>
      <c r="T2570" s="87" t="s">
        <v>14</v>
      </c>
      <c r="U2570" s="85"/>
      <c r="V2570" s="85"/>
      <c r="W2570" s="88"/>
    </row>
    <row r="2571" spans="6:25" s="81" customFormat="1" ht="11.25" outlineLevel="5" x14ac:dyDescent="0.2">
      <c r="F2571" s="82"/>
      <c r="G2571" s="83"/>
      <c r="H2571" s="21" t="str">
        <f>IF(AND(H2570&lt;&gt;"Výkaz výměr:",I2570=""),"Výkaz výměr:","")</f>
        <v/>
      </c>
      <c r="I2571" s="84" t="s">
        <v>1541</v>
      </c>
      <c r="J2571" s="215"/>
      <c r="L2571" s="85"/>
      <c r="M2571" s="216">
        <v>0</v>
      </c>
      <c r="N2571" s="244"/>
      <c r="O2571" s="85"/>
      <c r="P2571" s="86"/>
      <c r="Q2571" s="85"/>
      <c r="R2571" s="85"/>
      <c r="S2571" s="85"/>
      <c r="T2571" s="87" t="s">
        <v>14</v>
      </c>
      <c r="U2571" s="85"/>
      <c r="V2571" s="85"/>
      <c r="W2571" s="88"/>
    </row>
    <row r="2572" spans="6:25" s="81" customFormat="1" ht="11.25" outlineLevel="5" x14ac:dyDescent="0.2">
      <c r="F2572" s="82"/>
      <c r="G2572" s="83"/>
      <c r="H2572" s="21" t="str">
        <f>IF(AND(H2571&lt;&gt;"Výkaz výměr:",I2571=""),"Výkaz výměr:","")</f>
        <v/>
      </c>
      <c r="I2572" s="84" t="s">
        <v>142</v>
      </c>
      <c r="J2572" s="215"/>
      <c r="L2572" s="85"/>
      <c r="M2572" s="216">
        <v>68.400000000000006</v>
      </c>
      <c r="N2572" s="244"/>
      <c r="O2572" s="85"/>
      <c r="P2572" s="86"/>
      <c r="Q2572" s="85"/>
      <c r="R2572" s="85"/>
      <c r="S2572" s="85"/>
      <c r="T2572" s="87" t="s">
        <v>14</v>
      </c>
      <c r="U2572" s="85"/>
      <c r="V2572" s="85"/>
      <c r="W2572" s="88"/>
    </row>
    <row r="2573" spans="6:25" s="205" customFormat="1" ht="12" outlineLevel="4" x14ac:dyDescent="0.2">
      <c r="F2573" s="72">
        <v>228</v>
      </c>
      <c r="G2573" s="73" t="s">
        <v>13</v>
      </c>
      <c r="H2573" s="74" t="s">
        <v>303</v>
      </c>
      <c r="I2573" s="75" t="s">
        <v>1400</v>
      </c>
      <c r="J2573" s="73" t="s">
        <v>15</v>
      </c>
      <c r="K2573" s="76">
        <v>125.75</v>
      </c>
      <c r="L2573" s="77">
        <v>10</v>
      </c>
      <c r="M2573" s="206">
        <v>138.32499999999999</v>
      </c>
      <c r="N2573" s="232"/>
      <c r="O2573" s="77">
        <f>M2573*N2573</f>
        <v>0</v>
      </c>
      <c r="P2573" s="79"/>
      <c r="Q2573" s="80">
        <f>M2573*P2573</f>
        <v>0</v>
      </c>
      <c r="R2573" s="79"/>
      <c r="S2573" s="80">
        <f>M2573*R2573</f>
        <v>0</v>
      </c>
      <c r="T2573" s="78">
        <v>15</v>
      </c>
      <c r="U2573" s="78">
        <f>O2573*(T2573/100)</f>
        <v>0</v>
      </c>
      <c r="V2573" s="78">
        <f>O2573+U2573</f>
        <v>0</v>
      </c>
      <c r="W2573" s="75"/>
      <c r="X2573" s="96" t="s">
        <v>1123</v>
      </c>
      <c r="Y2573" s="96">
        <v>1</v>
      </c>
    </row>
    <row r="2574" spans="6:25" s="71" customFormat="1" ht="12" outlineLevel="4" x14ac:dyDescent="0.2">
      <c r="F2574" s="207"/>
      <c r="G2574" s="208"/>
      <c r="H2574" s="19" t="s">
        <v>1053</v>
      </c>
      <c r="I2574" s="228"/>
      <c r="J2574" s="221"/>
      <c r="K2574" s="221"/>
      <c r="L2574" s="221"/>
      <c r="M2574" s="221"/>
      <c r="N2574" s="245"/>
      <c r="O2574" s="231"/>
      <c r="P2574" s="209"/>
      <c r="Q2574" s="210"/>
      <c r="R2574" s="209"/>
      <c r="S2574" s="210"/>
      <c r="T2574" s="211"/>
      <c r="U2574" s="211"/>
      <c r="V2574" s="211"/>
      <c r="W2574" s="212"/>
      <c r="X2574" s="212"/>
      <c r="Y2574" s="212"/>
    </row>
    <row r="2575" spans="6:25" s="71" customFormat="1" ht="6" customHeight="1" outlineLevel="4" x14ac:dyDescent="0.2">
      <c r="F2575" s="207"/>
      <c r="G2575" s="208"/>
      <c r="H2575" s="20"/>
      <c r="I2575" s="212"/>
      <c r="J2575" s="208"/>
      <c r="K2575" s="213"/>
      <c r="L2575" s="214"/>
      <c r="M2575" s="213"/>
      <c r="N2575" s="241"/>
      <c r="O2575" s="214"/>
      <c r="P2575" s="209"/>
      <c r="Q2575" s="210"/>
      <c r="R2575" s="209"/>
      <c r="S2575" s="210"/>
      <c r="T2575" s="211"/>
      <c r="U2575" s="211"/>
      <c r="V2575" s="211"/>
      <c r="W2575" s="212"/>
      <c r="X2575" s="212"/>
      <c r="Y2575" s="212"/>
    </row>
    <row r="2576" spans="6:25" s="81" customFormat="1" ht="22.5" outlineLevel="5" x14ac:dyDescent="0.2">
      <c r="F2576" s="82"/>
      <c r="G2576" s="83"/>
      <c r="H2576" s="21" t="str">
        <f>IF(AND(H2575&lt;&gt;"Výkaz výměr:",I2575=""),"Výkaz výměr:","")</f>
        <v>Výkaz výměr:</v>
      </c>
      <c r="I2576" s="84" t="s">
        <v>3201</v>
      </c>
      <c r="J2576" s="215"/>
      <c r="L2576" s="85"/>
      <c r="M2576" s="216">
        <v>0</v>
      </c>
      <c r="N2576" s="244"/>
      <c r="O2576" s="85"/>
      <c r="P2576" s="86"/>
      <c r="Q2576" s="85"/>
      <c r="R2576" s="85"/>
      <c r="S2576" s="85"/>
      <c r="T2576" s="87" t="s">
        <v>14</v>
      </c>
      <c r="U2576" s="85"/>
      <c r="V2576" s="85"/>
      <c r="W2576" s="88"/>
    </row>
    <row r="2577" spans="6:25" s="81" customFormat="1" ht="11.25" outlineLevel="5" x14ac:dyDescent="0.2">
      <c r="F2577" s="82"/>
      <c r="G2577" s="83"/>
      <c r="H2577" s="21" t="str">
        <f>IF(AND(H2576&lt;&gt;"Výkaz výměr:",I2576=""),"Výkaz výměr:","")</f>
        <v/>
      </c>
      <c r="I2577" s="84" t="s">
        <v>1740</v>
      </c>
      <c r="J2577" s="215"/>
      <c r="L2577" s="85"/>
      <c r="M2577" s="216">
        <v>0</v>
      </c>
      <c r="N2577" s="244"/>
      <c r="O2577" s="85"/>
      <c r="P2577" s="86"/>
      <c r="Q2577" s="85"/>
      <c r="R2577" s="85"/>
      <c r="S2577" s="85"/>
      <c r="T2577" s="87" t="s">
        <v>14</v>
      </c>
      <c r="U2577" s="85"/>
      <c r="V2577" s="85"/>
      <c r="W2577" s="88"/>
    </row>
    <row r="2578" spans="6:25" s="81" customFormat="1" ht="11.25" outlineLevel="5" x14ac:dyDescent="0.2">
      <c r="F2578" s="82"/>
      <c r="G2578" s="83"/>
      <c r="H2578" s="21" t="str">
        <f>IF(AND(H2577&lt;&gt;"Výkaz výměr:",I2577=""),"Výkaz výměr:","")</f>
        <v/>
      </c>
      <c r="I2578" s="84" t="s">
        <v>1639</v>
      </c>
      <c r="J2578" s="215"/>
      <c r="L2578" s="85"/>
      <c r="M2578" s="216">
        <v>92.14</v>
      </c>
      <c r="N2578" s="244"/>
      <c r="O2578" s="85"/>
      <c r="P2578" s="86"/>
      <c r="Q2578" s="85"/>
      <c r="R2578" s="85"/>
      <c r="S2578" s="85"/>
      <c r="T2578" s="87" t="s">
        <v>14</v>
      </c>
      <c r="U2578" s="85"/>
      <c r="V2578" s="85"/>
      <c r="W2578" s="88"/>
    </row>
    <row r="2579" spans="6:25" s="81" customFormat="1" ht="11.25" outlineLevel="5" x14ac:dyDescent="0.2">
      <c r="F2579" s="82"/>
      <c r="G2579" s="83"/>
      <c r="H2579" s="21" t="str">
        <f>IF(AND(H2578&lt;&gt;"Výkaz výměr:",I2578=""),"Výkaz výměr:","")</f>
        <v/>
      </c>
      <c r="I2579" s="84" t="s">
        <v>2472</v>
      </c>
      <c r="J2579" s="215"/>
      <c r="L2579" s="85"/>
      <c r="M2579" s="216">
        <v>0</v>
      </c>
      <c r="N2579" s="244"/>
      <c r="O2579" s="85"/>
      <c r="P2579" s="86"/>
      <c r="Q2579" s="85"/>
      <c r="R2579" s="85"/>
      <c r="S2579" s="85"/>
      <c r="T2579" s="87" t="s">
        <v>14</v>
      </c>
      <c r="U2579" s="85"/>
      <c r="V2579" s="85"/>
      <c r="W2579" s="88"/>
    </row>
    <row r="2580" spans="6:25" s="81" customFormat="1" ht="11.25" outlineLevel="5" x14ac:dyDescent="0.2">
      <c r="F2580" s="82"/>
      <c r="G2580" s="83"/>
      <c r="H2580" s="21" t="str">
        <f>IF(AND(H2579&lt;&gt;"Výkaz výměr:",I2579=""),"Výkaz výměr:","")</f>
        <v/>
      </c>
      <c r="I2580" s="84" t="s">
        <v>1221</v>
      </c>
      <c r="J2580" s="215"/>
      <c r="L2580" s="85"/>
      <c r="M2580" s="216">
        <v>33.61</v>
      </c>
      <c r="N2580" s="244"/>
      <c r="O2580" s="85"/>
      <c r="P2580" s="86"/>
      <c r="Q2580" s="85"/>
      <c r="R2580" s="85"/>
      <c r="S2580" s="85"/>
      <c r="T2580" s="87" t="s">
        <v>14</v>
      </c>
      <c r="U2580" s="85"/>
      <c r="V2580" s="85"/>
      <c r="W2580" s="88"/>
    </row>
    <row r="2581" spans="6:25" s="205" customFormat="1" ht="24" outlineLevel="4" x14ac:dyDescent="0.2">
      <c r="F2581" s="72">
        <v>229</v>
      </c>
      <c r="G2581" s="73" t="s">
        <v>13</v>
      </c>
      <c r="H2581" s="74" t="s">
        <v>302</v>
      </c>
      <c r="I2581" s="75" t="s">
        <v>3136</v>
      </c>
      <c r="J2581" s="73" t="s">
        <v>15</v>
      </c>
      <c r="K2581" s="76">
        <v>68.400000000000006</v>
      </c>
      <c r="L2581" s="77">
        <v>10</v>
      </c>
      <c r="M2581" s="206">
        <v>75.240000000000009</v>
      </c>
      <c r="N2581" s="232"/>
      <c r="O2581" s="77">
        <f>M2581*N2581</f>
        <v>0</v>
      </c>
      <c r="P2581" s="79"/>
      <c r="Q2581" s="80">
        <f>M2581*P2581</f>
        <v>0</v>
      </c>
      <c r="R2581" s="79"/>
      <c r="S2581" s="80">
        <f>M2581*R2581</f>
        <v>0</v>
      </c>
      <c r="T2581" s="78">
        <v>15</v>
      </c>
      <c r="U2581" s="78">
        <f>O2581*(T2581/100)</f>
        <v>0</v>
      </c>
      <c r="V2581" s="78">
        <f>O2581+U2581</f>
        <v>0</v>
      </c>
      <c r="W2581" s="75"/>
      <c r="X2581" s="96" t="s">
        <v>1261</v>
      </c>
      <c r="Y2581" s="96">
        <v>1</v>
      </c>
    </row>
    <row r="2582" spans="6:25" s="71" customFormat="1" ht="33.75" outlineLevel="4" x14ac:dyDescent="0.2">
      <c r="F2582" s="207"/>
      <c r="G2582" s="208"/>
      <c r="H2582" s="19" t="s">
        <v>1053</v>
      </c>
      <c r="I2582" s="228" t="s">
        <v>3355</v>
      </c>
      <c r="J2582" s="221"/>
      <c r="K2582" s="221"/>
      <c r="L2582" s="221"/>
      <c r="M2582" s="221"/>
      <c r="N2582" s="245"/>
      <c r="O2582" s="231"/>
      <c r="P2582" s="209"/>
      <c r="Q2582" s="210"/>
      <c r="R2582" s="209"/>
      <c r="S2582" s="210"/>
      <c r="T2582" s="211"/>
      <c r="U2582" s="211"/>
      <c r="V2582" s="211"/>
      <c r="W2582" s="212"/>
      <c r="X2582" s="212"/>
      <c r="Y2582" s="212"/>
    </row>
    <row r="2583" spans="6:25" s="71" customFormat="1" ht="6" customHeight="1" outlineLevel="4" x14ac:dyDescent="0.2">
      <c r="F2583" s="207"/>
      <c r="G2583" s="208"/>
      <c r="H2583" s="20"/>
      <c r="I2583" s="212"/>
      <c r="J2583" s="208"/>
      <c r="K2583" s="213"/>
      <c r="L2583" s="214"/>
      <c r="M2583" s="213"/>
      <c r="N2583" s="241"/>
      <c r="O2583" s="214"/>
      <c r="P2583" s="209"/>
      <c r="Q2583" s="210"/>
      <c r="R2583" s="209"/>
      <c r="S2583" s="210"/>
      <c r="T2583" s="211"/>
      <c r="U2583" s="211"/>
      <c r="V2583" s="211"/>
      <c r="W2583" s="212"/>
      <c r="X2583" s="212"/>
      <c r="Y2583" s="212"/>
    </row>
    <row r="2584" spans="6:25" s="81" customFormat="1" ht="22.5" outlineLevel="5" x14ac:dyDescent="0.2">
      <c r="F2584" s="82"/>
      <c r="G2584" s="83"/>
      <c r="H2584" s="21" t="str">
        <f t="shared" ref="H2584:H2592" si="75">IF(AND(H2583&lt;&gt;"Výkaz výměr:",I2583=""),"Výkaz výměr:","")</f>
        <v>Výkaz výměr:</v>
      </c>
      <c r="I2584" s="84" t="s">
        <v>3201</v>
      </c>
      <c r="J2584" s="215"/>
      <c r="L2584" s="85"/>
      <c r="M2584" s="216">
        <v>0</v>
      </c>
      <c r="N2584" s="244"/>
      <c r="O2584" s="85"/>
      <c r="P2584" s="86"/>
      <c r="Q2584" s="85"/>
      <c r="R2584" s="85"/>
      <c r="S2584" s="85"/>
      <c r="T2584" s="87" t="s">
        <v>14</v>
      </c>
      <c r="U2584" s="85"/>
      <c r="V2584" s="85"/>
      <c r="W2584" s="88"/>
    </row>
    <row r="2585" spans="6:25" s="81" customFormat="1" ht="11.25" outlineLevel="5" x14ac:dyDescent="0.2">
      <c r="F2585" s="82"/>
      <c r="G2585" s="83"/>
      <c r="H2585" s="21" t="str">
        <f t="shared" si="75"/>
        <v/>
      </c>
      <c r="I2585" s="84" t="s">
        <v>2458</v>
      </c>
      <c r="J2585" s="215"/>
      <c r="L2585" s="85"/>
      <c r="M2585" s="216">
        <v>0</v>
      </c>
      <c r="N2585" s="244"/>
      <c r="O2585" s="85"/>
      <c r="P2585" s="86"/>
      <c r="Q2585" s="85"/>
      <c r="R2585" s="85"/>
      <c r="S2585" s="85"/>
      <c r="T2585" s="87" t="s">
        <v>14</v>
      </c>
      <c r="U2585" s="85"/>
      <c r="V2585" s="85"/>
      <c r="W2585" s="88"/>
    </row>
    <row r="2586" spans="6:25" s="81" customFormat="1" ht="11.25" outlineLevel="5" x14ac:dyDescent="0.2">
      <c r="F2586" s="82"/>
      <c r="G2586" s="83"/>
      <c r="H2586" s="21" t="str">
        <f t="shared" si="75"/>
        <v/>
      </c>
      <c r="I2586" s="84" t="s">
        <v>436</v>
      </c>
      <c r="J2586" s="215"/>
      <c r="L2586" s="85"/>
      <c r="M2586" s="216">
        <v>0.24</v>
      </c>
      <c r="N2586" s="244"/>
      <c r="O2586" s="85"/>
      <c r="P2586" s="86"/>
      <c r="Q2586" s="85"/>
      <c r="R2586" s="85"/>
      <c r="S2586" s="85"/>
      <c r="T2586" s="87" t="s">
        <v>14</v>
      </c>
      <c r="U2586" s="85"/>
      <c r="V2586" s="85"/>
      <c r="W2586" s="88"/>
    </row>
    <row r="2587" spans="6:25" s="81" customFormat="1" ht="11.25" outlineLevel="5" x14ac:dyDescent="0.2">
      <c r="F2587" s="82"/>
      <c r="G2587" s="83"/>
      <c r="H2587" s="21" t="str">
        <f t="shared" si="75"/>
        <v/>
      </c>
      <c r="I2587" s="84" t="s">
        <v>2440</v>
      </c>
      <c r="J2587" s="215"/>
      <c r="L2587" s="85"/>
      <c r="M2587" s="216">
        <v>0</v>
      </c>
      <c r="N2587" s="244"/>
      <c r="O2587" s="85"/>
      <c r="P2587" s="86"/>
      <c r="Q2587" s="85"/>
      <c r="R2587" s="85"/>
      <c r="S2587" s="85"/>
      <c r="T2587" s="87" t="s">
        <v>14</v>
      </c>
      <c r="U2587" s="85"/>
      <c r="V2587" s="85"/>
      <c r="W2587" s="88"/>
    </row>
    <row r="2588" spans="6:25" s="81" customFormat="1" ht="11.25" outlineLevel="5" x14ac:dyDescent="0.2">
      <c r="F2588" s="82"/>
      <c r="G2588" s="83"/>
      <c r="H2588" s="21" t="str">
        <f t="shared" si="75"/>
        <v/>
      </c>
      <c r="I2588" s="84" t="s">
        <v>1301</v>
      </c>
      <c r="J2588" s="215"/>
      <c r="L2588" s="85"/>
      <c r="M2588" s="216">
        <v>15.64</v>
      </c>
      <c r="N2588" s="244"/>
      <c r="O2588" s="85"/>
      <c r="P2588" s="86"/>
      <c r="Q2588" s="85"/>
      <c r="R2588" s="85"/>
      <c r="S2588" s="85"/>
      <c r="T2588" s="87" t="s">
        <v>14</v>
      </c>
      <c r="U2588" s="85"/>
      <c r="V2588" s="85"/>
      <c r="W2588" s="88"/>
    </row>
    <row r="2589" spans="6:25" s="81" customFormat="1" ht="11.25" outlineLevel="5" x14ac:dyDescent="0.2">
      <c r="F2589" s="82"/>
      <c r="G2589" s="83"/>
      <c r="H2589" s="21" t="str">
        <f t="shared" si="75"/>
        <v/>
      </c>
      <c r="I2589" s="84" t="s">
        <v>2485</v>
      </c>
      <c r="J2589" s="215"/>
      <c r="L2589" s="85"/>
      <c r="M2589" s="216">
        <v>0</v>
      </c>
      <c r="N2589" s="244"/>
      <c r="O2589" s="85"/>
      <c r="P2589" s="86"/>
      <c r="Q2589" s="85"/>
      <c r="R2589" s="85"/>
      <c r="S2589" s="85"/>
      <c r="T2589" s="87" t="s">
        <v>14</v>
      </c>
      <c r="U2589" s="85"/>
      <c r="V2589" s="85"/>
      <c r="W2589" s="88"/>
    </row>
    <row r="2590" spans="6:25" s="81" customFormat="1" ht="11.25" outlineLevel="5" x14ac:dyDescent="0.2">
      <c r="F2590" s="82"/>
      <c r="G2590" s="83"/>
      <c r="H2590" s="21" t="str">
        <f t="shared" si="75"/>
        <v/>
      </c>
      <c r="I2590" s="84" t="s">
        <v>1476</v>
      </c>
      <c r="J2590" s="215"/>
      <c r="L2590" s="85"/>
      <c r="M2590" s="216">
        <v>21.32</v>
      </c>
      <c r="N2590" s="244"/>
      <c r="O2590" s="85"/>
      <c r="P2590" s="86"/>
      <c r="Q2590" s="85"/>
      <c r="R2590" s="85"/>
      <c r="S2590" s="85"/>
      <c r="T2590" s="87" t="s">
        <v>14</v>
      </c>
      <c r="U2590" s="85"/>
      <c r="V2590" s="85"/>
      <c r="W2590" s="88"/>
    </row>
    <row r="2591" spans="6:25" s="81" customFormat="1" ht="11.25" outlineLevel="5" x14ac:dyDescent="0.2">
      <c r="F2591" s="82"/>
      <c r="G2591" s="83"/>
      <c r="H2591" s="21" t="str">
        <f t="shared" si="75"/>
        <v/>
      </c>
      <c r="I2591" s="84" t="s">
        <v>2530</v>
      </c>
      <c r="J2591" s="215"/>
      <c r="L2591" s="85"/>
      <c r="M2591" s="216">
        <v>0</v>
      </c>
      <c r="N2591" s="244"/>
      <c r="O2591" s="85"/>
      <c r="P2591" s="86"/>
      <c r="Q2591" s="85"/>
      <c r="R2591" s="85"/>
      <c r="S2591" s="85"/>
      <c r="T2591" s="87" t="s">
        <v>14</v>
      </c>
      <c r="U2591" s="85"/>
      <c r="V2591" s="85"/>
      <c r="W2591" s="88"/>
    </row>
    <row r="2592" spans="6:25" s="81" customFormat="1" ht="11.25" outlineLevel="5" x14ac:dyDescent="0.2">
      <c r="F2592" s="82"/>
      <c r="G2592" s="83"/>
      <c r="H2592" s="21" t="str">
        <f t="shared" si="75"/>
        <v/>
      </c>
      <c r="I2592" s="84" t="s">
        <v>1218</v>
      </c>
      <c r="J2592" s="215"/>
      <c r="L2592" s="85"/>
      <c r="M2592" s="216">
        <v>31.200000000000003</v>
      </c>
      <c r="N2592" s="244"/>
      <c r="O2592" s="85"/>
      <c r="P2592" s="86"/>
      <c r="Q2592" s="85"/>
      <c r="R2592" s="85"/>
      <c r="S2592" s="85"/>
      <c r="T2592" s="87" t="s">
        <v>14</v>
      </c>
      <c r="U2592" s="85"/>
      <c r="V2592" s="85"/>
      <c r="W2592" s="88"/>
    </row>
    <row r="2593" spans="6:25" s="205" customFormat="1" ht="12" outlineLevel="4" x14ac:dyDescent="0.2">
      <c r="F2593" s="72">
        <v>230</v>
      </c>
      <c r="G2593" s="73" t="s">
        <v>34</v>
      </c>
      <c r="H2593" s="74" t="s">
        <v>584</v>
      </c>
      <c r="I2593" s="75" t="s">
        <v>2491</v>
      </c>
      <c r="J2593" s="73" t="s">
        <v>38</v>
      </c>
      <c r="K2593" s="76">
        <v>274.82100000000003</v>
      </c>
      <c r="L2593" s="77">
        <v>0</v>
      </c>
      <c r="M2593" s="206">
        <v>274.82100000000003</v>
      </c>
      <c r="N2593" s="232"/>
      <c r="O2593" s="77">
        <f>M2593*N2593</f>
        <v>0</v>
      </c>
      <c r="P2593" s="79"/>
      <c r="Q2593" s="80">
        <f>M2593*P2593</f>
        <v>0</v>
      </c>
      <c r="R2593" s="79"/>
      <c r="S2593" s="80">
        <f>M2593*R2593</f>
        <v>0</v>
      </c>
      <c r="T2593" s="78">
        <v>15</v>
      </c>
      <c r="U2593" s="78">
        <f>O2593*(T2593/100)</f>
        <v>0</v>
      </c>
      <c r="V2593" s="78">
        <f>O2593+U2593</f>
        <v>0</v>
      </c>
      <c r="W2593" s="75"/>
      <c r="X2593" s="96" t="s">
        <v>1261</v>
      </c>
      <c r="Y2593" s="96">
        <v>1</v>
      </c>
    </row>
    <row r="2594" spans="6:25" s="71" customFormat="1" ht="12" outlineLevel="4" x14ac:dyDescent="0.2">
      <c r="F2594" s="207"/>
      <c r="G2594" s="208"/>
      <c r="H2594" s="19" t="s">
        <v>1053</v>
      </c>
      <c r="I2594" s="228" t="s">
        <v>2460</v>
      </c>
      <c r="J2594" s="221"/>
      <c r="K2594" s="221"/>
      <c r="L2594" s="221"/>
      <c r="M2594" s="221"/>
      <c r="N2594" s="245"/>
      <c r="O2594" s="231"/>
      <c r="P2594" s="209"/>
      <c r="Q2594" s="210"/>
      <c r="R2594" s="209"/>
      <c r="S2594" s="210"/>
      <c r="T2594" s="211"/>
      <c r="U2594" s="211"/>
      <c r="V2594" s="211"/>
      <c r="W2594" s="212"/>
      <c r="X2594" s="212"/>
      <c r="Y2594" s="212"/>
    </row>
    <row r="2595" spans="6:25" s="71" customFormat="1" ht="6" customHeight="1" outlineLevel="4" x14ac:dyDescent="0.2">
      <c r="F2595" s="207"/>
      <c r="G2595" s="208"/>
      <c r="H2595" s="20"/>
      <c r="I2595" s="212"/>
      <c r="J2595" s="208"/>
      <c r="K2595" s="213"/>
      <c r="L2595" s="214"/>
      <c r="M2595" s="213"/>
      <c r="N2595" s="241"/>
      <c r="O2595" s="214"/>
      <c r="P2595" s="209"/>
      <c r="Q2595" s="210"/>
      <c r="R2595" s="209"/>
      <c r="S2595" s="210"/>
      <c r="T2595" s="211"/>
      <c r="U2595" s="211"/>
      <c r="V2595" s="211"/>
      <c r="W2595" s="212"/>
      <c r="X2595" s="212"/>
      <c r="Y2595" s="212"/>
    </row>
    <row r="2596" spans="6:25" s="81" customFormat="1" ht="22.5" outlineLevel="5" x14ac:dyDescent="0.2">
      <c r="F2596" s="82"/>
      <c r="G2596" s="83"/>
      <c r="H2596" s="21" t="str">
        <f>IF(AND(H2595&lt;&gt;"Výkaz výměr:",I2595=""),"Výkaz výměr:","")</f>
        <v>Výkaz výměr:</v>
      </c>
      <c r="I2596" s="84" t="s">
        <v>3245</v>
      </c>
      <c r="J2596" s="215"/>
      <c r="L2596" s="85"/>
      <c r="M2596" s="216">
        <v>0</v>
      </c>
      <c r="N2596" s="244"/>
      <c r="O2596" s="85"/>
      <c r="P2596" s="86"/>
      <c r="Q2596" s="85"/>
      <c r="R2596" s="85"/>
      <c r="S2596" s="85"/>
      <c r="T2596" s="87" t="s">
        <v>14</v>
      </c>
      <c r="U2596" s="85"/>
      <c r="V2596" s="85"/>
      <c r="W2596" s="88"/>
    </row>
    <row r="2597" spans="6:25" s="81" customFormat="1" ht="11.25" outlineLevel="5" x14ac:dyDescent="0.2">
      <c r="F2597" s="82"/>
      <c r="G2597" s="83"/>
      <c r="H2597" s="21" t="str">
        <f>IF(AND(H2596&lt;&gt;"Výkaz výměr:",I2596=""),"Výkaz výměr:","")</f>
        <v/>
      </c>
      <c r="I2597" s="84" t="s">
        <v>251</v>
      </c>
      <c r="J2597" s="215"/>
      <c r="L2597" s="85"/>
      <c r="M2597" s="216">
        <v>79.528000000000006</v>
      </c>
      <c r="N2597" s="244"/>
      <c r="O2597" s="85"/>
      <c r="P2597" s="86"/>
      <c r="Q2597" s="85"/>
      <c r="R2597" s="85"/>
      <c r="S2597" s="85"/>
      <c r="T2597" s="87" t="s">
        <v>14</v>
      </c>
      <c r="U2597" s="85"/>
      <c r="V2597" s="85"/>
      <c r="W2597" s="88"/>
    </row>
    <row r="2598" spans="6:25" s="81" customFormat="1" ht="22.5" outlineLevel="5" x14ac:dyDescent="0.2">
      <c r="F2598" s="82"/>
      <c r="G2598" s="83"/>
      <c r="H2598" s="21" t="str">
        <f>IF(AND(H2597&lt;&gt;"Výkaz výměr:",I2597=""),"Výkaz výměr:","")</f>
        <v/>
      </c>
      <c r="I2598" s="84" t="s">
        <v>3202</v>
      </c>
      <c r="J2598" s="215"/>
      <c r="L2598" s="85"/>
      <c r="M2598" s="216">
        <v>0</v>
      </c>
      <c r="N2598" s="244"/>
      <c r="O2598" s="85"/>
      <c r="P2598" s="86"/>
      <c r="Q2598" s="85"/>
      <c r="R2598" s="85"/>
      <c r="S2598" s="85"/>
      <c r="T2598" s="87" t="s">
        <v>14</v>
      </c>
      <c r="U2598" s="85"/>
      <c r="V2598" s="85"/>
      <c r="W2598" s="88"/>
    </row>
    <row r="2599" spans="6:25" s="81" customFormat="1" ht="11.25" outlineLevel="5" x14ac:dyDescent="0.2">
      <c r="F2599" s="82"/>
      <c r="G2599" s="83"/>
      <c r="H2599" s="21" t="str">
        <f>IF(AND(H2598&lt;&gt;"Výkaz výměr:",I2598=""),"Výkaz výměr:","")</f>
        <v/>
      </c>
      <c r="I2599" s="84" t="s">
        <v>284</v>
      </c>
      <c r="J2599" s="215"/>
      <c r="L2599" s="85"/>
      <c r="M2599" s="216">
        <v>195.29300000000001</v>
      </c>
      <c r="N2599" s="244"/>
      <c r="O2599" s="85"/>
      <c r="P2599" s="86"/>
      <c r="Q2599" s="85"/>
      <c r="R2599" s="85"/>
      <c r="S2599" s="85"/>
      <c r="T2599" s="87" t="s">
        <v>14</v>
      </c>
      <c r="U2599" s="85"/>
      <c r="V2599" s="85"/>
      <c r="W2599" s="88"/>
    </row>
    <row r="2600" spans="6:25" s="6" customFormat="1" ht="12.75" customHeight="1" outlineLevel="4" x14ac:dyDescent="0.2">
      <c r="F2600" s="7"/>
      <c r="G2600" s="8"/>
      <c r="H2600" s="8"/>
      <c r="I2600" s="217"/>
      <c r="J2600" s="218"/>
      <c r="K2600" s="219"/>
      <c r="L2600" s="220"/>
      <c r="M2600" s="219"/>
      <c r="N2600" s="242"/>
      <c r="O2600" s="11"/>
      <c r="P2600" s="12"/>
      <c r="Q2600" s="11"/>
      <c r="R2600" s="11"/>
      <c r="S2600" s="11"/>
      <c r="T2600" s="5" t="s">
        <v>14</v>
      </c>
      <c r="U2600" s="11"/>
      <c r="V2600" s="11"/>
      <c r="W2600" s="11"/>
    </row>
    <row r="2601" spans="6:25" s="60" customFormat="1" ht="16.5" customHeight="1" outlineLevel="3" x14ac:dyDescent="0.2">
      <c r="F2601" s="61"/>
      <c r="G2601" s="62"/>
      <c r="H2601" s="63"/>
      <c r="I2601" s="227" t="s">
        <v>3675</v>
      </c>
      <c r="J2601" s="62"/>
      <c r="K2601" s="64"/>
      <c r="L2601" s="65"/>
      <c r="M2601" s="64"/>
      <c r="N2601" s="239"/>
      <c r="O2601" s="65">
        <f>SUBTOTAL(9,O2602:O2627)</f>
        <v>0</v>
      </c>
      <c r="P2601" s="67"/>
      <c r="Q2601" s="68">
        <f>SUBTOTAL(9,Q2602:Q2627)</f>
        <v>50.074349659200003</v>
      </c>
      <c r="R2601" s="65"/>
      <c r="S2601" s="68">
        <f>SUBTOTAL(9,S2602:S2627)</f>
        <v>0</v>
      </c>
      <c r="T2601" s="69" t="s">
        <v>14</v>
      </c>
      <c r="U2601" s="66">
        <f>SUBTOTAL(9,U2602:U2627)</f>
        <v>0</v>
      </c>
      <c r="V2601" s="66">
        <f>SUBTOTAL(9,V2602:V2627)</f>
        <v>0</v>
      </c>
      <c r="W2601" s="70"/>
      <c r="Y2601" s="66">
        <f>SUBTOTAL(9,Y2602:Y2627)</f>
        <v>3</v>
      </c>
    </row>
    <row r="2602" spans="6:25" s="205" customFormat="1" ht="24" outlineLevel="4" x14ac:dyDescent="0.2">
      <c r="F2602" s="72">
        <v>231</v>
      </c>
      <c r="G2602" s="73" t="s">
        <v>34</v>
      </c>
      <c r="H2602" s="74" t="s">
        <v>604</v>
      </c>
      <c r="I2602" s="75" t="s">
        <v>3129</v>
      </c>
      <c r="J2602" s="73" t="s">
        <v>39</v>
      </c>
      <c r="K2602" s="76">
        <v>21.986880000000003</v>
      </c>
      <c r="L2602" s="77">
        <v>0</v>
      </c>
      <c r="M2602" s="206">
        <v>21.986880000000003</v>
      </c>
      <c r="N2602" s="232"/>
      <c r="O2602" s="77">
        <f>M2602*N2602</f>
        <v>0</v>
      </c>
      <c r="P2602" s="79">
        <v>2.2563399999999998</v>
      </c>
      <c r="Q2602" s="80">
        <f>M2602*P2602</f>
        <v>49.609876819200004</v>
      </c>
      <c r="R2602" s="79"/>
      <c r="S2602" s="80">
        <f>M2602*R2602</f>
        <v>0</v>
      </c>
      <c r="T2602" s="78">
        <v>15</v>
      </c>
      <c r="U2602" s="78">
        <f>O2602*(T2602/100)</f>
        <v>0</v>
      </c>
      <c r="V2602" s="78">
        <f>O2602+U2602</f>
        <v>0</v>
      </c>
      <c r="W2602" s="75"/>
      <c r="X2602" s="96" t="s">
        <v>1162</v>
      </c>
      <c r="Y2602" s="96">
        <v>1</v>
      </c>
    </row>
    <row r="2603" spans="6:25" s="71" customFormat="1" ht="45" outlineLevel="4" x14ac:dyDescent="0.2">
      <c r="F2603" s="207"/>
      <c r="G2603" s="208"/>
      <c r="H2603" s="19" t="s">
        <v>1053</v>
      </c>
      <c r="I2603" s="228" t="s">
        <v>3343</v>
      </c>
      <c r="J2603" s="221"/>
      <c r="K2603" s="221"/>
      <c r="L2603" s="221"/>
      <c r="M2603" s="221"/>
      <c r="N2603" s="245"/>
      <c r="O2603" s="231"/>
      <c r="P2603" s="209"/>
      <c r="Q2603" s="210"/>
      <c r="R2603" s="209"/>
      <c r="S2603" s="210"/>
      <c r="T2603" s="211"/>
      <c r="U2603" s="211"/>
      <c r="V2603" s="211"/>
      <c r="W2603" s="212"/>
      <c r="X2603" s="212"/>
      <c r="Y2603" s="212"/>
    </row>
    <row r="2604" spans="6:25" s="71" customFormat="1" ht="6" customHeight="1" outlineLevel="4" x14ac:dyDescent="0.2">
      <c r="F2604" s="207"/>
      <c r="G2604" s="208"/>
      <c r="H2604" s="20"/>
      <c r="I2604" s="212"/>
      <c r="J2604" s="208"/>
      <c r="K2604" s="213"/>
      <c r="L2604" s="214"/>
      <c r="M2604" s="213"/>
      <c r="N2604" s="241"/>
      <c r="O2604" s="214"/>
      <c r="P2604" s="209"/>
      <c r="Q2604" s="210"/>
      <c r="R2604" s="209"/>
      <c r="S2604" s="210"/>
      <c r="T2604" s="211"/>
      <c r="U2604" s="211"/>
      <c r="V2604" s="211"/>
      <c r="W2604" s="212"/>
      <c r="X2604" s="212"/>
      <c r="Y2604" s="212"/>
    </row>
    <row r="2605" spans="6:25" s="81" customFormat="1" ht="11.25" outlineLevel="5" x14ac:dyDescent="0.2">
      <c r="F2605" s="82"/>
      <c r="G2605" s="83"/>
      <c r="H2605" s="21" t="str">
        <f t="shared" ref="H2605:H2612" si="76">IF(AND(H2604&lt;&gt;"Výkaz výměr:",I2604=""),"Výkaz výměr:","")</f>
        <v>Výkaz výměr:</v>
      </c>
      <c r="I2605" s="84" t="s">
        <v>2000</v>
      </c>
      <c r="J2605" s="215"/>
      <c r="L2605" s="85"/>
      <c r="M2605" s="216">
        <v>0</v>
      </c>
      <c r="N2605" s="244"/>
      <c r="O2605" s="85"/>
      <c r="P2605" s="86"/>
      <c r="Q2605" s="85"/>
      <c r="R2605" s="85"/>
      <c r="S2605" s="85"/>
      <c r="T2605" s="87" t="s">
        <v>14</v>
      </c>
      <c r="U2605" s="85"/>
      <c r="V2605" s="85"/>
      <c r="W2605" s="88"/>
    </row>
    <row r="2606" spans="6:25" s="81" customFormat="1" ht="11.25" outlineLevel="5" x14ac:dyDescent="0.2">
      <c r="F2606" s="82"/>
      <c r="G2606" s="83"/>
      <c r="H2606" s="21" t="str">
        <f t="shared" si="76"/>
        <v/>
      </c>
      <c r="I2606" s="84" t="s">
        <v>1684</v>
      </c>
      <c r="J2606" s="215"/>
      <c r="L2606" s="85"/>
      <c r="M2606" s="216">
        <v>0</v>
      </c>
      <c r="N2606" s="244"/>
      <c r="O2606" s="85"/>
      <c r="P2606" s="86"/>
      <c r="Q2606" s="85"/>
      <c r="R2606" s="85"/>
      <c r="S2606" s="85"/>
      <c r="T2606" s="87" t="s">
        <v>14</v>
      </c>
      <c r="U2606" s="85"/>
      <c r="V2606" s="85"/>
      <c r="W2606" s="88"/>
    </row>
    <row r="2607" spans="6:25" s="81" customFormat="1" ht="11.25" outlineLevel="5" x14ac:dyDescent="0.2">
      <c r="F2607" s="82"/>
      <c r="G2607" s="83"/>
      <c r="H2607" s="21" t="str">
        <f t="shared" si="76"/>
        <v/>
      </c>
      <c r="I2607" s="84" t="s">
        <v>1100</v>
      </c>
      <c r="J2607" s="215"/>
      <c r="L2607" s="85"/>
      <c r="M2607" s="216">
        <v>0</v>
      </c>
      <c r="N2607" s="244"/>
      <c r="O2607" s="85"/>
      <c r="P2607" s="86"/>
      <c r="Q2607" s="85"/>
      <c r="R2607" s="85"/>
      <c r="S2607" s="85"/>
      <c r="T2607" s="87" t="s">
        <v>14</v>
      </c>
      <c r="U2607" s="85"/>
      <c r="V2607" s="85"/>
      <c r="W2607" s="88"/>
    </row>
    <row r="2608" spans="6:25" s="81" customFormat="1" ht="11.25" outlineLevel="5" x14ac:dyDescent="0.2">
      <c r="F2608" s="82"/>
      <c r="G2608" s="83"/>
      <c r="H2608" s="21" t="str">
        <f t="shared" si="76"/>
        <v/>
      </c>
      <c r="I2608" s="84" t="s">
        <v>2406</v>
      </c>
      <c r="J2608" s="215"/>
      <c r="L2608" s="85"/>
      <c r="M2608" s="216">
        <v>8.3974400000000013</v>
      </c>
      <c r="N2608" s="244"/>
      <c r="O2608" s="85"/>
      <c r="P2608" s="86"/>
      <c r="Q2608" s="85"/>
      <c r="R2608" s="85"/>
      <c r="S2608" s="85"/>
      <c r="T2608" s="87" t="s">
        <v>14</v>
      </c>
      <c r="U2608" s="85"/>
      <c r="V2608" s="85"/>
      <c r="W2608" s="88"/>
    </row>
    <row r="2609" spans="6:25" s="81" customFormat="1" ht="11.25" outlineLevel="5" x14ac:dyDescent="0.2">
      <c r="F2609" s="82"/>
      <c r="G2609" s="83"/>
      <c r="H2609" s="21" t="str">
        <f t="shared" si="76"/>
        <v/>
      </c>
      <c r="I2609" s="84" t="s">
        <v>1101</v>
      </c>
      <c r="J2609" s="215"/>
      <c r="L2609" s="85"/>
      <c r="M2609" s="216">
        <v>0</v>
      </c>
      <c r="N2609" s="244"/>
      <c r="O2609" s="85"/>
      <c r="P2609" s="86"/>
      <c r="Q2609" s="85"/>
      <c r="R2609" s="85"/>
      <c r="S2609" s="85"/>
      <c r="T2609" s="87" t="s">
        <v>14</v>
      </c>
      <c r="U2609" s="85"/>
      <c r="V2609" s="85"/>
      <c r="W2609" s="88"/>
    </row>
    <row r="2610" spans="6:25" s="81" customFormat="1" ht="11.25" outlineLevel="5" x14ac:dyDescent="0.2">
      <c r="F2610" s="82"/>
      <c r="G2610" s="83"/>
      <c r="H2610" s="21" t="str">
        <f t="shared" si="76"/>
        <v/>
      </c>
      <c r="I2610" s="84" t="s">
        <v>2406</v>
      </c>
      <c r="J2610" s="215"/>
      <c r="L2610" s="85"/>
      <c r="M2610" s="216">
        <v>8.3974400000000013</v>
      </c>
      <c r="N2610" s="244"/>
      <c r="O2610" s="85"/>
      <c r="P2610" s="86"/>
      <c r="Q2610" s="85"/>
      <c r="R2610" s="85"/>
      <c r="S2610" s="85"/>
      <c r="T2610" s="87" t="s">
        <v>14</v>
      </c>
      <c r="U2610" s="85"/>
      <c r="V2610" s="85"/>
      <c r="W2610" s="88"/>
    </row>
    <row r="2611" spans="6:25" s="81" customFormat="1" ht="11.25" outlineLevel="5" x14ac:dyDescent="0.2">
      <c r="F2611" s="82"/>
      <c r="G2611" s="83"/>
      <c r="H2611" s="21" t="str">
        <f t="shared" si="76"/>
        <v/>
      </c>
      <c r="I2611" s="84" t="s">
        <v>1102</v>
      </c>
      <c r="J2611" s="215"/>
      <c r="L2611" s="85"/>
      <c r="M2611" s="216">
        <v>0</v>
      </c>
      <c r="N2611" s="244"/>
      <c r="O2611" s="85"/>
      <c r="P2611" s="86"/>
      <c r="Q2611" s="85"/>
      <c r="R2611" s="85"/>
      <c r="S2611" s="85"/>
      <c r="T2611" s="87" t="s">
        <v>14</v>
      </c>
      <c r="U2611" s="85"/>
      <c r="V2611" s="85"/>
      <c r="W2611" s="88"/>
    </row>
    <row r="2612" spans="6:25" s="81" customFormat="1" ht="22.5" outlineLevel="5" x14ac:dyDescent="0.2">
      <c r="F2612" s="82"/>
      <c r="G2612" s="83"/>
      <c r="H2612" s="21" t="str">
        <f t="shared" si="76"/>
        <v/>
      </c>
      <c r="I2612" s="84" t="s">
        <v>2584</v>
      </c>
      <c r="J2612" s="215"/>
      <c r="L2612" s="85"/>
      <c r="M2612" s="216">
        <v>5.1919999999999993</v>
      </c>
      <c r="N2612" s="244"/>
      <c r="O2612" s="85"/>
      <c r="P2612" s="86"/>
      <c r="Q2612" s="85"/>
      <c r="R2612" s="85"/>
      <c r="S2612" s="85"/>
      <c r="T2612" s="87" t="s">
        <v>14</v>
      </c>
      <c r="U2612" s="85"/>
      <c r="V2612" s="85"/>
      <c r="W2612" s="88"/>
    </row>
    <row r="2613" spans="6:25" s="205" customFormat="1" ht="12" outlineLevel="4" x14ac:dyDescent="0.2">
      <c r="F2613" s="72">
        <v>232</v>
      </c>
      <c r="G2613" s="73" t="s">
        <v>34</v>
      </c>
      <c r="H2613" s="74" t="s">
        <v>607</v>
      </c>
      <c r="I2613" s="75" t="s">
        <v>2478</v>
      </c>
      <c r="J2613" s="73" t="s">
        <v>38</v>
      </c>
      <c r="K2613" s="76">
        <v>34.354500000000002</v>
      </c>
      <c r="L2613" s="77">
        <v>0</v>
      </c>
      <c r="M2613" s="206">
        <v>34.354500000000002</v>
      </c>
      <c r="N2613" s="232"/>
      <c r="O2613" s="77">
        <f>M2613*N2613</f>
        <v>0</v>
      </c>
      <c r="P2613" s="79">
        <v>1.3520000000000001E-2</v>
      </c>
      <c r="Q2613" s="80">
        <f>M2613*P2613</f>
        <v>0.46447284000000005</v>
      </c>
      <c r="R2613" s="79"/>
      <c r="S2613" s="80">
        <f>M2613*R2613</f>
        <v>0</v>
      </c>
      <c r="T2613" s="78">
        <v>15</v>
      </c>
      <c r="U2613" s="78">
        <f>O2613*(T2613/100)</f>
        <v>0</v>
      </c>
      <c r="V2613" s="78">
        <f>O2613+U2613</f>
        <v>0</v>
      </c>
      <c r="W2613" s="75"/>
      <c r="X2613" s="96" t="s">
        <v>1162</v>
      </c>
      <c r="Y2613" s="96">
        <v>1</v>
      </c>
    </row>
    <row r="2614" spans="6:25" s="71" customFormat="1" ht="33.75" outlineLevel="4" x14ac:dyDescent="0.2">
      <c r="F2614" s="207"/>
      <c r="G2614" s="208"/>
      <c r="H2614" s="19" t="s">
        <v>1053</v>
      </c>
      <c r="I2614" s="228" t="s">
        <v>2567</v>
      </c>
      <c r="J2614" s="221"/>
      <c r="K2614" s="221"/>
      <c r="L2614" s="221"/>
      <c r="M2614" s="221"/>
      <c r="N2614" s="245"/>
      <c r="O2614" s="231"/>
      <c r="P2614" s="209"/>
      <c r="Q2614" s="210"/>
      <c r="R2614" s="209"/>
      <c r="S2614" s="210"/>
      <c r="T2614" s="211"/>
      <c r="U2614" s="211"/>
      <c r="V2614" s="211"/>
      <c r="W2614" s="212"/>
      <c r="X2614" s="212"/>
      <c r="Y2614" s="212"/>
    </row>
    <row r="2615" spans="6:25" s="71" customFormat="1" ht="6" customHeight="1" outlineLevel="4" x14ac:dyDescent="0.2">
      <c r="F2615" s="207"/>
      <c r="G2615" s="208"/>
      <c r="H2615" s="20"/>
      <c r="I2615" s="212"/>
      <c r="J2615" s="208"/>
      <c r="K2615" s="213"/>
      <c r="L2615" s="214"/>
      <c r="M2615" s="213"/>
      <c r="N2615" s="241"/>
      <c r="O2615" s="214"/>
      <c r="P2615" s="209"/>
      <c r="Q2615" s="210"/>
      <c r="R2615" s="209"/>
      <c r="S2615" s="210"/>
      <c r="T2615" s="211"/>
      <c r="U2615" s="211"/>
      <c r="V2615" s="211"/>
      <c r="W2615" s="212"/>
      <c r="X2615" s="212"/>
      <c r="Y2615" s="212"/>
    </row>
    <row r="2616" spans="6:25" s="81" customFormat="1" ht="11.25" outlineLevel="5" x14ac:dyDescent="0.2">
      <c r="F2616" s="82"/>
      <c r="G2616" s="83"/>
      <c r="H2616" s="21" t="str">
        <f t="shared" ref="H2616:H2623" si="77">IF(AND(H2615&lt;&gt;"Výkaz výměr:",I2615=""),"Výkaz výměr:","")</f>
        <v>Výkaz výměr:</v>
      </c>
      <c r="I2616" s="84" t="s">
        <v>2000</v>
      </c>
      <c r="J2616" s="215"/>
      <c r="L2616" s="85"/>
      <c r="M2616" s="216">
        <v>0</v>
      </c>
      <c r="N2616" s="244"/>
      <c r="O2616" s="85"/>
      <c r="P2616" s="86"/>
      <c r="Q2616" s="85"/>
      <c r="R2616" s="85"/>
      <c r="S2616" s="85"/>
      <c r="T2616" s="87" t="s">
        <v>14</v>
      </c>
      <c r="U2616" s="85"/>
      <c r="V2616" s="85"/>
      <c r="W2616" s="88"/>
    </row>
    <row r="2617" spans="6:25" s="81" customFormat="1" ht="11.25" outlineLevel="5" x14ac:dyDescent="0.2">
      <c r="F2617" s="82"/>
      <c r="G2617" s="83"/>
      <c r="H2617" s="21" t="str">
        <f t="shared" si="77"/>
        <v/>
      </c>
      <c r="I2617" s="84" t="s">
        <v>1684</v>
      </c>
      <c r="J2617" s="215"/>
      <c r="L2617" s="85"/>
      <c r="M2617" s="216">
        <v>0</v>
      </c>
      <c r="N2617" s="244"/>
      <c r="O2617" s="85"/>
      <c r="P2617" s="86"/>
      <c r="Q2617" s="85"/>
      <c r="R2617" s="85"/>
      <c r="S2617" s="85"/>
      <c r="T2617" s="87" t="s">
        <v>14</v>
      </c>
      <c r="U2617" s="85"/>
      <c r="V2617" s="85"/>
      <c r="W2617" s="88"/>
    </row>
    <row r="2618" spans="6:25" s="81" customFormat="1" ht="11.25" outlineLevel="5" x14ac:dyDescent="0.2">
      <c r="F2618" s="82"/>
      <c r="G2618" s="83"/>
      <c r="H2618" s="21" t="str">
        <f t="shared" si="77"/>
        <v/>
      </c>
      <c r="I2618" s="84" t="s">
        <v>1100</v>
      </c>
      <c r="J2618" s="215"/>
      <c r="L2618" s="85"/>
      <c r="M2618" s="216">
        <v>0</v>
      </c>
      <c r="N2618" s="244"/>
      <c r="O2618" s="85"/>
      <c r="P2618" s="86"/>
      <c r="Q2618" s="85"/>
      <c r="R2618" s="85"/>
      <c r="S2618" s="85"/>
      <c r="T2618" s="87" t="s">
        <v>14</v>
      </c>
      <c r="U2618" s="85"/>
      <c r="V2618" s="85"/>
      <c r="W2618" s="88"/>
    </row>
    <row r="2619" spans="6:25" s="81" customFormat="1" ht="11.25" outlineLevel="5" x14ac:dyDescent="0.2">
      <c r="F2619" s="82"/>
      <c r="G2619" s="83"/>
      <c r="H2619" s="21" t="str">
        <f t="shared" si="77"/>
        <v/>
      </c>
      <c r="I2619" s="84" t="s">
        <v>2312</v>
      </c>
      <c r="J2619" s="215"/>
      <c r="L2619" s="85"/>
      <c r="M2619" s="216">
        <v>13.121000000000002</v>
      </c>
      <c r="N2619" s="244"/>
      <c r="O2619" s="85"/>
      <c r="P2619" s="86"/>
      <c r="Q2619" s="85"/>
      <c r="R2619" s="85"/>
      <c r="S2619" s="85"/>
      <c r="T2619" s="87" t="s">
        <v>14</v>
      </c>
      <c r="U2619" s="85"/>
      <c r="V2619" s="85"/>
      <c r="W2619" s="88"/>
    </row>
    <row r="2620" spans="6:25" s="81" customFormat="1" ht="11.25" outlineLevel="5" x14ac:dyDescent="0.2">
      <c r="F2620" s="82"/>
      <c r="G2620" s="83"/>
      <c r="H2620" s="21" t="str">
        <f t="shared" si="77"/>
        <v/>
      </c>
      <c r="I2620" s="84" t="s">
        <v>1101</v>
      </c>
      <c r="J2620" s="215"/>
      <c r="L2620" s="85"/>
      <c r="M2620" s="216">
        <v>0</v>
      </c>
      <c r="N2620" s="244"/>
      <c r="O2620" s="85"/>
      <c r="P2620" s="86"/>
      <c r="Q2620" s="85"/>
      <c r="R2620" s="85"/>
      <c r="S2620" s="85"/>
      <c r="T2620" s="87" t="s">
        <v>14</v>
      </c>
      <c r="U2620" s="85"/>
      <c r="V2620" s="85"/>
      <c r="W2620" s="88"/>
    </row>
    <row r="2621" spans="6:25" s="81" customFormat="1" ht="11.25" outlineLevel="5" x14ac:dyDescent="0.2">
      <c r="F2621" s="82"/>
      <c r="G2621" s="83"/>
      <c r="H2621" s="21" t="str">
        <f t="shared" si="77"/>
        <v/>
      </c>
      <c r="I2621" s="84" t="s">
        <v>2312</v>
      </c>
      <c r="J2621" s="215"/>
      <c r="L2621" s="85"/>
      <c r="M2621" s="216">
        <v>13.121000000000002</v>
      </c>
      <c r="N2621" s="244"/>
      <c r="O2621" s="85"/>
      <c r="P2621" s="86"/>
      <c r="Q2621" s="85"/>
      <c r="R2621" s="85"/>
      <c r="S2621" s="85"/>
      <c r="T2621" s="87" t="s">
        <v>14</v>
      </c>
      <c r="U2621" s="85"/>
      <c r="V2621" s="85"/>
      <c r="W2621" s="88"/>
    </row>
    <row r="2622" spans="6:25" s="81" customFormat="1" ht="11.25" outlineLevel="5" x14ac:dyDescent="0.2">
      <c r="F2622" s="82"/>
      <c r="G2622" s="83"/>
      <c r="H2622" s="21" t="str">
        <f t="shared" si="77"/>
        <v/>
      </c>
      <c r="I2622" s="84" t="s">
        <v>1102</v>
      </c>
      <c r="J2622" s="215"/>
      <c r="L2622" s="85"/>
      <c r="M2622" s="216">
        <v>0</v>
      </c>
      <c r="N2622" s="244"/>
      <c r="O2622" s="85"/>
      <c r="P2622" s="86"/>
      <c r="Q2622" s="85"/>
      <c r="R2622" s="85"/>
      <c r="S2622" s="85"/>
      <c r="T2622" s="87" t="s">
        <v>14</v>
      </c>
      <c r="U2622" s="85"/>
      <c r="V2622" s="85"/>
      <c r="W2622" s="88"/>
    </row>
    <row r="2623" spans="6:25" s="81" customFormat="1" ht="11.25" outlineLevel="5" x14ac:dyDescent="0.2">
      <c r="F2623" s="82"/>
      <c r="G2623" s="83"/>
      <c r="H2623" s="21" t="str">
        <f t="shared" si="77"/>
        <v/>
      </c>
      <c r="I2623" s="84" t="s">
        <v>2527</v>
      </c>
      <c r="J2623" s="215"/>
      <c r="L2623" s="85"/>
      <c r="M2623" s="216">
        <v>8.1124999999999989</v>
      </c>
      <c r="N2623" s="244"/>
      <c r="O2623" s="85"/>
      <c r="P2623" s="86"/>
      <c r="Q2623" s="85"/>
      <c r="R2623" s="85"/>
      <c r="S2623" s="85"/>
      <c r="T2623" s="87" t="s">
        <v>14</v>
      </c>
      <c r="U2623" s="85"/>
      <c r="V2623" s="85"/>
      <c r="W2623" s="88"/>
    </row>
    <row r="2624" spans="6:25" s="205" customFormat="1" ht="12" outlineLevel="4" x14ac:dyDescent="0.2">
      <c r="F2624" s="72">
        <v>233</v>
      </c>
      <c r="G2624" s="73" t="s">
        <v>34</v>
      </c>
      <c r="H2624" s="74" t="s">
        <v>608</v>
      </c>
      <c r="I2624" s="75" t="s">
        <v>2521</v>
      </c>
      <c r="J2624" s="73" t="s">
        <v>38</v>
      </c>
      <c r="K2624" s="76">
        <v>344.35500000000002</v>
      </c>
      <c r="L2624" s="77">
        <v>0</v>
      </c>
      <c r="M2624" s="206">
        <v>344.35500000000002</v>
      </c>
      <c r="N2624" s="232"/>
      <c r="O2624" s="77">
        <f>M2624*N2624</f>
        <v>0</v>
      </c>
      <c r="P2624" s="79"/>
      <c r="Q2624" s="80">
        <f>M2624*P2624</f>
        <v>0</v>
      </c>
      <c r="R2624" s="79"/>
      <c r="S2624" s="80">
        <f>M2624*R2624</f>
        <v>0</v>
      </c>
      <c r="T2624" s="78">
        <v>15</v>
      </c>
      <c r="U2624" s="78">
        <f>O2624*(T2624/100)</f>
        <v>0</v>
      </c>
      <c r="V2624" s="78">
        <f>O2624+U2624</f>
        <v>0</v>
      </c>
      <c r="W2624" s="75"/>
      <c r="X2624" s="96" t="s">
        <v>1162</v>
      </c>
      <c r="Y2624" s="96">
        <v>1</v>
      </c>
    </row>
    <row r="2625" spans="6:25" s="71" customFormat="1" ht="33.75" outlineLevel="4" x14ac:dyDescent="0.2">
      <c r="F2625" s="207"/>
      <c r="G2625" s="208"/>
      <c r="H2625" s="19" t="s">
        <v>1053</v>
      </c>
      <c r="I2625" s="228" t="s">
        <v>2630</v>
      </c>
      <c r="J2625" s="221"/>
      <c r="K2625" s="221"/>
      <c r="L2625" s="221"/>
      <c r="M2625" s="221"/>
      <c r="N2625" s="245"/>
      <c r="O2625" s="231"/>
      <c r="P2625" s="209"/>
      <c r="Q2625" s="210"/>
      <c r="R2625" s="209"/>
      <c r="S2625" s="210"/>
      <c r="T2625" s="211"/>
      <c r="U2625" s="211"/>
      <c r="V2625" s="211"/>
      <c r="W2625" s="212"/>
      <c r="X2625" s="212"/>
      <c r="Y2625" s="212"/>
    </row>
    <row r="2626" spans="6:25" s="71" customFormat="1" ht="6" customHeight="1" outlineLevel="4" x14ac:dyDescent="0.2">
      <c r="F2626" s="207"/>
      <c r="G2626" s="208"/>
      <c r="H2626" s="20"/>
      <c r="I2626" s="212"/>
      <c r="J2626" s="208"/>
      <c r="K2626" s="213"/>
      <c r="L2626" s="214"/>
      <c r="M2626" s="213"/>
      <c r="N2626" s="241"/>
      <c r="O2626" s="214"/>
      <c r="P2626" s="209"/>
      <c r="Q2626" s="210"/>
      <c r="R2626" s="209"/>
      <c r="S2626" s="210"/>
      <c r="T2626" s="211"/>
      <c r="U2626" s="211"/>
      <c r="V2626" s="211"/>
      <c r="W2626" s="212"/>
      <c r="X2626" s="212"/>
      <c r="Y2626" s="212"/>
    </row>
    <row r="2627" spans="6:25" s="6" customFormat="1" ht="12.75" customHeight="1" outlineLevel="4" x14ac:dyDescent="0.2">
      <c r="F2627" s="7"/>
      <c r="G2627" s="8"/>
      <c r="H2627" s="8"/>
      <c r="I2627" s="217"/>
      <c r="J2627" s="218"/>
      <c r="K2627" s="219"/>
      <c r="L2627" s="220"/>
      <c r="M2627" s="219"/>
      <c r="N2627" s="242"/>
      <c r="O2627" s="11"/>
      <c r="P2627" s="12"/>
      <c r="Q2627" s="11"/>
      <c r="R2627" s="11"/>
      <c r="S2627" s="11"/>
      <c r="T2627" s="5" t="s">
        <v>14</v>
      </c>
      <c r="U2627" s="11"/>
      <c r="V2627" s="11"/>
      <c r="W2627" s="11"/>
    </row>
    <row r="2628" spans="6:25" s="60" customFormat="1" ht="16.5" customHeight="1" outlineLevel="3" x14ac:dyDescent="0.2">
      <c r="F2628" s="61"/>
      <c r="G2628" s="62"/>
      <c r="H2628" s="63"/>
      <c r="I2628" s="227" t="s">
        <v>3698</v>
      </c>
      <c r="J2628" s="62"/>
      <c r="K2628" s="64"/>
      <c r="L2628" s="65"/>
      <c r="M2628" s="64"/>
      <c r="N2628" s="239"/>
      <c r="O2628" s="65">
        <f>SUBTOTAL(9,O2629:O2643)</f>
        <v>0</v>
      </c>
      <c r="P2628" s="67"/>
      <c r="Q2628" s="68">
        <f>SUBTOTAL(9,Q2629:Q2643)</f>
        <v>0.49399999999999999</v>
      </c>
      <c r="R2628" s="65"/>
      <c r="S2628" s="68">
        <f>SUBTOTAL(9,S2629:S2643)</f>
        <v>0</v>
      </c>
      <c r="T2628" s="69" t="s">
        <v>14</v>
      </c>
      <c r="U2628" s="66">
        <f>SUBTOTAL(9,U2629:U2643)</f>
        <v>0</v>
      </c>
      <c r="V2628" s="66">
        <f>SUBTOTAL(9,V2629:V2643)</f>
        <v>0</v>
      </c>
      <c r="W2628" s="70"/>
      <c r="Y2628" s="66">
        <f>SUBTOTAL(9,Y2629:Y2643)</f>
        <v>2</v>
      </c>
    </row>
    <row r="2629" spans="6:25" s="205" customFormat="1" ht="12" outlineLevel="4" x14ac:dyDescent="0.2">
      <c r="F2629" s="72">
        <v>234</v>
      </c>
      <c r="G2629" s="73" t="s">
        <v>34</v>
      </c>
      <c r="H2629" s="74" t="s">
        <v>823</v>
      </c>
      <c r="I2629" s="75" t="s">
        <v>2383</v>
      </c>
      <c r="J2629" s="73" t="s">
        <v>116</v>
      </c>
      <c r="K2629" s="76">
        <v>4</v>
      </c>
      <c r="L2629" s="77"/>
      <c r="M2629" s="206">
        <v>4</v>
      </c>
      <c r="N2629" s="232"/>
      <c r="O2629" s="77">
        <f>M2629*N2629</f>
        <v>0</v>
      </c>
      <c r="P2629" s="79">
        <v>0.05</v>
      </c>
      <c r="Q2629" s="80">
        <f>M2629*P2629</f>
        <v>0.2</v>
      </c>
      <c r="R2629" s="79"/>
      <c r="S2629" s="80">
        <f>M2629*R2629</f>
        <v>0</v>
      </c>
      <c r="T2629" s="78">
        <v>15</v>
      </c>
      <c r="U2629" s="78">
        <f>O2629*(T2629/100)</f>
        <v>0</v>
      </c>
      <c r="V2629" s="78">
        <f>O2629+U2629</f>
        <v>0</v>
      </c>
      <c r="W2629" s="75"/>
      <c r="X2629" s="96" t="s">
        <v>1261</v>
      </c>
      <c r="Y2629" s="96">
        <v>1</v>
      </c>
    </row>
    <row r="2630" spans="6:25" s="71" customFormat="1" ht="22.5" outlineLevel="4" x14ac:dyDescent="0.2">
      <c r="F2630" s="207"/>
      <c r="G2630" s="208"/>
      <c r="H2630" s="19" t="s">
        <v>1053</v>
      </c>
      <c r="I2630" s="228" t="s">
        <v>2482</v>
      </c>
      <c r="J2630" s="221"/>
      <c r="K2630" s="221"/>
      <c r="L2630" s="221"/>
      <c r="M2630" s="221"/>
      <c r="N2630" s="245"/>
      <c r="O2630" s="231"/>
      <c r="P2630" s="209"/>
      <c r="Q2630" s="210"/>
      <c r="R2630" s="209"/>
      <c r="S2630" s="210"/>
      <c r="T2630" s="211"/>
      <c r="U2630" s="211"/>
      <c r="V2630" s="211"/>
      <c r="W2630" s="212"/>
      <c r="X2630" s="212"/>
      <c r="Y2630" s="212"/>
    </row>
    <row r="2631" spans="6:25" s="71" customFormat="1" ht="6" customHeight="1" outlineLevel="4" x14ac:dyDescent="0.2">
      <c r="F2631" s="207"/>
      <c r="G2631" s="208"/>
      <c r="H2631" s="20"/>
      <c r="I2631" s="212"/>
      <c r="J2631" s="208"/>
      <c r="K2631" s="213"/>
      <c r="L2631" s="214"/>
      <c r="M2631" s="213"/>
      <c r="N2631" s="241"/>
      <c r="O2631" s="214"/>
      <c r="P2631" s="209"/>
      <c r="Q2631" s="210"/>
      <c r="R2631" s="209"/>
      <c r="S2631" s="210"/>
      <c r="T2631" s="211"/>
      <c r="U2631" s="211"/>
      <c r="V2631" s="211"/>
      <c r="W2631" s="212"/>
      <c r="X2631" s="212"/>
      <c r="Y2631" s="212"/>
    </row>
    <row r="2632" spans="6:25" s="81" customFormat="1" ht="11.25" outlineLevel="5" x14ac:dyDescent="0.2">
      <c r="F2632" s="82"/>
      <c r="G2632" s="83"/>
      <c r="H2632" s="21" t="str">
        <f>IF(AND(H2631&lt;&gt;"Výkaz výměr:",I2631=""),"Výkaz výměr:","")</f>
        <v>Výkaz výměr:</v>
      </c>
      <c r="I2632" s="84" t="s">
        <v>1129</v>
      </c>
      <c r="J2632" s="215"/>
      <c r="L2632" s="85"/>
      <c r="M2632" s="216">
        <v>0</v>
      </c>
      <c r="N2632" s="244"/>
      <c r="O2632" s="85"/>
      <c r="P2632" s="86"/>
      <c r="Q2632" s="85"/>
      <c r="R2632" s="85"/>
      <c r="S2632" s="85"/>
      <c r="T2632" s="87" t="s">
        <v>14</v>
      </c>
      <c r="U2632" s="85"/>
      <c r="V2632" s="85"/>
      <c r="W2632" s="88"/>
    </row>
    <row r="2633" spans="6:25" s="81" customFormat="1" ht="11.25" outlineLevel="5" x14ac:dyDescent="0.2">
      <c r="F2633" s="82"/>
      <c r="G2633" s="83"/>
      <c r="H2633" s="21" t="str">
        <f>IF(AND(H2632&lt;&gt;"Výkaz výměr:",I2632=""),"Výkaz výměr:","")</f>
        <v/>
      </c>
      <c r="I2633" s="84" t="s">
        <v>3</v>
      </c>
      <c r="J2633" s="215"/>
      <c r="L2633" s="85"/>
      <c r="M2633" s="216">
        <v>2</v>
      </c>
      <c r="N2633" s="244"/>
      <c r="O2633" s="85"/>
      <c r="P2633" s="86"/>
      <c r="Q2633" s="85"/>
      <c r="R2633" s="85"/>
      <c r="S2633" s="85"/>
      <c r="T2633" s="87" t="s">
        <v>14</v>
      </c>
      <c r="U2633" s="85"/>
      <c r="V2633" s="85"/>
      <c r="W2633" s="88"/>
    </row>
    <row r="2634" spans="6:25" s="81" customFormat="1" ht="11.25" outlineLevel="5" x14ac:dyDescent="0.2">
      <c r="F2634" s="82"/>
      <c r="G2634" s="83"/>
      <c r="H2634" s="21" t="str">
        <f>IF(AND(H2633&lt;&gt;"Výkaz výměr:",I2633=""),"Výkaz výměr:","")</f>
        <v/>
      </c>
      <c r="I2634" s="84" t="s">
        <v>1130</v>
      </c>
      <c r="J2634" s="215"/>
      <c r="L2634" s="85"/>
      <c r="M2634" s="216">
        <v>0</v>
      </c>
      <c r="N2634" s="244"/>
      <c r="O2634" s="85"/>
      <c r="P2634" s="86"/>
      <c r="Q2634" s="85"/>
      <c r="R2634" s="85"/>
      <c r="S2634" s="85"/>
      <c r="T2634" s="87" t="s">
        <v>14</v>
      </c>
      <c r="U2634" s="85"/>
      <c r="V2634" s="85"/>
      <c r="W2634" s="88"/>
    </row>
    <row r="2635" spans="6:25" s="81" customFormat="1" ht="11.25" outlineLevel="5" x14ac:dyDescent="0.2">
      <c r="F2635" s="82"/>
      <c r="G2635" s="83"/>
      <c r="H2635" s="21" t="str">
        <f>IF(AND(H2634&lt;&gt;"Výkaz výměr:",I2634=""),"Výkaz výměr:","")</f>
        <v/>
      </c>
      <c r="I2635" s="84" t="s">
        <v>3</v>
      </c>
      <c r="J2635" s="215"/>
      <c r="L2635" s="85"/>
      <c r="M2635" s="216">
        <v>2</v>
      </c>
      <c r="N2635" s="244"/>
      <c r="O2635" s="85"/>
      <c r="P2635" s="86"/>
      <c r="Q2635" s="85"/>
      <c r="R2635" s="85"/>
      <c r="S2635" s="85"/>
      <c r="T2635" s="87" t="s">
        <v>14</v>
      </c>
      <c r="U2635" s="85"/>
      <c r="V2635" s="85"/>
      <c r="W2635" s="88"/>
    </row>
    <row r="2636" spans="6:25" s="205" customFormat="1" ht="24" outlineLevel="4" x14ac:dyDescent="0.2">
      <c r="F2636" s="72">
        <v>235</v>
      </c>
      <c r="G2636" s="73" t="s">
        <v>34</v>
      </c>
      <c r="H2636" s="74" t="s">
        <v>824</v>
      </c>
      <c r="I2636" s="75" t="s">
        <v>2932</v>
      </c>
      <c r="J2636" s="73" t="s">
        <v>116</v>
      </c>
      <c r="K2636" s="76">
        <v>30</v>
      </c>
      <c r="L2636" s="77"/>
      <c r="M2636" s="206">
        <v>30</v>
      </c>
      <c r="N2636" s="232"/>
      <c r="O2636" s="77">
        <f>M2636*N2636</f>
        <v>0</v>
      </c>
      <c r="P2636" s="79">
        <v>9.7999999999999997E-3</v>
      </c>
      <c r="Q2636" s="80">
        <f>M2636*P2636</f>
        <v>0.29399999999999998</v>
      </c>
      <c r="R2636" s="79"/>
      <c r="S2636" s="80">
        <f>M2636*R2636</f>
        <v>0</v>
      </c>
      <c r="T2636" s="78">
        <v>15</v>
      </c>
      <c r="U2636" s="78">
        <f>O2636*(T2636/100)</f>
        <v>0</v>
      </c>
      <c r="V2636" s="78">
        <f>O2636+U2636</f>
        <v>0</v>
      </c>
      <c r="W2636" s="75"/>
      <c r="X2636" s="96" t="s">
        <v>1261</v>
      </c>
      <c r="Y2636" s="96">
        <v>1</v>
      </c>
    </row>
    <row r="2637" spans="6:25" s="71" customFormat="1" ht="22.5" outlineLevel="4" x14ac:dyDescent="0.2">
      <c r="F2637" s="207"/>
      <c r="G2637" s="208"/>
      <c r="H2637" s="19" t="s">
        <v>1053</v>
      </c>
      <c r="I2637" s="228" t="s">
        <v>2970</v>
      </c>
      <c r="J2637" s="221"/>
      <c r="K2637" s="221"/>
      <c r="L2637" s="221"/>
      <c r="M2637" s="221"/>
      <c r="N2637" s="245"/>
      <c r="O2637" s="231"/>
      <c r="P2637" s="209"/>
      <c r="Q2637" s="210"/>
      <c r="R2637" s="209"/>
      <c r="S2637" s="210"/>
      <c r="T2637" s="211"/>
      <c r="U2637" s="211"/>
      <c r="V2637" s="211"/>
      <c r="W2637" s="212"/>
      <c r="X2637" s="212"/>
      <c r="Y2637" s="212"/>
    </row>
    <row r="2638" spans="6:25" s="71" customFormat="1" ht="6" customHeight="1" outlineLevel="4" x14ac:dyDescent="0.2">
      <c r="F2638" s="207"/>
      <c r="G2638" s="208"/>
      <c r="H2638" s="20"/>
      <c r="I2638" s="212"/>
      <c r="J2638" s="208"/>
      <c r="K2638" s="213"/>
      <c r="L2638" s="214"/>
      <c r="M2638" s="213"/>
      <c r="N2638" s="241"/>
      <c r="O2638" s="214"/>
      <c r="P2638" s="209"/>
      <c r="Q2638" s="210"/>
      <c r="R2638" s="209"/>
      <c r="S2638" s="210"/>
      <c r="T2638" s="211"/>
      <c r="U2638" s="211"/>
      <c r="V2638" s="211"/>
      <c r="W2638" s="212"/>
      <c r="X2638" s="212"/>
      <c r="Y2638" s="212"/>
    </row>
    <row r="2639" spans="6:25" s="81" customFormat="1" ht="11.25" outlineLevel="5" x14ac:dyDescent="0.2">
      <c r="F2639" s="82"/>
      <c r="G2639" s="83"/>
      <c r="H2639" s="21" t="str">
        <f>IF(AND(H2638&lt;&gt;"Výkaz výměr:",I2638=""),"Výkaz výměr:","")</f>
        <v>Výkaz výměr:</v>
      </c>
      <c r="I2639" s="84" t="s">
        <v>1129</v>
      </c>
      <c r="J2639" s="215"/>
      <c r="L2639" s="85"/>
      <c r="M2639" s="216">
        <v>0</v>
      </c>
      <c r="N2639" s="244"/>
      <c r="O2639" s="85"/>
      <c r="P2639" s="86"/>
      <c r="Q2639" s="85"/>
      <c r="R2639" s="85"/>
      <c r="S2639" s="85"/>
      <c r="T2639" s="87" t="s">
        <v>14</v>
      </c>
      <c r="U2639" s="85"/>
      <c r="V2639" s="85"/>
      <c r="W2639" s="88"/>
    </row>
    <row r="2640" spans="6:25" s="81" customFormat="1" ht="11.25" outlineLevel="5" x14ac:dyDescent="0.2">
      <c r="F2640" s="82"/>
      <c r="G2640" s="83"/>
      <c r="H2640" s="21" t="str">
        <f>IF(AND(H2639&lt;&gt;"Výkaz výměr:",I2639=""),"Výkaz výměr:","")</f>
        <v/>
      </c>
      <c r="I2640" s="84" t="s">
        <v>22</v>
      </c>
      <c r="J2640" s="215"/>
      <c r="L2640" s="85"/>
      <c r="M2640" s="216">
        <v>15</v>
      </c>
      <c r="N2640" s="244"/>
      <c r="O2640" s="85"/>
      <c r="P2640" s="86"/>
      <c r="Q2640" s="85"/>
      <c r="R2640" s="85"/>
      <c r="S2640" s="85"/>
      <c r="T2640" s="87" t="s">
        <v>14</v>
      </c>
      <c r="U2640" s="85"/>
      <c r="V2640" s="85"/>
      <c r="W2640" s="88"/>
    </row>
    <row r="2641" spans="6:25" s="81" customFormat="1" ht="11.25" outlineLevel="5" x14ac:dyDescent="0.2">
      <c r="F2641" s="82"/>
      <c r="G2641" s="83"/>
      <c r="H2641" s="21" t="str">
        <f>IF(AND(H2640&lt;&gt;"Výkaz výměr:",I2640=""),"Výkaz výměr:","")</f>
        <v/>
      </c>
      <c r="I2641" s="84" t="s">
        <v>1130</v>
      </c>
      <c r="J2641" s="215"/>
      <c r="L2641" s="85"/>
      <c r="M2641" s="216">
        <v>0</v>
      </c>
      <c r="N2641" s="244"/>
      <c r="O2641" s="85"/>
      <c r="P2641" s="86"/>
      <c r="Q2641" s="85"/>
      <c r="R2641" s="85"/>
      <c r="S2641" s="85"/>
      <c r="T2641" s="87" t="s">
        <v>14</v>
      </c>
      <c r="U2641" s="85"/>
      <c r="V2641" s="85"/>
      <c r="W2641" s="88"/>
    </row>
    <row r="2642" spans="6:25" s="81" customFormat="1" ht="11.25" outlineLevel="5" x14ac:dyDescent="0.2">
      <c r="F2642" s="82"/>
      <c r="G2642" s="83"/>
      <c r="H2642" s="21" t="str">
        <f>IF(AND(H2641&lt;&gt;"Výkaz výměr:",I2641=""),"Výkaz výměr:","")</f>
        <v/>
      </c>
      <c r="I2642" s="84" t="s">
        <v>22</v>
      </c>
      <c r="J2642" s="215"/>
      <c r="L2642" s="85"/>
      <c r="M2642" s="216">
        <v>15</v>
      </c>
      <c r="N2642" s="244"/>
      <c r="O2642" s="85"/>
      <c r="P2642" s="86"/>
      <c r="Q2642" s="85"/>
      <c r="R2642" s="85"/>
      <c r="S2642" s="85"/>
      <c r="T2642" s="87" t="s">
        <v>14</v>
      </c>
      <c r="U2642" s="85"/>
      <c r="V2642" s="85"/>
      <c r="W2642" s="88"/>
    </row>
    <row r="2643" spans="6:25" s="6" customFormat="1" ht="12.75" customHeight="1" outlineLevel="4" x14ac:dyDescent="0.2">
      <c r="F2643" s="7"/>
      <c r="G2643" s="8"/>
      <c r="H2643" s="8"/>
      <c r="I2643" s="217"/>
      <c r="J2643" s="218"/>
      <c r="K2643" s="219"/>
      <c r="L2643" s="220"/>
      <c r="M2643" s="219"/>
      <c r="N2643" s="242"/>
      <c r="O2643" s="11"/>
      <c r="P2643" s="12"/>
      <c r="Q2643" s="11"/>
      <c r="R2643" s="11"/>
      <c r="S2643" s="11"/>
      <c r="T2643" s="5" t="s">
        <v>14</v>
      </c>
      <c r="U2643" s="11"/>
      <c r="V2643" s="11"/>
      <c r="W2643" s="11"/>
    </row>
    <row r="2644" spans="6:25" s="60" customFormat="1" ht="16.5" customHeight="1" outlineLevel="3" x14ac:dyDescent="0.2">
      <c r="F2644" s="61"/>
      <c r="G2644" s="62"/>
      <c r="H2644" s="63"/>
      <c r="I2644" s="227" t="s">
        <v>3678</v>
      </c>
      <c r="J2644" s="62"/>
      <c r="K2644" s="64"/>
      <c r="L2644" s="65"/>
      <c r="M2644" s="64"/>
      <c r="N2644" s="239"/>
      <c r="O2644" s="65">
        <f>SUBTOTAL(9,O2645:O2650)</f>
        <v>0</v>
      </c>
      <c r="P2644" s="67"/>
      <c r="Q2644" s="68">
        <f>SUBTOTAL(9,Q2645:Q2650)</f>
        <v>16.657446490000002</v>
      </c>
      <c r="R2644" s="65"/>
      <c r="S2644" s="68">
        <f>SUBTOTAL(9,S2645:S2650)</f>
        <v>26.542527000000003</v>
      </c>
      <c r="T2644" s="69" t="s">
        <v>14</v>
      </c>
      <c r="U2644" s="66">
        <f>SUBTOTAL(9,U2645:U2650)</f>
        <v>0</v>
      </c>
      <c r="V2644" s="66">
        <f>SUBTOTAL(9,V2645:V2650)</f>
        <v>0</v>
      </c>
      <c r="W2644" s="70"/>
      <c r="Y2644" s="66">
        <f>SUBTOTAL(9,Y2645:Y2650)</f>
        <v>1</v>
      </c>
    </row>
    <row r="2645" spans="6:25" s="205" customFormat="1" ht="48" outlineLevel="4" x14ac:dyDescent="0.2">
      <c r="F2645" s="72">
        <v>236</v>
      </c>
      <c r="G2645" s="73" t="s">
        <v>12</v>
      </c>
      <c r="H2645" s="74" t="s">
        <v>856</v>
      </c>
      <c r="I2645" s="75" t="s">
        <v>3625</v>
      </c>
      <c r="J2645" s="73" t="s">
        <v>38</v>
      </c>
      <c r="K2645" s="76">
        <v>8043.19</v>
      </c>
      <c r="L2645" s="77">
        <v>0</v>
      </c>
      <c r="M2645" s="206">
        <v>8043.19</v>
      </c>
      <c r="N2645" s="232"/>
      <c r="O2645" s="77">
        <f>M2645*N2645</f>
        <v>0</v>
      </c>
      <c r="P2645" s="79">
        <v>2.0710000000000004E-3</v>
      </c>
      <c r="Q2645" s="80">
        <f>M2645*P2645</f>
        <v>16.657446490000002</v>
      </c>
      <c r="R2645" s="79">
        <v>3.3000000000000004E-3</v>
      </c>
      <c r="S2645" s="80">
        <f>M2645*R2645</f>
        <v>26.542527000000003</v>
      </c>
      <c r="T2645" s="78">
        <v>15</v>
      </c>
      <c r="U2645" s="78">
        <f>O2645*(T2645/100)</f>
        <v>0</v>
      </c>
      <c r="V2645" s="78">
        <f>O2645+U2645</f>
        <v>0</v>
      </c>
      <c r="W2645" s="75"/>
      <c r="X2645" s="96" t="s">
        <v>1090</v>
      </c>
      <c r="Y2645" s="96">
        <v>1</v>
      </c>
    </row>
    <row r="2646" spans="6:25" s="71" customFormat="1" ht="56.25" outlineLevel="4" x14ac:dyDescent="0.2">
      <c r="F2646" s="207"/>
      <c r="G2646" s="208"/>
      <c r="H2646" s="19" t="s">
        <v>1053</v>
      </c>
      <c r="I2646" s="228" t="s">
        <v>3602</v>
      </c>
      <c r="J2646" s="221"/>
      <c r="K2646" s="221"/>
      <c r="L2646" s="221"/>
      <c r="M2646" s="221"/>
      <c r="N2646" s="245"/>
      <c r="O2646" s="231"/>
      <c r="P2646" s="209"/>
      <c r="Q2646" s="210"/>
      <c r="R2646" s="209"/>
      <c r="S2646" s="210"/>
      <c r="T2646" s="211"/>
      <c r="U2646" s="211"/>
      <c r="V2646" s="211"/>
      <c r="W2646" s="212"/>
      <c r="X2646" s="212"/>
      <c r="Y2646" s="212"/>
    </row>
    <row r="2647" spans="6:25" s="71" customFormat="1" ht="6" customHeight="1" outlineLevel="4" x14ac:dyDescent="0.2">
      <c r="F2647" s="207"/>
      <c r="G2647" s="208"/>
      <c r="H2647" s="20"/>
      <c r="I2647" s="212"/>
      <c r="J2647" s="208"/>
      <c r="K2647" s="213"/>
      <c r="L2647" s="214"/>
      <c r="M2647" s="213"/>
      <c r="N2647" s="241"/>
      <c r="O2647" s="214"/>
      <c r="P2647" s="209"/>
      <c r="Q2647" s="210"/>
      <c r="R2647" s="209"/>
      <c r="S2647" s="210"/>
      <c r="T2647" s="211"/>
      <c r="U2647" s="211"/>
      <c r="V2647" s="211"/>
      <c r="W2647" s="212"/>
      <c r="X2647" s="212"/>
      <c r="Y2647" s="212"/>
    </row>
    <row r="2648" spans="6:25" s="81" customFormat="1" ht="11.25" outlineLevel="5" x14ac:dyDescent="0.2">
      <c r="F2648" s="82"/>
      <c r="G2648" s="83"/>
      <c r="H2648" s="21" t="str">
        <f>IF(AND(H2647&lt;&gt;"Výkaz výměr:",I2647=""),"Výkaz výměr:","")</f>
        <v>Výkaz výměr:</v>
      </c>
      <c r="I2648" s="84" t="s">
        <v>2535</v>
      </c>
      <c r="J2648" s="215"/>
      <c r="L2648" s="85"/>
      <c r="M2648" s="216">
        <v>0</v>
      </c>
      <c r="N2648" s="244"/>
      <c r="O2648" s="85"/>
      <c r="P2648" s="86"/>
      <c r="Q2648" s="85"/>
      <c r="R2648" s="85"/>
      <c r="S2648" s="85"/>
      <c r="T2648" s="87" t="s">
        <v>14</v>
      </c>
      <c r="U2648" s="85"/>
      <c r="V2648" s="85"/>
      <c r="W2648" s="88"/>
    </row>
    <row r="2649" spans="6:25" s="81" customFormat="1" ht="11.25" outlineLevel="5" x14ac:dyDescent="0.2">
      <c r="F2649" s="82"/>
      <c r="G2649" s="83"/>
      <c r="H2649" s="21" t="str">
        <f>IF(AND(H2648&lt;&gt;"Výkaz výměr:",I2648=""),"Výkaz výměr:","")</f>
        <v/>
      </c>
      <c r="I2649" s="84" t="s">
        <v>1594</v>
      </c>
      <c r="J2649" s="215"/>
      <c r="L2649" s="85"/>
      <c r="M2649" s="216">
        <v>8043.19</v>
      </c>
      <c r="N2649" s="244"/>
      <c r="O2649" s="85"/>
      <c r="P2649" s="86"/>
      <c r="Q2649" s="85"/>
      <c r="R2649" s="85"/>
      <c r="S2649" s="85"/>
      <c r="T2649" s="87" t="s">
        <v>14</v>
      </c>
      <c r="U2649" s="85"/>
      <c r="V2649" s="85"/>
      <c r="W2649" s="88"/>
    </row>
    <row r="2650" spans="6:25" s="6" customFormat="1" ht="12.75" customHeight="1" outlineLevel="4" x14ac:dyDescent="0.2">
      <c r="F2650" s="7"/>
      <c r="G2650" s="8"/>
      <c r="H2650" s="8"/>
      <c r="I2650" s="217"/>
      <c r="J2650" s="218"/>
      <c r="K2650" s="219"/>
      <c r="L2650" s="220"/>
      <c r="M2650" s="219"/>
      <c r="N2650" s="242"/>
      <c r="O2650" s="11"/>
      <c r="P2650" s="12"/>
      <c r="Q2650" s="11"/>
      <c r="R2650" s="11"/>
      <c r="S2650" s="11"/>
      <c r="T2650" s="5" t="s">
        <v>14</v>
      </c>
      <c r="U2650" s="11"/>
      <c r="V2650" s="11"/>
      <c r="W2650" s="11"/>
    </row>
    <row r="2651" spans="6:25" s="60" customFormat="1" ht="16.5" customHeight="1" outlineLevel="3" x14ac:dyDescent="0.2">
      <c r="F2651" s="61"/>
      <c r="G2651" s="62"/>
      <c r="H2651" s="63"/>
      <c r="I2651" s="227" t="s">
        <v>3670</v>
      </c>
      <c r="J2651" s="62"/>
      <c r="K2651" s="64"/>
      <c r="L2651" s="65"/>
      <c r="M2651" s="64"/>
      <c r="N2651" s="239"/>
      <c r="O2651" s="65">
        <f>SUBTOTAL(9,O2652:O2664)</f>
        <v>0</v>
      </c>
      <c r="P2651" s="67"/>
      <c r="Q2651" s="68">
        <f>SUBTOTAL(9,Q2652:Q2664)</f>
        <v>0</v>
      </c>
      <c r="R2651" s="65"/>
      <c r="S2651" s="68">
        <f>SUBTOTAL(9,S2652:S2664)</f>
        <v>0</v>
      </c>
      <c r="T2651" s="69" t="s">
        <v>14</v>
      </c>
      <c r="U2651" s="66">
        <f>SUBTOTAL(9,U2652:U2664)</f>
        <v>0</v>
      </c>
      <c r="V2651" s="66">
        <f>SUBTOTAL(9,V2652:V2664)</f>
        <v>0</v>
      </c>
      <c r="W2651" s="70"/>
      <c r="Y2651" s="66">
        <f>SUBTOTAL(9,Y2652:Y2664)</f>
        <v>4</v>
      </c>
    </row>
    <row r="2652" spans="6:25" s="205" customFormat="1" ht="24" outlineLevel="4" x14ac:dyDescent="0.2">
      <c r="F2652" s="72">
        <v>237</v>
      </c>
      <c r="G2652" s="73" t="s">
        <v>34</v>
      </c>
      <c r="H2652" s="74" t="s">
        <v>859</v>
      </c>
      <c r="I2652" s="75" t="s">
        <v>3228</v>
      </c>
      <c r="J2652" s="73" t="s">
        <v>16</v>
      </c>
      <c r="K2652" s="76">
        <v>26.670711875000002</v>
      </c>
      <c r="L2652" s="77"/>
      <c r="M2652" s="206">
        <v>26.670711875000002</v>
      </c>
      <c r="N2652" s="232"/>
      <c r="O2652" s="77">
        <f>M2652*N2652</f>
        <v>0</v>
      </c>
      <c r="P2652" s="79"/>
      <c r="Q2652" s="80">
        <f>M2652*P2652</f>
        <v>0</v>
      </c>
      <c r="R2652" s="79"/>
      <c r="S2652" s="80">
        <f>M2652*R2652</f>
        <v>0</v>
      </c>
      <c r="T2652" s="78">
        <v>15</v>
      </c>
      <c r="U2652" s="78">
        <f>O2652*(T2652/100)</f>
        <v>0</v>
      </c>
      <c r="V2652" s="78">
        <f>O2652+U2652</f>
        <v>0</v>
      </c>
      <c r="W2652" s="75" t="s">
        <v>1942</v>
      </c>
      <c r="X2652" s="96" t="s">
        <v>1162</v>
      </c>
      <c r="Y2652" s="96">
        <v>1</v>
      </c>
    </row>
    <row r="2653" spans="6:25" s="71" customFormat="1" ht="56.25" outlineLevel="4" x14ac:dyDescent="0.2">
      <c r="F2653" s="207"/>
      <c r="G2653" s="208"/>
      <c r="H2653" s="19" t="s">
        <v>1053</v>
      </c>
      <c r="I2653" s="228" t="s">
        <v>3523</v>
      </c>
      <c r="J2653" s="221"/>
      <c r="K2653" s="221"/>
      <c r="L2653" s="221"/>
      <c r="M2653" s="221"/>
      <c r="N2653" s="245"/>
      <c r="O2653" s="231"/>
      <c r="P2653" s="209"/>
      <c r="Q2653" s="210"/>
      <c r="R2653" s="209"/>
      <c r="S2653" s="210"/>
      <c r="T2653" s="211"/>
      <c r="U2653" s="211"/>
      <c r="V2653" s="211"/>
      <c r="W2653" s="212"/>
      <c r="X2653" s="212"/>
      <c r="Y2653" s="212"/>
    </row>
    <row r="2654" spans="6:25" s="71" customFormat="1" ht="6" customHeight="1" outlineLevel="4" x14ac:dyDescent="0.2">
      <c r="F2654" s="207"/>
      <c r="G2654" s="208"/>
      <c r="H2654" s="20"/>
      <c r="I2654" s="212"/>
      <c r="J2654" s="208"/>
      <c r="K2654" s="213"/>
      <c r="L2654" s="214"/>
      <c r="M2654" s="213"/>
      <c r="N2654" s="241"/>
      <c r="O2654" s="214"/>
      <c r="P2654" s="209"/>
      <c r="Q2654" s="210"/>
      <c r="R2654" s="209"/>
      <c r="S2654" s="210"/>
      <c r="T2654" s="211"/>
      <c r="U2654" s="211"/>
      <c r="V2654" s="211"/>
      <c r="W2654" s="212"/>
      <c r="X2654" s="212"/>
      <c r="Y2654" s="212"/>
    </row>
    <row r="2655" spans="6:25" s="205" customFormat="1" ht="24" outlineLevel="4" x14ac:dyDescent="0.2">
      <c r="F2655" s="72">
        <v>238</v>
      </c>
      <c r="G2655" s="73" t="s">
        <v>12</v>
      </c>
      <c r="H2655" s="74" t="s">
        <v>316</v>
      </c>
      <c r="I2655" s="75" t="s">
        <v>3421</v>
      </c>
      <c r="J2655" s="73" t="s">
        <v>16</v>
      </c>
      <c r="K2655" s="76">
        <v>26.670711875000002</v>
      </c>
      <c r="L2655" s="77"/>
      <c r="M2655" s="206">
        <v>26.670711875000002</v>
      </c>
      <c r="N2655" s="232"/>
      <c r="O2655" s="77">
        <f>M2655*N2655</f>
        <v>0</v>
      </c>
      <c r="P2655" s="79"/>
      <c r="Q2655" s="80">
        <f>M2655*P2655</f>
        <v>0</v>
      </c>
      <c r="R2655" s="79"/>
      <c r="S2655" s="80">
        <f>M2655*R2655</f>
        <v>0</v>
      </c>
      <c r="T2655" s="78">
        <v>15</v>
      </c>
      <c r="U2655" s="78">
        <f>O2655*(T2655/100)</f>
        <v>0</v>
      </c>
      <c r="V2655" s="78">
        <f>O2655+U2655</f>
        <v>0</v>
      </c>
      <c r="W2655" s="75" t="s">
        <v>1942</v>
      </c>
      <c r="X2655" s="96" t="s">
        <v>1162</v>
      </c>
      <c r="Y2655" s="96">
        <v>1</v>
      </c>
    </row>
    <row r="2656" spans="6:25" s="71" customFormat="1" ht="12" outlineLevel="4" x14ac:dyDescent="0.2">
      <c r="F2656" s="207"/>
      <c r="G2656" s="208"/>
      <c r="H2656" s="19" t="s">
        <v>1053</v>
      </c>
      <c r="I2656" s="228"/>
      <c r="J2656" s="221"/>
      <c r="K2656" s="221"/>
      <c r="L2656" s="221"/>
      <c r="M2656" s="221"/>
      <c r="N2656" s="245"/>
      <c r="O2656" s="231"/>
      <c r="P2656" s="209"/>
      <c r="Q2656" s="210"/>
      <c r="R2656" s="209"/>
      <c r="S2656" s="210"/>
      <c r="T2656" s="211"/>
      <c r="U2656" s="211"/>
      <c r="V2656" s="211"/>
      <c r="W2656" s="212"/>
      <c r="X2656" s="212"/>
      <c r="Y2656" s="212"/>
    </row>
    <row r="2657" spans="6:25" s="71" customFormat="1" ht="6" customHeight="1" outlineLevel="4" x14ac:dyDescent="0.2">
      <c r="F2657" s="207"/>
      <c r="G2657" s="208"/>
      <c r="H2657" s="20"/>
      <c r="I2657" s="212"/>
      <c r="J2657" s="208"/>
      <c r="K2657" s="213"/>
      <c r="L2657" s="214"/>
      <c r="M2657" s="213"/>
      <c r="N2657" s="241"/>
      <c r="O2657" s="214"/>
      <c r="P2657" s="209"/>
      <c r="Q2657" s="210"/>
      <c r="R2657" s="209"/>
      <c r="S2657" s="210"/>
      <c r="T2657" s="211"/>
      <c r="U2657" s="211"/>
      <c r="V2657" s="211"/>
      <c r="W2657" s="212"/>
      <c r="X2657" s="212"/>
      <c r="Y2657" s="212"/>
    </row>
    <row r="2658" spans="6:25" s="205" customFormat="1" ht="12" outlineLevel="4" x14ac:dyDescent="0.2">
      <c r="F2658" s="72">
        <v>239</v>
      </c>
      <c r="G2658" s="73" t="s">
        <v>34</v>
      </c>
      <c r="H2658" s="74" t="s">
        <v>863</v>
      </c>
      <c r="I2658" s="75" t="s">
        <v>2742</v>
      </c>
      <c r="J2658" s="73" t="s">
        <v>16</v>
      </c>
      <c r="K2658" s="76">
        <v>276.85824529470005</v>
      </c>
      <c r="L2658" s="77"/>
      <c r="M2658" s="206">
        <v>276.85824529470005</v>
      </c>
      <c r="N2658" s="232"/>
      <c r="O2658" s="77">
        <f>M2658*N2658</f>
        <v>0</v>
      </c>
      <c r="P2658" s="79"/>
      <c r="Q2658" s="80">
        <f>M2658*P2658</f>
        <v>0</v>
      </c>
      <c r="R2658" s="79"/>
      <c r="S2658" s="80">
        <f>M2658*R2658</f>
        <v>0</v>
      </c>
      <c r="T2658" s="78">
        <v>15</v>
      </c>
      <c r="U2658" s="78">
        <f>O2658*(T2658/100)</f>
        <v>0</v>
      </c>
      <c r="V2658" s="78">
        <f>O2658+U2658</f>
        <v>0</v>
      </c>
      <c r="W2658" s="75" t="s">
        <v>1942</v>
      </c>
      <c r="X2658" s="96" t="s">
        <v>1162</v>
      </c>
      <c r="Y2658" s="96">
        <v>1</v>
      </c>
    </row>
    <row r="2659" spans="6:25" s="71" customFormat="1" ht="56.25" outlineLevel="4" x14ac:dyDescent="0.2">
      <c r="F2659" s="207"/>
      <c r="G2659" s="208"/>
      <c r="H2659" s="19" t="s">
        <v>1053</v>
      </c>
      <c r="I2659" s="228" t="s">
        <v>3634</v>
      </c>
      <c r="J2659" s="221"/>
      <c r="K2659" s="221"/>
      <c r="L2659" s="221"/>
      <c r="M2659" s="221"/>
      <c r="N2659" s="245"/>
      <c r="O2659" s="231"/>
      <c r="P2659" s="209"/>
      <c r="Q2659" s="210"/>
      <c r="R2659" s="209"/>
      <c r="S2659" s="210"/>
      <c r="T2659" s="211"/>
      <c r="U2659" s="211"/>
      <c r="V2659" s="211"/>
      <c r="W2659" s="212"/>
      <c r="X2659" s="212"/>
      <c r="Y2659" s="212"/>
    </row>
    <row r="2660" spans="6:25" s="71" customFormat="1" ht="6" customHeight="1" outlineLevel="4" x14ac:dyDescent="0.2">
      <c r="F2660" s="207"/>
      <c r="G2660" s="208"/>
      <c r="H2660" s="20"/>
      <c r="I2660" s="212"/>
      <c r="J2660" s="208"/>
      <c r="K2660" s="213"/>
      <c r="L2660" s="214"/>
      <c r="M2660" s="213"/>
      <c r="N2660" s="241"/>
      <c r="O2660" s="214"/>
      <c r="P2660" s="209"/>
      <c r="Q2660" s="210"/>
      <c r="R2660" s="209"/>
      <c r="S2660" s="210"/>
      <c r="T2660" s="211"/>
      <c r="U2660" s="211"/>
      <c r="V2660" s="211"/>
      <c r="W2660" s="212"/>
      <c r="X2660" s="212"/>
      <c r="Y2660" s="212"/>
    </row>
    <row r="2661" spans="6:25" s="205" customFormat="1" ht="24" outlineLevel="4" x14ac:dyDescent="0.2">
      <c r="F2661" s="72">
        <v>240</v>
      </c>
      <c r="G2661" s="73" t="s">
        <v>34</v>
      </c>
      <c r="H2661" s="74" t="s">
        <v>865</v>
      </c>
      <c r="I2661" s="75" t="s">
        <v>3045</v>
      </c>
      <c r="J2661" s="73" t="s">
        <v>16</v>
      </c>
      <c r="K2661" s="76">
        <v>276.85824529470005</v>
      </c>
      <c r="L2661" s="77">
        <v>0</v>
      </c>
      <c r="M2661" s="206">
        <v>276.85824529470005</v>
      </c>
      <c r="N2661" s="232"/>
      <c r="O2661" s="77">
        <f>M2661*N2661</f>
        <v>0</v>
      </c>
      <c r="P2661" s="79"/>
      <c r="Q2661" s="80">
        <f>M2661*P2661</f>
        <v>0</v>
      </c>
      <c r="R2661" s="79"/>
      <c r="S2661" s="80">
        <f>M2661*R2661</f>
        <v>0</v>
      </c>
      <c r="T2661" s="78">
        <v>15</v>
      </c>
      <c r="U2661" s="78">
        <f>O2661*(T2661/100)</f>
        <v>0</v>
      </c>
      <c r="V2661" s="78">
        <f>O2661+U2661</f>
        <v>0</v>
      </c>
      <c r="W2661" s="75" t="s">
        <v>1942</v>
      </c>
      <c r="X2661" s="96" t="s">
        <v>1162</v>
      </c>
      <c r="Y2661" s="96">
        <v>1</v>
      </c>
    </row>
    <row r="2662" spans="6:25" s="71" customFormat="1" ht="56.25" outlineLevel="4" x14ac:dyDescent="0.2">
      <c r="F2662" s="207"/>
      <c r="G2662" s="208"/>
      <c r="H2662" s="19" t="s">
        <v>1053</v>
      </c>
      <c r="I2662" s="228" t="s">
        <v>3647</v>
      </c>
      <c r="J2662" s="221"/>
      <c r="K2662" s="221"/>
      <c r="L2662" s="221"/>
      <c r="M2662" s="221"/>
      <c r="N2662" s="245"/>
      <c r="O2662" s="231"/>
      <c r="P2662" s="209"/>
      <c r="Q2662" s="210"/>
      <c r="R2662" s="209"/>
      <c r="S2662" s="210"/>
      <c r="T2662" s="211"/>
      <c r="U2662" s="211"/>
      <c r="V2662" s="211"/>
      <c r="W2662" s="212"/>
      <c r="X2662" s="212"/>
      <c r="Y2662" s="212"/>
    </row>
    <row r="2663" spans="6:25" s="71" customFormat="1" ht="6" customHeight="1" outlineLevel="4" x14ac:dyDescent="0.2">
      <c r="F2663" s="207"/>
      <c r="G2663" s="208"/>
      <c r="H2663" s="20"/>
      <c r="I2663" s="212"/>
      <c r="J2663" s="208"/>
      <c r="K2663" s="213"/>
      <c r="L2663" s="214"/>
      <c r="M2663" s="213"/>
      <c r="N2663" s="241"/>
      <c r="O2663" s="214"/>
      <c r="P2663" s="209"/>
      <c r="Q2663" s="210"/>
      <c r="R2663" s="209"/>
      <c r="S2663" s="210"/>
      <c r="T2663" s="211"/>
      <c r="U2663" s="211"/>
      <c r="V2663" s="211"/>
      <c r="W2663" s="212"/>
      <c r="X2663" s="212"/>
      <c r="Y2663" s="212"/>
    </row>
    <row r="2664" spans="6:25" s="6" customFormat="1" ht="12.75" customHeight="1" outlineLevel="4" x14ac:dyDescent="0.2">
      <c r="F2664" s="7"/>
      <c r="G2664" s="8"/>
      <c r="H2664" s="8"/>
      <c r="I2664" s="217"/>
      <c r="J2664" s="218"/>
      <c r="K2664" s="219"/>
      <c r="L2664" s="220"/>
      <c r="M2664" s="219"/>
      <c r="N2664" s="242"/>
      <c r="O2664" s="11"/>
      <c r="P2664" s="12"/>
      <c r="Q2664" s="11"/>
      <c r="R2664" s="11"/>
      <c r="S2664" s="11"/>
      <c r="T2664" s="5" t="s">
        <v>14</v>
      </c>
      <c r="U2664" s="11"/>
      <c r="V2664" s="11"/>
      <c r="W2664" s="11"/>
    </row>
    <row r="2665" spans="6:25" s="60" customFormat="1" ht="16.5" customHeight="1" outlineLevel="3" x14ac:dyDescent="0.2">
      <c r="F2665" s="61"/>
      <c r="G2665" s="62"/>
      <c r="H2665" s="63"/>
      <c r="I2665" s="227" t="s">
        <v>3679</v>
      </c>
      <c r="J2665" s="62"/>
      <c r="K2665" s="64"/>
      <c r="L2665" s="65"/>
      <c r="M2665" s="64"/>
      <c r="N2665" s="239"/>
      <c r="O2665" s="65">
        <f>SUBTOTAL(9,O2666:O2799)</f>
        <v>0</v>
      </c>
      <c r="P2665" s="67"/>
      <c r="Q2665" s="68">
        <f>SUBTOTAL(9,Q2666:Q2799)</f>
        <v>7.4140761137500002</v>
      </c>
      <c r="R2665" s="65"/>
      <c r="S2665" s="68">
        <f>SUBTOTAL(9,S2666:S2799)</f>
        <v>0</v>
      </c>
      <c r="T2665" s="69" t="s">
        <v>14</v>
      </c>
      <c r="U2665" s="66">
        <f>SUBTOTAL(9,U2666:U2799)</f>
        <v>0</v>
      </c>
      <c r="V2665" s="66">
        <f>SUBTOTAL(9,V2666:V2799)</f>
        <v>0</v>
      </c>
      <c r="W2665" s="70"/>
      <c r="Y2665" s="66">
        <f>SUBTOTAL(9,Y2666:Y2799)</f>
        <v>14</v>
      </c>
    </row>
    <row r="2666" spans="6:25" s="205" customFormat="1" ht="24" outlineLevel="4" x14ac:dyDescent="0.2">
      <c r="F2666" s="72">
        <v>241</v>
      </c>
      <c r="G2666" s="73" t="s">
        <v>34</v>
      </c>
      <c r="H2666" s="74" t="s">
        <v>616</v>
      </c>
      <c r="I2666" s="75" t="s">
        <v>3062</v>
      </c>
      <c r="J2666" s="73" t="s">
        <v>38</v>
      </c>
      <c r="K2666" s="76">
        <v>274.83600000000001</v>
      </c>
      <c r="L2666" s="77">
        <v>0</v>
      </c>
      <c r="M2666" s="206">
        <v>274.83600000000001</v>
      </c>
      <c r="N2666" s="232"/>
      <c r="O2666" s="77">
        <f>M2666*N2666</f>
        <v>0</v>
      </c>
      <c r="P2666" s="79"/>
      <c r="Q2666" s="80">
        <f>M2666*P2666</f>
        <v>0</v>
      </c>
      <c r="R2666" s="79"/>
      <c r="S2666" s="80">
        <f>M2666*R2666</f>
        <v>0</v>
      </c>
      <c r="T2666" s="78">
        <v>15</v>
      </c>
      <c r="U2666" s="78">
        <f>O2666*(T2666/100)</f>
        <v>0</v>
      </c>
      <c r="V2666" s="78">
        <f>O2666+U2666</f>
        <v>0</v>
      </c>
      <c r="W2666" s="75"/>
      <c r="X2666" s="96" t="s">
        <v>1162</v>
      </c>
      <c r="Y2666" s="96">
        <v>1</v>
      </c>
    </row>
    <row r="2667" spans="6:25" s="71" customFormat="1" ht="45" outlineLevel="4" x14ac:dyDescent="0.2">
      <c r="F2667" s="207"/>
      <c r="G2667" s="208"/>
      <c r="H2667" s="19" t="s">
        <v>1053</v>
      </c>
      <c r="I2667" s="228" t="s">
        <v>3418</v>
      </c>
      <c r="J2667" s="221"/>
      <c r="K2667" s="221"/>
      <c r="L2667" s="221"/>
      <c r="M2667" s="221"/>
      <c r="N2667" s="245"/>
      <c r="O2667" s="231"/>
      <c r="P2667" s="209"/>
      <c r="Q2667" s="210"/>
      <c r="R2667" s="209"/>
      <c r="S2667" s="210"/>
      <c r="T2667" s="211"/>
      <c r="U2667" s="211"/>
      <c r="V2667" s="211"/>
      <c r="W2667" s="212"/>
      <c r="X2667" s="212"/>
      <c r="Y2667" s="212"/>
    </row>
    <row r="2668" spans="6:25" s="71" customFormat="1" ht="6" customHeight="1" outlineLevel="4" x14ac:dyDescent="0.2">
      <c r="F2668" s="207"/>
      <c r="G2668" s="208"/>
      <c r="H2668" s="20"/>
      <c r="I2668" s="212"/>
      <c r="J2668" s="208"/>
      <c r="K2668" s="213"/>
      <c r="L2668" s="214"/>
      <c r="M2668" s="213"/>
      <c r="N2668" s="241"/>
      <c r="O2668" s="214"/>
      <c r="P2668" s="209"/>
      <c r="Q2668" s="210"/>
      <c r="R2668" s="209"/>
      <c r="S2668" s="210"/>
      <c r="T2668" s="211"/>
      <c r="U2668" s="211"/>
      <c r="V2668" s="211"/>
      <c r="W2668" s="212"/>
      <c r="X2668" s="212"/>
      <c r="Y2668" s="212"/>
    </row>
    <row r="2669" spans="6:25" s="81" customFormat="1" ht="11.25" outlineLevel="5" x14ac:dyDescent="0.2">
      <c r="F2669" s="82"/>
      <c r="G2669" s="83"/>
      <c r="H2669" s="21" t="str">
        <f t="shared" ref="H2669:H2675" si="78">IF(AND(H2668&lt;&gt;"Výkaz výměr:",I2668=""),"Výkaz výměr:","")</f>
        <v>Výkaz výměr:</v>
      </c>
      <c r="I2669" s="84" t="s">
        <v>2000</v>
      </c>
      <c r="J2669" s="215"/>
      <c r="L2669" s="85"/>
      <c r="M2669" s="216">
        <v>0</v>
      </c>
      <c r="N2669" s="244"/>
      <c r="O2669" s="85"/>
      <c r="P2669" s="86"/>
      <c r="Q2669" s="85"/>
      <c r="R2669" s="85"/>
      <c r="S2669" s="85"/>
      <c r="T2669" s="87" t="s">
        <v>14</v>
      </c>
      <c r="U2669" s="85"/>
      <c r="V2669" s="85"/>
      <c r="W2669" s="88"/>
    </row>
    <row r="2670" spans="6:25" s="81" customFormat="1" ht="11.25" outlineLevel="5" x14ac:dyDescent="0.2">
      <c r="F2670" s="82"/>
      <c r="G2670" s="83"/>
      <c r="H2670" s="21" t="str">
        <f t="shared" si="78"/>
        <v/>
      </c>
      <c r="I2670" s="84" t="s">
        <v>1100</v>
      </c>
      <c r="J2670" s="215"/>
      <c r="L2670" s="85"/>
      <c r="M2670" s="216">
        <v>0</v>
      </c>
      <c r="N2670" s="244"/>
      <c r="O2670" s="85"/>
      <c r="P2670" s="86"/>
      <c r="Q2670" s="85"/>
      <c r="R2670" s="85"/>
      <c r="S2670" s="85"/>
      <c r="T2670" s="87" t="s">
        <v>14</v>
      </c>
      <c r="U2670" s="85"/>
      <c r="V2670" s="85"/>
      <c r="W2670" s="88"/>
    </row>
    <row r="2671" spans="6:25" s="81" customFormat="1" ht="11.25" outlineLevel="5" x14ac:dyDescent="0.2">
      <c r="F2671" s="82"/>
      <c r="G2671" s="83"/>
      <c r="H2671" s="21" t="str">
        <f t="shared" si="78"/>
        <v/>
      </c>
      <c r="I2671" s="84" t="s">
        <v>2313</v>
      </c>
      <c r="J2671" s="215"/>
      <c r="L2671" s="85"/>
      <c r="M2671" s="216">
        <v>104.96800000000002</v>
      </c>
      <c r="N2671" s="244"/>
      <c r="O2671" s="85"/>
      <c r="P2671" s="86"/>
      <c r="Q2671" s="85"/>
      <c r="R2671" s="85"/>
      <c r="S2671" s="85"/>
      <c r="T2671" s="87" t="s">
        <v>14</v>
      </c>
      <c r="U2671" s="85"/>
      <c r="V2671" s="85"/>
      <c r="W2671" s="88"/>
    </row>
    <row r="2672" spans="6:25" s="81" customFormat="1" ht="11.25" outlineLevel="5" x14ac:dyDescent="0.2">
      <c r="F2672" s="82"/>
      <c r="G2672" s="83"/>
      <c r="H2672" s="21" t="str">
        <f t="shared" si="78"/>
        <v/>
      </c>
      <c r="I2672" s="84" t="s">
        <v>1101</v>
      </c>
      <c r="J2672" s="215"/>
      <c r="L2672" s="85"/>
      <c r="M2672" s="216">
        <v>0</v>
      </c>
      <c r="N2672" s="244"/>
      <c r="O2672" s="85"/>
      <c r="P2672" s="86"/>
      <c r="Q2672" s="85"/>
      <c r="R2672" s="85"/>
      <c r="S2672" s="85"/>
      <c r="T2672" s="87" t="s">
        <v>14</v>
      </c>
      <c r="U2672" s="85"/>
      <c r="V2672" s="85"/>
      <c r="W2672" s="88"/>
    </row>
    <row r="2673" spans="6:25" s="81" customFormat="1" ht="11.25" outlineLevel="5" x14ac:dyDescent="0.2">
      <c r="F2673" s="82"/>
      <c r="G2673" s="83"/>
      <c r="H2673" s="21" t="str">
        <f t="shared" si="78"/>
        <v/>
      </c>
      <c r="I2673" s="84" t="s">
        <v>2313</v>
      </c>
      <c r="J2673" s="215"/>
      <c r="L2673" s="85"/>
      <c r="M2673" s="216">
        <v>104.96800000000002</v>
      </c>
      <c r="N2673" s="244"/>
      <c r="O2673" s="85"/>
      <c r="P2673" s="86"/>
      <c r="Q2673" s="85"/>
      <c r="R2673" s="85"/>
      <c r="S2673" s="85"/>
      <c r="T2673" s="87" t="s">
        <v>14</v>
      </c>
      <c r="U2673" s="85"/>
      <c r="V2673" s="85"/>
      <c r="W2673" s="88"/>
    </row>
    <row r="2674" spans="6:25" s="81" customFormat="1" ht="11.25" outlineLevel="5" x14ac:dyDescent="0.2">
      <c r="F2674" s="82"/>
      <c r="G2674" s="83"/>
      <c r="H2674" s="21" t="str">
        <f t="shared" si="78"/>
        <v/>
      </c>
      <c r="I2674" s="84" t="s">
        <v>1102</v>
      </c>
      <c r="J2674" s="215"/>
      <c r="L2674" s="85"/>
      <c r="M2674" s="216">
        <v>0</v>
      </c>
      <c r="N2674" s="244"/>
      <c r="O2674" s="85"/>
      <c r="P2674" s="86"/>
      <c r="Q2674" s="85"/>
      <c r="R2674" s="85"/>
      <c r="S2674" s="85"/>
      <c r="T2674" s="87" t="s">
        <v>14</v>
      </c>
      <c r="U2674" s="85"/>
      <c r="V2674" s="85"/>
      <c r="W2674" s="88"/>
    </row>
    <row r="2675" spans="6:25" s="81" customFormat="1" ht="11.25" outlineLevel="5" x14ac:dyDescent="0.2">
      <c r="F2675" s="82"/>
      <c r="G2675" s="83"/>
      <c r="H2675" s="21" t="str">
        <f t="shared" si="78"/>
        <v/>
      </c>
      <c r="I2675" s="84" t="s">
        <v>2528</v>
      </c>
      <c r="J2675" s="215"/>
      <c r="L2675" s="85"/>
      <c r="M2675" s="216">
        <v>64.899999999999991</v>
      </c>
      <c r="N2675" s="244"/>
      <c r="O2675" s="85"/>
      <c r="P2675" s="86"/>
      <c r="Q2675" s="85"/>
      <c r="R2675" s="85"/>
      <c r="S2675" s="85"/>
      <c r="T2675" s="87" t="s">
        <v>14</v>
      </c>
      <c r="U2675" s="85"/>
      <c r="V2675" s="85"/>
      <c r="W2675" s="88"/>
    </row>
    <row r="2676" spans="6:25" s="205" customFormat="1" ht="24" outlineLevel="4" x14ac:dyDescent="0.2">
      <c r="F2676" s="72">
        <v>242</v>
      </c>
      <c r="G2676" s="73" t="s">
        <v>34</v>
      </c>
      <c r="H2676" s="74" t="s">
        <v>618</v>
      </c>
      <c r="I2676" s="75" t="s">
        <v>3137</v>
      </c>
      <c r="J2676" s="73" t="s">
        <v>38</v>
      </c>
      <c r="K2676" s="76">
        <v>57.751400000000004</v>
      </c>
      <c r="L2676" s="77">
        <v>0</v>
      </c>
      <c r="M2676" s="206">
        <v>57.751400000000004</v>
      </c>
      <c r="N2676" s="232"/>
      <c r="O2676" s="77">
        <f>M2676*N2676</f>
        <v>0</v>
      </c>
      <c r="P2676" s="79"/>
      <c r="Q2676" s="80">
        <f>M2676*P2676</f>
        <v>0</v>
      </c>
      <c r="R2676" s="79"/>
      <c r="S2676" s="80">
        <f>M2676*R2676</f>
        <v>0</v>
      </c>
      <c r="T2676" s="78">
        <v>15</v>
      </c>
      <c r="U2676" s="78">
        <f>O2676*(T2676/100)</f>
        <v>0</v>
      </c>
      <c r="V2676" s="78">
        <f>O2676+U2676</f>
        <v>0</v>
      </c>
      <c r="W2676" s="75"/>
      <c r="X2676" s="96" t="s">
        <v>1261</v>
      </c>
      <c r="Y2676" s="96">
        <v>1</v>
      </c>
    </row>
    <row r="2677" spans="6:25" s="71" customFormat="1" ht="22.5" outlineLevel="4" x14ac:dyDescent="0.2">
      <c r="F2677" s="207"/>
      <c r="G2677" s="208"/>
      <c r="H2677" s="19" t="s">
        <v>1053</v>
      </c>
      <c r="I2677" s="228" t="s">
        <v>3430</v>
      </c>
      <c r="J2677" s="221"/>
      <c r="K2677" s="221"/>
      <c r="L2677" s="221"/>
      <c r="M2677" s="221"/>
      <c r="N2677" s="245"/>
      <c r="O2677" s="231"/>
      <c r="P2677" s="209"/>
      <c r="Q2677" s="210"/>
      <c r="R2677" s="209"/>
      <c r="S2677" s="210"/>
      <c r="T2677" s="211"/>
      <c r="U2677" s="211"/>
      <c r="V2677" s="211"/>
      <c r="W2677" s="212"/>
      <c r="X2677" s="212"/>
      <c r="Y2677" s="212"/>
    </row>
    <row r="2678" spans="6:25" s="71" customFormat="1" ht="6" customHeight="1" outlineLevel="4" x14ac:dyDescent="0.2">
      <c r="F2678" s="207"/>
      <c r="G2678" s="208"/>
      <c r="H2678" s="20"/>
      <c r="I2678" s="212"/>
      <c r="J2678" s="208"/>
      <c r="K2678" s="213"/>
      <c r="L2678" s="214"/>
      <c r="M2678" s="213"/>
      <c r="N2678" s="241"/>
      <c r="O2678" s="214"/>
      <c r="P2678" s="209"/>
      <c r="Q2678" s="210"/>
      <c r="R2678" s="209"/>
      <c r="S2678" s="210"/>
      <c r="T2678" s="211"/>
      <c r="U2678" s="211"/>
      <c r="V2678" s="211"/>
      <c r="W2678" s="212"/>
      <c r="X2678" s="212"/>
      <c r="Y2678" s="212"/>
    </row>
    <row r="2679" spans="6:25" s="81" customFormat="1" ht="11.25" outlineLevel="5" x14ac:dyDescent="0.2">
      <c r="F2679" s="82"/>
      <c r="G2679" s="83"/>
      <c r="H2679" s="21" t="str">
        <f t="shared" ref="H2679:H2686" si="79">IF(AND(H2678&lt;&gt;"Výkaz výměr:",I2678=""),"Výkaz výměr:","")</f>
        <v>Výkaz výměr:</v>
      </c>
      <c r="I2679" s="84" t="s">
        <v>1256</v>
      </c>
      <c r="J2679" s="215"/>
      <c r="L2679" s="85"/>
      <c r="M2679" s="216">
        <v>0</v>
      </c>
      <c r="N2679" s="244"/>
      <c r="O2679" s="85"/>
      <c r="P2679" s="86"/>
      <c r="Q2679" s="85"/>
      <c r="R2679" s="85"/>
      <c r="S2679" s="85"/>
      <c r="T2679" s="87" t="s">
        <v>14</v>
      </c>
      <c r="U2679" s="85"/>
      <c r="V2679" s="85"/>
      <c r="W2679" s="88"/>
    </row>
    <row r="2680" spans="6:25" s="81" customFormat="1" ht="11.25" outlineLevel="5" x14ac:dyDescent="0.2">
      <c r="F2680" s="82"/>
      <c r="G2680" s="83"/>
      <c r="H2680" s="21" t="str">
        <f t="shared" si="79"/>
        <v/>
      </c>
      <c r="I2680" s="84" t="s">
        <v>2499</v>
      </c>
      <c r="J2680" s="215"/>
      <c r="L2680" s="85"/>
      <c r="M2680" s="216">
        <v>0</v>
      </c>
      <c r="N2680" s="244"/>
      <c r="O2680" s="85"/>
      <c r="P2680" s="86"/>
      <c r="Q2680" s="85"/>
      <c r="R2680" s="85"/>
      <c r="S2680" s="85"/>
      <c r="T2680" s="87" t="s">
        <v>14</v>
      </c>
      <c r="U2680" s="85"/>
      <c r="V2680" s="85"/>
      <c r="W2680" s="88"/>
    </row>
    <row r="2681" spans="6:25" s="81" customFormat="1" ht="11.25" outlineLevel="5" x14ac:dyDescent="0.2">
      <c r="F2681" s="82"/>
      <c r="G2681" s="83"/>
      <c r="H2681" s="21" t="str">
        <f t="shared" si="79"/>
        <v/>
      </c>
      <c r="I2681" s="84" t="s">
        <v>1100</v>
      </c>
      <c r="J2681" s="215"/>
      <c r="L2681" s="85"/>
      <c r="M2681" s="216">
        <v>0</v>
      </c>
      <c r="N2681" s="244"/>
      <c r="O2681" s="85"/>
      <c r="P2681" s="86"/>
      <c r="Q2681" s="85"/>
      <c r="R2681" s="85"/>
      <c r="S2681" s="85"/>
      <c r="T2681" s="87" t="s">
        <v>14</v>
      </c>
      <c r="U2681" s="85"/>
      <c r="V2681" s="85"/>
      <c r="W2681" s="88"/>
    </row>
    <row r="2682" spans="6:25" s="81" customFormat="1" ht="11.25" outlineLevel="5" x14ac:dyDescent="0.2">
      <c r="F2682" s="82"/>
      <c r="G2682" s="83"/>
      <c r="H2682" s="21" t="str">
        <f t="shared" si="79"/>
        <v/>
      </c>
      <c r="I2682" s="84" t="s">
        <v>2500</v>
      </c>
      <c r="J2682" s="215"/>
      <c r="L2682" s="85"/>
      <c r="M2682" s="216">
        <v>16.1676</v>
      </c>
      <c r="N2682" s="244"/>
      <c r="O2682" s="85"/>
      <c r="P2682" s="86"/>
      <c r="Q2682" s="85"/>
      <c r="R2682" s="85"/>
      <c r="S2682" s="85"/>
      <c r="T2682" s="87" t="s">
        <v>14</v>
      </c>
      <c r="U2682" s="85"/>
      <c r="V2682" s="85"/>
      <c r="W2682" s="88"/>
    </row>
    <row r="2683" spans="6:25" s="81" customFormat="1" ht="11.25" outlineLevel="5" x14ac:dyDescent="0.2">
      <c r="F2683" s="82"/>
      <c r="G2683" s="83"/>
      <c r="H2683" s="21" t="str">
        <f t="shared" si="79"/>
        <v/>
      </c>
      <c r="I2683" s="84" t="s">
        <v>1101</v>
      </c>
      <c r="J2683" s="215"/>
      <c r="L2683" s="85"/>
      <c r="M2683" s="216">
        <v>0</v>
      </c>
      <c r="N2683" s="244"/>
      <c r="O2683" s="85"/>
      <c r="P2683" s="86"/>
      <c r="Q2683" s="85"/>
      <c r="R2683" s="85"/>
      <c r="S2683" s="85"/>
      <c r="T2683" s="87" t="s">
        <v>14</v>
      </c>
      <c r="U2683" s="85"/>
      <c r="V2683" s="85"/>
      <c r="W2683" s="88"/>
    </row>
    <row r="2684" spans="6:25" s="81" customFormat="1" ht="11.25" outlineLevel="5" x14ac:dyDescent="0.2">
      <c r="F2684" s="82"/>
      <c r="G2684" s="83"/>
      <c r="H2684" s="21" t="str">
        <f t="shared" si="79"/>
        <v/>
      </c>
      <c r="I2684" s="84" t="s">
        <v>1991</v>
      </c>
      <c r="J2684" s="215"/>
      <c r="L2684" s="85"/>
      <c r="M2684" s="216">
        <v>22.887</v>
      </c>
      <c r="N2684" s="244"/>
      <c r="O2684" s="85"/>
      <c r="P2684" s="86"/>
      <c r="Q2684" s="85"/>
      <c r="R2684" s="85"/>
      <c r="S2684" s="85"/>
      <c r="T2684" s="87" t="s">
        <v>14</v>
      </c>
      <c r="U2684" s="85"/>
      <c r="V2684" s="85"/>
      <c r="W2684" s="88"/>
    </row>
    <row r="2685" spans="6:25" s="81" customFormat="1" ht="11.25" outlineLevel="5" x14ac:dyDescent="0.2">
      <c r="F2685" s="82"/>
      <c r="G2685" s="83"/>
      <c r="H2685" s="21" t="str">
        <f t="shared" si="79"/>
        <v/>
      </c>
      <c r="I2685" s="84" t="s">
        <v>1102</v>
      </c>
      <c r="J2685" s="215"/>
      <c r="L2685" s="85"/>
      <c r="M2685" s="216">
        <v>0</v>
      </c>
      <c r="N2685" s="244"/>
      <c r="O2685" s="85"/>
      <c r="P2685" s="86"/>
      <c r="Q2685" s="85"/>
      <c r="R2685" s="85"/>
      <c r="S2685" s="85"/>
      <c r="T2685" s="87" t="s">
        <v>14</v>
      </c>
      <c r="U2685" s="85"/>
      <c r="V2685" s="85"/>
      <c r="W2685" s="88"/>
    </row>
    <row r="2686" spans="6:25" s="81" customFormat="1" ht="11.25" outlineLevel="5" x14ac:dyDescent="0.2">
      <c r="F2686" s="82"/>
      <c r="G2686" s="83"/>
      <c r="H2686" s="21" t="str">
        <f t="shared" si="79"/>
        <v/>
      </c>
      <c r="I2686" s="84" t="s">
        <v>2454</v>
      </c>
      <c r="J2686" s="215"/>
      <c r="L2686" s="85"/>
      <c r="M2686" s="216">
        <v>18.6968</v>
      </c>
      <c r="N2686" s="244"/>
      <c r="O2686" s="85"/>
      <c r="P2686" s="86"/>
      <c r="Q2686" s="85"/>
      <c r="R2686" s="85"/>
      <c r="S2686" s="85"/>
      <c r="T2686" s="87" t="s">
        <v>14</v>
      </c>
      <c r="U2686" s="85"/>
      <c r="V2686" s="85"/>
      <c r="W2686" s="88"/>
    </row>
    <row r="2687" spans="6:25" s="205" customFormat="1" ht="12" outlineLevel="4" x14ac:dyDescent="0.2">
      <c r="F2687" s="72">
        <v>243</v>
      </c>
      <c r="G2687" s="73" t="s">
        <v>34</v>
      </c>
      <c r="H2687" s="74" t="s">
        <v>617</v>
      </c>
      <c r="I2687" s="75" t="s">
        <v>2150</v>
      </c>
      <c r="J2687" s="73" t="s">
        <v>38</v>
      </c>
      <c r="K2687" s="76">
        <v>1409.2680000000003</v>
      </c>
      <c r="L2687" s="77">
        <v>0</v>
      </c>
      <c r="M2687" s="206">
        <v>1409.2680000000003</v>
      </c>
      <c r="N2687" s="232"/>
      <c r="O2687" s="77">
        <f>M2687*N2687</f>
        <v>0</v>
      </c>
      <c r="P2687" s="79"/>
      <c r="Q2687" s="80">
        <f>M2687*P2687</f>
        <v>0</v>
      </c>
      <c r="R2687" s="79"/>
      <c r="S2687" s="80">
        <f>M2687*R2687</f>
        <v>0</v>
      </c>
      <c r="T2687" s="78">
        <v>15</v>
      </c>
      <c r="U2687" s="78">
        <f>O2687*(T2687/100)</f>
        <v>0</v>
      </c>
      <c r="V2687" s="78">
        <f>O2687+U2687</f>
        <v>0</v>
      </c>
      <c r="W2687" s="75"/>
      <c r="X2687" s="96" t="s">
        <v>1090</v>
      </c>
      <c r="Y2687" s="96">
        <v>1</v>
      </c>
    </row>
    <row r="2688" spans="6:25" s="71" customFormat="1" ht="45" outlineLevel="4" x14ac:dyDescent="0.2">
      <c r="F2688" s="207"/>
      <c r="G2688" s="208"/>
      <c r="H2688" s="19" t="s">
        <v>1053</v>
      </c>
      <c r="I2688" s="228" t="s">
        <v>3429</v>
      </c>
      <c r="J2688" s="221"/>
      <c r="K2688" s="221"/>
      <c r="L2688" s="221"/>
      <c r="M2688" s="221"/>
      <c r="N2688" s="245"/>
      <c r="O2688" s="231"/>
      <c r="P2688" s="209"/>
      <c r="Q2688" s="210"/>
      <c r="R2688" s="209"/>
      <c r="S2688" s="210"/>
      <c r="T2688" s="211"/>
      <c r="U2688" s="211"/>
      <c r="V2688" s="211"/>
      <c r="W2688" s="212"/>
      <c r="X2688" s="212"/>
      <c r="Y2688" s="212"/>
    </row>
    <row r="2689" spans="6:25" s="71" customFormat="1" ht="6" customHeight="1" outlineLevel="4" x14ac:dyDescent="0.2">
      <c r="F2689" s="207"/>
      <c r="G2689" s="208"/>
      <c r="H2689" s="20"/>
      <c r="I2689" s="212"/>
      <c r="J2689" s="208"/>
      <c r="K2689" s="213"/>
      <c r="L2689" s="214"/>
      <c r="M2689" s="213"/>
      <c r="N2689" s="241"/>
      <c r="O2689" s="214"/>
      <c r="P2689" s="209"/>
      <c r="Q2689" s="210"/>
      <c r="R2689" s="209"/>
      <c r="S2689" s="210"/>
      <c r="T2689" s="211"/>
      <c r="U2689" s="211"/>
      <c r="V2689" s="211"/>
      <c r="W2689" s="212"/>
      <c r="X2689" s="212"/>
      <c r="Y2689" s="212"/>
    </row>
    <row r="2690" spans="6:25" s="81" customFormat="1" ht="11.25" outlineLevel="5" x14ac:dyDescent="0.2">
      <c r="F2690" s="82"/>
      <c r="G2690" s="83"/>
      <c r="H2690" s="21" t="str">
        <f t="shared" ref="H2690:H2703" si="80">IF(AND(H2689&lt;&gt;"Výkaz výměr:",I2689=""),"Výkaz výměr:","")</f>
        <v>Výkaz výměr:</v>
      </c>
      <c r="I2690" s="84" t="s">
        <v>2962</v>
      </c>
      <c r="J2690" s="215"/>
      <c r="L2690" s="85"/>
      <c r="M2690" s="216">
        <v>0</v>
      </c>
      <c r="N2690" s="244"/>
      <c r="O2690" s="85"/>
      <c r="P2690" s="86"/>
      <c r="Q2690" s="85"/>
      <c r="R2690" s="85"/>
      <c r="S2690" s="85"/>
      <c r="T2690" s="87" t="s">
        <v>14</v>
      </c>
      <c r="U2690" s="85"/>
      <c r="V2690" s="85"/>
      <c r="W2690" s="88"/>
    </row>
    <row r="2691" spans="6:25" s="81" customFormat="1" ht="22.5" outlineLevel="5" x14ac:dyDescent="0.2">
      <c r="F2691" s="82"/>
      <c r="G2691" s="83"/>
      <c r="H2691" s="21" t="str">
        <f t="shared" si="80"/>
        <v/>
      </c>
      <c r="I2691" s="84" t="s">
        <v>3243</v>
      </c>
      <c r="J2691" s="215"/>
      <c r="L2691" s="85"/>
      <c r="M2691" s="216">
        <v>0</v>
      </c>
      <c r="N2691" s="244"/>
      <c r="O2691" s="85"/>
      <c r="P2691" s="86"/>
      <c r="Q2691" s="85"/>
      <c r="R2691" s="85"/>
      <c r="S2691" s="85"/>
      <c r="T2691" s="87" t="s">
        <v>14</v>
      </c>
      <c r="U2691" s="85"/>
      <c r="V2691" s="85"/>
      <c r="W2691" s="88"/>
    </row>
    <row r="2692" spans="6:25" s="81" customFormat="1" ht="11.25" outlineLevel="5" x14ac:dyDescent="0.2">
      <c r="F2692" s="82"/>
      <c r="G2692" s="83"/>
      <c r="H2692" s="21" t="str">
        <f t="shared" si="80"/>
        <v/>
      </c>
      <c r="I2692" s="84" t="s">
        <v>1133</v>
      </c>
      <c r="J2692" s="215"/>
      <c r="L2692" s="85"/>
      <c r="M2692" s="216">
        <v>163.99799999999999</v>
      </c>
      <c r="N2692" s="244"/>
      <c r="O2692" s="85"/>
      <c r="P2692" s="86"/>
      <c r="Q2692" s="85"/>
      <c r="R2692" s="85"/>
      <c r="S2692" s="85"/>
      <c r="T2692" s="87" t="s">
        <v>14</v>
      </c>
      <c r="U2692" s="85"/>
      <c r="V2692" s="85"/>
      <c r="W2692" s="88"/>
    </row>
    <row r="2693" spans="6:25" s="81" customFormat="1" ht="22.5" outlineLevel="5" x14ac:dyDescent="0.2">
      <c r="F2693" s="82"/>
      <c r="G2693" s="83"/>
      <c r="H2693" s="21" t="str">
        <f t="shared" si="80"/>
        <v/>
      </c>
      <c r="I2693" s="84" t="s">
        <v>3232</v>
      </c>
      <c r="J2693" s="215"/>
      <c r="L2693" s="85"/>
      <c r="M2693" s="216">
        <v>0</v>
      </c>
      <c r="N2693" s="244"/>
      <c r="O2693" s="85"/>
      <c r="P2693" s="86"/>
      <c r="Q2693" s="85"/>
      <c r="R2693" s="85"/>
      <c r="S2693" s="85"/>
      <c r="T2693" s="87" t="s">
        <v>14</v>
      </c>
      <c r="U2693" s="85"/>
      <c r="V2693" s="85"/>
      <c r="W2693" s="88"/>
    </row>
    <row r="2694" spans="6:25" s="81" customFormat="1" ht="11.25" outlineLevel="5" x14ac:dyDescent="0.2">
      <c r="F2694" s="82"/>
      <c r="G2694" s="83"/>
      <c r="H2694" s="21" t="str">
        <f t="shared" si="80"/>
        <v/>
      </c>
      <c r="I2694" s="84" t="s">
        <v>1134</v>
      </c>
      <c r="J2694" s="215"/>
      <c r="L2694" s="85"/>
      <c r="M2694" s="216">
        <v>172.21799999999999</v>
      </c>
      <c r="N2694" s="244"/>
      <c r="O2694" s="85"/>
      <c r="P2694" s="86"/>
      <c r="Q2694" s="85"/>
      <c r="R2694" s="85"/>
      <c r="S2694" s="85"/>
      <c r="T2694" s="87" t="s">
        <v>14</v>
      </c>
      <c r="U2694" s="85"/>
      <c r="V2694" s="85"/>
      <c r="W2694" s="88"/>
    </row>
    <row r="2695" spans="6:25" s="81" customFormat="1" ht="22.5" outlineLevel="5" x14ac:dyDescent="0.2">
      <c r="F2695" s="82"/>
      <c r="G2695" s="83"/>
      <c r="H2695" s="21" t="str">
        <f t="shared" si="80"/>
        <v/>
      </c>
      <c r="I2695" s="84" t="s">
        <v>3244</v>
      </c>
      <c r="J2695" s="215"/>
      <c r="L2695" s="85"/>
      <c r="M2695" s="216">
        <v>0</v>
      </c>
      <c r="N2695" s="244"/>
      <c r="O2695" s="85"/>
      <c r="P2695" s="86"/>
      <c r="Q2695" s="85"/>
      <c r="R2695" s="85"/>
      <c r="S2695" s="85"/>
      <c r="T2695" s="87" t="s">
        <v>14</v>
      </c>
      <c r="U2695" s="85"/>
      <c r="V2695" s="85"/>
      <c r="W2695" s="88"/>
    </row>
    <row r="2696" spans="6:25" s="81" customFormat="1" ht="11.25" outlineLevel="5" x14ac:dyDescent="0.2">
      <c r="F2696" s="82"/>
      <c r="G2696" s="83"/>
      <c r="H2696" s="21" t="str">
        <f t="shared" si="80"/>
        <v/>
      </c>
      <c r="I2696" s="84" t="s">
        <v>1135</v>
      </c>
      <c r="J2696" s="215"/>
      <c r="L2696" s="85"/>
      <c r="M2696" s="216">
        <v>202.34800000000001</v>
      </c>
      <c r="N2696" s="244"/>
      <c r="O2696" s="85"/>
      <c r="P2696" s="86"/>
      <c r="Q2696" s="85"/>
      <c r="R2696" s="85"/>
      <c r="S2696" s="85"/>
      <c r="T2696" s="87" t="s">
        <v>14</v>
      </c>
      <c r="U2696" s="85"/>
      <c r="V2696" s="85"/>
      <c r="W2696" s="88"/>
    </row>
    <row r="2697" spans="6:25" s="81" customFormat="1" ht="11.25" outlineLevel="5" x14ac:dyDescent="0.2">
      <c r="F2697" s="82"/>
      <c r="G2697" s="83"/>
      <c r="H2697" s="21" t="str">
        <f t="shared" si="80"/>
        <v/>
      </c>
      <c r="I2697" s="84" t="s">
        <v>0</v>
      </c>
      <c r="J2697" s="215"/>
      <c r="L2697" s="85"/>
      <c r="M2697" s="216">
        <v>0</v>
      </c>
      <c r="N2697" s="244"/>
      <c r="O2697" s="85"/>
      <c r="P2697" s="86"/>
      <c r="Q2697" s="85"/>
      <c r="R2697" s="85"/>
      <c r="S2697" s="85"/>
      <c r="T2697" s="87" t="s">
        <v>14</v>
      </c>
      <c r="U2697" s="85"/>
      <c r="V2697" s="85"/>
      <c r="W2697" s="88"/>
    </row>
    <row r="2698" spans="6:25" s="81" customFormat="1" ht="22.5" outlineLevel="5" x14ac:dyDescent="0.2">
      <c r="F2698" s="82"/>
      <c r="G2698" s="83"/>
      <c r="H2698" s="21" t="str">
        <f t="shared" si="80"/>
        <v/>
      </c>
      <c r="I2698" s="84" t="s">
        <v>3291</v>
      </c>
      <c r="J2698" s="215"/>
      <c r="L2698" s="85"/>
      <c r="M2698" s="216">
        <v>0</v>
      </c>
      <c r="N2698" s="244"/>
      <c r="O2698" s="85"/>
      <c r="P2698" s="86"/>
      <c r="Q2698" s="85"/>
      <c r="R2698" s="85"/>
      <c r="S2698" s="85"/>
      <c r="T2698" s="87" t="s">
        <v>14</v>
      </c>
      <c r="U2698" s="85"/>
      <c r="V2698" s="85"/>
      <c r="W2698" s="88"/>
    </row>
    <row r="2699" spans="6:25" s="81" customFormat="1" ht="11.25" outlineLevel="5" x14ac:dyDescent="0.2">
      <c r="F2699" s="82"/>
      <c r="G2699" s="83"/>
      <c r="H2699" s="21" t="str">
        <f t="shared" si="80"/>
        <v/>
      </c>
      <c r="I2699" s="84" t="s">
        <v>1325</v>
      </c>
      <c r="J2699" s="215"/>
      <c r="L2699" s="85"/>
      <c r="M2699" s="216">
        <v>249.04599999999999</v>
      </c>
      <c r="N2699" s="244"/>
      <c r="O2699" s="85"/>
      <c r="P2699" s="86"/>
      <c r="Q2699" s="85"/>
      <c r="R2699" s="85"/>
      <c r="S2699" s="85"/>
      <c r="T2699" s="87" t="s">
        <v>14</v>
      </c>
      <c r="U2699" s="85"/>
      <c r="V2699" s="85"/>
      <c r="W2699" s="88"/>
    </row>
    <row r="2700" spans="6:25" s="81" customFormat="1" ht="22.5" outlineLevel="5" x14ac:dyDescent="0.2">
      <c r="F2700" s="82"/>
      <c r="G2700" s="83"/>
      <c r="H2700" s="21" t="str">
        <f t="shared" si="80"/>
        <v/>
      </c>
      <c r="I2700" s="84" t="s">
        <v>3291</v>
      </c>
      <c r="J2700" s="215"/>
      <c r="L2700" s="85"/>
      <c r="M2700" s="216">
        <v>0</v>
      </c>
      <c r="N2700" s="244"/>
      <c r="O2700" s="85"/>
      <c r="P2700" s="86"/>
      <c r="Q2700" s="85"/>
      <c r="R2700" s="85"/>
      <c r="S2700" s="85"/>
      <c r="T2700" s="87" t="s">
        <v>14</v>
      </c>
      <c r="U2700" s="85"/>
      <c r="V2700" s="85"/>
      <c r="W2700" s="88"/>
    </row>
    <row r="2701" spans="6:25" s="81" customFormat="1" ht="11.25" outlineLevel="5" x14ac:dyDescent="0.2">
      <c r="F2701" s="82"/>
      <c r="G2701" s="83"/>
      <c r="H2701" s="21" t="str">
        <f t="shared" si="80"/>
        <v/>
      </c>
      <c r="I2701" s="84" t="s">
        <v>1324</v>
      </c>
      <c r="J2701" s="215"/>
      <c r="L2701" s="85"/>
      <c r="M2701" s="216">
        <v>409.072</v>
      </c>
      <c r="N2701" s="244"/>
      <c r="O2701" s="85"/>
      <c r="P2701" s="86"/>
      <c r="Q2701" s="85"/>
      <c r="R2701" s="85"/>
      <c r="S2701" s="85"/>
      <c r="T2701" s="87" t="s">
        <v>14</v>
      </c>
      <c r="U2701" s="85"/>
      <c r="V2701" s="85"/>
      <c r="W2701" s="88"/>
    </row>
    <row r="2702" spans="6:25" s="81" customFormat="1" ht="22.5" outlineLevel="5" x14ac:dyDescent="0.2">
      <c r="F2702" s="82"/>
      <c r="G2702" s="83"/>
      <c r="H2702" s="21" t="str">
        <f t="shared" si="80"/>
        <v/>
      </c>
      <c r="I2702" s="84" t="s">
        <v>3291</v>
      </c>
      <c r="J2702" s="215"/>
      <c r="L2702" s="85"/>
      <c r="M2702" s="216">
        <v>0</v>
      </c>
      <c r="N2702" s="244"/>
      <c r="O2702" s="85"/>
      <c r="P2702" s="86"/>
      <c r="Q2702" s="85"/>
      <c r="R2702" s="85"/>
      <c r="S2702" s="85"/>
      <c r="T2702" s="87" t="s">
        <v>14</v>
      </c>
      <c r="U2702" s="85"/>
      <c r="V2702" s="85"/>
      <c r="W2702" s="88"/>
    </row>
    <row r="2703" spans="6:25" s="81" customFormat="1" ht="11.25" outlineLevel="5" x14ac:dyDescent="0.2">
      <c r="F2703" s="82"/>
      <c r="G2703" s="83"/>
      <c r="H2703" s="21" t="str">
        <f t="shared" si="80"/>
        <v/>
      </c>
      <c r="I2703" s="84" t="s">
        <v>1326</v>
      </c>
      <c r="J2703" s="215"/>
      <c r="L2703" s="85"/>
      <c r="M2703" s="216">
        <v>212.58600000000001</v>
      </c>
      <c r="N2703" s="244"/>
      <c r="O2703" s="85"/>
      <c r="P2703" s="86"/>
      <c r="Q2703" s="85"/>
      <c r="R2703" s="85"/>
      <c r="S2703" s="85"/>
      <c r="T2703" s="87" t="s">
        <v>14</v>
      </c>
      <c r="U2703" s="85"/>
      <c r="V2703" s="85"/>
      <c r="W2703" s="88"/>
    </row>
    <row r="2704" spans="6:25" s="205" customFormat="1" ht="24" outlineLevel="4" x14ac:dyDescent="0.2">
      <c r="F2704" s="72">
        <v>244</v>
      </c>
      <c r="G2704" s="73" t="s">
        <v>34</v>
      </c>
      <c r="H2704" s="74" t="s">
        <v>619</v>
      </c>
      <c r="I2704" s="75" t="s">
        <v>3031</v>
      </c>
      <c r="J2704" s="73" t="s">
        <v>38</v>
      </c>
      <c r="K2704" s="76">
        <v>762.78687500000012</v>
      </c>
      <c r="L2704" s="77">
        <v>0</v>
      </c>
      <c r="M2704" s="206">
        <v>762.78687500000012</v>
      </c>
      <c r="N2704" s="232"/>
      <c r="O2704" s="77">
        <f>M2704*N2704</f>
        <v>0</v>
      </c>
      <c r="P2704" s="79"/>
      <c r="Q2704" s="80">
        <f>M2704*P2704</f>
        <v>0</v>
      </c>
      <c r="R2704" s="79"/>
      <c r="S2704" s="80">
        <f>M2704*R2704</f>
        <v>0</v>
      </c>
      <c r="T2704" s="78">
        <v>15</v>
      </c>
      <c r="U2704" s="78">
        <f>O2704*(T2704/100)</f>
        <v>0</v>
      </c>
      <c r="V2704" s="78">
        <f>O2704+U2704</f>
        <v>0</v>
      </c>
      <c r="W2704" s="75"/>
      <c r="X2704" s="96" t="s">
        <v>1162</v>
      </c>
      <c r="Y2704" s="96">
        <v>1</v>
      </c>
    </row>
    <row r="2705" spans="6:25" s="71" customFormat="1" ht="45" outlineLevel="4" x14ac:dyDescent="0.2">
      <c r="F2705" s="207"/>
      <c r="G2705" s="208"/>
      <c r="H2705" s="19" t="s">
        <v>1053</v>
      </c>
      <c r="I2705" s="228" t="s">
        <v>3404</v>
      </c>
      <c r="J2705" s="221"/>
      <c r="K2705" s="221"/>
      <c r="L2705" s="221"/>
      <c r="M2705" s="221"/>
      <c r="N2705" s="245"/>
      <c r="O2705" s="231"/>
      <c r="P2705" s="209"/>
      <c r="Q2705" s="210"/>
      <c r="R2705" s="209"/>
      <c r="S2705" s="210"/>
      <c r="T2705" s="211"/>
      <c r="U2705" s="211"/>
      <c r="V2705" s="211"/>
      <c r="W2705" s="212"/>
      <c r="X2705" s="212"/>
      <c r="Y2705" s="212"/>
    </row>
    <row r="2706" spans="6:25" s="71" customFormat="1" ht="6" customHeight="1" outlineLevel="4" x14ac:dyDescent="0.2">
      <c r="F2706" s="207"/>
      <c r="G2706" s="208"/>
      <c r="H2706" s="20"/>
      <c r="I2706" s="212"/>
      <c r="J2706" s="208"/>
      <c r="K2706" s="213"/>
      <c r="L2706" s="214"/>
      <c r="M2706" s="213"/>
      <c r="N2706" s="241"/>
      <c r="O2706" s="214"/>
      <c r="P2706" s="209"/>
      <c r="Q2706" s="210"/>
      <c r="R2706" s="209"/>
      <c r="S2706" s="210"/>
      <c r="T2706" s="211"/>
      <c r="U2706" s="211"/>
      <c r="V2706" s="211"/>
      <c r="W2706" s="212"/>
      <c r="X2706" s="212"/>
      <c r="Y2706" s="212"/>
    </row>
    <row r="2707" spans="6:25" s="81" customFormat="1" ht="11.25" outlineLevel="5" x14ac:dyDescent="0.2">
      <c r="F2707" s="82"/>
      <c r="G2707" s="83"/>
      <c r="H2707" s="21" t="str">
        <f t="shared" ref="H2707:H2726" si="81">IF(AND(H2706&lt;&gt;"Výkaz výměr:",I2706=""),"Výkaz výměr:","")</f>
        <v>Výkaz výměr:</v>
      </c>
      <c r="I2707" s="84" t="s">
        <v>2000</v>
      </c>
      <c r="J2707" s="215"/>
      <c r="L2707" s="85"/>
      <c r="M2707" s="216">
        <v>0</v>
      </c>
      <c r="N2707" s="244"/>
      <c r="O2707" s="85"/>
      <c r="P2707" s="86"/>
      <c r="Q2707" s="85"/>
      <c r="R2707" s="85"/>
      <c r="S2707" s="85"/>
      <c r="T2707" s="87" t="s">
        <v>14</v>
      </c>
      <c r="U2707" s="85"/>
      <c r="V2707" s="85"/>
      <c r="W2707" s="88"/>
    </row>
    <row r="2708" spans="6:25" s="81" customFormat="1" ht="11.25" outlineLevel="5" x14ac:dyDescent="0.2">
      <c r="F2708" s="82"/>
      <c r="G2708" s="83"/>
      <c r="H2708" s="21" t="str">
        <f t="shared" si="81"/>
        <v/>
      </c>
      <c r="I2708" s="84" t="s">
        <v>1100</v>
      </c>
      <c r="J2708" s="215"/>
      <c r="L2708" s="85"/>
      <c r="M2708" s="216">
        <v>0</v>
      </c>
      <c r="N2708" s="244"/>
      <c r="O2708" s="85"/>
      <c r="P2708" s="86"/>
      <c r="Q2708" s="85"/>
      <c r="R2708" s="85"/>
      <c r="S2708" s="85"/>
      <c r="T2708" s="87" t="s">
        <v>14</v>
      </c>
      <c r="U2708" s="85"/>
      <c r="V2708" s="85"/>
      <c r="W2708" s="88"/>
    </row>
    <row r="2709" spans="6:25" s="81" customFormat="1" ht="11.25" outlineLevel="5" x14ac:dyDescent="0.2">
      <c r="F2709" s="82"/>
      <c r="G2709" s="83"/>
      <c r="H2709" s="21" t="str">
        <f t="shared" si="81"/>
        <v/>
      </c>
      <c r="I2709" s="84" t="s">
        <v>1731</v>
      </c>
      <c r="J2709" s="215"/>
      <c r="L2709" s="85"/>
      <c r="M2709" s="216">
        <v>97.375</v>
      </c>
      <c r="N2709" s="244"/>
      <c r="O2709" s="85"/>
      <c r="P2709" s="86"/>
      <c r="Q2709" s="85"/>
      <c r="R2709" s="85"/>
      <c r="S2709" s="85"/>
      <c r="T2709" s="87" t="s">
        <v>14</v>
      </c>
      <c r="U2709" s="85"/>
      <c r="V2709" s="85"/>
      <c r="W2709" s="88"/>
    </row>
    <row r="2710" spans="6:25" s="81" customFormat="1" ht="11.25" outlineLevel="5" x14ac:dyDescent="0.2">
      <c r="F2710" s="82"/>
      <c r="G2710" s="83"/>
      <c r="H2710" s="21" t="str">
        <f t="shared" si="81"/>
        <v/>
      </c>
      <c r="I2710" s="84" t="s">
        <v>2583</v>
      </c>
      <c r="J2710" s="215"/>
      <c r="L2710" s="85"/>
      <c r="M2710" s="216">
        <v>75.174999999999997</v>
      </c>
      <c r="N2710" s="244"/>
      <c r="O2710" s="85"/>
      <c r="P2710" s="86"/>
      <c r="Q2710" s="85"/>
      <c r="R2710" s="85"/>
      <c r="S2710" s="85"/>
      <c r="T2710" s="87" t="s">
        <v>14</v>
      </c>
      <c r="U2710" s="85"/>
      <c r="V2710" s="85"/>
      <c r="W2710" s="88"/>
    </row>
    <row r="2711" spans="6:25" s="81" customFormat="1" ht="11.25" outlineLevel="5" x14ac:dyDescent="0.2">
      <c r="F2711" s="82"/>
      <c r="G2711" s="83"/>
      <c r="H2711" s="21" t="str">
        <f t="shared" si="81"/>
        <v/>
      </c>
      <c r="I2711" s="84" t="s">
        <v>2311</v>
      </c>
      <c r="J2711" s="215"/>
      <c r="L2711" s="85"/>
      <c r="M2711" s="216">
        <v>138.7765</v>
      </c>
      <c r="N2711" s="244"/>
      <c r="O2711" s="85"/>
      <c r="P2711" s="86"/>
      <c r="Q2711" s="85"/>
      <c r="R2711" s="85"/>
      <c r="S2711" s="85"/>
      <c r="T2711" s="87" t="s">
        <v>14</v>
      </c>
      <c r="U2711" s="85"/>
      <c r="V2711" s="85"/>
      <c r="W2711" s="88"/>
    </row>
    <row r="2712" spans="6:25" s="81" customFormat="1" ht="11.25" outlineLevel="5" x14ac:dyDescent="0.2">
      <c r="F2712" s="82"/>
      <c r="G2712" s="83"/>
      <c r="H2712" s="21" t="str">
        <f t="shared" si="81"/>
        <v/>
      </c>
      <c r="I2712" s="84" t="s">
        <v>1101</v>
      </c>
      <c r="J2712" s="215"/>
      <c r="L2712" s="85"/>
      <c r="M2712" s="216">
        <v>0</v>
      </c>
      <c r="N2712" s="244"/>
      <c r="O2712" s="85"/>
      <c r="P2712" s="86"/>
      <c r="Q2712" s="85"/>
      <c r="R2712" s="85"/>
      <c r="S2712" s="85"/>
      <c r="T2712" s="87" t="s">
        <v>14</v>
      </c>
      <c r="U2712" s="85"/>
      <c r="V2712" s="85"/>
      <c r="W2712" s="88"/>
    </row>
    <row r="2713" spans="6:25" s="81" customFormat="1" ht="11.25" outlineLevel="5" x14ac:dyDescent="0.2">
      <c r="F2713" s="82"/>
      <c r="G2713" s="83"/>
      <c r="H2713" s="21" t="str">
        <f t="shared" si="81"/>
        <v/>
      </c>
      <c r="I2713" s="84" t="s">
        <v>1447</v>
      </c>
      <c r="J2713" s="215"/>
      <c r="L2713" s="85"/>
      <c r="M2713" s="216">
        <v>16.95</v>
      </c>
      <c r="N2713" s="244"/>
      <c r="O2713" s="85"/>
      <c r="P2713" s="86"/>
      <c r="Q2713" s="85"/>
      <c r="R2713" s="85"/>
      <c r="S2713" s="85"/>
      <c r="T2713" s="87" t="s">
        <v>14</v>
      </c>
      <c r="U2713" s="85"/>
      <c r="V2713" s="85"/>
      <c r="W2713" s="88"/>
    </row>
    <row r="2714" spans="6:25" s="81" customFormat="1" ht="11.25" outlineLevel="5" x14ac:dyDescent="0.2">
      <c r="F2714" s="82"/>
      <c r="G2714" s="83"/>
      <c r="H2714" s="21" t="str">
        <f t="shared" si="81"/>
        <v/>
      </c>
      <c r="I2714" s="84" t="s">
        <v>1999</v>
      </c>
      <c r="J2714" s="215"/>
      <c r="L2714" s="85"/>
      <c r="M2714" s="216">
        <v>119.09342499999998</v>
      </c>
      <c r="N2714" s="244"/>
      <c r="O2714" s="85"/>
      <c r="P2714" s="86"/>
      <c r="Q2714" s="85"/>
      <c r="R2714" s="85"/>
      <c r="S2714" s="85"/>
      <c r="T2714" s="87" t="s">
        <v>14</v>
      </c>
      <c r="U2714" s="85"/>
      <c r="V2714" s="85"/>
      <c r="W2714" s="88"/>
    </row>
    <row r="2715" spans="6:25" s="81" customFormat="1" ht="11.25" outlineLevel="5" x14ac:dyDescent="0.2">
      <c r="F2715" s="82"/>
      <c r="G2715" s="83"/>
      <c r="H2715" s="21" t="str">
        <f t="shared" si="81"/>
        <v/>
      </c>
      <c r="I2715" s="84" t="s">
        <v>1472</v>
      </c>
      <c r="J2715" s="215"/>
      <c r="L2715" s="85"/>
      <c r="M2715" s="216">
        <v>36.225000000000001</v>
      </c>
      <c r="N2715" s="244"/>
      <c r="O2715" s="85"/>
      <c r="P2715" s="86"/>
      <c r="Q2715" s="85"/>
      <c r="R2715" s="85"/>
      <c r="S2715" s="85"/>
      <c r="T2715" s="87" t="s">
        <v>14</v>
      </c>
      <c r="U2715" s="85"/>
      <c r="V2715" s="85"/>
      <c r="W2715" s="88"/>
    </row>
    <row r="2716" spans="6:25" s="81" customFormat="1" ht="11.25" outlineLevel="5" x14ac:dyDescent="0.2">
      <c r="F2716" s="82"/>
      <c r="G2716" s="83"/>
      <c r="H2716" s="21" t="str">
        <f t="shared" si="81"/>
        <v/>
      </c>
      <c r="I2716" s="84" t="s">
        <v>1998</v>
      </c>
      <c r="J2716" s="215"/>
      <c r="L2716" s="85"/>
      <c r="M2716" s="216">
        <v>110.83392500000001</v>
      </c>
      <c r="N2716" s="244"/>
      <c r="O2716" s="85"/>
      <c r="P2716" s="86"/>
      <c r="Q2716" s="85"/>
      <c r="R2716" s="85"/>
      <c r="S2716" s="85"/>
      <c r="T2716" s="87" t="s">
        <v>14</v>
      </c>
      <c r="U2716" s="85"/>
      <c r="V2716" s="85"/>
      <c r="W2716" s="88"/>
    </row>
    <row r="2717" spans="6:25" s="81" customFormat="1" ht="11.25" outlineLevel="5" x14ac:dyDescent="0.2">
      <c r="F2717" s="82"/>
      <c r="G2717" s="83"/>
      <c r="H2717" s="21" t="str">
        <f t="shared" si="81"/>
        <v/>
      </c>
      <c r="I2717" s="84" t="s">
        <v>1102</v>
      </c>
      <c r="J2717" s="215"/>
      <c r="L2717" s="85"/>
      <c r="M2717" s="216">
        <v>0</v>
      </c>
      <c r="N2717" s="244"/>
      <c r="O2717" s="85"/>
      <c r="P2717" s="86"/>
      <c r="Q2717" s="85"/>
      <c r="R2717" s="85"/>
      <c r="S2717" s="85"/>
      <c r="T2717" s="87" t="s">
        <v>14</v>
      </c>
      <c r="U2717" s="85"/>
      <c r="V2717" s="85"/>
      <c r="W2717" s="88"/>
    </row>
    <row r="2718" spans="6:25" s="81" customFormat="1" ht="11.25" outlineLevel="5" x14ac:dyDescent="0.2">
      <c r="F2718" s="82"/>
      <c r="G2718" s="83"/>
      <c r="H2718" s="21" t="str">
        <f t="shared" si="81"/>
        <v/>
      </c>
      <c r="I2718" s="84" t="s">
        <v>1726</v>
      </c>
      <c r="J2718" s="215"/>
      <c r="L2718" s="85"/>
      <c r="M2718" s="216">
        <v>16.914999999999999</v>
      </c>
      <c r="N2718" s="244"/>
      <c r="O2718" s="85"/>
      <c r="P2718" s="86"/>
      <c r="Q2718" s="85"/>
      <c r="R2718" s="85"/>
      <c r="S2718" s="85"/>
      <c r="T2718" s="87" t="s">
        <v>14</v>
      </c>
      <c r="U2718" s="85"/>
      <c r="V2718" s="85"/>
      <c r="W2718" s="88"/>
    </row>
    <row r="2719" spans="6:25" s="81" customFormat="1" ht="11.25" outlineLevel="5" x14ac:dyDescent="0.2">
      <c r="F2719" s="82"/>
      <c r="G2719" s="83"/>
      <c r="H2719" s="21" t="str">
        <f t="shared" si="81"/>
        <v/>
      </c>
      <c r="I2719" s="84" t="s">
        <v>1819</v>
      </c>
      <c r="J2719" s="215"/>
      <c r="L2719" s="85"/>
      <c r="M2719" s="216">
        <v>13.133999999999997</v>
      </c>
      <c r="N2719" s="244"/>
      <c r="O2719" s="85"/>
      <c r="P2719" s="86"/>
      <c r="Q2719" s="85"/>
      <c r="R2719" s="85"/>
      <c r="S2719" s="85"/>
      <c r="T2719" s="87" t="s">
        <v>14</v>
      </c>
      <c r="U2719" s="85"/>
      <c r="V2719" s="85"/>
      <c r="W2719" s="88"/>
    </row>
    <row r="2720" spans="6:25" s="81" customFormat="1" ht="11.25" outlineLevel="5" x14ac:dyDescent="0.2">
      <c r="F2720" s="82"/>
      <c r="G2720" s="83"/>
      <c r="H2720" s="21" t="str">
        <f t="shared" si="81"/>
        <v/>
      </c>
      <c r="I2720" s="84" t="s">
        <v>1970</v>
      </c>
      <c r="J2720" s="215"/>
      <c r="L2720" s="85"/>
      <c r="M2720" s="216">
        <v>75.962249999999997</v>
      </c>
      <c r="N2720" s="244"/>
      <c r="O2720" s="85"/>
      <c r="P2720" s="86"/>
      <c r="Q2720" s="85"/>
      <c r="R2720" s="85"/>
      <c r="S2720" s="85"/>
      <c r="T2720" s="87" t="s">
        <v>14</v>
      </c>
      <c r="U2720" s="85"/>
      <c r="V2720" s="85"/>
      <c r="W2720" s="88"/>
    </row>
    <row r="2721" spans="6:25" s="81" customFormat="1" ht="11.25" outlineLevel="5" x14ac:dyDescent="0.2">
      <c r="F2721" s="82"/>
      <c r="G2721" s="83"/>
      <c r="H2721" s="21" t="str">
        <f t="shared" si="81"/>
        <v/>
      </c>
      <c r="I2721" s="84" t="s">
        <v>2038</v>
      </c>
      <c r="J2721" s="215"/>
      <c r="L2721" s="85"/>
      <c r="M2721" s="216">
        <v>17.844124999999998</v>
      </c>
      <c r="N2721" s="244"/>
      <c r="O2721" s="85"/>
      <c r="P2721" s="86"/>
      <c r="Q2721" s="85"/>
      <c r="R2721" s="85"/>
      <c r="S2721" s="85"/>
      <c r="T2721" s="87" t="s">
        <v>14</v>
      </c>
      <c r="U2721" s="85"/>
      <c r="V2721" s="85"/>
      <c r="W2721" s="88"/>
    </row>
    <row r="2722" spans="6:25" s="81" customFormat="1" ht="11.25" outlineLevel="5" x14ac:dyDescent="0.2">
      <c r="F2722" s="82"/>
      <c r="G2722" s="83"/>
      <c r="H2722" s="21" t="str">
        <f t="shared" si="81"/>
        <v/>
      </c>
      <c r="I2722" s="84" t="s">
        <v>1255</v>
      </c>
      <c r="J2722" s="215"/>
      <c r="L2722" s="85"/>
      <c r="M2722" s="216">
        <v>15.2</v>
      </c>
      <c r="N2722" s="244"/>
      <c r="O2722" s="85"/>
      <c r="P2722" s="86"/>
      <c r="Q2722" s="85"/>
      <c r="R2722" s="85"/>
      <c r="S2722" s="85"/>
      <c r="T2722" s="87" t="s">
        <v>14</v>
      </c>
      <c r="U2722" s="85"/>
      <c r="V2722" s="85"/>
      <c r="W2722" s="88"/>
    </row>
    <row r="2723" spans="6:25" s="81" customFormat="1" ht="11.25" outlineLevel="5" x14ac:dyDescent="0.2">
      <c r="F2723" s="82"/>
      <c r="G2723" s="83"/>
      <c r="H2723" s="21" t="str">
        <f t="shared" si="81"/>
        <v/>
      </c>
      <c r="I2723" s="84" t="s">
        <v>1686</v>
      </c>
      <c r="J2723" s="215"/>
      <c r="L2723" s="85"/>
      <c r="M2723" s="216">
        <v>13.1</v>
      </c>
      <c r="N2723" s="244"/>
      <c r="O2723" s="85"/>
      <c r="P2723" s="86"/>
      <c r="Q2723" s="85"/>
      <c r="R2723" s="85"/>
      <c r="S2723" s="85"/>
      <c r="T2723" s="87" t="s">
        <v>14</v>
      </c>
      <c r="U2723" s="85"/>
      <c r="V2723" s="85"/>
      <c r="W2723" s="88"/>
    </row>
    <row r="2724" spans="6:25" s="81" customFormat="1" ht="11.25" outlineLevel="5" x14ac:dyDescent="0.2">
      <c r="F2724" s="82"/>
      <c r="G2724" s="83"/>
      <c r="H2724" s="21" t="str">
        <f t="shared" si="81"/>
        <v/>
      </c>
      <c r="I2724" s="84" t="s">
        <v>1518</v>
      </c>
      <c r="J2724" s="215"/>
      <c r="L2724" s="85"/>
      <c r="M2724" s="216">
        <v>12.473650000000003</v>
      </c>
      <c r="N2724" s="244"/>
      <c r="O2724" s="85"/>
      <c r="P2724" s="86"/>
      <c r="Q2724" s="85"/>
      <c r="R2724" s="85"/>
      <c r="S2724" s="85"/>
      <c r="T2724" s="87" t="s">
        <v>14</v>
      </c>
      <c r="U2724" s="85"/>
      <c r="V2724" s="85"/>
      <c r="W2724" s="88"/>
    </row>
    <row r="2725" spans="6:25" s="81" customFormat="1" ht="11.25" outlineLevel="5" x14ac:dyDescent="0.2">
      <c r="F2725" s="82"/>
      <c r="G2725" s="83"/>
      <c r="H2725" s="21" t="str">
        <f t="shared" si="81"/>
        <v/>
      </c>
      <c r="I2725" s="84" t="s">
        <v>1872</v>
      </c>
      <c r="J2725" s="215"/>
      <c r="L2725" s="85"/>
      <c r="M2725" s="216">
        <v>3.7289999999999996</v>
      </c>
      <c r="N2725" s="244"/>
      <c r="O2725" s="85"/>
      <c r="P2725" s="86"/>
      <c r="Q2725" s="85"/>
      <c r="R2725" s="85"/>
      <c r="S2725" s="85"/>
      <c r="T2725" s="87" t="s">
        <v>14</v>
      </c>
      <c r="U2725" s="85"/>
      <c r="V2725" s="85"/>
      <c r="W2725" s="88"/>
    </row>
    <row r="2726" spans="6:25" s="81" customFormat="1" ht="11.25" outlineLevel="5" x14ac:dyDescent="0.2">
      <c r="F2726" s="82"/>
      <c r="G2726" s="83"/>
      <c r="H2726" s="21" t="str">
        <f t="shared" si="81"/>
        <v/>
      </c>
      <c r="I2726" s="84" t="s">
        <v>11</v>
      </c>
      <c r="J2726" s="215"/>
      <c r="L2726" s="85"/>
      <c r="M2726" s="216">
        <v>762.78687500000012</v>
      </c>
      <c r="N2726" s="244"/>
      <c r="O2726" s="85"/>
      <c r="P2726" s="86"/>
      <c r="Q2726" s="85"/>
      <c r="R2726" s="85"/>
      <c r="S2726" s="85"/>
      <c r="T2726" s="87" t="s">
        <v>14</v>
      </c>
      <c r="U2726" s="85"/>
      <c r="V2726" s="85"/>
      <c r="W2726" s="88"/>
    </row>
    <row r="2727" spans="6:25" s="205" customFormat="1" ht="12" outlineLevel="4" x14ac:dyDescent="0.2">
      <c r="F2727" s="72">
        <v>245</v>
      </c>
      <c r="G2727" s="73" t="s">
        <v>13</v>
      </c>
      <c r="H2727" s="74" t="s">
        <v>280</v>
      </c>
      <c r="I2727" s="75" t="s">
        <v>2536</v>
      </c>
      <c r="J2727" s="73" t="s">
        <v>36</v>
      </c>
      <c r="K2727" s="76">
        <v>349.42625000000004</v>
      </c>
      <c r="L2727" s="77">
        <v>0</v>
      </c>
      <c r="M2727" s="206">
        <v>349.42625000000004</v>
      </c>
      <c r="N2727" s="232"/>
      <c r="O2727" s="77">
        <f>M2727*N2727</f>
        <v>0</v>
      </c>
      <c r="P2727" s="79">
        <v>1E-3</v>
      </c>
      <c r="Q2727" s="80">
        <f>M2727*P2727</f>
        <v>0.34942625000000005</v>
      </c>
      <c r="R2727" s="79"/>
      <c r="S2727" s="80">
        <f>M2727*R2727</f>
        <v>0</v>
      </c>
      <c r="T2727" s="78">
        <v>15</v>
      </c>
      <c r="U2727" s="78">
        <f>O2727*(T2727/100)</f>
        <v>0</v>
      </c>
      <c r="V2727" s="78">
        <f>O2727+U2727</f>
        <v>0</v>
      </c>
      <c r="W2727" s="75"/>
      <c r="X2727" s="96" t="s">
        <v>1123</v>
      </c>
      <c r="Y2727" s="96">
        <v>1</v>
      </c>
    </row>
    <row r="2728" spans="6:25" s="71" customFormat="1" ht="12" outlineLevel="4" x14ac:dyDescent="0.2">
      <c r="F2728" s="207"/>
      <c r="G2728" s="208"/>
      <c r="H2728" s="19" t="s">
        <v>1053</v>
      </c>
      <c r="I2728" s="228"/>
      <c r="J2728" s="221"/>
      <c r="K2728" s="221"/>
      <c r="L2728" s="221"/>
      <c r="M2728" s="221"/>
      <c r="N2728" s="245"/>
      <c r="O2728" s="231"/>
      <c r="P2728" s="209"/>
      <c r="Q2728" s="210"/>
      <c r="R2728" s="209"/>
      <c r="S2728" s="210"/>
      <c r="T2728" s="211"/>
      <c r="U2728" s="211"/>
      <c r="V2728" s="211"/>
      <c r="W2728" s="212"/>
      <c r="X2728" s="212"/>
      <c r="Y2728" s="212"/>
    </row>
    <row r="2729" spans="6:25" s="71" customFormat="1" ht="6" customHeight="1" outlineLevel="4" x14ac:dyDescent="0.2">
      <c r="F2729" s="207"/>
      <c r="G2729" s="208"/>
      <c r="H2729" s="20"/>
      <c r="I2729" s="212"/>
      <c r="J2729" s="208"/>
      <c r="K2729" s="213"/>
      <c r="L2729" s="214"/>
      <c r="M2729" s="213"/>
      <c r="N2729" s="241"/>
      <c r="O2729" s="214"/>
      <c r="P2729" s="209"/>
      <c r="Q2729" s="210"/>
      <c r="R2729" s="209"/>
      <c r="S2729" s="210"/>
      <c r="T2729" s="211"/>
      <c r="U2729" s="211"/>
      <c r="V2729" s="211"/>
      <c r="W2729" s="212"/>
      <c r="X2729" s="212"/>
      <c r="Y2729" s="212"/>
    </row>
    <row r="2730" spans="6:25" s="81" customFormat="1" ht="22.5" outlineLevel="5" x14ac:dyDescent="0.2">
      <c r="F2730" s="82"/>
      <c r="G2730" s="83"/>
      <c r="H2730" s="21" t="str">
        <f>IF(AND(H2729&lt;&gt;"Výkaz výměr:",I2729=""),"Výkaz výměr:","")</f>
        <v>Výkaz výměr:</v>
      </c>
      <c r="I2730" s="84" t="s">
        <v>3310</v>
      </c>
      <c r="J2730" s="215"/>
      <c r="L2730" s="85"/>
      <c r="M2730" s="216">
        <v>0</v>
      </c>
      <c r="N2730" s="244"/>
      <c r="O2730" s="85"/>
      <c r="P2730" s="86"/>
      <c r="Q2730" s="85"/>
      <c r="R2730" s="85"/>
      <c r="S2730" s="85"/>
      <c r="T2730" s="87" t="s">
        <v>14</v>
      </c>
      <c r="U2730" s="85"/>
      <c r="V2730" s="85"/>
      <c r="W2730" s="88"/>
    </row>
    <row r="2731" spans="6:25" s="81" customFormat="1" ht="11.25" outlineLevel="5" x14ac:dyDescent="0.2">
      <c r="F2731" s="82"/>
      <c r="G2731" s="83"/>
      <c r="H2731" s="21" t="str">
        <f>IF(AND(H2730&lt;&gt;"Výkaz výměr:",I2730=""),"Výkaz výměr:","")</f>
        <v/>
      </c>
      <c r="I2731" s="84" t="s">
        <v>1116</v>
      </c>
      <c r="J2731" s="215"/>
      <c r="L2731" s="85"/>
      <c r="M2731" s="216">
        <v>82.450800000000001</v>
      </c>
      <c r="N2731" s="244"/>
      <c r="O2731" s="85"/>
      <c r="P2731" s="86"/>
      <c r="Q2731" s="85"/>
      <c r="R2731" s="85"/>
      <c r="S2731" s="85"/>
      <c r="T2731" s="87" t="s">
        <v>14</v>
      </c>
      <c r="U2731" s="85"/>
      <c r="V2731" s="85"/>
      <c r="W2731" s="88"/>
    </row>
    <row r="2732" spans="6:25" s="81" customFormat="1" ht="22.5" outlineLevel="5" x14ac:dyDescent="0.2">
      <c r="F2732" s="82"/>
      <c r="G2732" s="83"/>
      <c r="H2732" s="21" t="str">
        <f>IF(AND(H2731&lt;&gt;"Výkaz výměr:",I2731=""),"Výkaz výměr:","")</f>
        <v/>
      </c>
      <c r="I2732" s="84" t="s">
        <v>3279</v>
      </c>
      <c r="J2732" s="215"/>
      <c r="L2732" s="85"/>
      <c r="M2732" s="216">
        <v>0</v>
      </c>
      <c r="N2732" s="244"/>
      <c r="O2732" s="85"/>
      <c r="P2732" s="86"/>
      <c r="Q2732" s="85"/>
      <c r="R2732" s="85"/>
      <c r="S2732" s="85"/>
      <c r="T2732" s="87" t="s">
        <v>14</v>
      </c>
      <c r="U2732" s="85"/>
      <c r="V2732" s="85"/>
      <c r="W2732" s="88"/>
    </row>
    <row r="2733" spans="6:25" s="81" customFormat="1" ht="11.25" outlineLevel="5" x14ac:dyDescent="0.2">
      <c r="F2733" s="82"/>
      <c r="G2733" s="83"/>
      <c r="H2733" s="21" t="str">
        <f>IF(AND(H2732&lt;&gt;"Výkaz výměr:",I2732=""),"Výkaz výměr:","")</f>
        <v/>
      </c>
      <c r="I2733" s="84" t="s">
        <v>1160</v>
      </c>
      <c r="J2733" s="215"/>
      <c r="L2733" s="85"/>
      <c r="M2733" s="216">
        <v>266.97545000000002</v>
      </c>
      <c r="N2733" s="244"/>
      <c r="O2733" s="85"/>
      <c r="P2733" s="86"/>
      <c r="Q2733" s="85"/>
      <c r="R2733" s="85"/>
      <c r="S2733" s="85"/>
      <c r="T2733" s="87" t="s">
        <v>14</v>
      </c>
      <c r="U2733" s="85"/>
      <c r="V2733" s="85"/>
      <c r="W2733" s="88"/>
    </row>
    <row r="2734" spans="6:25" s="205" customFormat="1" ht="12" outlineLevel="4" x14ac:dyDescent="0.2">
      <c r="F2734" s="72">
        <v>246</v>
      </c>
      <c r="G2734" s="73" t="s">
        <v>34</v>
      </c>
      <c r="H2734" s="74" t="s">
        <v>620</v>
      </c>
      <c r="I2734" s="75" t="s">
        <v>2963</v>
      </c>
      <c r="J2734" s="73" t="s">
        <v>38</v>
      </c>
      <c r="K2734" s="76">
        <v>7.9081000000000019</v>
      </c>
      <c r="L2734" s="77">
        <v>0</v>
      </c>
      <c r="M2734" s="206">
        <v>7.9081000000000019</v>
      </c>
      <c r="N2734" s="232"/>
      <c r="O2734" s="77">
        <f>M2734*N2734</f>
        <v>0</v>
      </c>
      <c r="P2734" s="79"/>
      <c r="Q2734" s="80">
        <f>M2734*P2734</f>
        <v>0</v>
      </c>
      <c r="R2734" s="79"/>
      <c r="S2734" s="80">
        <f>M2734*R2734</f>
        <v>0</v>
      </c>
      <c r="T2734" s="78">
        <v>15</v>
      </c>
      <c r="U2734" s="78">
        <f>O2734*(T2734/100)</f>
        <v>0</v>
      </c>
      <c r="V2734" s="78">
        <f>O2734+U2734</f>
        <v>0</v>
      </c>
      <c r="W2734" s="75"/>
      <c r="X2734" s="96" t="s">
        <v>1261</v>
      </c>
      <c r="Y2734" s="96">
        <v>1</v>
      </c>
    </row>
    <row r="2735" spans="6:25" s="71" customFormat="1" ht="33.75" outlineLevel="4" x14ac:dyDescent="0.2">
      <c r="F2735" s="207"/>
      <c r="G2735" s="208"/>
      <c r="H2735" s="19" t="s">
        <v>1053</v>
      </c>
      <c r="I2735" s="228" t="s">
        <v>3385</v>
      </c>
      <c r="J2735" s="221"/>
      <c r="K2735" s="221"/>
      <c r="L2735" s="221"/>
      <c r="M2735" s="221"/>
      <c r="N2735" s="245"/>
      <c r="O2735" s="231"/>
      <c r="P2735" s="209"/>
      <c r="Q2735" s="210"/>
      <c r="R2735" s="209"/>
      <c r="S2735" s="210"/>
      <c r="T2735" s="211"/>
      <c r="U2735" s="211"/>
      <c r="V2735" s="211"/>
      <c r="W2735" s="212"/>
      <c r="X2735" s="212"/>
      <c r="Y2735" s="212"/>
    </row>
    <row r="2736" spans="6:25" s="71" customFormat="1" ht="6" customHeight="1" outlineLevel="4" x14ac:dyDescent="0.2">
      <c r="F2736" s="207"/>
      <c r="G2736" s="208"/>
      <c r="H2736" s="20"/>
      <c r="I2736" s="212"/>
      <c r="J2736" s="208"/>
      <c r="K2736" s="213"/>
      <c r="L2736" s="214"/>
      <c r="M2736" s="213"/>
      <c r="N2736" s="241"/>
      <c r="O2736" s="214"/>
      <c r="P2736" s="209"/>
      <c r="Q2736" s="210"/>
      <c r="R2736" s="209"/>
      <c r="S2736" s="210"/>
      <c r="T2736" s="211"/>
      <c r="U2736" s="211"/>
      <c r="V2736" s="211"/>
      <c r="W2736" s="212"/>
      <c r="X2736" s="212"/>
      <c r="Y2736" s="212"/>
    </row>
    <row r="2737" spans="6:25" s="81" customFormat="1" ht="11.25" outlineLevel="5" x14ac:dyDescent="0.2">
      <c r="F2737" s="82"/>
      <c r="G2737" s="83"/>
      <c r="H2737" s="21" t="str">
        <f>IF(AND(H2736&lt;&gt;"Výkaz výměr:",I2736=""),"Výkaz výměr:","")</f>
        <v>Výkaz výměr:</v>
      </c>
      <c r="I2737" s="84" t="s">
        <v>1256</v>
      </c>
      <c r="J2737" s="215"/>
      <c r="L2737" s="85"/>
      <c r="M2737" s="216">
        <v>0</v>
      </c>
      <c r="N2737" s="244"/>
      <c r="O2737" s="85"/>
      <c r="P2737" s="86"/>
      <c r="Q2737" s="85"/>
      <c r="R2737" s="85"/>
      <c r="S2737" s="85"/>
      <c r="T2737" s="87" t="s">
        <v>14</v>
      </c>
      <c r="U2737" s="85"/>
      <c r="V2737" s="85"/>
      <c r="W2737" s="88"/>
    </row>
    <row r="2738" spans="6:25" s="81" customFormat="1" ht="11.25" outlineLevel="5" x14ac:dyDescent="0.2">
      <c r="F2738" s="82"/>
      <c r="G2738" s="83"/>
      <c r="H2738" s="21" t="str">
        <f>IF(AND(H2737&lt;&gt;"Výkaz výměr:",I2737=""),"Výkaz výměr:","")</f>
        <v/>
      </c>
      <c r="I2738" s="84" t="s">
        <v>2624</v>
      </c>
      <c r="J2738" s="215"/>
      <c r="L2738" s="85"/>
      <c r="M2738" s="216">
        <v>0</v>
      </c>
      <c r="N2738" s="244"/>
      <c r="O2738" s="85"/>
      <c r="P2738" s="86"/>
      <c r="Q2738" s="85"/>
      <c r="R2738" s="85"/>
      <c r="S2738" s="85"/>
      <c r="T2738" s="87" t="s">
        <v>14</v>
      </c>
      <c r="U2738" s="85"/>
      <c r="V2738" s="85"/>
      <c r="W2738" s="88"/>
    </row>
    <row r="2739" spans="6:25" s="81" customFormat="1" ht="11.25" outlineLevel="5" x14ac:dyDescent="0.2">
      <c r="F2739" s="82"/>
      <c r="G2739" s="83"/>
      <c r="H2739" s="21" t="str">
        <f>IF(AND(H2738&lt;&gt;"Výkaz výměr:",I2738=""),"Výkaz výměr:","")</f>
        <v/>
      </c>
      <c r="I2739" s="84" t="s">
        <v>2316</v>
      </c>
      <c r="J2739" s="215"/>
      <c r="L2739" s="85"/>
      <c r="M2739" s="216">
        <v>7.9081000000000019</v>
      </c>
      <c r="N2739" s="244"/>
      <c r="O2739" s="85"/>
      <c r="P2739" s="86"/>
      <c r="Q2739" s="85"/>
      <c r="R2739" s="85"/>
      <c r="S2739" s="85"/>
      <c r="T2739" s="87" t="s">
        <v>14</v>
      </c>
      <c r="U2739" s="85"/>
      <c r="V2739" s="85"/>
      <c r="W2739" s="88"/>
    </row>
    <row r="2740" spans="6:25" s="205" customFormat="1" ht="12" outlineLevel="4" x14ac:dyDescent="0.2">
      <c r="F2740" s="72">
        <v>247</v>
      </c>
      <c r="G2740" s="73" t="s">
        <v>34</v>
      </c>
      <c r="H2740" s="74" t="s">
        <v>623</v>
      </c>
      <c r="I2740" s="75" t="s">
        <v>2968</v>
      </c>
      <c r="J2740" s="73" t="s">
        <v>38</v>
      </c>
      <c r="K2740" s="76">
        <v>274.83600000000001</v>
      </c>
      <c r="L2740" s="77">
        <v>0</v>
      </c>
      <c r="M2740" s="206">
        <v>274.83600000000001</v>
      </c>
      <c r="N2740" s="232"/>
      <c r="O2740" s="77">
        <f>M2740*N2740</f>
        <v>0</v>
      </c>
      <c r="P2740" s="79">
        <v>4.0000000000000002E-4</v>
      </c>
      <c r="Q2740" s="80">
        <f>M2740*P2740</f>
        <v>0.10993440000000002</v>
      </c>
      <c r="R2740" s="79"/>
      <c r="S2740" s="80">
        <f>M2740*R2740</f>
        <v>0</v>
      </c>
      <c r="T2740" s="78">
        <v>15</v>
      </c>
      <c r="U2740" s="78">
        <f>O2740*(T2740/100)</f>
        <v>0</v>
      </c>
      <c r="V2740" s="78">
        <f>O2740+U2740</f>
        <v>0</v>
      </c>
      <c r="W2740" s="75"/>
      <c r="X2740" s="96" t="s">
        <v>1162</v>
      </c>
      <c r="Y2740" s="96">
        <v>1</v>
      </c>
    </row>
    <row r="2741" spans="6:25" s="71" customFormat="1" ht="33.75" outlineLevel="4" x14ac:dyDescent="0.2">
      <c r="F2741" s="207"/>
      <c r="G2741" s="208"/>
      <c r="H2741" s="19" t="s">
        <v>1053</v>
      </c>
      <c r="I2741" s="228" t="s">
        <v>3164</v>
      </c>
      <c r="J2741" s="221"/>
      <c r="K2741" s="221"/>
      <c r="L2741" s="221"/>
      <c r="M2741" s="221"/>
      <c r="N2741" s="245"/>
      <c r="O2741" s="231"/>
      <c r="P2741" s="209"/>
      <c r="Q2741" s="210"/>
      <c r="R2741" s="209"/>
      <c r="S2741" s="210"/>
      <c r="T2741" s="211"/>
      <c r="U2741" s="211"/>
      <c r="V2741" s="211"/>
      <c r="W2741" s="212"/>
      <c r="X2741" s="212"/>
      <c r="Y2741" s="212"/>
    </row>
    <row r="2742" spans="6:25" s="71" customFormat="1" ht="6" customHeight="1" outlineLevel="4" x14ac:dyDescent="0.2">
      <c r="F2742" s="207"/>
      <c r="G2742" s="208"/>
      <c r="H2742" s="20"/>
      <c r="I2742" s="212"/>
      <c r="J2742" s="208"/>
      <c r="K2742" s="213"/>
      <c r="L2742" s="214"/>
      <c r="M2742" s="213"/>
      <c r="N2742" s="241"/>
      <c r="O2742" s="214"/>
      <c r="P2742" s="209"/>
      <c r="Q2742" s="210"/>
      <c r="R2742" s="209"/>
      <c r="S2742" s="210"/>
      <c r="T2742" s="211"/>
      <c r="U2742" s="211"/>
      <c r="V2742" s="211"/>
      <c r="W2742" s="212"/>
      <c r="X2742" s="212"/>
      <c r="Y2742" s="212"/>
    </row>
    <row r="2743" spans="6:25" s="81" customFormat="1" ht="22.5" outlineLevel="5" x14ac:dyDescent="0.2">
      <c r="F2743" s="82"/>
      <c r="G2743" s="83"/>
      <c r="H2743" s="21" t="str">
        <f>IF(AND(H2742&lt;&gt;"Výkaz výměr:",I2742=""),"Výkaz výměr:","")</f>
        <v>Výkaz výměr:</v>
      </c>
      <c r="I2743" s="84" t="s">
        <v>3233</v>
      </c>
      <c r="J2743" s="215"/>
      <c r="L2743" s="85"/>
      <c r="M2743" s="216">
        <v>0</v>
      </c>
      <c r="N2743" s="244"/>
      <c r="O2743" s="85"/>
      <c r="P2743" s="86"/>
      <c r="Q2743" s="85"/>
      <c r="R2743" s="85"/>
      <c r="S2743" s="85"/>
      <c r="T2743" s="87" t="s">
        <v>14</v>
      </c>
      <c r="U2743" s="85"/>
      <c r="V2743" s="85"/>
      <c r="W2743" s="88"/>
    </row>
    <row r="2744" spans="6:25" s="81" customFormat="1" ht="11.25" outlineLevel="5" x14ac:dyDescent="0.2">
      <c r="F2744" s="82"/>
      <c r="G2744" s="83"/>
      <c r="H2744" s="21" t="str">
        <f>IF(AND(H2743&lt;&gt;"Výkaz výměr:",I2743=""),"Výkaz výměr:","")</f>
        <v/>
      </c>
      <c r="I2744" s="84" t="s">
        <v>295</v>
      </c>
      <c r="J2744" s="215"/>
      <c r="L2744" s="85"/>
      <c r="M2744" s="216">
        <v>274.83600000000001</v>
      </c>
      <c r="N2744" s="244"/>
      <c r="O2744" s="85"/>
      <c r="P2744" s="86"/>
      <c r="Q2744" s="85"/>
      <c r="R2744" s="85"/>
      <c r="S2744" s="85"/>
      <c r="T2744" s="87" t="s">
        <v>14</v>
      </c>
      <c r="U2744" s="85"/>
      <c r="V2744" s="85"/>
      <c r="W2744" s="88"/>
    </row>
    <row r="2745" spans="6:25" s="205" customFormat="1" ht="24" outlineLevel="4" x14ac:dyDescent="0.2">
      <c r="F2745" s="72">
        <v>248</v>
      </c>
      <c r="G2745" s="73" t="s">
        <v>13</v>
      </c>
      <c r="H2745" s="74" t="s">
        <v>278</v>
      </c>
      <c r="I2745" s="75" t="s">
        <v>3227</v>
      </c>
      <c r="J2745" s="73" t="s">
        <v>38</v>
      </c>
      <c r="K2745" s="76">
        <v>274.83600000000001</v>
      </c>
      <c r="L2745" s="77">
        <v>15</v>
      </c>
      <c r="M2745" s="206">
        <v>316.06139999999999</v>
      </c>
      <c r="N2745" s="232"/>
      <c r="O2745" s="77">
        <f>M2745*N2745</f>
        <v>0</v>
      </c>
      <c r="P2745" s="79">
        <v>4.8999999999999998E-3</v>
      </c>
      <c r="Q2745" s="80">
        <f>M2745*P2745</f>
        <v>1.5487008599999998</v>
      </c>
      <c r="R2745" s="79"/>
      <c r="S2745" s="80">
        <f>M2745*R2745</f>
        <v>0</v>
      </c>
      <c r="T2745" s="78">
        <v>15</v>
      </c>
      <c r="U2745" s="78">
        <f>O2745*(T2745/100)</f>
        <v>0</v>
      </c>
      <c r="V2745" s="78">
        <f>O2745+U2745</f>
        <v>0</v>
      </c>
      <c r="W2745" s="75"/>
      <c r="X2745" s="96" t="s">
        <v>1123</v>
      </c>
      <c r="Y2745" s="96">
        <v>1</v>
      </c>
    </row>
    <row r="2746" spans="6:25" s="71" customFormat="1" ht="12" outlineLevel="4" x14ac:dyDescent="0.2">
      <c r="F2746" s="207"/>
      <c r="G2746" s="208"/>
      <c r="H2746" s="19" t="s">
        <v>1053</v>
      </c>
      <c r="I2746" s="228"/>
      <c r="J2746" s="221"/>
      <c r="K2746" s="221"/>
      <c r="L2746" s="221"/>
      <c r="M2746" s="221"/>
      <c r="N2746" s="245"/>
      <c r="O2746" s="231"/>
      <c r="P2746" s="209"/>
      <c r="Q2746" s="210"/>
      <c r="R2746" s="209"/>
      <c r="S2746" s="210"/>
      <c r="T2746" s="211"/>
      <c r="U2746" s="211"/>
      <c r="V2746" s="211"/>
      <c r="W2746" s="212"/>
      <c r="X2746" s="212"/>
      <c r="Y2746" s="212"/>
    </row>
    <row r="2747" spans="6:25" s="71" customFormat="1" ht="6" customHeight="1" outlineLevel="4" x14ac:dyDescent="0.2">
      <c r="F2747" s="207"/>
      <c r="G2747" s="208"/>
      <c r="H2747" s="20"/>
      <c r="I2747" s="212"/>
      <c r="J2747" s="208"/>
      <c r="K2747" s="213"/>
      <c r="L2747" s="214"/>
      <c r="M2747" s="213"/>
      <c r="N2747" s="241"/>
      <c r="O2747" s="214"/>
      <c r="P2747" s="209"/>
      <c r="Q2747" s="210"/>
      <c r="R2747" s="209"/>
      <c r="S2747" s="210"/>
      <c r="T2747" s="211"/>
      <c r="U2747" s="211"/>
      <c r="V2747" s="211"/>
      <c r="W2747" s="212"/>
      <c r="X2747" s="212"/>
      <c r="Y2747" s="212"/>
    </row>
    <row r="2748" spans="6:25" s="81" customFormat="1" ht="22.5" outlineLevel="5" x14ac:dyDescent="0.2">
      <c r="F2748" s="82"/>
      <c r="G2748" s="83"/>
      <c r="H2748" s="21" t="str">
        <f>IF(AND(H2747&lt;&gt;"Výkaz výměr:",I2747=""),"Výkaz výměr:","")</f>
        <v>Výkaz výměr:</v>
      </c>
      <c r="I2748" s="84" t="s">
        <v>3187</v>
      </c>
      <c r="J2748" s="215"/>
      <c r="L2748" s="85"/>
      <c r="M2748" s="216">
        <v>0</v>
      </c>
      <c r="N2748" s="244"/>
      <c r="O2748" s="85"/>
      <c r="P2748" s="86"/>
      <c r="Q2748" s="85"/>
      <c r="R2748" s="85"/>
      <c r="S2748" s="85"/>
      <c r="T2748" s="87" t="s">
        <v>14</v>
      </c>
      <c r="U2748" s="85"/>
      <c r="V2748" s="85"/>
      <c r="W2748" s="88"/>
    </row>
    <row r="2749" spans="6:25" s="81" customFormat="1" ht="11.25" outlineLevel="5" x14ac:dyDescent="0.2">
      <c r="F2749" s="82"/>
      <c r="G2749" s="83"/>
      <c r="H2749" s="21" t="str">
        <f>IF(AND(H2748&lt;&gt;"Výkaz výměr:",I2748=""),"Výkaz výměr:","")</f>
        <v/>
      </c>
      <c r="I2749" s="84" t="s">
        <v>295</v>
      </c>
      <c r="J2749" s="215"/>
      <c r="L2749" s="85"/>
      <c r="M2749" s="216">
        <v>274.83600000000001</v>
      </c>
      <c r="N2749" s="244"/>
      <c r="O2749" s="85"/>
      <c r="P2749" s="86"/>
      <c r="Q2749" s="85"/>
      <c r="R2749" s="85"/>
      <c r="S2749" s="85"/>
      <c r="T2749" s="87" t="s">
        <v>14</v>
      </c>
      <c r="U2749" s="85"/>
      <c r="V2749" s="85"/>
      <c r="W2749" s="88"/>
    </row>
    <row r="2750" spans="6:25" s="205" customFormat="1" ht="12" outlineLevel="4" x14ac:dyDescent="0.2">
      <c r="F2750" s="72">
        <v>249</v>
      </c>
      <c r="G2750" s="73" t="s">
        <v>34</v>
      </c>
      <c r="H2750" s="74" t="s">
        <v>624</v>
      </c>
      <c r="I2750" s="75" t="s">
        <v>2926</v>
      </c>
      <c r="J2750" s="73" t="s">
        <v>38</v>
      </c>
      <c r="K2750" s="76">
        <v>762.78700000000003</v>
      </c>
      <c r="L2750" s="77">
        <v>0</v>
      </c>
      <c r="M2750" s="206">
        <v>762.78700000000003</v>
      </c>
      <c r="N2750" s="232"/>
      <c r="O2750" s="77">
        <f>M2750*N2750</f>
        <v>0</v>
      </c>
      <c r="P2750" s="79">
        <v>4.0000000000000002E-4</v>
      </c>
      <c r="Q2750" s="80">
        <f>M2750*P2750</f>
        <v>0.30511480000000002</v>
      </c>
      <c r="R2750" s="79"/>
      <c r="S2750" s="80">
        <f>M2750*R2750</f>
        <v>0</v>
      </c>
      <c r="T2750" s="78">
        <v>15</v>
      </c>
      <c r="U2750" s="78">
        <f>O2750*(T2750/100)</f>
        <v>0</v>
      </c>
      <c r="V2750" s="78">
        <f>O2750+U2750</f>
        <v>0</v>
      </c>
      <c r="W2750" s="75"/>
      <c r="X2750" s="96" t="s">
        <v>1162</v>
      </c>
      <c r="Y2750" s="96">
        <v>1</v>
      </c>
    </row>
    <row r="2751" spans="6:25" s="71" customFormat="1" ht="33.75" outlineLevel="4" x14ac:dyDescent="0.2">
      <c r="F2751" s="207"/>
      <c r="G2751" s="208"/>
      <c r="H2751" s="19" t="s">
        <v>1053</v>
      </c>
      <c r="I2751" s="228" t="s">
        <v>3133</v>
      </c>
      <c r="J2751" s="221"/>
      <c r="K2751" s="221"/>
      <c r="L2751" s="221"/>
      <c r="M2751" s="221"/>
      <c r="N2751" s="245"/>
      <c r="O2751" s="231"/>
      <c r="P2751" s="209"/>
      <c r="Q2751" s="210"/>
      <c r="R2751" s="209"/>
      <c r="S2751" s="210"/>
      <c r="T2751" s="211"/>
      <c r="U2751" s="211"/>
      <c r="V2751" s="211"/>
      <c r="W2751" s="212"/>
      <c r="X2751" s="212"/>
      <c r="Y2751" s="212"/>
    </row>
    <row r="2752" spans="6:25" s="71" customFormat="1" ht="6" customHeight="1" outlineLevel="4" x14ac:dyDescent="0.2">
      <c r="F2752" s="207"/>
      <c r="G2752" s="208"/>
      <c r="H2752" s="20"/>
      <c r="I2752" s="212"/>
      <c r="J2752" s="208"/>
      <c r="K2752" s="213"/>
      <c r="L2752" s="214"/>
      <c r="M2752" s="213"/>
      <c r="N2752" s="241"/>
      <c r="O2752" s="214"/>
      <c r="P2752" s="209"/>
      <c r="Q2752" s="210"/>
      <c r="R2752" s="209"/>
      <c r="S2752" s="210"/>
      <c r="T2752" s="211"/>
      <c r="U2752" s="211"/>
      <c r="V2752" s="211"/>
      <c r="W2752" s="212"/>
      <c r="X2752" s="212"/>
      <c r="Y2752" s="212"/>
    </row>
    <row r="2753" spans="6:25" s="81" customFormat="1" ht="22.5" outlineLevel="5" x14ac:dyDescent="0.2">
      <c r="F2753" s="82"/>
      <c r="G2753" s="83"/>
      <c r="H2753" s="21" t="str">
        <f>IF(AND(H2752&lt;&gt;"Výkaz výměr:",I2752=""),"Výkaz výměr:","")</f>
        <v>Výkaz výměr:</v>
      </c>
      <c r="I2753" s="84" t="s">
        <v>3203</v>
      </c>
      <c r="J2753" s="215"/>
      <c r="L2753" s="85"/>
      <c r="M2753" s="216">
        <v>0</v>
      </c>
      <c r="N2753" s="244"/>
      <c r="O2753" s="85"/>
      <c r="P2753" s="86"/>
      <c r="Q2753" s="85"/>
      <c r="R2753" s="85"/>
      <c r="S2753" s="85"/>
      <c r="T2753" s="87" t="s">
        <v>14</v>
      </c>
      <c r="U2753" s="85"/>
      <c r="V2753" s="85"/>
      <c r="W2753" s="88"/>
    </row>
    <row r="2754" spans="6:25" s="81" customFormat="1" ht="11.25" outlineLevel="5" x14ac:dyDescent="0.2">
      <c r="F2754" s="82"/>
      <c r="G2754" s="83"/>
      <c r="H2754" s="21" t="str">
        <f>IF(AND(H2753&lt;&gt;"Výkaz výměr:",I2753=""),"Výkaz výměr:","")</f>
        <v/>
      </c>
      <c r="I2754" s="84" t="s">
        <v>308</v>
      </c>
      <c r="J2754" s="215"/>
      <c r="L2754" s="85"/>
      <c r="M2754" s="216">
        <v>762.78700000000003</v>
      </c>
      <c r="N2754" s="244"/>
      <c r="O2754" s="85"/>
      <c r="P2754" s="86"/>
      <c r="Q2754" s="85"/>
      <c r="R2754" s="85"/>
      <c r="S2754" s="85"/>
      <c r="T2754" s="87" t="s">
        <v>14</v>
      </c>
      <c r="U2754" s="85"/>
      <c r="V2754" s="85"/>
      <c r="W2754" s="88"/>
    </row>
    <row r="2755" spans="6:25" s="205" customFormat="1" ht="24" outlineLevel="4" x14ac:dyDescent="0.2">
      <c r="F2755" s="72">
        <v>250</v>
      </c>
      <c r="G2755" s="73" t="s">
        <v>13</v>
      </c>
      <c r="H2755" s="74" t="s">
        <v>278</v>
      </c>
      <c r="I2755" s="75" t="s">
        <v>3227</v>
      </c>
      <c r="J2755" s="73" t="s">
        <v>38</v>
      </c>
      <c r="K2755" s="76">
        <v>762.78700000000003</v>
      </c>
      <c r="L2755" s="77">
        <v>20</v>
      </c>
      <c r="M2755" s="206">
        <v>915.34440000000006</v>
      </c>
      <c r="N2755" s="232"/>
      <c r="O2755" s="77">
        <f>M2755*N2755</f>
        <v>0</v>
      </c>
      <c r="P2755" s="79">
        <v>4.8999999999999998E-3</v>
      </c>
      <c r="Q2755" s="80">
        <f>M2755*P2755</f>
        <v>4.48518756</v>
      </c>
      <c r="R2755" s="79"/>
      <c r="S2755" s="80">
        <f>M2755*R2755</f>
        <v>0</v>
      </c>
      <c r="T2755" s="78">
        <v>15</v>
      </c>
      <c r="U2755" s="78">
        <f>O2755*(T2755/100)</f>
        <v>0</v>
      </c>
      <c r="V2755" s="78">
        <f>O2755+U2755</f>
        <v>0</v>
      </c>
      <c r="W2755" s="75"/>
      <c r="X2755" s="96" t="s">
        <v>1123</v>
      </c>
      <c r="Y2755" s="96">
        <v>1</v>
      </c>
    </row>
    <row r="2756" spans="6:25" s="71" customFormat="1" ht="12" outlineLevel="4" x14ac:dyDescent="0.2">
      <c r="F2756" s="207"/>
      <c r="G2756" s="208"/>
      <c r="H2756" s="19" t="s">
        <v>1053</v>
      </c>
      <c r="I2756" s="228"/>
      <c r="J2756" s="221"/>
      <c r="K2756" s="221"/>
      <c r="L2756" s="221"/>
      <c r="M2756" s="221"/>
      <c r="N2756" s="245"/>
      <c r="O2756" s="231"/>
      <c r="P2756" s="209"/>
      <c r="Q2756" s="210"/>
      <c r="R2756" s="209"/>
      <c r="S2756" s="210"/>
      <c r="T2756" s="211"/>
      <c r="U2756" s="211"/>
      <c r="V2756" s="211"/>
      <c r="W2756" s="212"/>
      <c r="X2756" s="212"/>
      <c r="Y2756" s="212"/>
    </row>
    <row r="2757" spans="6:25" s="71" customFormat="1" ht="6" customHeight="1" outlineLevel="4" x14ac:dyDescent="0.2">
      <c r="F2757" s="207"/>
      <c r="G2757" s="208"/>
      <c r="H2757" s="20"/>
      <c r="I2757" s="212"/>
      <c r="J2757" s="208"/>
      <c r="K2757" s="213"/>
      <c r="L2757" s="214"/>
      <c r="M2757" s="213"/>
      <c r="N2757" s="241"/>
      <c r="O2757" s="214"/>
      <c r="P2757" s="209"/>
      <c r="Q2757" s="210"/>
      <c r="R2757" s="209"/>
      <c r="S2757" s="210"/>
      <c r="T2757" s="211"/>
      <c r="U2757" s="211"/>
      <c r="V2757" s="211"/>
      <c r="W2757" s="212"/>
      <c r="X2757" s="212"/>
      <c r="Y2757" s="212"/>
    </row>
    <row r="2758" spans="6:25" s="81" customFormat="1" ht="22.5" outlineLevel="5" x14ac:dyDescent="0.2">
      <c r="F2758" s="82"/>
      <c r="G2758" s="83"/>
      <c r="H2758" s="21" t="str">
        <f>IF(AND(H2757&lt;&gt;"Výkaz výměr:",I2757=""),"Výkaz výměr:","")</f>
        <v>Výkaz výměr:</v>
      </c>
      <c r="I2758" s="84" t="s">
        <v>3159</v>
      </c>
      <c r="J2758" s="215"/>
      <c r="L2758" s="85"/>
      <c r="M2758" s="216">
        <v>0</v>
      </c>
      <c r="N2758" s="244"/>
      <c r="O2758" s="85"/>
      <c r="P2758" s="86"/>
      <c r="Q2758" s="85"/>
      <c r="R2758" s="85"/>
      <c r="S2758" s="85"/>
      <c r="T2758" s="87" t="s">
        <v>14</v>
      </c>
      <c r="U2758" s="85"/>
      <c r="V2758" s="85"/>
      <c r="W2758" s="88"/>
    </row>
    <row r="2759" spans="6:25" s="81" customFormat="1" ht="11.25" outlineLevel="5" x14ac:dyDescent="0.2">
      <c r="F2759" s="82"/>
      <c r="G2759" s="83"/>
      <c r="H2759" s="21" t="str">
        <f>IF(AND(H2758&lt;&gt;"Výkaz výměr:",I2758=""),"Výkaz výměr:","")</f>
        <v/>
      </c>
      <c r="I2759" s="84" t="s">
        <v>308</v>
      </c>
      <c r="J2759" s="215"/>
      <c r="L2759" s="85"/>
      <c r="M2759" s="216">
        <v>762.78700000000003</v>
      </c>
      <c r="N2759" s="244"/>
      <c r="O2759" s="85"/>
      <c r="P2759" s="86"/>
      <c r="Q2759" s="85"/>
      <c r="R2759" s="85"/>
      <c r="S2759" s="85"/>
      <c r="T2759" s="87" t="s">
        <v>14</v>
      </c>
      <c r="U2759" s="85"/>
      <c r="V2759" s="85"/>
      <c r="W2759" s="88"/>
    </row>
    <row r="2760" spans="6:25" s="205" customFormat="1" ht="24" outlineLevel="4" x14ac:dyDescent="0.2">
      <c r="F2760" s="72">
        <v>251</v>
      </c>
      <c r="G2760" s="73" t="s">
        <v>34</v>
      </c>
      <c r="H2760" s="74" t="s">
        <v>625</v>
      </c>
      <c r="I2760" s="75" t="s">
        <v>2529</v>
      </c>
      <c r="J2760" s="73" t="s">
        <v>38</v>
      </c>
      <c r="K2760" s="76">
        <v>762.78687500000012</v>
      </c>
      <c r="L2760" s="77">
        <v>0</v>
      </c>
      <c r="M2760" s="206">
        <v>762.78687500000012</v>
      </c>
      <c r="N2760" s="232"/>
      <c r="O2760" s="77">
        <f>M2760*N2760</f>
        <v>0</v>
      </c>
      <c r="P2760" s="79">
        <v>6.8999999999999997E-4</v>
      </c>
      <c r="Q2760" s="80">
        <f>M2760*P2760</f>
        <v>0.52632294375000011</v>
      </c>
      <c r="R2760" s="79"/>
      <c r="S2760" s="80">
        <f>M2760*R2760</f>
        <v>0</v>
      </c>
      <c r="T2760" s="78">
        <v>15</v>
      </c>
      <c r="U2760" s="78">
        <f>O2760*(T2760/100)</f>
        <v>0</v>
      </c>
      <c r="V2760" s="78">
        <f>O2760+U2760</f>
        <v>0</v>
      </c>
      <c r="W2760" s="75"/>
      <c r="X2760" s="96" t="s">
        <v>1162</v>
      </c>
      <c r="Y2760" s="96">
        <v>1</v>
      </c>
    </row>
    <row r="2761" spans="6:25" s="71" customFormat="1" ht="56.25" outlineLevel="4" x14ac:dyDescent="0.2">
      <c r="F2761" s="207"/>
      <c r="G2761" s="208"/>
      <c r="H2761" s="19" t="s">
        <v>1053</v>
      </c>
      <c r="I2761" s="228" t="s">
        <v>3592</v>
      </c>
      <c r="J2761" s="221"/>
      <c r="K2761" s="221"/>
      <c r="L2761" s="221"/>
      <c r="M2761" s="221"/>
      <c r="N2761" s="245"/>
      <c r="O2761" s="231"/>
      <c r="P2761" s="209"/>
      <c r="Q2761" s="210"/>
      <c r="R2761" s="209"/>
      <c r="S2761" s="210"/>
      <c r="T2761" s="211"/>
      <c r="U2761" s="211"/>
      <c r="V2761" s="211"/>
      <c r="W2761" s="212"/>
      <c r="X2761" s="212"/>
      <c r="Y2761" s="212"/>
    </row>
    <row r="2762" spans="6:25" s="71" customFormat="1" ht="6" customHeight="1" outlineLevel="4" x14ac:dyDescent="0.2">
      <c r="F2762" s="207"/>
      <c r="G2762" s="208"/>
      <c r="H2762" s="20"/>
      <c r="I2762" s="212"/>
      <c r="J2762" s="208"/>
      <c r="K2762" s="213"/>
      <c r="L2762" s="214"/>
      <c r="M2762" s="213"/>
      <c r="N2762" s="241"/>
      <c r="O2762" s="214"/>
      <c r="P2762" s="209"/>
      <c r="Q2762" s="210"/>
      <c r="R2762" s="209"/>
      <c r="S2762" s="210"/>
      <c r="T2762" s="211"/>
      <c r="U2762" s="211"/>
      <c r="V2762" s="211"/>
      <c r="W2762" s="212"/>
      <c r="X2762" s="212"/>
      <c r="Y2762" s="212"/>
    </row>
    <row r="2763" spans="6:25" s="81" customFormat="1" ht="11.25" outlineLevel="5" x14ac:dyDescent="0.2">
      <c r="F2763" s="82"/>
      <c r="G2763" s="83"/>
      <c r="H2763" s="21" t="str">
        <f t="shared" ref="H2763:H2782" si="82">IF(AND(H2762&lt;&gt;"Výkaz výměr:",I2762=""),"Výkaz výměr:","")</f>
        <v>Výkaz výměr:</v>
      </c>
      <c r="I2763" s="84" t="s">
        <v>2000</v>
      </c>
      <c r="J2763" s="215"/>
      <c r="L2763" s="85"/>
      <c r="M2763" s="216">
        <v>0</v>
      </c>
      <c r="N2763" s="244"/>
      <c r="O2763" s="85"/>
      <c r="P2763" s="86"/>
      <c r="Q2763" s="85"/>
      <c r="R2763" s="85"/>
      <c r="S2763" s="85"/>
      <c r="T2763" s="87" t="s">
        <v>14</v>
      </c>
      <c r="U2763" s="85"/>
      <c r="V2763" s="85"/>
      <c r="W2763" s="88"/>
    </row>
    <row r="2764" spans="6:25" s="81" customFormat="1" ht="11.25" outlineLevel="5" x14ac:dyDescent="0.2">
      <c r="F2764" s="82"/>
      <c r="G2764" s="83"/>
      <c r="H2764" s="21" t="str">
        <f t="shared" si="82"/>
        <v/>
      </c>
      <c r="I2764" s="84" t="s">
        <v>1100</v>
      </c>
      <c r="J2764" s="215"/>
      <c r="L2764" s="85"/>
      <c r="M2764" s="216">
        <v>0</v>
      </c>
      <c r="N2764" s="244"/>
      <c r="O2764" s="85"/>
      <c r="P2764" s="86"/>
      <c r="Q2764" s="85"/>
      <c r="R2764" s="85"/>
      <c r="S2764" s="85"/>
      <c r="T2764" s="87" t="s">
        <v>14</v>
      </c>
      <c r="U2764" s="85"/>
      <c r="V2764" s="85"/>
      <c r="W2764" s="88"/>
    </row>
    <row r="2765" spans="6:25" s="81" customFormat="1" ht="11.25" outlineLevel="5" x14ac:dyDescent="0.2">
      <c r="F2765" s="82"/>
      <c r="G2765" s="83"/>
      <c r="H2765" s="21" t="str">
        <f t="shared" si="82"/>
        <v/>
      </c>
      <c r="I2765" s="84" t="s">
        <v>1731</v>
      </c>
      <c r="J2765" s="215"/>
      <c r="L2765" s="85"/>
      <c r="M2765" s="216">
        <v>97.375</v>
      </c>
      <c r="N2765" s="244"/>
      <c r="O2765" s="85"/>
      <c r="P2765" s="86"/>
      <c r="Q2765" s="85"/>
      <c r="R2765" s="85"/>
      <c r="S2765" s="85"/>
      <c r="T2765" s="87" t="s">
        <v>14</v>
      </c>
      <c r="U2765" s="85"/>
      <c r="V2765" s="85"/>
      <c r="W2765" s="88"/>
    </row>
    <row r="2766" spans="6:25" s="81" customFormat="1" ht="11.25" outlineLevel="5" x14ac:dyDescent="0.2">
      <c r="F2766" s="82"/>
      <c r="G2766" s="83"/>
      <c r="H2766" s="21" t="str">
        <f t="shared" si="82"/>
        <v/>
      </c>
      <c r="I2766" s="84" t="s">
        <v>2583</v>
      </c>
      <c r="J2766" s="215"/>
      <c r="L2766" s="85"/>
      <c r="M2766" s="216">
        <v>75.174999999999997</v>
      </c>
      <c r="N2766" s="244"/>
      <c r="O2766" s="85"/>
      <c r="P2766" s="86"/>
      <c r="Q2766" s="85"/>
      <c r="R2766" s="85"/>
      <c r="S2766" s="85"/>
      <c r="T2766" s="87" t="s">
        <v>14</v>
      </c>
      <c r="U2766" s="85"/>
      <c r="V2766" s="85"/>
      <c r="W2766" s="88"/>
    </row>
    <row r="2767" spans="6:25" s="81" customFormat="1" ht="11.25" outlineLevel="5" x14ac:dyDescent="0.2">
      <c r="F2767" s="82"/>
      <c r="G2767" s="83"/>
      <c r="H2767" s="21" t="str">
        <f t="shared" si="82"/>
        <v/>
      </c>
      <c r="I2767" s="84" t="s">
        <v>2311</v>
      </c>
      <c r="J2767" s="215"/>
      <c r="L2767" s="85"/>
      <c r="M2767" s="216">
        <v>138.7765</v>
      </c>
      <c r="N2767" s="244"/>
      <c r="O2767" s="85"/>
      <c r="P2767" s="86"/>
      <c r="Q2767" s="85"/>
      <c r="R2767" s="85"/>
      <c r="S2767" s="85"/>
      <c r="T2767" s="87" t="s">
        <v>14</v>
      </c>
      <c r="U2767" s="85"/>
      <c r="V2767" s="85"/>
      <c r="W2767" s="88"/>
    </row>
    <row r="2768" spans="6:25" s="81" customFormat="1" ht="11.25" outlineLevel="5" x14ac:dyDescent="0.2">
      <c r="F2768" s="82"/>
      <c r="G2768" s="83"/>
      <c r="H2768" s="21" t="str">
        <f t="shared" si="82"/>
        <v/>
      </c>
      <c r="I2768" s="84" t="s">
        <v>1101</v>
      </c>
      <c r="J2768" s="215"/>
      <c r="L2768" s="85"/>
      <c r="M2768" s="216">
        <v>0</v>
      </c>
      <c r="N2768" s="244"/>
      <c r="O2768" s="85"/>
      <c r="P2768" s="86"/>
      <c r="Q2768" s="85"/>
      <c r="R2768" s="85"/>
      <c r="S2768" s="85"/>
      <c r="T2768" s="87" t="s">
        <v>14</v>
      </c>
      <c r="U2768" s="85"/>
      <c r="V2768" s="85"/>
      <c r="W2768" s="88"/>
    </row>
    <row r="2769" spans="6:25" s="81" customFormat="1" ht="11.25" outlineLevel="5" x14ac:dyDescent="0.2">
      <c r="F2769" s="82"/>
      <c r="G2769" s="83"/>
      <c r="H2769" s="21" t="str">
        <f t="shared" si="82"/>
        <v/>
      </c>
      <c r="I2769" s="84" t="s">
        <v>1447</v>
      </c>
      <c r="J2769" s="215"/>
      <c r="L2769" s="85"/>
      <c r="M2769" s="216">
        <v>16.95</v>
      </c>
      <c r="N2769" s="244"/>
      <c r="O2769" s="85"/>
      <c r="P2769" s="86"/>
      <c r="Q2769" s="85"/>
      <c r="R2769" s="85"/>
      <c r="S2769" s="85"/>
      <c r="T2769" s="87" t="s">
        <v>14</v>
      </c>
      <c r="U2769" s="85"/>
      <c r="V2769" s="85"/>
      <c r="W2769" s="88"/>
    </row>
    <row r="2770" spans="6:25" s="81" customFormat="1" ht="11.25" outlineLevel="5" x14ac:dyDescent="0.2">
      <c r="F2770" s="82"/>
      <c r="G2770" s="83"/>
      <c r="H2770" s="21" t="str">
        <f t="shared" si="82"/>
        <v/>
      </c>
      <c r="I2770" s="84" t="s">
        <v>1999</v>
      </c>
      <c r="J2770" s="215"/>
      <c r="L2770" s="85"/>
      <c r="M2770" s="216">
        <v>119.09342499999998</v>
      </c>
      <c r="N2770" s="244"/>
      <c r="O2770" s="85"/>
      <c r="P2770" s="86"/>
      <c r="Q2770" s="85"/>
      <c r="R2770" s="85"/>
      <c r="S2770" s="85"/>
      <c r="T2770" s="87" t="s">
        <v>14</v>
      </c>
      <c r="U2770" s="85"/>
      <c r="V2770" s="85"/>
      <c r="W2770" s="88"/>
    </row>
    <row r="2771" spans="6:25" s="81" customFormat="1" ht="11.25" outlineLevel="5" x14ac:dyDescent="0.2">
      <c r="F2771" s="82"/>
      <c r="G2771" s="83"/>
      <c r="H2771" s="21" t="str">
        <f t="shared" si="82"/>
        <v/>
      </c>
      <c r="I2771" s="84" t="s">
        <v>1472</v>
      </c>
      <c r="J2771" s="215"/>
      <c r="L2771" s="85"/>
      <c r="M2771" s="216">
        <v>36.225000000000001</v>
      </c>
      <c r="N2771" s="244"/>
      <c r="O2771" s="85"/>
      <c r="P2771" s="86"/>
      <c r="Q2771" s="85"/>
      <c r="R2771" s="85"/>
      <c r="S2771" s="85"/>
      <c r="T2771" s="87" t="s">
        <v>14</v>
      </c>
      <c r="U2771" s="85"/>
      <c r="V2771" s="85"/>
      <c r="W2771" s="88"/>
    </row>
    <row r="2772" spans="6:25" s="81" customFormat="1" ht="11.25" outlineLevel="5" x14ac:dyDescent="0.2">
      <c r="F2772" s="82"/>
      <c r="G2772" s="83"/>
      <c r="H2772" s="21" t="str">
        <f t="shared" si="82"/>
        <v/>
      </c>
      <c r="I2772" s="84" t="s">
        <v>1998</v>
      </c>
      <c r="J2772" s="215"/>
      <c r="L2772" s="85"/>
      <c r="M2772" s="216">
        <v>110.83392500000001</v>
      </c>
      <c r="N2772" s="244"/>
      <c r="O2772" s="85"/>
      <c r="P2772" s="86"/>
      <c r="Q2772" s="85"/>
      <c r="R2772" s="85"/>
      <c r="S2772" s="85"/>
      <c r="T2772" s="87" t="s">
        <v>14</v>
      </c>
      <c r="U2772" s="85"/>
      <c r="V2772" s="85"/>
      <c r="W2772" s="88"/>
    </row>
    <row r="2773" spans="6:25" s="81" customFormat="1" ht="11.25" outlineLevel="5" x14ac:dyDescent="0.2">
      <c r="F2773" s="82"/>
      <c r="G2773" s="83"/>
      <c r="H2773" s="21" t="str">
        <f t="shared" si="82"/>
        <v/>
      </c>
      <c r="I2773" s="84" t="s">
        <v>1102</v>
      </c>
      <c r="J2773" s="215"/>
      <c r="L2773" s="85"/>
      <c r="M2773" s="216">
        <v>0</v>
      </c>
      <c r="N2773" s="244"/>
      <c r="O2773" s="85"/>
      <c r="P2773" s="86"/>
      <c r="Q2773" s="85"/>
      <c r="R2773" s="85"/>
      <c r="S2773" s="85"/>
      <c r="T2773" s="87" t="s">
        <v>14</v>
      </c>
      <c r="U2773" s="85"/>
      <c r="V2773" s="85"/>
      <c r="W2773" s="88"/>
    </row>
    <row r="2774" spans="6:25" s="81" customFormat="1" ht="11.25" outlineLevel="5" x14ac:dyDescent="0.2">
      <c r="F2774" s="82"/>
      <c r="G2774" s="83"/>
      <c r="H2774" s="21" t="str">
        <f t="shared" si="82"/>
        <v/>
      </c>
      <c r="I2774" s="84" t="s">
        <v>1726</v>
      </c>
      <c r="J2774" s="215"/>
      <c r="L2774" s="85"/>
      <c r="M2774" s="216">
        <v>16.914999999999999</v>
      </c>
      <c r="N2774" s="244"/>
      <c r="O2774" s="85"/>
      <c r="P2774" s="86"/>
      <c r="Q2774" s="85"/>
      <c r="R2774" s="85"/>
      <c r="S2774" s="85"/>
      <c r="T2774" s="87" t="s">
        <v>14</v>
      </c>
      <c r="U2774" s="85"/>
      <c r="V2774" s="85"/>
      <c r="W2774" s="88"/>
    </row>
    <row r="2775" spans="6:25" s="81" customFormat="1" ht="11.25" outlineLevel="5" x14ac:dyDescent="0.2">
      <c r="F2775" s="82"/>
      <c r="G2775" s="83"/>
      <c r="H2775" s="21" t="str">
        <f t="shared" si="82"/>
        <v/>
      </c>
      <c r="I2775" s="84" t="s">
        <v>1819</v>
      </c>
      <c r="J2775" s="215"/>
      <c r="L2775" s="85"/>
      <c r="M2775" s="216">
        <v>13.133999999999997</v>
      </c>
      <c r="N2775" s="244"/>
      <c r="O2775" s="85"/>
      <c r="P2775" s="86"/>
      <c r="Q2775" s="85"/>
      <c r="R2775" s="85"/>
      <c r="S2775" s="85"/>
      <c r="T2775" s="87" t="s">
        <v>14</v>
      </c>
      <c r="U2775" s="85"/>
      <c r="V2775" s="85"/>
      <c r="W2775" s="88"/>
    </row>
    <row r="2776" spans="6:25" s="81" customFormat="1" ht="11.25" outlineLevel="5" x14ac:dyDescent="0.2">
      <c r="F2776" s="82"/>
      <c r="G2776" s="83"/>
      <c r="H2776" s="21" t="str">
        <f t="shared" si="82"/>
        <v/>
      </c>
      <c r="I2776" s="84" t="s">
        <v>1970</v>
      </c>
      <c r="J2776" s="215"/>
      <c r="L2776" s="85"/>
      <c r="M2776" s="216">
        <v>75.962249999999997</v>
      </c>
      <c r="N2776" s="244"/>
      <c r="O2776" s="85"/>
      <c r="P2776" s="86"/>
      <c r="Q2776" s="85"/>
      <c r="R2776" s="85"/>
      <c r="S2776" s="85"/>
      <c r="T2776" s="87" t="s">
        <v>14</v>
      </c>
      <c r="U2776" s="85"/>
      <c r="V2776" s="85"/>
      <c r="W2776" s="88"/>
    </row>
    <row r="2777" spans="6:25" s="81" customFormat="1" ht="11.25" outlineLevel="5" x14ac:dyDescent="0.2">
      <c r="F2777" s="82"/>
      <c r="G2777" s="83"/>
      <c r="H2777" s="21" t="str">
        <f t="shared" si="82"/>
        <v/>
      </c>
      <c r="I2777" s="84" t="s">
        <v>2038</v>
      </c>
      <c r="J2777" s="215"/>
      <c r="L2777" s="85"/>
      <c r="M2777" s="216">
        <v>17.844124999999998</v>
      </c>
      <c r="N2777" s="244"/>
      <c r="O2777" s="85"/>
      <c r="P2777" s="86"/>
      <c r="Q2777" s="85"/>
      <c r="R2777" s="85"/>
      <c r="S2777" s="85"/>
      <c r="T2777" s="87" t="s">
        <v>14</v>
      </c>
      <c r="U2777" s="85"/>
      <c r="V2777" s="85"/>
      <c r="W2777" s="88"/>
    </row>
    <row r="2778" spans="6:25" s="81" customFormat="1" ht="11.25" outlineLevel="5" x14ac:dyDescent="0.2">
      <c r="F2778" s="82"/>
      <c r="G2778" s="83"/>
      <c r="H2778" s="21" t="str">
        <f t="shared" si="82"/>
        <v/>
      </c>
      <c r="I2778" s="84" t="s">
        <v>1255</v>
      </c>
      <c r="J2778" s="215"/>
      <c r="L2778" s="85"/>
      <c r="M2778" s="216">
        <v>15.2</v>
      </c>
      <c r="N2778" s="244"/>
      <c r="O2778" s="85"/>
      <c r="P2778" s="86"/>
      <c r="Q2778" s="85"/>
      <c r="R2778" s="85"/>
      <c r="S2778" s="85"/>
      <c r="T2778" s="87" t="s">
        <v>14</v>
      </c>
      <c r="U2778" s="85"/>
      <c r="V2778" s="85"/>
      <c r="W2778" s="88"/>
    </row>
    <row r="2779" spans="6:25" s="81" customFormat="1" ht="11.25" outlineLevel="5" x14ac:dyDescent="0.2">
      <c r="F2779" s="82"/>
      <c r="G2779" s="83"/>
      <c r="H2779" s="21" t="str">
        <f t="shared" si="82"/>
        <v/>
      </c>
      <c r="I2779" s="84" t="s">
        <v>1686</v>
      </c>
      <c r="J2779" s="215"/>
      <c r="L2779" s="85"/>
      <c r="M2779" s="216">
        <v>13.1</v>
      </c>
      <c r="N2779" s="244"/>
      <c r="O2779" s="85"/>
      <c r="P2779" s="86"/>
      <c r="Q2779" s="85"/>
      <c r="R2779" s="85"/>
      <c r="S2779" s="85"/>
      <c r="T2779" s="87" t="s">
        <v>14</v>
      </c>
      <c r="U2779" s="85"/>
      <c r="V2779" s="85"/>
      <c r="W2779" s="88"/>
    </row>
    <row r="2780" spans="6:25" s="81" customFormat="1" ht="11.25" outlineLevel="5" x14ac:dyDescent="0.2">
      <c r="F2780" s="82"/>
      <c r="G2780" s="83"/>
      <c r="H2780" s="21" t="str">
        <f t="shared" si="82"/>
        <v/>
      </c>
      <c r="I2780" s="84" t="s">
        <v>1518</v>
      </c>
      <c r="J2780" s="215"/>
      <c r="L2780" s="85"/>
      <c r="M2780" s="216">
        <v>12.473650000000003</v>
      </c>
      <c r="N2780" s="244"/>
      <c r="O2780" s="85"/>
      <c r="P2780" s="86"/>
      <c r="Q2780" s="85"/>
      <c r="R2780" s="85"/>
      <c r="S2780" s="85"/>
      <c r="T2780" s="87" t="s">
        <v>14</v>
      </c>
      <c r="U2780" s="85"/>
      <c r="V2780" s="85"/>
      <c r="W2780" s="88"/>
    </row>
    <row r="2781" spans="6:25" s="81" customFormat="1" ht="11.25" outlineLevel="5" x14ac:dyDescent="0.2">
      <c r="F2781" s="82"/>
      <c r="G2781" s="83"/>
      <c r="H2781" s="21" t="str">
        <f t="shared" si="82"/>
        <v/>
      </c>
      <c r="I2781" s="84" t="s">
        <v>1872</v>
      </c>
      <c r="J2781" s="215"/>
      <c r="L2781" s="85"/>
      <c r="M2781" s="216">
        <v>3.7289999999999996</v>
      </c>
      <c r="N2781" s="244"/>
      <c r="O2781" s="85"/>
      <c r="P2781" s="86"/>
      <c r="Q2781" s="85"/>
      <c r="R2781" s="85"/>
      <c r="S2781" s="85"/>
      <c r="T2781" s="87" t="s">
        <v>14</v>
      </c>
      <c r="U2781" s="85"/>
      <c r="V2781" s="85"/>
      <c r="W2781" s="88"/>
    </row>
    <row r="2782" spans="6:25" s="81" customFormat="1" ht="11.25" outlineLevel="5" x14ac:dyDescent="0.2">
      <c r="F2782" s="82"/>
      <c r="G2782" s="83"/>
      <c r="H2782" s="21" t="str">
        <f t="shared" si="82"/>
        <v/>
      </c>
      <c r="I2782" s="84" t="s">
        <v>11</v>
      </c>
      <c r="J2782" s="215"/>
      <c r="L2782" s="85"/>
      <c r="M2782" s="216">
        <v>762.78687500000012</v>
      </c>
      <c r="N2782" s="244"/>
      <c r="O2782" s="85"/>
      <c r="P2782" s="86"/>
      <c r="Q2782" s="85"/>
      <c r="R2782" s="85"/>
      <c r="S2782" s="85"/>
      <c r="T2782" s="87" t="s">
        <v>14</v>
      </c>
      <c r="U2782" s="85"/>
      <c r="V2782" s="85"/>
      <c r="W2782" s="88"/>
    </row>
    <row r="2783" spans="6:25" s="205" customFormat="1" ht="12" outlineLevel="4" x14ac:dyDescent="0.2">
      <c r="F2783" s="72">
        <v>252</v>
      </c>
      <c r="G2783" s="73" t="s">
        <v>34</v>
      </c>
      <c r="H2783" s="74" t="s">
        <v>626</v>
      </c>
      <c r="I2783" s="75" t="s">
        <v>2885</v>
      </c>
      <c r="J2783" s="73" t="s">
        <v>15</v>
      </c>
      <c r="K2783" s="76">
        <v>343.80500000000001</v>
      </c>
      <c r="L2783" s="77">
        <v>0</v>
      </c>
      <c r="M2783" s="206">
        <v>343.80500000000001</v>
      </c>
      <c r="N2783" s="232"/>
      <c r="O2783" s="77">
        <f>M2783*N2783</f>
        <v>0</v>
      </c>
      <c r="P2783" s="79">
        <v>2.5999999999999998E-4</v>
      </c>
      <c r="Q2783" s="80">
        <f>M2783*P2783</f>
        <v>8.9389299999999991E-2</v>
      </c>
      <c r="R2783" s="79"/>
      <c r="S2783" s="80">
        <f>M2783*R2783</f>
        <v>0</v>
      </c>
      <c r="T2783" s="78">
        <v>15</v>
      </c>
      <c r="U2783" s="78">
        <f>O2783*(T2783/100)</f>
        <v>0</v>
      </c>
      <c r="V2783" s="78">
        <f>O2783+U2783</f>
        <v>0</v>
      </c>
      <c r="W2783" s="75"/>
      <c r="X2783" s="96" t="s">
        <v>1162</v>
      </c>
      <c r="Y2783" s="96">
        <v>1</v>
      </c>
    </row>
    <row r="2784" spans="6:25" s="71" customFormat="1" ht="45" outlineLevel="4" x14ac:dyDescent="0.2">
      <c r="F2784" s="207"/>
      <c r="G2784" s="208"/>
      <c r="H2784" s="19" t="s">
        <v>1053</v>
      </c>
      <c r="I2784" s="228" t="s">
        <v>3349</v>
      </c>
      <c r="J2784" s="221"/>
      <c r="K2784" s="221"/>
      <c r="L2784" s="221"/>
      <c r="M2784" s="221"/>
      <c r="N2784" s="245"/>
      <c r="O2784" s="231"/>
      <c r="P2784" s="209"/>
      <c r="Q2784" s="210"/>
      <c r="R2784" s="209"/>
      <c r="S2784" s="210"/>
      <c r="T2784" s="211"/>
      <c r="U2784" s="211"/>
      <c r="V2784" s="211"/>
      <c r="W2784" s="212"/>
      <c r="X2784" s="212"/>
      <c r="Y2784" s="212"/>
    </row>
    <row r="2785" spans="6:25" s="71" customFormat="1" ht="6" customHeight="1" outlineLevel="4" x14ac:dyDescent="0.2">
      <c r="F2785" s="207"/>
      <c r="G2785" s="208"/>
      <c r="H2785" s="20"/>
      <c r="I2785" s="212"/>
      <c r="J2785" s="208"/>
      <c r="K2785" s="213"/>
      <c r="L2785" s="214"/>
      <c r="M2785" s="213"/>
      <c r="N2785" s="241"/>
      <c r="O2785" s="214"/>
      <c r="P2785" s="209"/>
      <c r="Q2785" s="210"/>
      <c r="R2785" s="209"/>
      <c r="S2785" s="210"/>
      <c r="T2785" s="211"/>
      <c r="U2785" s="211"/>
      <c r="V2785" s="211"/>
      <c r="W2785" s="212"/>
      <c r="X2785" s="212"/>
      <c r="Y2785" s="212"/>
    </row>
    <row r="2786" spans="6:25" s="81" customFormat="1" ht="11.25" outlineLevel="5" x14ac:dyDescent="0.2">
      <c r="F2786" s="82"/>
      <c r="G2786" s="83"/>
      <c r="H2786" s="21" t="str">
        <f t="shared" ref="H2786:H2792" si="83">IF(AND(H2785&lt;&gt;"Výkaz výměr:",I2785=""),"Výkaz výměr:","")</f>
        <v>Výkaz výměr:</v>
      </c>
      <c r="I2786" s="84" t="s">
        <v>2000</v>
      </c>
      <c r="J2786" s="215"/>
      <c r="L2786" s="85"/>
      <c r="M2786" s="216">
        <v>0</v>
      </c>
      <c r="N2786" s="244"/>
      <c r="O2786" s="85"/>
      <c r="P2786" s="86"/>
      <c r="Q2786" s="85"/>
      <c r="R2786" s="85"/>
      <c r="S2786" s="85"/>
      <c r="T2786" s="87" t="s">
        <v>14</v>
      </c>
      <c r="U2786" s="85"/>
      <c r="V2786" s="85"/>
      <c r="W2786" s="88"/>
    </row>
    <row r="2787" spans="6:25" s="81" customFormat="1" ht="11.25" outlineLevel="5" x14ac:dyDescent="0.2">
      <c r="F2787" s="82"/>
      <c r="G2787" s="83"/>
      <c r="H2787" s="21" t="str">
        <f t="shared" si="83"/>
        <v/>
      </c>
      <c r="I2787" s="84" t="s">
        <v>1100</v>
      </c>
      <c r="J2787" s="215"/>
      <c r="L2787" s="85"/>
      <c r="M2787" s="216">
        <v>0</v>
      </c>
      <c r="N2787" s="244"/>
      <c r="O2787" s="85"/>
      <c r="P2787" s="86"/>
      <c r="Q2787" s="85"/>
      <c r="R2787" s="85"/>
      <c r="S2787" s="85"/>
      <c r="T2787" s="87" t="s">
        <v>14</v>
      </c>
      <c r="U2787" s="85"/>
      <c r="V2787" s="85"/>
      <c r="W2787" s="88"/>
    </row>
    <row r="2788" spans="6:25" s="81" customFormat="1" ht="11.25" outlineLevel="5" x14ac:dyDescent="0.2">
      <c r="F2788" s="82"/>
      <c r="G2788" s="83"/>
      <c r="H2788" s="21" t="str">
        <f t="shared" si="83"/>
        <v/>
      </c>
      <c r="I2788" s="84" t="s">
        <v>2427</v>
      </c>
      <c r="J2788" s="215"/>
      <c r="L2788" s="85"/>
      <c r="M2788" s="216">
        <v>134.73000000000002</v>
      </c>
      <c r="N2788" s="244"/>
      <c r="O2788" s="85"/>
      <c r="P2788" s="86"/>
      <c r="Q2788" s="85"/>
      <c r="R2788" s="85"/>
      <c r="S2788" s="85"/>
      <c r="T2788" s="87" t="s">
        <v>14</v>
      </c>
      <c r="U2788" s="85"/>
      <c r="V2788" s="85"/>
      <c r="W2788" s="88"/>
    </row>
    <row r="2789" spans="6:25" s="81" customFormat="1" ht="11.25" outlineLevel="5" x14ac:dyDescent="0.2">
      <c r="F2789" s="82"/>
      <c r="G2789" s="83"/>
      <c r="H2789" s="21" t="str">
        <f t="shared" si="83"/>
        <v/>
      </c>
      <c r="I2789" s="84" t="s">
        <v>1101</v>
      </c>
      <c r="J2789" s="215"/>
      <c r="L2789" s="85"/>
      <c r="M2789" s="216">
        <v>0</v>
      </c>
      <c r="N2789" s="244"/>
      <c r="O2789" s="85"/>
      <c r="P2789" s="86"/>
      <c r="Q2789" s="85"/>
      <c r="R2789" s="85"/>
      <c r="S2789" s="85"/>
      <c r="T2789" s="87" t="s">
        <v>14</v>
      </c>
      <c r="U2789" s="85"/>
      <c r="V2789" s="85"/>
      <c r="W2789" s="88"/>
    </row>
    <row r="2790" spans="6:25" s="81" customFormat="1" ht="11.25" outlineLevel="5" x14ac:dyDescent="0.2">
      <c r="F2790" s="82"/>
      <c r="G2790" s="83"/>
      <c r="H2790" s="21" t="str">
        <f t="shared" si="83"/>
        <v/>
      </c>
      <c r="I2790" s="84" t="s">
        <v>1671</v>
      </c>
      <c r="J2790" s="215"/>
      <c r="L2790" s="85"/>
      <c r="M2790" s="216">
        <v>127.15</v>
      </c>
      <c r="N2790" s="244"/>
      <c r="O2790" s="85"/>
      <c r="P2790" s="86"/>
      <c r="Q2790" s="85"/>
      <c r="R2790" s="85"/>
      <c r="S2790" s="85"/>
      <c r="T2790" s="87" t="s">
        <v>14</v>
      </c>
      <c r="U2790" s="85"/>
      <c r="V2790" s="85"/>
      <c r="W2790" s="88"/>
    </row>
    <row r="2791" spans="6:25" s="81" customFormat="1" ht="11.25" outlineLevel="5" x14ac:dyDescent="0.2">
      <c r="F2791" s="82"/>
      <c r="G2791" s="83"/>
      <c r="H2791" s="21" t="str">
        <f t="shared" si="83"/>
        <v/>
      </c>
      <c r="I2791" s="84" t="s">
        <v>1102</v>
      </c>
      <c r="J2791" s="215"/>
      <c r="L2791" s="85"/>
      <c r="M2791" s="216">
        <v>0</v>
      </c>
      <c r="N2791" s="244"/>
      <c r="O2791" s="85"/>
      <c r="P2791" s="86"/>
      <c r="Q2791" s="85"/>
      <c r="R2791" s="85"/>
      <c r="S2791" s="85"/>
      <c r="T2791" s="87" t="s">
        <v>14</v>
      </c>
      <c r="U2791" s="85"/>
      <c r="V2791" s="85"/>
      <c r="W2791" s="88"/>
    </row>
    <row r="2792" spans="6:25" s="81" customFormat="1" ht="11.25" outlineLevel="5" x14ac:dyDescent="0.2">
      <c r="F2792" s="82"/>
      <c r="G2792" s="83"/>
      <c r="H2792" s="21" t="str">
        <f t="shared" si="83"/>
        <v/>
      </c>
      <c r="I2792" s="84" t="s">
        <v>2197</v>
      </c>
      <c r="J2792" s="215"/>
      <c r="L2792" s="85"/>
      <c r="M2792" s="216">
        <v>81.924999999999997</v>
      </c>
      <c r="N2792" s="244"/>
      <c r="O2792" s="85"/>
      <c r="P2792" s="86"/>
      <c r="Q2792" s="85"/>
      <c r="R2792" s="85"/>
      <c r="S2792" s="85"/>
      <c r="T2792" s="87" t="s">
        <v>14</v>
      </c>
      <c r="U2792" s="85"/>
      <c r="V2792" s="85"/>
      <c r="W2792" s="88"/>
    </row>
    <row r="2793" spans="6:25" s="205" customFormat="1" ht="24" outlineLevel="4" x14ac:dyDescent="0.2">
      <c r="F2793" s="72">
        <v>253</v>
      </c>
      <c r="G2793" s="73" t="s">
        <v>34</v>
      </c>
      <c r="H2793" s="74" t="s">
        <v>866</v>
      </c>
      <c r="I2793" s="75" t="s">
        <v>3156</v>
      </c>
      <c r="J2793" s="73" t="s">
        <v>16</v>
      </c>
      <c r="K2793" s="76">
        <v>7.4140761137500002</v>
      </c>
      <c r="L2793" s="77">
        <v>0</v>
      </c>
      <c r="M2793" s="206">
        <v>7.4140761137500002</v>
      </c>
      <c r="N2793" s="232"/>
      <c r="O2793" s="77">
        <f>M2793*N2793</f>
        <v>0</v>
      </c>
      <c r="P2793" s="79"/>
      <c r="Q2793" s="80">
        <f>M2793*P2793</f>
        <v>0</v>
      </c>
      <c r="R2793" s="79"/>
      <c r="S2793" s="80">
        <f>M2793*R2793</f>
        <v>0</v>
      </c>
      <c r="T2793" s="78">
        <v>15</v>
      </c>
      <c r="U2793" s="78">
        <f>O2793*(T2793/100)</f>
        <v>0</v>
      </c>
      <c r="V2793" s="78">
        <f>O2793+U2793</f>
        <v>0</v>
      </c>
      <c r="W2793" s="75" t="s">
        <v>1942</v>
      </c>
      <c r="X2793" s="96" t="s">
        <v>1162</v>
      </c>
      <c r="Y2793" s="96">
        <v>1</v>
      </c>
    </row>
    <row r="2794" spans="6:25" s="71" customFormat="1" ht="56.25" outlineLevel="4" x14ac:dyDescent="0.2">
      <c r="F2794" s="207"/>
      <c r="G2794" s="208"/>
      <c r="H2794" s="19" t="s">
        <v>1053</v>
      </c>
      <c r="I2794" s="228" t="s">
        <v>3591</v>
      </c>
      <c r="J2794" s="221"/>
      <c r="K2794" s="221"/>
      <c r="L2794" s="221"/>
      <c r="M2794" s="221"/>
      <c r="N2794" s="245"/>
      <c r="O2794" s="231"/>
      <c r="P2794" s="209"/>
      <c r="Q2794" s="210"/>
      <c r="R2794" s="209"/>
      <c r="S2794" s="210"/>
      <c r="T2794" s="211"/>
      <c r="U2794" s="211"/>
      <c r="V2794" s="211"/>
      <c r="W2794" s="212"/>
      <c r="X2794" s="212"/>
      <c r="Y2794" s="212"/>
    </row>
    <row r="2795" spans="6:25" s="71" customFormat="1" ht="6" customHeight="1" outlineLevel="4" x14ac:dyDescent="0.2">
      <c r="F2795" s="207"/>
      <c r="G2795" s="208"/>
      <c r="H2795" s="20"/>
      <c r="I2795" s="212"/>
      <c r="J2795" s="208"/>
      <c r="K2795" s="213"/>
      <c r="L2795" s="214"/>
      <c r="M2795" s="213"/>
      <c r="N2795" s="241"/>
      <c r="O2795" s="214"/>
      <c r="P2795" s="209"/>
      <c r="Q2795" s="210"/>
      <c r="R2795" s="209"/>
      <c r="S2795" s="210"/>
      <c r="T2795" s="211"/>
      <c r="U2795" s="211"/>
      <c r="V2795" s="211"/>
      <c r="W2795" s="212"/>
      <c r="X2795" s="212"/>
      <c r="Y2795" s="212"/>
    </row>
    <row r="2796" spans="6:25" s="205" customFormat="1" ht="12" outlineLevel="4" x14ac:dyDescent="0.2">
      <c r="F2796" s="72">
        <v>254</v>
      </c>
      <c r="G2796" s="73" t="s">
        <v>34</v>
      </c>
      <c r="H2796" s="74" t="s">
        <v>867</v>
      </c>
      <c r="I2796" s="75" t="s">
        <v>2890</v>
      </c>
      <c r="J2796" s="73" t="s">
        <v>16</v>
      </c>
      <c r="K2796" s="76">
        <v>7.4140761137500002</v>
      </c>
      <c r="L2796" s="77">
        <v>0</v>
      </c>
      <c r="M2796" s="206">
        <v>7.4140761137500002</v>
      </c>
      <c r="N2796" s="232"/>
      <c r="O2796" s="77">
        <f>M2796*N2796</f>
        <v>0</v>
      </c>
      <c r="P2796" s="79"/>
      <c r="Q2796" s="80">
        <f>M2796*P2796</f>
        <v>0</v>
      </c>
      <c r="R2796" s="79"/>
      <c r="S2796" s="80">
        <f>M2796*R2796</f>
        <v>0</v>
      </c>
      <c r="T2796" s="78">
        <v>15</v>
      </c>
      <c r="U2796" s="78">
        <f>O2796*(T2796/100)</f>
        <v>0</v>
      </c>
      <c r="V2796" s="78">
        <f>O2796+U2796</f>
        <v>0</v>
      </c>
      <c r="W2796" s="75" t="s">
        <v>1942</v>
      </c>
      <c r="X2796" s="96" t="s">
        <v>1162</v>
      </c>
      <c r="Y2796" s="96">
        <v>1</v>
      </c>
    </row>
    <row r="2797" spans="6:25" s="71" customFormat="1" ht="56.25" outlineLevel="4" x14ac:dyDescent="0.2">
      <c r="F2797" s="207"/>
      <c r="G2797" s="208"/>
      <c r="H2797" s="19" t="s">
        <v>1053</v>
      </c>
      <c r="I2797" s="228" t="s">
        <v>3629</v>
      </c>
      <c r="J2797" s="221"/>
      <c r="K2797" s="221"/>
      <c r="L2797" s="221"/>
      <c r="M2797" s="221"/>
      <c r="N2797" s="245"/>
      <c r="O2797" s="231"/>
      <c r="P2797" s="209"/>
      <c r="Q2797" s="210"/>
      <c r="R2797" s="209"/>
      <c r="S2797" s="210"/>
      <c r="T2797" s="211"/>
      <c r="U2797" s="211"/>
      <c r="V2797" s="211"/>
      <c r="W2797" s="212"/>
      <c r="X2797" s="212"/>
      <c r="Y2797" s="212"/>
    </row>
    <row r="2798" spans="6:25" s="71" customFormat="1" ht="6" customHeight="1" outlineLevel="4" x14ac:dyDescent="0.2">
      <c r="F2798" s="207"/>
      <c r="G2798" s="208"/>
      <c r="H2798" s="20"/>
      <c r="I2798" s="212"/>
      <c r="J2798" s="208"/>
      <c r="K2798" s="213"/>
      <c r="L2798" s="214"/>
      <c r="M2798" s="213"/>
      <c r="N2798" s="241"/>
      <c r="O2798" s="214"/>
      <c r="P2798" s="209"/>
      <c r="Q2798" s="210"/>
      <c r="R2798" s="209"/>
      <c r="S2798" s="210"/>
      <c r="T2798" s="211"/>
      <c r="U2798" s="211"/>
      <c r="V2798" s="211"/>
      <c r="W2798" s="212"/>
      <c r="X2798" s="212"/>
      <c r="Y2798" s="212"/>
    </row>
    <row r="2799" spans="6:25" s="6" customFormat="1" ht="12.75" customHeight="1" outlineLevel="4" x14ac:dyDescent="0.2">
      <c r="F2799" s="7"/>
      <c r="G2799" s="8"/>
      <c r="H2799" s="8"/>
      <c r="I2799" s="217"/>
      <c r="J2799" s="218"/>
      <c r="K2799" s="219"/>
      <c r="L2799" s="220"/>
      <c r="M2799" s="219"/>
      <c r="N2799" s="242"/>
      <c r="O2799" s="11"/>
      <c r="P2799" s="12"/>
      <c r="Q2799" s="11"/>
      <c r="R2799" s="11"/>
      <c r="S2799" s="11"/>
      <c r="T2799" s="5" t="s">
        <v>14</v>
      </c>
      <c r="U2799" s="11"/>
      <c r="V2799" s="11"/>
      <c r="W2799" s="11"/>
    </row>
    <row r="2800" spans="6:25" s="60" customFormat="1" ht="16.5" customHeight="1" outlineLevel="3" x14ac:dyDescent="0.2">
      <c r="F2800" s="61"/>
      <c r="G2800" s="62"/>
      <c r="H2800" s="63"/>
      <c r="I2800" s="227" t="s">
        <v>3680</v>
      </c>
      <c r="J2800" s="62"/>
      <c r="K2800" s="64"/>
      <c r="L2800" s="65"/>
      <c r="M2800" s="64"/>
      <c r="N2800" s="239"/>
      <c r="O2800" s="65">
        <f>SUBTOTAL(9,O2801:O2895)</f>
        <v>0</v>
      </c>
      <c r="P2800" s="67"/>
      <c r="Q2800" s="68">
        <f>SUBTOTAL(9,Q2801:Q2895)</f>
        <v>5.7139154579999989</v>
      </c>
      <c r="R2800" s="65"/>
      <c r="S2800" s="68">
        <f>SUBTOTAL(9,S2801:S2895)</f>
        <v>0.128184875</v>
      </c>
      <c r="T2800" s="69" t="s">
        <v>14</v>
      </c>
      <c r="U2800" s="66">
        <f>SUBTOTAL(9,U2801:U2895)</f>
        <v>0</v>
      </c>
      <c r="V2800" s="66">
        <f>SUBTOTAL(9,V2801:V2895)</f>
        <v>0</v>
      </c>
      <c r="W2800" s="70"/>
      <c r="Y2800" s="66">
        <f>SUBTOTAL(9,Y2801:Y2895)</f>
        <v>11</v>
      </c>
    </row>
    <row r="2801" spans="6:25" s="205" customFormat="1" ht="24" outlineLevel="4" x14ac:dyDescent="0.2">
      <c r="F2801" s="72">
        <v>255</v>
      </c>
      <c r="G2801" s="73" t="s">
        <v>34</v>
      </c>
      <c r="H2801" s="74" t="s">
        <v>646</v>
      </c>
      <c r="I2801" s="75" t="s">
        <v>3140</v>
      </c>
      <c r="J2801" s="73" t="s">
        <v>38</v>
      </c>
      <c r="K2801" s="76">
        <v>73.248499999999993</v>
      </c>
      <c r="L2801" s="77">
        <v>0</v>
      </c>
      <c r="M2801" s="206">
        <v>73.248499999999993</v>
      </c>
      <c r="N2801" s="232"/>
      <c r="O2801" s="77">
        <f>M2801*N2801</f>
        <v>0</v>
      </c>
      <c r="P2801" s="79"/>
      <c r="Q2801" s="80">
        <f>M2801*P2801</f>
        <v>0</v>
      </c>
      <c r="R2801" s="79">
        <v>1.75E-3</v>
      </c>
      <c r="S2801" s="80">
        <f>M2801*R2801</f>
        <v>0.128184875</v>
      </c>
      <c r="T2801" s="78">
        <v>15</v>
      </c>
      <c r="U2801" s="78">
        <f>O2801*(T2801/100)</f>
        <v>0</v>
      </c>
      <c r="V2801" s="78">
        <f>O2801+U2801</f>
        <v>0</v>
      </c>
      <c r="W2801" s="75"/>
      <c r="X2801" s="96" t="s">
        <v>1162</v>
      </c>
      <c r="Y2801" s="96">
        <v>1</v>
      </c>
    </row>
    <row r="2802" spans="6:25" s="71" customFormat="1" ht="67.5" outlineLevel="4" x14ac:dyDescent="0.2">
      <c r="F2802" s="207"/>
      <c r="G2802" s="208"/>
      <c r="H2802" s="19" t="s">
        <v>1053</v>
      </c>
      <c r="I2802" s="228" t="s">
        <v>3624</v>
      </c>
      <c r="J2802" s="221"/>
      <c r="K2802" s="221"/>
      <c r="L2802" s="221"/>
      <c r="M2802" s="221"/>
      <c r="N2802" s="245"/>
      <c r="O2802" s="231"/>
      <c r="P2802" s="209"/>
      <c r="Q2802" s="210"/>
      <c r="R2802" s="209"/>
      <c r="S2802" s="210"/>
      <c r="T2802" s="211"/>
      <c r="U2802" s="211"/>
      <c r="V2802" s="211"/>
      <c r="W2802" s="212"/>
      <c r="X2802" s="212"/>
      <c r="Y2802" s="212"/>
    </row>
    <row r="2803" spans="6:25" s="71" customFormat="1" ht="6" customHeight="1" outlineLevel="4" x14ac:dyDescent="0.2">
      <c r="F2803" s="207"/>
      <c r="G2803" s="208"/>
      <c r="H2803" s="20"/>
      <c r="I2803" s="212"/>
      <c r="J2803" s="208"/>
      <c r="K2803" s="213"/>
      <c r="L2803" s="214"/>
      <c r="M2803" s="213"/>
      <c r="N2803" s="241"/>
      <c r="O2803" s="214"/>
      <c r="P2803" s="209"/>
      <c r="Q2803" s="210"/>
      <c r="R2803" s="209"/>
      <c r="S2803" s="210"/>
      <c r="T2803" s="211"/>
      <c r="U2803" s="211"/>
      <c r="V2803" s="211"/>
      <c r="W2803" s="212"/>
      <c r="X2803" s="212"/>
      <c r="Y2803" s="212"/>
    </row>
    <row r="2804" spans="6:25" s="81" customFormat="1" ht="11.25" outlineLevel="5" x14ac:dyDescent="0.2">
      <c r="F2804" s="82"/>
      <c r="G2804" s="83"/>
      <c r="H2804" s="21" t="str">
        <f>IF(AND(H2803&lt;&gt;"Výkaz výměr:",I2803=""),"Výkaz výměr:","")</f>
        <v>Výkaz výměr:</v>
      </c>
      <c r="I2804" s="84" t="s">
        <v>2231</v>
      </c>
      <c r="J2804" s="215"/>
      <c r="L2804" s="85"/>
      <c r="M2804" s="216">
        <v>0</v>
      </c>
      <c r="N2804" s="244"/>
      <c r="O2804" s="85"/>
      <c r="P2804" s="86"/>
      <c r="Q2804" s="85"/>
      <c r="R2804" s="85"/>
      <c r="S2804" s="85"/>
      <c r="T2804" s="87" t="s">
        <v>14</v>
      </c>
      <c r="U2804" s="85"/>
      <c r="V2804" s="85"/>
      <c r="W2804" s="88"/>
    </row>
    <row r="2805" spans="6:25" s="81" customFormat="1" ht="11.25" outlineLevel="5" x14ac:dyDescent="0.2">
      <c r="F2805" s="82"/>
      <c r="G2805" s="83"/>
      <c r="H2805" s="21" t="str">
        <f>IF(AND(H2804&lt;&gt;"Výkaz výměr:",I2804=""),"Výkaz výměr:","")</f>
        <v/>
      </c>
      <c r="I2805" s="84" t="s">
        <v>2428</v>
      </c>
      <c r="J2805" s="215"/>
      <c r="L2805" s="85"/>
      <c r="M2805" s="216">
        <v>0</v>
      </c>
      <c r="N2805" s="244"/>
      <c r="O2805" s="85"/>
      <c r="P2805" s="86"/>
      <c r="Q2805" s="85"/>
      <c r="R2805" s="85"/>
      <c r="S2805" s="85"/>
      <c r="T2805" s="87" t="s">
        <v>14</v>
      </c>
      <c r="U2805" s="85"/>
      <c r="V2805" s="85"/>
      <c r="W2805" s="88"/>
    </row>
    <row r="2806" spans="6:25" s="81" customFormat="1" ht="11.25" outlineLevel="5" x14ac:dyDescent="0.2">
      <c r="F2806" s="82"/>
      <c r="G2806" s="83"/>
      <c r="H2806" s="21" t="str">
        <f>IF(AND(H2805&lt;&gt;"Výkaz výměr:",I2805=""),"Výkaz výměr:","")</f>
        <v/>
      </c>
      <c r="I2806" s="84" t="s">
        <v>1102</v>
      </c>
      <c r="J2806" s="215"/>
      <c r="L2806" s="85"/>
      <c r="M2806" s="216">
        <v>0</v>
      </c>
      <c r="N2806" s="244"/>
      <c r="O2806" s="85"/>
      <c r="P2806" s="86"/>
      <c r="Q2806" s="85"/>
      <c r="R2806" s="85"/>
      <c r="S2806" s="85"/>
      <c r="T2806" s="87" t="s">
        <v>14</v>
      </c>
      <c r="U2806" s="85"/>
      <c r="V2806" s="85"/>
      <c r="W2806" s="88"/>
    </row>
    <row r="2807" spans="6:25" s="81" customFormat="1" ht="11.25" outlineLevel="5" x14ac:dyDescent="0.2">
      <c r="F2807" s="82"/>
      <c r="G2807" s="83"/>
      <c r="H2807" s="21" t="str">
        <f>IF(AND(H2806&lt;&gt;"Výkaz výměr:",I2806=""),"Výkaz výměr:","")</f>
        <v/>
      </c>
      <c r="I2807" s="84" t="s">
        <v>1417</v>
      </c>
      <c r="J2807" s="215"/>
      <c r="L2807" s="85"/>
      <c r="M2807" s="216">
        <v>73.248499999999993</v>
      </c>
      <c r="N2807" s="244"/>
      <c r="O2807" s="85"/>
      <c r="P2807" s="86"/>
      <c r="Q2807" s="85"/>
      <c r="R2807" s="85"/>
      <c r="S2807" s="85"/>
      <c r="T2807" s="87" t="s">
        <v>14</v>
      </c>
      <c r="U2807" s="85"/>
      <c r="V2807" s="85"/>
      <c r="W2807" s="88"/>
    </row>
    <row r="2808" spans="6:25" s="205" customFormat="1" ht="36" outlineLevel="4" x14ac:dyDescent="0.2">
      <c r="F2808" s="72">
        <v>256</v>
      </c>
      <c r="G2808" s="73" t="s">
        <v>34</v>
      </c>
      <c r="H2808" s="74" t="s">
        <v>990</v>
      </c>
      <c r="I2808" s="75" t="s">
        <v>3491</v>
      </c>
      <c r="J2808" s="73" t="s">
        <v>38</v>
      </c>
      <c r="K2808" s="76">
        <v>204.53649999999996</v>
      </c>
      <c r="L2808" s="77">
        <v>0</v>
      </c>
      <c r="M2808" s="206">
        <v>204.53649999999996</v>
      </c>
      <c r="N2808" s="232"/>
      <c r="O2808" s="77">
        <f>M2808*N2808</f>
        <v>0</v>
      </c>
      <c r="P2808" s="79">
        <v>6.0000000000000001E-3</v>
      </c>
      <c r="Q2808" s="80">
        <f>M2808*P2808</f>
        <v>1.2272189999999998</v>
      </c>
      <c r="R2808" s="79"/>
      <c r="S2808" s="80">
        <f>M2808*R2808</f>
        <v>0</v>
      </c>
      <c r="T2808" s="78">
        <v>15</v>
      </c>
      <c r="U2808" s="78">
        <f>O2808*(T2808/100)</f>
        <v>0</v>
      </c>
      <c r="V2808" s="78">
        <f>O2808+U2808</f>
        <v>0</v>
      </c>
      <c r="W2808" s="75" t="s">
        <v>2466</v>
      </c>
      <c r="X2808" s="96" t="s">
        <v>1090</v>
      </c>
      <c r="Y2808" s="96">
        <v>1</v>
      </c>
    </row>
    <row r="2809" spans="6:25" s="71" customFormat="1" ht="45" outlineLevel="4" x14ac:dyDescent="0.2">
      <c r="F2809" s="207"/>
      <c r="G2809" s="208"/>
      <c r="H2809" s="19" t="s">
        <v>1053</v>
      </c>
      <c r="I2809" s="228" t="s">
        <v>3448</v>
      </c>
      <c r="J2809" s="221"/>
      <c r="K2809" s="221"/>
      <c r="L2809" s="221"/>
      <c r="M2809" s="221"/>
      <c r="N2809" s="245"/>
      <c r="O2809" s="231"/>
      <c r="P2809" s="209"/>
      <c r="Q2809" s="210"/>
      <c r="R2809" s="209"/>
      <c r="S2809" s="210"/>
      <c r="T2809" s="211"/>
      <c r="U2809" s="211"/>
      <c r="V2809" s="211"/>
      <c r="W2809" s="212"/>
      <c r="X2809" s="212"/>
      <c r="Y2809" s="212"/>
    </row>
    <row r="2810" spans="6:25" s="71" customFormat="1" ht="6" customHeight="1" outlineLevel="4" x14ac:dyDescent="0.2">
      <c r="F2810" s="207"/>
      <c r="G2810" s="208"/>
      <c r="H2810" s="20"/>
      <c r="I2810" s="212"/>
      <c r="J2810" s="208"/>
      <c r="K2810" s="213"/>
      <c r="L2810" s="214"/>
      <c r="M2810" s="213"/>
      <c r="N2810" s="241"/>
      <c r="O2810" s="214"/>
      <c r="P2810" s="209"/>
      <c r="Q2810" s="210"/>
      <c r="R2810" s="209"/>
      <c r="S2810" s="210"/>
      <c r="T2810" s="211"/>
      <c r="U2810" s="211"/>
      <c r="V2810" s="211"/>
      <c r="W2810" s="212"/>
      <c r="X2810" s="212"/>
      <c r="Y2810" s="212"/>
    </row>
    <row r="2811" spans="6:25" s="81" customFormat="1" ht="22.5" outlineLevel="5" x14ac:dyDescent="0.2">
      <c r="F2811" s="82"/>
      <c r="G2811" s="83"/>
      <c r="H2811" s="21" t="str">
        <f t="shared" ref="H2811:H2825" si="84">IF(AND(H2810&lt;&gt;"Výkaz výměr:",I2810=""),"Výkaz výměr:","")</f>
        <v>Výkaz výměr:</v>
      </c>
      <c r="I2811" s="84" t="s">
        <v>2982</v>
      </c>
      <c r="J2811" s="215"/>
      <c r="L2811" s="85"/>
      <c r="M2811" s="216">
        <v>0</v>
      </c>
      <c r="N2811" s="244"/>
      <c r="O2811" s="85"/>
      <c r="P2811" s="86"/>
      <c r="Q2811" s="85"/>
      <c r="R2811" s="85"/>
      <c r="S2811" s="85"/>
      <c r="T2811" s="87" t="s">
        <v>14</v>
      </c>
      <c r="U2811" s="85"/>
      <c r="V2811" s="85"/>
      <c r="W2811" s="88"/>
    </row>
    <row r="2812" spans="6:25" s="81" customFormat="1" ht="11.25" outlineLevel="5" x14ac:dyDescent="0.2">
      <c r="F2812" s="82"/>
      <c r="G2812" s="83"/>
      <c r="H2812" s="21" t="str">
        <f t="shared" si="84"/>
        <v/>
      </c>
      <c r="I2812" s="84" t="s">
        <v>1383</v>
      </c>
      <c r="J2812" s="215"/>
      <c r="L2812" s="85"/>
      <c r="M2812" s="216">
        <v>0</v>
      </c>
      <c r="N2812" s="244"/>
      <c r="O2812" s="85"/>
      <c r="P2812" s="86"/>
      <c r="Q2812" s="85"/>
      <c r="R2812" s="85"/>
      <c r="S2812" s="85"/>
      <c r="T2812" s="87" t="s">
        <v>14</v>
      </c>
      <c r="U2812" s="85"/>
      <c r="V2812" s="85"/>
      <c r="W2812" s="88"/>
    </row>
    <row r="2813" spans="6:25" s="81" customFormat="1" ht="11.25" outlineLevel="5" x14ac:dyDescent="0.2">
      <c r="F2813" s="82"/>
      <c r="G2813" s="83"/>
      <c r="H2813" s="21" t="str">
        <f t="shared" si="84"/>
        <v/>
      </c>
      <c r="I2813" s="84" t="s">
        <v>1171</v>
      </c>
      <c r="J2813" s="215"/>
      <c r="L2813" s="85"/>
      <c r="M2813" s="216">
        <v>0</v>
      </c>
      <c r="N2813" s="244"/>
      <c r="O2813" s="85"/>
      <c r="P2813" s="86"/>
      <c r="Q2813" s="85"/>
      <c r="R2813" s="85"/>
      <c r="S2813" s="85"/>
      <c r="T2813" s="87" t="s">
        <v>14</v>
      </c>
      <c r="U2813" s="85"/>
      <c r="V2813" s="85"/>
      <c r="W2813" s="88"/>
    </row>
    <row r="2814" spans="6:25" s="81" customFormat="1" ht="11.25" outlineLevel="5" x14ac:dyDescent="0.2">
      <c r="F2814" s="82"/>
      <c r="G2814" s="83"/>
      <c r="H2814" s="21" t="str">
        <f t="shared" si="84"/>
        <v/>
      </c>
      <c r="I2814" s="84" t="s">
        <v>2240</v>
      </c>
      <c r="J2814" s="215"/>
      <c r="L2814" s="85"/>
      <c r="M2814" s="216">
        <v>0</v>
      </c>
      <c r="N2814" s="244"/>
      <c r="O2814" s="85"/>
      <c r="P2814" s="86"/>
      <c r="Q2814" s="85"/>
      <c r="R2814" s="85"/>
      <c r="S2814" s="85"/>
      <c r="T2814" s="87" t="s">
        <v>14</v>
      </c>
      <c r="U2814" s="85"/>
      <c r="V2814" s="85"/>
      <c r="W2814" s="88"/>
    </row>
    <row r="2815" spans="6:25" s="81" customFormat="1" ht="11.25" outlineLevel="5" x14ac:dyDescent="0.2">
      <c r="F2815" s="82"/>
      <c r="G2815" s="83"/>
      <c r="H2815" s="21" t="str">
        <f t="shared" si="84"/>
        <v/>
      </c>
      <c r="I2815" s="84" t="s">
        <v>1311</v>
      </c>
      <c r="J2815" s="215"/>
      <c r="L2815" s="85"/>
      <c r="M2815" s="216">
        <v>72.675000000000011</v>
      </c>
      <c r="N2815" s="244"/>
      <c r="O2815" s="85"/>
      <c r="P2815" s="86"/>
      <c r="Q2815" s="85"/>
      <c r="R2815" s="85"/>
      <c r="S2815" s="85"/>
      <c r="T2815" s="87" t="s">
        <v>14</v>
      </c>
      <c r="U2815" s="85"/>
      <c r="V2815" s="85"/>
      <c r="W2815" s="88"/>
    </row>
    <row r="2816" spans="6:25" s="81" customFormat="1" ht="11.25" outlineLevel="5" x14ac:dyDescent="0.2">
      <c r="F2816" s="82"/>
      <c r="G2816" s="83"/>
      <c r="H2816" s="21" t="str">
        <f t="shared" si="84"/>
        <v/>
      </c>
      <c r="I2816" s="84" t="s">
        <v>2265</v>
      </c>
      <c r="J2816" s="215"/>
      <c r="L2816" s="85"/>
      <c r="M2816" s="216">
        <v>0</v>
      </c>
      <c r="N2816" s="244"/>
      <c r="O2816" s="85"/>
      <c r="P2816" s="86"/>
      <c r="Q2816" s="85"/>
      <c r="R2816" s="85"/>
      <c r="S2816" s="85"/>
      <c r="T2816" s="87" t="s">
        <v>14</v>
      </c>
      <c r="U2816" s="85"/>
      <c r="V2816" s="85"/>
      <c r="W2816" s="88"/>
    </row>
    <row r="2817" spans="6:25" s="81" customFormat="1" ht="11.25" outlineLevel="5" x14ac:dyDescent="0.2">
      <c r="F2817" s="82"/>
      <c r="G2817" s="83"/>
      <c r="H2817" s="21" t="str">
        <f t="shared" si="84"/>
        <v/>
      </c>
      <c r="I2817" s="84" t="s">
        <v>2168</v>
      </c>
      <c r="J2817" s="215"/>
      <c r="L2817" s="85"/>
      <c r="M2817" s="216">
        <v>90.238499999999988</v>
      </c>
      <c r="N2817" s="244"/>
      <c r="O2817" s="85"/>
      <c r="P2817" s="86"/>
      <c r="Q2817" s="85"/>
      <c r="R2817" s="85"/>
      <c r="S2817" s="85"/>
      <c r="T2817" s="87" t="s">
        <v>14</v>
      </c>
      <c r="U2817" s="85"/>
      <c r="V2817" s="85"/>
      <c r="W2817" s="88"/>
    </row>
    <row r="2818" spans="6:25" s="81" customFormat="1" ht="11.25" outlineLevel="5" x14ac:dyDescent="0.2">
      <c r="F2818" s="82"/>
      <c r="G2818" s="83"/>
      <c r="H2818" s="21" t="str">
        <f t="shared" si="84"/>
        <v/>
      </c>
      <c r="I2818" s="84" t="s">
        <v>2258</v>
      </c>
      <c r="J2818" s="215"/>
      <c r="L2818" s="85"/>
      <c r="M2818" s="216">
        <v>0</v>
      </c>
      <c r="N2818" s="244"/>
      <c r="O2818" s="85"/>
      <c r="P2818" s="86"/>
      <c r="Q2818" s="85"/>
      <c r="R2818" s="85"/>
      <c r="S2818" s="85"/>
      <c r="T2818" s="87" t="s">
        <v>14</v>
      </c>
      <c r="U2818" s="85"/>
      <c r="V2818" s="85"/>
      <c r="W2818" s="88"/>
    </row>
    <row r="2819" spans="6:25" s="81" customFormat="1" ht="11.25" outlineLevel="5" x14ac:dyDescent="0.2">
      <c r="F2819" s="82"/>
      <c r="G2819" s="83"/>
      <c r="H2819" s="21" t="str">
        <f t="shared" si="84"/>
        <v/>
      </c>
      <c r="I2819" s="84" t="s">
        <v>1275</v>
      </c>
      <c r="J2819" s="215"/>
      <c r="L2819" s="85"/>
      <c r="M2819" s="216">
        <v>3.2039999999999997</v>
      </c>
      <c r="N2819" s="244"/>
      <c r="O2819" s="85"/>
      <c r="P2819" s="86"/>
      <c r="Q2819" s="85"/>
      <c r="R2819" s="85"/>
      <c r="S2819" s="85"/>
      <c r="T2819" s="87" t="s">
        <v>14</v>
      </c>
      <c r="U2819" s="85"/>
      <c r="V2819" s="85"/>
      <c r="W2819" s="88"/>
    </row>
    <row r="2820" spans="6:25" s="81" customFormat="1" ht="22.5" outlineLevel="5" x14ac:dyDescent="0.2">
      <c r="F2820" s="82"/>
      <c r="G2820" s="83"/>
      <c r="H2820" s="21" t="str">
        <f t="shared" si="84"/>
        <v/>
      </c>
      <c r="I2820" s="84" t="s">
        <v>2644</v>
      </c>
      <c r="J2820" s="215"/>
      <c r="L2820" s="85"/>
      <c r="M2820" s="216">
        <v>25.795000000000002</v>
      </c>
      <c r="N2820" s="244"/>
      <c r="O2820" s="85"/>
      <c r="P2820" s="86"/>
      <c r="Q2820" s="85"/>
      <c r="R2820" s="85"/>
      <c r="S2820" s="85"/>
      <c r="T2820" s="87" t="s">
        <v>14</v>
      </c>
      <c r="U2820" s="85"/>
      <c r="V2820" s="85"/>
      <c r="W2820" s="88"/>
    </row>
    <row r="2821" spans="6:25" s="81" customFormat="1" ht="11.25" outlineLevel="5" x14ac:dyDescent="0.2">
      <c r="F2821" s="82"/>
      <c r="G2821" s="83"/>
      <c r="H2821" s="21" t="str">
        <f t="shared" si="84"/>
        <v/>
      </c>
      <c r="I2821" s="84" t="s">
        <v>1245</v>
      </c>
      <c r="J2821" s="215"/>
      <c r="L2821" s="85"/>
      <c r="M2821" s="216">
        <v>2.7</v>
      </c>
      <c r="N2821" s="244"/>
      <c r="O2821" s="85"/>
      <c r="P2821" s="86"/>
      <c r="Q2821" s="85"/>
      <c r="R2821" s="85"/>
      <c r="S2821" s="85"/>
      <c r="T2821" s="87" t="s">
        <v>14</v>
      </c>
      <c r="U2821" s="85"/>
      <c r="V2821" s="85"/>
      <c r="W2821" s="88"/>
    </row>
    <row r="2822" spans="6:25" s="81" customFormat="1" ht="11.25" outlineLevel="5" x14ac:dyDescent="0.2">
      <c r="F2822" s="82"/>
      <c r="G2822" s="83"/>
      <c r="H2822" s="21" t="str">
        <f t="shared" si="84"/>
        <v/>
      </c>
      <c r="I2822" s="84" t="s">
        <v>2243</v>
      </c>
      <c r="J2822" s="215"/>
      <c r="L2822" s="85"/>
      <c r="M2822" s="216">
        <v>0</v>
      </c>
      <c r="N2822" s="244"/>
      <c r="O2822" s="85"/>
      <c r="P2822" s="86"/>
      <c r="Q2822" s="85"/>
      <c r="R2822" s="85"/>
      <c r="S2822" s="85"/>
      <c r="T2822" s="87" t="s">
        <v>14</v>
      </c>
      <c r="U2822" s="85"/>
      <c r="V2822" s="85"/>
      <c r="W2822" s="88"/>
    </row>
    <row r="2823" spans="6:25" s="81" customFormat="1" ht="11.25" outlineLevel="5" x14ac:dyDescent="0.2">
      <c r="F2823" s="82"/>
      <c r="G2823" s="83"/>
      <c r="H2823" s="21" t="str">
        <f t="shared" si="84"/>
        <v/>
      </c>
      <c r="I2823" s="84" t="s">
        <v>1274</v>
      </c>
      <c r="J2823" s="215"/>
      <c r="L2823" s="85"/>
      <c r="M2823" s="216">
        <v>2.7899999999999996</v>
      </c>
      <c r="N2823" s="244"/>
      <c r="O2823" s="85"/>
      <c r="P2823" s="86"/>
      <c r="Q2823" s="85"/>
      <c r="R2823" s="85"/>
      <c r="S2823" s="85"/>
      <c r="T2823" s="87" t="s">
        <v>14</v>
      </c>
      <c r="U2823" s="85"/>
      <c r="V2823" s="85"/>
      <c r="W2823" s="88"/>
    </row>
    <row r="2824" spans="6:25" s="81" customFormat="1" ht="11.25" outlineLevel="5" x14ac:dyDescent="0.2">
      <c r="F2824" s="82"/>
      <c r="G2824" s="83"/>
      <c r="H2824" s="21" t="str">
        <f t="shared" si="84"/>
        <v/>
      </c>
      <c r="I2824" s="84" t="s">
        <v>1308</v>
      </c>
      <c r="J2824" s="215"/>
      <c r="L2824" s="85"/>
      <c r="M2824" s="216">
        <v>7.1339999999999995</v>
      </c>
      <c r="N2824" s="244"/>
      <c r="O2824" s="85"/>
      <c r="P2824" s="86"/>
      <c r="Q2824" s="85"/>
      <c r="R2824" s="85"/>
      <c r="S2824" s="85"/>
      <c r="T2824" s="87" t="s">
        <v>14</v>
      </c>
      <c r="U2824" s="85"/>
      <c r="V2824" s="85"/>
      <c r="W2824" s="88"/>
    </row>
    <row r="2825" spans="6:25" s="81" customFormat="1" ht="11.25" outlineLevel="5" x14ac:dyDescent="0.2">
      <c r="F2825" s="82"/>
      <c r="G2825" s="83"/>
      <c r="H2825" s="21" t="str">
        <f t="shared" si="84"/>
        <v/>
      </c>
      <c r="I2825" s="84" t="s">
        <v>11</v>
      </c>
      <c r="J2825" s="215"/>
      <c r="L2825" s="85"/>
      <c r="M2825" s="216">
        <v>204.53649999999996</v>
      </c>
      <c r="N2825" s="244"/>
      <c r="O2825" s="85"/>
      <c r="P2825" s="86"/>
      <c r="Q2825" s="85"/>
      <c r="R2825" s="85"/>
      <c r="S2825" s="85"/>
      <c r="T2825" s="87" t="s">
        <v>14</v>
      </c>
      <c r="U2825" s="85"/>
      <c r="V2825" s="85"/>
      <c r="W2825" s="88"/>
    </row>
    <row r="2826" spans="6:25" s="205" customFormat="1" ht="12" outlineLevel="4" x14ac:dyDescent="0.2">
      <c r="F2826" s="72">
        <v>257</v>
      </c>
      <c r="G2826" s="73" t="s">
        <v>13</v>
      </c>
      <c r="H2826" s="74" t="s">
        <v>354</v>
      </c>
      <c r="I2826" s="75" t="s">
        <v>2282</v>
      </c>
      <c r="J2826" s="73" t="s">
        <v>38</v>
      </c>
      <c r="K2826" s="76">
        <v>204.536</v>
      </c>
      <c r="L2826" s="77">
        <v>2</v>
      </c>
      <c r="M2826" s="206">
        <v>208.62672000000001</v>
      </c>
      <c r="N2826" s="232"/>
      <c r="O2826" s="77">
        <f>M2826*N2826</f>
        <v>0</v>
      </c>
      <c r="P2826" s="79">
        <v>4.1999999999999997E-3</v>
      </c>
      <c r="Q2826" s="80">
        <f>M2826*P2826</f>
        <v>0.876232224</v>
      </c>
      <c r="R2826" s="79"/>
      <c r="S2826" s="80">
        <f>M2826*R2826</f>
        <v>0</v>
      </c>
      <c r="T2826" s="78">
        <v>15</v>
      </c>
      <c r="U2826" s="78">
        <f>O2826*(T2826/100)</f>
        <v>0</v>
      </c>
      <c r="V2826" s="78">
        <f>O2826+U2826</f>
        <v>0</v>
      </c>
      <c r="W2826" s="75"/>
      <c r="X2826" s="96" t="s">
        <v>1162</v>
      </c>
      <c r="Y2826" s="96">
        <v>1</v>
      </c>
    </row>
    <row r="2827" spans="6:25" s="71" customFormat="1" ht="12" outlineLevel="4" x14ac:dyDescent="0.2">
      <c r="F2827" s="207"/>
      <c r="G2827" s="208"/>
      <c r="H2827" s="19" t="s">
        <v>1053</v>
      </c>
      <c r="I2827" s="228"/>
      <c r="J2827" s="221"/>
      <c r="K2827" s="221"/>
      <c r="L2827" s="221"/>
      <c r="M2827" s="221"/>
      <c r="N2827" s="245"/>
      <c r="O2827" s="231"/>
      <c r="P2827" s="209"/>
      <c r="Q2827" s="210"/>
      <c r="R2827" s="209"/>
      <c r="S2827" s="210"/>
      <c r="T2827" s="211"/>
      <c r="U2827" s="211"/>
      <c r="V2827" s="211"/>
      <c r="W2827" s="212"/>
      <c r="X2827" s="212"/>
      <c r="Y2827" s="212"/>
    </row>
    <row r="2828" spans="6:25" s="71" customFormat="1" ht="6" customHeight="1" outlineLevel="4" x14ac:dyDescent="0.2">
      <c r="F2828" s="207"/>
      <c r="G2828" s="208"/>
      <c r="H2828" s="20"/>
      <c r="I2828" s="212"/>
      <c r="J2828" s="208"/>
      <c r="K2828" s="213"/>
      <c r="L2828" s="214"/>
      <c r="M2828" s="213"/>
      <c r="N2828" s="241"/>
      <c r="O2828" s="214"/>
      <c r="P2828" s="209"/>
      <c r="Q2828" s="210"/>
      <c r="R2828" s="209"/>
      <c r="S2828" s="210"/>
      <c r="T2828" s="211"/>
      <c r="U2828" s="211"/>
      <c r="V2828" s="211"/>
      <c r="W2828" s="212"/>
      <c r="X2828" s="212"/>
      <c r="Y2828" s="212"/>
    </row>
    <row r="2829" spans="6:25" s="81" customFormat="1" ht="22.5" outlineLevel="5" x14ac:dyDescent="0.2">
      <c r="F2829" s="82"/>
      <c r="G2829" s="83"/>
      <c r="H2829" s="21" t="str">
        <f>IF(AND(H2828&lt;&gt;"Výkaz výměr:",I2828=""),"Výkaz výměr:","")</f>
        <v>Výkaz výměr:</v>
      </c>
      <c r="I2829" s="84" t="s">
        <v>3335</v>
      </c>
      <c r="J2829" s="215"/>
      <c r="L2829" s="85"/>
      <c r="M2829" s="216">
        <v>0</v>
      </c>
      <c r="N2829" s="244"/>
      <c r="O2829" s="85"/>
      <c r="P2829" s="86"/>
      <c r="Q2829" s="85"/>
      <c r="R2829" s="85"/>
      <c r="S2829" s="85"/>
      <c r="T2829" s="87" t="s">
        <v>14</v>
      </c>
      <c r="U2829" s="85"/>
      <c r="V2829" s="85"/>
      <c r="W2829" s="88"/>
    </row>
    <row r="2830" spans="6:25" s="81" customFormat="1" ht="11.25" outlineLevel="5" x14ac:dyDescent="0.2">
      <c r="F2830" s="82"/>
      <c r="G2830" s="83"/>
      <c r="H2830" s="21" t="str">
        <f>IF(AND(H2829&lt;&gt;"Výkaz výměr:",I2829=""),"Výkaz výměr:","")</f>
        <v/>
      </c>
      <c r="I2830" s="84" t="s">
        <v>1198</v>
      </c>
      <c r="J2830" s="215"/>
      <c r="L2830" s="85"/>
      <c r="M2830" s="216">
        <v>204.536</v>
      </c>
      <c r="N2830" s="244"/>
      <c r="O2830" s="85"/>
      <c r="P2830" s="86"/>
      <c r="Q2830" s="85"/>
      <c r="R2830" s="85"/>
      <c r="S2830" s="85"/>
      <c r="T2830" s="87" t="s">
        <v>14</v>
      </c>
      <c r="U2830" s="85"/>
      <c r="V2830" s="85"/>
      <c r="W2830" s="88"/>
    </row>
    <row r="2831" spans="6:25" s="205" customFormat="1" ht="36" outlineLevel="4" x14ac:dyDescent="0.2">
      <c r="F2831" s="72">
        <v>258</v>
      </c>
      <c r="G2831" s="73" t="s">
        <v>34</v>
      </c>
      <c r="H2831" s="74" t="s">
        <v>990</v>
      </c>
      <c r="I2831" s="75" t="s">
        <v>3491</v>
      </c>
      <c r="J2831" s="73" t="s">
        <v>38</v>
      </c>
      <c r="K2831" s="76">
        <v>106.29295</v>
      </c>
      <c r="L2831" s="77">
        <v>0</v>
      </c>
      <c r="M2831" s="206">
        <v>106.29295</v>
      </c>
      <c r="N2831" s="232"/>
      <c r="O2831" s="77">
        <f>M2831*N2831</f>
        <v>0</v>
      </c>
      <c r="P2831" s="79">
        <v>6.0000000000000001E-3</v>
      </c>
      <c r="Q2831" s="80">
        <f>M2831*P2831</f>
        <v>0.63775770000000009</v>
      </c>
      <c r="R2831" s="79"/>
      <c r="S2831" s="80">
        <f>M2831*R2831</f>
        <v>0</v>
      </c>
      <c r="T2831" s="78">
        <v>15</v>
      </c>
      <c r="U2831" s="78">
        <f>O2831*(T2831/100)</f>
        <v>0</v>
      </c>
      <c r="V2831" s="78">
        <f>O2831+U2831</f>
        <v>0</v>
      </c>
      <c r="W2831" s="75" t="s">
        <v>2466</v>
      </c>
      <c r="X2831" s="96" t="s">
        <v>1090</v>
      </c>
      <c r="Y2831" s="96">
        <v>1</v>
      </c>
    </row>
    <row r="2832" spans="6:25" s="71" customFormat="1" ht="45" outlineLevel="4" x14ac:dyDescent="0.2">
      <c r="F2832" s="207"/>
      <c r="G2832" s="208"/>
      <c r="H2832" s="19" t="s">
        <v>1053</v>
      </c>
      <c r="I2832" s="228" t="s">
        <v>3448</v>
      </c>
      <c r="J2832" s="221"/>
      <c r="K2832" s="221"/>
      <c r="L2832" s="221"/>
      <c r="M2832" s="221"/>
      <c r="N2832" s="245"/>
      <c r="O2832" s="231"/>
      <c r="P2832" s="209"/>
      <c r="Q2832" s="210"/>
      <c r="R2832" s="209"/>
      <c r="S2832" s="210"/>
      <c r="T2832" s="211"/>
      <c r="U2832" s="211"/>
      <c r="V2832" s="211"/>
      <c r="W2832" s="212"/>
      <c r="X2832" s="212"/>
      <c r="Y2832" s="212"/>
    </row>
    <row r="2833" spans="6:25" s="71" customFormat="1" ht="6" customHeight="1" outlineLevel="4" x14ac:dyDescent="0.2">
      <c r="F2833" s="207"/>
      <c r="G2833" s="208"/>
      <c r="H2833" s="20"/>
      <c r="I2833" s="212"/>
      <c r="J2833" s="208"/>
      <c r="K2833" s="213"/>
      <c r="L2833" s="214"/>
      <c r="M2833" s="213"/>
      <c r="N2833" s="241"/>
      <c r="O2833" s="214"/>
      <c r="P2833" s="209"/>
      <c r="Q2833" s="210"/>
      <c r="R2833" s="209"/>
      <c r="S2833" s="210"/>
      <c r="T2833" s="211"/>
      <c r="U2833" s="211"/>
      <c r="V2833" s="211"/>
      <c r="W2833" s="212"/>
      <c r="X2833" s="212"/>
      <c r="Y2833" s="212"/>
    </row>
    <row r="2834" spans="6:25" s="81" customFormat="1" ht="11.25" outlineLevel="5" x14ac:dyDescent="0.2">
      <c r="F2834" s="82"/>
      <c r="G2834" s="83"/>
      <c r="H2834" s="21" t="str">
        <f t="shared" ref="H2834:H2847" si="85">IF(AND(H2833&lt;&gt;"Výkaz výměr:",I2833=""),"Výkaz výměr:","")</f>
        <v>Výkaz výměr:</v>
      </c>
      <c r="I2834" s="84" t="s">
        <v>2947</v>
      </c>
      <c r="J2834" s="215"/>
      <c r="L2834" s="85"/>
      <c r="M2834" s="216">
        <v>0</v>
      </c>
      <c r="N2834" s="244"/>
      <c r="O2834" s="85"/>
      <c r="P2834" s="86"/>
      <c r="Q2834" s="85"/>
      <c r="R2834" s="85"/>
      <c r="S2834" s="85"/>
      <c r="T2834" s="87" t="s">
        <v>14</v>
      </c>
      <c r="U2834" s="85"/>
      <c r="V2834" s="85"/>
      <c r="W2834" s="88"/>
    </row>
    <row r="2835" spans="6:25" s="81" customFormat="1" ht="11.25" outlineLevel="5" x14ac:dyDescent="0.2">
      <c r="F2835" s="82"/>
      <c r="G2835" s="83"/>
      <c r="H2835" s="21" t="str">
        <f t="shared" si="85"/>
        <v/>
      </c>
      <c r="I2835" s="84" t="s">
        <v>1357</v>
      </c>
      <c r="J2835" s="215"/>
      <c r="L2835" s="85"/>
      <c r="M2835" s="216">
        <v>0</v>
      </c>
      <c r="N2835" s="244"/>
      <c r="O2835" s="85"/>
      <c r="P2835" s="86"/>
      <c r="Q2835" s="85"/>
      <c r="R2835" s="85"/>
      <c r="S2835" s="85"/>
      <c r="T2835" s="87" t="s">
        <v>14</v>
      </c>
      <c r="U2835" s="85"/>
      <c r="V2835" s="85"/>
      <c r="W2835" s="88"/>
    </row>
    <row r="2836" spans="6:25" s="81" customFormat="1" ht="11.25" outlineLevel="5" x14ac:dyDescent="0.2">
      <c r="F2836" s="82"/>
      <c r="G2836" s="83"/>
      <c r="H2836" s="21" t="str">
        <f t="shared" si="85"/>
        <v/>
      </c>
      <c r="I2836" s="84" t="s">
        <v>1101</v>
      </c>
      <c r="J2836" s="215"/>
      <c r="L2836" s="85"/>
      <c r="M2836" s="216">
        <v>0</v>
      </c>
      <c r="N2836" s="244"/>
      <c r="O2836" s="85"/>
      <c r="P2836" s="86"/>
      <c r="Q2836" s="85"/>
      <c r="R2836" s="85"/>
      <c r="S2836" s="85"/>
      <c r="T2836" s="87" t="s">
        <v>14</v>
      </c>
      <c r="U2836" s="85"/>
      <c r="V2836" s="85"/>
      <c r="W2836" s="88"/>
    </row>
    <row r="2837" spans="6:25" s="81" customFormat="1" ht="11.25" outlineLevel="5" x14ac:dyDescent="0.2">
      <c r="F2837" s="82"/>
      <c r="G2837" s="83"/>
      <c r="H2837" s="21" t="str">
        <f t="shared" si="85"/>
        <v/>
      </c>
      <c r="I2837" s="84" t="s">
        <v>2240</v>
      </c>
      <c r="J2837" s="215"/>
      <c r="L2837" s="85"/>
      <c r="M2837" s="216">
        <v>0</v>
      </c>
      <c r="N2837" s="244"/>
      <c r="O2837" s="85"/>
      <c r="P2837" s="86"/>
      <c r="Q2837" s="85"/>
      <c r="R2837" s="85"/>
      <c r="S2837" s="85"/>
      <c r="T2837" s="87" t="s">
        <v>14</v>
      </c>
      <c r="U2837" s="85"/>
      <c r="V2837" s="85"/>
      <c r="W2837" s="88"/>
    </row>
    <row r="2838" spans="6:25" s="81" customFormat="1" ht="11.25" outlineLevel="5" x14ac:dyDescent="0.2">
      <c r="F2838" s="82"/>
      <c r="G2838" s="83"/>
      <c r="H2838" s="21" t="str">
        <f t="shared" si="85"/>
        <v/>
      </c>
      <c r="I2838" s="84" t="s">
        <v>2293</v>
      </c>
      <c r="J2838" s="215"/>
      <c r="L2838" s="85"/>
      <c r="M2838" s="216">
        <v>19.180800000000001</v>
      </c>
      <c r="N2838" s="244"/>
      <c r="O2838" s="85"/>
      <c r="P2838" s="86"/>
      <c r="Q2838" s="85"/>
      <c r="R2838" s="85"/>
      <c r="S2838" s="85"/>
      <c r="T2838" s="87" t="s">
        <v>14</v>
      </c>
      <c r="U2838" s="85"/>
      <c r="V2838" s="85"/>
      <c r="W2838" s="88"/>
    </row>
    <row r="2839" spans="6:25" s="81" customFormat="1" ht="11.25" outlineLevel="5" x14ac:dyDescent="0.2">
      <c r="F2839" s="82"/>
      <c r="G2839" s="83"/>
      <c r="H2839" s="21" t="str">
        <f t="shared" si="85"/>
        <v/>
      </c>
      <c r="I2839" s="84" t="s">
        <v>2259</v>
      </c>
      <c r="J2839" s="215"/>
      <c r="L2839" s="85"/>
      <c r="M2839" s="216">
        <v>25.445625000000007</v>
      </c>
      <c r="N2839" s="244"/>
      <c r="O2839" s="85"/>
      <c r="P2839" s="86"/>
      <c r="Q2839" s="85"/>
      <c r="R2839" s="85"/>
      <c r="S2839" s="85"/>
      <c r="T2839" s="87" t="s">
        <v>14</v>
      </c>
      <c r="U2839" s="85"/>
      <c r="V2839" s="85"/>
      <c r="W2839" s="88"/>
    </row>
    <row r="2840" spans="6:25" s="81" customFormat="1" ht="11.25" outlineLevel="5" x14ac:dyDescent="0.2">
      <c r="F2840" s="82"/>
      <c r="G2840" s="83"/>
      <c r="H2840" s="21" t="str">
        <f t="shared" si="85"/>
        <v/>
      </c>
      <c r="I2840" s="84" t="s">
        <v>2265</v>
      </c>
      <c r="J2840" s="215"/>
      <c r="L2840" s="85"/>
      <c r="M2840" s="216">
        <v>0</v>
      </c>
      <c r="N2840" s="244"/>
      <c r="O2840" s="85"/>
      <c r="P2840" s="86"/>
      <c r="Q2840" s="85"/>
      <c r="R2840" s="85"/>
      <c r="S2840" s="85"/>
      <c r="T2840" s="87" t="s">
        <v>14</v>
      </c>
      <c r="U2840" s="85"/>
      <c r="V2840" s="85"/>
      <c r="W2840" s="88"/>
    </row>
    <row r="2841" spans="6:25" s="81" customFormat="1" ht="11.25" outlineLevel="5" x14ac:dyDescent="0.2">
      <c r="F2841" s="82"/>
      <c r="G2841" s="83"/>
      <c r="H2841" s="21" t="str">
        <f t="shared" si="85"/>
        <v/>
      </c>
      <c r="I2841" s="84" t="s">
        <v>1708</v>
      </c>
      <c r="J2841" s="215"/>
      <c r="L2841" s="85"/>
      <c r="M2841" s="216">
        <v>43.876524999999987</v>
      </c>
      <c r="N2841" s="244"/>
      <c r="O2841" s="85"/>
      <c r="P2841" s="86"/>
      <c r="Q2841" s="85"/>
      <c r="R2841" s="85"/>
      <c r="S2841" s="85"/>
      <c r="T2841" s="87" t="s">
        <v>14</v>
      </c>
      <c r="U2841" s="85"/>
      <c r="V2841" s="85"/>
      <c r="W2841" s="88"/>
    </row>
    <row r="2842" spans="6:25" s="81" customFormat="1" ht="11.25" outlineLevel="5" x14ac:dyDescent="0.2">
      <c r="F2842" s="82"/>
      <c r="G2842" s="83"/>
      <c r="H2842" s="21" t="str">
        <f t="shared" si="85"/>
        <v/>
      </c>
      <c r="I2842" s="84" t="s">
        <v>2258</v>
      </c>
      <c r="J2842" s="215"/>
      <c r="L2842" s="85"/>
      <c r="M2842" s="216">
        <v>0</v>
      </c>
      <c r="N2842" s="244"/>
      <c r="O2842" s="85"/>
      <c r="P2842" s="86"/>
      <c r="Q2842" s="85"/>
      <c r="R2842" s="85"/>
      <c r="S2842" s="85"/>
      <c r="T2842" s="87" t="s">
        <v>14</v>
      </c>
      <c r="U2842" s="85"/>
      <c r="V2842" s="85"/>
      <c r="W2842" s="88"/>
    </row>
    <row r="2843" spans="6:25" s="81" customFormat="1" ht="11.25" outlineLevel="5" x14ac:dyDescent="0.2">
      <c r="F2843" s="82"/>
      <c r="G2843" s="83"/>
      <c r="H2843" s="21" t="str">
        <f t="shared" si="85"/>
        <v/>
      </c>
      <c r="I2843" s="84" t="s">
        <v>1642</v>
      </c>
      <c r="J2843" s="215"/>
      <c r="L2843" s="85"/>
      <c r="M2843" s="216">
        <v>6.9156000000000004</v>
      </c>
      <c r="N2843" s="244"/>
      <c r="O2843" s="85"/>
      <c r="P2843" s="86"/>
      <c r="Q2843" s="85"/>
      <c r="R2843" s="85"/>
      <c r="S2843" s="85"/>
      <c r="T2843" s="87" t="s">
        <v>14</v>
      </c>
      <c r="U2843" s="85"/>
      <c r="V2843" s="85"/>
      <c r="W2843" s="88"/>
    </row>
    <row r="2844" spans="6:25" s="81" customFormat="1" ht="11.25" outlineLevel="5" x14ac:dyDescent="0.2">
      <c r="F2844" s="82"/>
      <c r="G2844" s="83"/>
      <c r="H2844" s="21" t="str">
        <f t="shared" si="85"/>
        <v/>
      </c>
      <c r="I2844" s="84" t="s">
        <v>2243</v>
      </c>
      <c r="J2844" s="215"/>
      <c r="L2844" s="85"/>
      <c r="M2844" s="216">
        <v>0</v>
      </c>
      <c r="N2844" s="244"/>
      <c r="O2844" s="85"/>
      <c r="P2844" s="86"/>
      <c r="Q2844" s="85"/>
      <c r="R2844" s="85"/>
      <c r="S2844" s="85"/>
      <c r="T2844" s="87" t="s">
        <v>14</v>
      </c>
      <c r="U2844" s="85"/>
      <c r="V2844" s="85"/>
      <c r="W2844" s="88"/>
    </row>
    <row r="2845" spans="6:25" s="81" customFormat="1" ht="11.25" outlineLevel="5" x14ac:dyDescent="0.2">
      <c r="F2845" s="82"/>
      <c r="G2845" s="83"/>
      <c r="H2845" s="21" t="str">
        <f t="shared" si="85"/>
        <v/>
      </c>
      <c r="I2845" s="84" t="s">
        <v>1598</v>
      </c>
      <c r="J2845" s="215"/>
      <c r="L2845" s="85"/>
      <c r="M2845" s="216">
        <v>5.4371999999999998</v>
      </c>
      <c r="N2845" s="244"/>
      <c r="O2845" s="85"/>
      <c r="P2845" s="86"/>
      <c r="Q2845" s="85"/>
      <c r="R2845" s="85"/>
      <c r="S2845" s="85"/>
      <c r="T2845" s="87" t="s">
        <v>14</v>
      </c>
      <c r="U2845" s="85"/>
      <c r="V2845" s="85"/>
      <c r="W2845" s="88"/>
    </row>
    <row r="2846" spans="6:25" s="81" customFormat="1" ht="11.25" outlineLevel="5" x14ac:dyDescent="0.2">
      <c r="F2846" s="82"/>
      <c r="G2846" s="83"/>
      <c r="H2846" s="21" t="str">
        <f t="shared" si="85"/>
        <v/>
      </c>
      <c r="I2846" s="84" t="s">
        <v>1598</v>
      </c>
      <c r="J2846" s="215"/>
      <c r="L2846" s="85"/>
      <c r="M2846" s="216">
        <v>5.4371999999999998</v>
      </c>
      <c r="N2846" s="244"/>
      <c r="O2846" s="85"/>
      <c r="P2846" s="86"/>
      <c r="Q2846" s="85"/>
      <c r="R2846" s="85"/>
      <c r="S2846" s="85"/>
      <c r="T2846" s="87" t="s">
        <v>14</v>
      </c>
      <c r="U2846" s="85"/>
      <c r="V2846" s="85"/>
      <c r="W2846" s="88"/>
    </row>
    <row r="2847" spans="6:25" s="81" customFormat="1" ht="11.25" outlineLevel="5" x14ac:dyDescent="0.2">
      <c r="F2847" s="82"/>
      <c r="G2847" s="83"/>
      <c r="H2847" s="21" t="str">
        <f t="shared" si="85"/>
        <v/>
      </c>
      <c r="I2847" s="84" t="s">
        <v>11</v>
      </c>
      <c r="J2847" s="215"/>
      <c r="L2847" s="85"/>
      <c r="M2847" s="216">
        <v>106.29295</v>
      </c>
      <c r="N2847" s="244"/>
      <c r="O2847" s="85"/>
      <c r="P2847" s="86"/>
      <c r="Q2847" s="85"/>
      <c r="R2847" s="85"/>
      <c r="S2847" s="85"/>
      <c r="T2847" s="87" t="s">
        <v>14</v>
      </c>
      <c r="U2847" s="85"/>
      <c r="V2847" s="85"/>
      <c r="W2847" s="88"/>
    </row>
    <row r="2848" spans="6:25" s="205" customFormat="1" ht="12" outlineLevel="4" x14ac:dyDescent="0.2">
      <c r="F2848" s="72">
        <v>259</v>
      </c>
      <c r="G2848" s="73" t="s">
        <v>13</v>
      </c>
      <c r="H2848" s="74" t="s">
        <v>356</v>
      </c>
      <c r="I2848" s="75" t="s">
        <v>2284</v>
      </c>
      <c r="J2848" s="73" t="s">
        <v>38</v>
      </c>
      <c r="K2848" s="76">
        <v>106.29300000000001</v>
      </c>
      <c r="L2848" s="77">
        <v>2</v>
      </c>
      <c r="M2848" s="206">
        <v>108.41886000000001</v>
      </c>
      <c r="N2848" s="232"/>
      <c r="O2848" s="77">
        <f>M2848*N2848</f>
        <v>0</v>
      </c>
      <c r="P2848" s="79">
        <v>6.3E-3</v>
      </c>
      <c r="Q2848" s="80">
        <f>M2848*P2848</f>
        <v>0.6830388180000001</v>
      </c>
      <c r="R2848" s="79"/>
      <c r="S2848" s="80">
        <f>M2848*R2848</f>
        <v>0</v>
      </c>
      <c r="T2848" s="78">
        <v>15</v>
      </c>
      <c r="U2848" s="78">
        <f>O2848*(T2848/100)</f>
        <v>0</v>
      </c>
      <c r="V2848" s="78">
        <f>O2848+U2848</f>
        <v>0</v>
      </c>
      <c r="W2848" s="75"/>
      <c r="X2848" s="96" t="s">
        <v>1162</v>
      </c>
      <c r="Y2848" s="96">
        <v>1</v>
      </c>
    </row>
    <row r="2849" spans="6:25" s="71" customFormat="1" ht="12" outlineLevel="4" x14ac:dyDescent="0.2">
      <c r="F2849" s="207"/>
      <c r="G2849" s="208"/>
      <c r="H2849" s="19" t="s">
        <v>1053</v>
      </c>
      <c r="I2849" s="228"/>
      <c r="J2849" s="221"/>
      <c r="K2849" s="221"/>
      <c r="L2849" s="221"/>
      <c r="M2849" s="221"/>
      <c r="N2849" s="245"/>
      <c r="O2849" s="231"/>
      <c r="P2849" s="209"/>
      <c r="Q2849" s="210"/>
      <c r="R2849" s="209"/>
      <c r="S2849" s="210"/>
      <c r="T2849" s="211"/>
      <c r="U2849" s="211"/>
      <c r="V2849" s="211"/>
      <c r="W2849" s="212"/>
      <c r="X2849" s="212"/>
      <c r="Y2849" s="212"/>
    </row>
    <row r="2850" spans="6:25" s="71" customFormat="1" ht="6" customHeight="1" outlineLevel="4" x14ac:dyDescent="0.2">
      <c r="F2850" s="207"/>
      <c r="G2850" s="208"/>
      <c r="H2850" s="20"/>
      <c r="I2850" s="212"/>
      <c r="J2850" s="208"/>
      <c r="K2850" s="213"/>
      <c r="L2850" s="214"/>
      <c r="M2850" s="213"/>
      <c r="N2850" s="241"/>
      <c r="O2850" s="214"/>
      <c r="P2850" s="209"/>
      <c r="Q2850" s="210"/>
      <c r="R2850" s="209"/>
      <c r="S2850" s="210"/>
      <c r="T2850" s="211"/>
      <c r="U2850" s="211"/>
      <c r="V2850" s="211"/>
      <c r="W2850" s="212"/>
      <c r="X2850" s="212"/>
      <c r="Y2850" s="212"/>
    </row>
    <row r="2851" spans="6:25" s="81" customFormat="1" ht="22.5" outlineLevel="5" x14ac:dyDescent="0.2">
      <c r="F2851" s="82"/>
      <c r="G2851" s="83"/>
      <c r="H2851" s="21" t="str">
        <f>IF(AND(H2850&lt;&gt;"Výkaz výměr:",I2850=""),"Výkaz výměr:","")</f>
        <v>Výkaz výměr:</v>
      </c>
      <c r="I2851" s="84" t="s">
        <v>3335</v>
      </c>
      <c r="J2851" s="215"/>
      <c r="L2851" s="85"/>
      <c r="M2851" s="216">
        <v>0</v>
      </c>
      <c r="N2851" s="244"/>
      <c r="O2851" s="85"/>
      <c r="P2851" s="86"/>
      <c r="Q2851" s="85"/>
      <c r="R2851" s="85"/>
      <c r="S2851" s="85"/>
      <c r="T2851" s="87" t="s">
        <v>14</v>
      </c>
      <c r="U2851" s="85"/>
      <c r="V2851" s="85"/>
      <c r="W2851" s="88"/>
    </row>
    <row r="2852" spans="6:25" s="81" customFormat="1" ht="11.25" outlineLevel="5" x14ac:dyDescent="0.2">
      <c r="F2852" s="82"/>
      <c r="G2852" s="83"/>
      <c r="H2852" s="21" t="str">
        <f>IF(AND(H2851&lt;&gt;"Výkaz výměr:",I2851=""),"Výkaz výměr:","")</f>
        <v/>
      </c>
      <c r="I2852" s="84" t="s">
        <v>1200</v>
      </c>
      <c r="J2852" s="215"/>
      <c r="L2852" s="85"/>
      <c r="M2852" s="216">
        <v>106.29300000000001</v>
      </c>
      <c r="N2852" s="244"/>
      <c r="O2852" s="85"/>
      <c r="P2852" s="86"/>
      <c r="Q2852" s="85"/>
      <c r="R2852" s="85"/>
      <c r="S2852" s="85"/>
      <c r="T2852" s="87" t="s">
        <v>14</v>
      </c>
      <c r="U2852" s="85"/>
      <c r="V2852" s="85"/>
      <c r="W2852" s="88"/>
    </row>
    <row r="2853" spans="6:25" s="205" customFormat="1" ht="36" outlineLevel="4" x14ac:dyDescent="0.2">
      <c r="F2853" s="72">
        <v>260</v>
      </c>
      <c r="G2853" s="73" t="s">
        <v>34</v>
      </c>
      <c r="H2853" s="74" t="s">
        <v>990</v>
      </c>
      <c r="I2853" s="75" t="s">
        <v>3491</v>
      </c>
      <c r="J2853" s="73" t="s">
        <v>38</v>
      </c>
      <c r="K2853" s="76">
        <v>124.52274999999999</v>
      </c>
      <c r="L2853" s="77">
        <v>0</v>
      </c>
      <c r="M2853" s="206">
        <v>124.52274999999999</v>
      </c>
      <c r="N2853" s="232"/>
      <c r="O2853" s="77">
        <f>M2853*N2853</f>
        <v>0</v>
      </c>
      <c r="P2853" s="79">
        <v>6.0000000000000001E-3</v>
      </c>
      <c r="Q2853" s="80">
        <f>M2853*P2853</f>
        <v>0.74713649999999998</v>
      </c>
      <c r="R2853" s="79"/>
      <c r="S2853" s="80">
        <f>M2853*R2853</f>
        <v>0</v>
      </c>
      <c r="T2853" s="78">
        <v>15</v>
      </c>
      <c r="U2853" s="78">
        <f>O2853*(T2853/100)</f>
        <v>0</v>
      </c>
      <c r="V2853" s="78">
        <f>O2853+U2853</f>
        <v>0</v>
      </c>
      <c r="W2853" s="75" t="s">
        <v>2466</v>
      </c>
      <c r="X2853" s="96" t="s">
        <v>1090</v>
      </c>
      <c r="Y2853" s="96">
        <v>1</v>
      </c>
    </row>
    <row r="2854" spans="6:25" s="71" customFormat="1" ht="45" outlineLevel="4" x14ac:dyDescent="0.2">
      <c r="F2854" s="207"/>
      <c r="G2854" s="208"/>
      <c r="H2854" s="19" t="s">
        <v>1053</v>
      </c>
      <c r="I2854" s="228" t="s">
        <v>3448</v>
      </c>
      <c r="J2854" s="221"/>
      <c r="K2854" s="221"/>
      <c r="L2854" s="221"/>
      <c r="M2854" s="221"/>
      <c r="N2854" s="245"/>
      <c r="O2854" s="231"/>
      <c r="P2854" s="209"/>
      <c r="Q2854" s="210"/>
      <c r="R2854" s="209"/>
      <c r="S2854" s="210"/>
      <c r="T2854" s="211"/>
      <c r="U2854" s="211"/>
      <c r="V2854" s="211"/>
      <c r="W2854" s="212"/>
      <c r="X2854" s="212"/>
      <c r="Y2854" s="212"/>
    </row>
    <row r="2855" spans="6:25" s="71" customFormat="1" ht="6" customHeight="1" outlineLevel="4" x14ac:dyDescent="0.2">
      <c r="F2855" s="207"/>
      <c r="G2855" s="208"/>
      <c r="H2855" s="20"/>
      <c r="I2855" s="212"/>
      <c r="J2855" s="208"/>
      <c r="K2855" s="213"/>
      <c r="L2855" s="214"/>
      <c r="M2855" s="213"/>
      <c r="N2855" s="241"/>
      <c r="O2855" s="214"/>
      <c r="P2855" s="209"/>
      <c r="Q2855" s="210"/>
      <c r="R2855" s="209"/>
      <c r="S2855" s="210"/>
      <c r="T2855" s="211"/>
      <c r="U2855" s="211"/>
      <c r="V2855" s="211"/>
      <c r="W2855" s="212"/>
      <c r="X2855" s="212"/>
      <c r="Y2855" s="212"/>
    </row>
    <row r="2856" spans="6:25" s="81" customFormat="1" ht="22.5" outlineLevel="5" x14ac:dyDescent="0.2">
      <c r="F2856" s="82"/>
      <c r="G2856" s="83"/>
      <c r="H2856" s="21" t="str">
        <f t="shared" ref="H2856:H2871" si="86">IF(AND(H2855&lt;&gt;"Výkaz výměr:",I2855=""),"Výkaz výměr:","")</f>
        <v>Výkaz výměr:</v>
      </c>
      <c r="I2856" s="84" t="s">
        <v>2982</v>
      </c>
      <c r="J2856" s="215"/>
      <c r="L2856" s="85"/>
      <c r="M2856" s="216">
        <v>0</v>
      </c>
      <c r="N2856" s="244"/>
      <c r="O2856" s="85"/>
      <c r="P2856" s="86"/>
      <c r="Q2856" s="85"/>
      <c r="R2856" s="85"/>
      <c r="S2856" s="85"/>
      <c r="T2856" s="87" t="s">
        <v>14</v>
      </c>
      <c r="U2856" s="85"/>
      <c r="V2856" s="85"/>
      <c r="W2856" s="88"/>
    </row>
    <row r="2857" spans="6:25" s="81" customFormat="1" ht="11.25" outlineLevel="5" x14ac:dyDescent="0.2">
      <c r="F2857" s="82"/>
      <c r="G2857" s="83"/>
      <c r="H2857" s="21" t="str">
        <f t="shared" si="86"/>
        <v/>
      </c>
      <c r="I2857" s="84" t="s">
        <v>1356</v>
      </c>
      <c r="J2857" s="215"/>
      <c r="L2857" s="85"/>
      <c r="M2857" s="216">
        <v>0</v>
      </c>
      <c r="N2857" s="244"/>
      <c r="O2857" s="85"/>
      <c r="P2857" s="86"/>
      <c r="Q2857" s="85"/>
      <c r="R2857" s="85"/>
      <c r="S2857" s="85"/>
      <c r="T2857" s="87" t="s">
        <v>14</v>
      </c>
      <c r="U2857" s="85"/>
      <c r="V2857" s="85"/>
      <c r="W2857" s="88"/>
    </row>
    <row r="2858" spans="6:25" s="81" customFormat="1" ht="11.25" outlineLevel="5" x14ac:dyDescent="0.2">
      <c r="F2858" s="82"/>
      <c r="G2858" s="83"/>
      <c r="H2858" s="21" t="str">
        <f t="shared" si="86"/>
        <v/>
      </c>
      <c r="I2858" s="84" t="s">
        <v>1204</v>
      </c>
      <c r="J2858" s="215"/>
      <c r="L2858" s="85"/>
      <c r="M2858" s="216">
        <v>0</v>
      </c>
      <c r="N2858" s="244"/>
      <c r="O2858" s="85"/>
      <c r="P2858" s="86"/>
      <c r="Q2858" s="85"/>
      <c r="R2858" s="85"/>
      <c r="S2858" s="85"/>
      <c r="T2858" s="87" t="s">
        <v>14</v>
      </c>
      <c r="U2858" s="85"/>
      <c r="V2858" s="85"/>
      <c r="W2858" s="88"/>
    </row>
    <row r="2859" spans="6:25" s="81" customFormat="1" ht="11.25" outlineLevel="5" x14ac:dyDescent="0.2">
      <c r="F2859" s="82"/>
      <c r="G2859" s="83"/>
      <c r="H2859" s="21" t="str">
        <f t="shared" si="86"/>
        <v/>
      </c>
      <c r="I2859" s="84" t="s">
        <v>2240</v>
      </c>
      <c r="J2859" s="215"/>
      <c r="L2859" s="85"/>
      <c r="M2859" s="216">
        <v>0</v>
      </c>
      <c r="N2859" s="244"/>
      <c r="O2859" s="85"/>
      <c r="P2859" s="86"/>
      <c r="Q2859" s="85"/>
      <c r="R2859" s="85"/>
      <c r="S2859" s="85"/>
      <c r="T2859" s="87" t="s">
        <v>14</v>
      </c>
      <c r="U2859" s="85"/>
      <c r="V2859" s="85"/>
      <c r="W2859" s="88"/>
    </row>
    <row r="2860" spans="6:25" s="81" customFormat="1" ht="11.25" outlineLevel="5" x14ac:dyDescent="0.2">
      <c r="F2860" s="82"/>
      <c r="G2860" s="83"/>
      <c r="H2860" s="21" t="str">
        <f t="shared" si="86"/>
        <v/>
      </c>
      <c r="I2860" s="84" t="s">
        <v>1543</v>
      </c>
      <c r="J2860" s="215"/>
      <c r="L2860" s="85"/>
      <c r="M2860" s="216">
        <v>11.94</v>
      </c>
      <c r="N2860" s="244"/>
      <c r="O2860" s="85"/>
      <c r="P2860" s="86"/>
      <c r="Q2860" s="85"/>
      <c r="R2860" s="85"/>
      <c r="S2860" s="85"/>
      <c r="T2860" s="87" t="s">
        <v>14</v>
      </c>
      <c r="U2860" s="85"/>
      <c r="V2860" s="85"/>
      <c r="W2860" s="88"/>
    </row>
    <row r="2861" spans="6:25" s="81" customFormat="1" ht="11.25" outlineLevel="5" x14ac:dyDescent="0.2">
      <c r="F2861" s="82"/>
      <c r="G2861" s="83"/>
      <c r="H2861" s="21" t="str">
        <f t="shared" si="86"/>
        <v/>
      </c>
      <c r="I2861" s="84" t="s">
        <v>1672</v>
      </c>
      <c r="J2861" s="215"/>
      <c r="L2861" s="85"/>
      <c r="M2861" s="216">
        <v>13.901800000000003</v>
      </c>
      <c r="N2861" s="244"/>
      <c r="O2861" s="85"/>
      <c r="P2861" s="86"/>
      <c r="Q2861" s="85"/>
      <c r="R2861" s="85"/>
      <c r="S2861" s="85"/>
      <c r="T2861" s="87" t="s">
        <v>14</v>
      </c>
      <c r="U2861" s="85"/>
      <c r="V2861" s="85"/>
      <c r="W2861" s="88"/>
    </row>
    <row r="2862" spans="6:25" s="81" customFormat="1" ht="11.25" outlineLevel="5" x14ac:dyDescent="0.2">
      <c r="F2862" s="82"/>
      <c r="G2862" s="83"/>
      <c r="H2862" s="21" t="str">
        <f t="shared" si="86"/>
        <v/>
      </c>
      <c r="I2862" s="84" t="s">
        <v>2265</v>
      </c>
      <c r="J2862" s="215"/>
      <c r="L2862" s="85"/>
      <c r="M2862" s="216">
        <v>0</v>
      </c>
      <c r="N2862" s="244"/>
      <c r="O2862" s="85"/>
      <c r="P2862" s="86"/>
      <c r="Q2862" s="85"/>
      <c r="R2862" s="85"/>
      <c r="S2862" s="85"/>
      <c r="T2862" s="87" t="s">
        <v>14</v>
      </c>
      <c r="U2862" s="85"/>
      <c r="V2862" s="85"/>
      <c r="W2862" s="88"/>
    </row>
    <row r="2863" spans="6:25" s="81" customFormat="1" ht="11.25" outlineLevel="5" x14ac:dyDescent="0.2">
      <c r="F2863" s="82"/>
      <c r="G2863" s="83"/>
      <c r="H2863" s="21" t="str">
        <f t="shared" si="86"/>
        <v/>
      </c>
      <c r="I2863" s="84" t="s">
        <v>1691</v>
      </c>
      <c r="J2863" s="215"/>
      <c r="L2863" s="85"/>
      <c r="M2863" s="216">
        <v>62.312249999999992</v>
      </c>
      <c r="N2863" s="244"/>
      <c r="O2863" s="85"/>
      <c r="P2863" s="86"/>
      <c r="Q2863" s="85"/>
      <c r="R2863" s="85"/>
      <c r="S2863" s="85"/>
      <c r="T2863" s="87" t="s">
        <v>14</v>
      </c>
      <c r="U2863" s="85"/>
      <c r="V2863" s="85"/>
      <c r="W2863" s="88"/>
    </row>
    <row r="2864" spans="6:25" s="81" customFormat="1" ht="11.25" outlineLevel="5" x14ac:dyDescent="0.2">
      <c r="F2864" s="82"/>
      <c r="G2864" s="83"/>
      <c r="H2864" s="21" t="str">
        <f t="shared" si="86"/>
        <v/>
      </c>
      <c r="I2864" s="84" t="s">
        <v>1285</v>
      </c>
      <c r="J2864" s="215"/>
      <c r="L2864" s="85"/>
      <c r="M2864" s="216">
        <v>11.6</v>
      </c>
      <c r="N2864" s="244"/>
      <c r="O2864" s="85"/>
      <c r="P2864" s="86"/>
      <c r="Q2864" s="85"/>
      <c r="R2864" s="85"/>
      <c r="S2864" s="85"/>
      <c r="T2864" s="87" t="s">
        <v>14</v>
      </c>
      <c r="U2864" s="85"/>
      <c r="V2864" s="85"/>
      <c r="W2864" s="88"/>
    </row>
    <row r="2865" spans="6:25" s="81" customFormat="1" ht="11.25" outlineLevel="5" x14ac:dyDescent="0.2">
      <c r="F2865" s="82"/>
      <c r="G2865" s="83"/>
      <c r="H2865" s="21" t="str">
        <f t="shared" si="86"/>
        <v/>
      </c>
      <c r="I2865" s="84" t="s">
        <v>2057</v>
      </c>
      <c r="J2865" s="215"/>
      <c r="L2865" s="85"/>
      <c r="M2865" s="216">
        <v>4.9952500000000022</v>
      </c>
      <c r="N2865" s="244"/>
      <c r="O2865" s="85"/>
      <c r="P2865" s="86"/>
      <c r="Q2865" s="85"/>
      <c r="R2865" s="85"/>
      <c r="S2865" s="85"/>
      <c r="T2865" s="87" t="s">
        <v>14</v>
      </c>
      <c r="U2865" s="85"/>
      <c r="V2865" s="85"/>
      <c r="W2865" s="88"/>
    </row>
    <row r="2866" spans="6:25" s="81" customFormat="1" ht="11.25" outlineLevel="5" x14ac:dyDescent="0.2">
      <c r="F2866" s="82"/>
      <c r="G2866" s="83"/>
      <c r="H2866" s="21" t="str">
        <f t="shared" si="86"/>
        <v/>
      </c>
      <c r="I2866" s="84" t="s">
        <v>2172</v>
      </c>
      <c r="J2866" s="215"/>
      <c r="L2866" s="85"/>
      <c r="M2866" s="216">
        <v>3.4567499999999973</v>
      </c>
      <c r="N2866" s="244"/>
      <c r="O2866" s="85"/>
      <c r="P2866" s="86"/>
      <c r="Q2866" s="85"/>
      <c r="R2866" s="85"/>
      <c r="S2866" s="85"/>
      <c r="T2866" s="87" t="s">
        <v>14</v>
      </c>
      <c r="U2866" s="85"/>
      <c r="V2866" s="85"/>
      <c r="W2866" s="88"/>
    </row>
    <row r="2867" spans="6:25" s="81" customFormat="1" ht="11.25" outlineLevel="5" x14ac:dyDescent="0.2">
      <c r="F2867" s="82"/>
      <c r="G2867" s="83"/>
      <c r="H2867" s="21" t="str">
        <f t="shared" si="86"/>
        <v/>
      </c>
      <c r="I2867" s="84" t="s">
        <v>2258</v>
      </c>
      <c r="J2867" s="215"/>
      <c r="L2867" s="85"/>
      <c r="M2867" s="216">
        <v>0</v>
      </c>
      <c r="N2867" s="244"/>
      <c r="O2867" s="85"/>
      <c r="P2867" s="86"/>
      <c r="Q2867" s="85"/>
      <c r="R2867" s="85"/>
      <c r="S2867" s="85"/>
      <c r="T2867" s="87" t="s">
        <v>14</v>
      </c>
      <c r="U2867" s="85"/>
      <c r="V2867" s="85"/>
      <c r="W2867" s="88"/>
    </row>
    <row r="2868" spans="6:25" s="81" customFormat="1" ht="11.25" outlineLevel="5" x14ac:dyDescent="0.2">
      <c r="F2868" s="82"/>
      <c r="G2868" s="83"/>
      <c r="H2868" s="21" t="str">
        <f t="shared" si="86"/>
        <v/>
      </c>
      <c r="I2868" s="84" t="s">
        <v>1917</v>
      </c>
      <c r="J2868" s="215"/>
      <c r="L2868" s="85"/>
      <c r="M2868" s="216">
        <v>8.2795000000000005</v>
      </c>
      <c r="N2868" s="244"/>
      <c r="O2868" s="85"/>
      <c r="P2868" s="86"/>
      <c r="Q2868" s="85"/>
      <c r="R2868" s="85"/>
      <c r="S2868" s="85"/>
      <c r="T2868" s="87" t="s">
        <v>14</v>
      </c>
      <c r="U2868" s="85"/>
      <c r="V2868" s="85"/>
      <c r="W2868" s="88"/>
    </row>
    <row r="2869" spans="6:25" s="81" customFormat="1" ht="11.25" outlineLevel="5" x14ac:dyDescent="0.2">
      <c r="F2869" s="82"/>
      <c r="G2869" s="83"/>
      <c r="H2869" s="21" t="str">
        <f t="shared" si="86"/>
        <v/>
      </c>
      <c r="I2869" s="84" t="s">
        <v>2243</v>
      </c>
      <c r="J2869" s="215"/>
      <c r="L2869" s="85"/>
      <c r="M2869" s="216">
        <v>0</v>
      </c>
      <c r="N2869" s="244"/>
      <c r="O2869" s="85"/>
      <c r="P2869" s="86"/>
      <c r="Q2869" s="85"/>
      <c r="R2869" s="85"/>
      <c r="S2869" s="85"/>
      <c r="T2869" s="87" t="s">
        <v>14</v>
      </c>
      <c r="U2869" s="85"/>
      <c r="V2869" s="85"/>
      <c r="W2869" s="88"/>
    </row>
    <row r="2870" spans="6:25" s="81" customFormat="1" ht="11.25" outlineLevel="5" x14ac:dyDescent="0.2">
      <c r="F2870" s="82"/>
      <c r="G2870" s="83"/>
      <c r="H2870" s="21" t="str">
        <f t="shared" si="86"/>
        <v/>
      </c>
      <c r="I2870" s="84" t="s">
        <v>1911</v>
      </c>
      <c r="J2870" s="215"/>
      <c r="L2870" s="85"/>
      <c r="M2870" s="216">
        <v>8.0372000000000021</v>
      </c>
      <c r="N2870" s="244"/>
      <c r="O2870" s="85"/>
      <c r="P2870" s="86"/>
      <c r="Q2870" s="85"/>
      <c r="R2870" s="85"/>
      <c r="S2870" s="85"/>
      <c r="T2870" s="87" t="s">
        <v>14</v>
      </c>
      <c r="U2870" s="85"/>
      <c r="V2870" s="85"/>
      <c r="W2870" s="88"/>
    </row>
    <row r="2871" spans="6:25" s="81" customFormat="1" ht="11.25" outlineLevel="5" x14ac:dyDescent="0.2">
      <c r="F2871" s="82"/>
      <c r="G2871" s="83"/>
      <c r="H2871" s="21" t="str">
        <f t="shared" si="86"/>
        <v/>
      </c>
      <c r="I2871" s="84" t="s">
        <v>11</v>
      </c>
      <c r="J2871" s="215"/>
      <c r="L2871" s="85"/>
      <c r="M2871" s="216">
        <v>124.52274999999999</v>
      </c>
      <c r="N2871" s="244"/>
      <c r="O2871" s="85"/>
      <c r="P2871" s="86"/>
      <c r="Q2871" s="85"/>
      <c r="R2871" s="85"/>
      <c r="S2871" s="85"/>
      <c r="T2871" s="87" t="s">
        <v>14</v>
      </c>
      <c r="U2871" s="85"/>
      <c r="V2871" s="85"/>
      <c r="W2871" s="88"/>
    </row>
    <row r="2872" spans="6:25" s="205" customFormat="1" ht="12" outlineLevel="4" x14ac:dyDescent="0.2">
      <c r="F2872" s="72">
        <v>261</v>
      </c>
      <c r="G2872" s="73" t="s">
        <v>13</v>
      </c>
      <c r="H2872" s="74" t="s">
        <v>355</v>
      </c>
      <c r="I2872" s="75" t="s">
        <v>2283</v>
      </c>
      <c r="J2872" s="73" t="s">
        <v>38</v>
      </c>
      <c r="K2872" s="76">
        <v>124.523</v>
      </c>
      <c r="L2872" s="77">
        <v>2</v>
      </c>
      <c r="M2872" s="206">
        <v>127.01345999999999</v>
      </c>
      <c r="N2872" s="232"/>
      <c r="O2872" s="77">
        <f>M2872*N2872</f>
        <v>0</v>
      </c>
      <c r="P2872" s="79">
        <v>5.5999999999999999E-3</v>
      </c>
      <c r="Q2872" s="80">
        <f>M2872*P2872</f>
        <v>0.71127537600000001</v>
      </c>
      <c r="R2872" s="79"/>
      <c r="S2872" s="80">
        <f>M2872*R2872</f>
        <v>0</v>
      </c>
      <c r="T2872" s="78">
        <v>15</v>
      </c>
      <c r="U2872" s="78">
        <f>O2872*(T2872/100)</f>
        <v>0</v>
      </c>
      <c r="V2872" s="78">
        <f>O2872+U2872</f>
        <v>0</v>
      </c>
      <c r="W2872" s="75"/>
      <c r="X2872" s="96" t="s">
        <v>1162</v>
      </c>
      <c r="Y2872" s="96">
        <v>1</v>
      </c>
    </row>
    <row r="2873" spans="6:25" s="71" customFormat="1" ht="12" outlineLevel="4" x14ac:dyDescent="0.2">
      <c r="F2873" s="207"/>
      <c r="G2873" s="208"/>
      <c r="H2873" s="19" t="s">
        <v>1053</v>
      </c>
      <c r="I2873" s="228" t="s">
        <v>2945</v>
      </c>
      <c r="J2873" s="221"/>
      <c r="K2873" s="221"/>
      <c r="L2873" s="221"/>
      <c r="M2873" s="221"/>
      <c r="N2873" s="245"/>
      <c r="O2873" s="231"/>
      <c r="P2873" s="209"/>
      <c r="Q2873" s="210"/>
      <c r="R2873" s="209"/>
      <c r="S2873" s="210"/>
      <c r="T2873" s="211"/>
      <c r="U2873" s="211"/>
      <c r="V2873" s="211"/>
      <c r="W2873" s="212"/>
      <c r="X2873" s="212"/>
      <c r="Y2873" s="212"/>
    </row>
    <row r="2874" spans="6:25" s="71" customFormat="1" ht="6" customHeight="1" outlineLevel="4" x14ac:dyDescent="0.2">
      <c r="F2874" s="207"/>
      <c r="G2874" s="208"/>
      <c r="H2874" s="20"/>
      <c r="I2874" s="212"/>
      <c r="J2874" s="208"/>
      <c r="K2874" s="213"/>
      <c r="L2874" s="214"/>
      <c r="M2874" s="213"/>
      <c r="N2874" s="241"/>
      <c r="O2874" s="214"/>
      <c r="P2874" s="209"/>
      <c r="Q2874" s="210"/>
      <c r="R2874" s="209"/>
      <c r="S2874" s="210"/>
      <c r="T2874" s="211"/>
      <c r="U2874" s="211"/>
      <c r="V2874" s="211"/>
      <c r="W2874" s="212"/>
      <c r="X2874" s="212"/>
      <c r="Y2874" s="212"/>
    </row>
    <row r="2875" spans="6:25" s="81" customFormat="1" ht="22.5" outlineLevel="5" x14ac:dyDescent="0.2">
      <c r="F2875" s="82"/>
      <c r="G2875" s="83"/>
      <c r="H2875" s="21" t="str">
        <f>IF(AND(H2874&lt;&gt;"Výkaz výměr:",I2874=""),"Výkaz výměr:","")</f>
        <v>Výkaz výměr:</v>
      </c>
      <c r="I2875" s="84" t="s">
        <v>3335</v>
      </c>
      <c r="J2875" s="215"/>
      <c r="L2875" s="85"/>
      <c r="M2875" s="216">
        <v>0</v>
      </c>
      <c r="N2875" s="244"/>
      <c r="O2875" s="85"/>
      <c r="P2875" s="86"/>
      <c r="Q2875" s="85"/>
      <c r="R2875" s="85"/>
      <c r="S2875" s="85"/>
      <c r="T2875" s="87" t="s">
        <v>14</v>
      </c>
      <c r="U2875" s="85"/>
      <c r="V2875" s="85"/>
      <c r="W2875" s="88"/>
    </row>
    <row r="2876" spans="6:25" s="81" customFormat="1" ht="11.25" outlineLevel="5" x14ac:dyDescent="0.2">
      <c r="F2876" s="82"/>
      <c r="G2876" s="83"/>
      <c r="H2876" s="21" t="str">
        <f>IF(AND(H2875&lt;&gt;"Výkaz výměr:",I2875=""),"Výkaz výměr:","")</f>
        <v/>
      </c>
      <c r="I2876" s="84" t="s">
        <v>1199</v>
      </c>
      <c r="J2876" s="215"/>
      <c r="L2876" s="85"/>
      <c r="M2876" s="216">
        <v>124.523</v>
      </c>
      <c r="N2876" s="244"/>
      <c r="O2876" s="85"/>
      <c r="P2876" s="86"/>
      <c r="Q2876" s="85"/>
      <c r="R2876" s="85"/>
      <c r="S2876" s="85"/>
      <c r="T2876" s="87" t="s">
        <v>14</v>
      </c>
      <c r="U2876" s="85"/>
      <c r="V2876" s="85"/>
      <c r="W2876" s="88"/>
    </row>
    <row r="2877" spans="6:25" s="205" customFormat="1" ht="24" outlineLevel="4" x14ac:dyDescent="0.2">
      <c r="F2877" s="72">
        <v>262</v>
      </c>
      <c r="G2877" s="73" t="s">
        <v>34</v>
      </c>
      <c r="H2877" s="74" t="s">
        <v>991</v>
      </c>
      <c r="I2877" s="75" t="s">
        <v>3056</v>
      </c>
      <c r="J2877" s="73" t="s">
        <v>38</v>
      </c>
      <c r="K2877" s="76">
        <v>152.58000000000004</v>
      </c>
      <c r="L2877" s="77">
        <v>0</v>
      </c>
      <c r="M2877" s="206">
        <v>152.58000000000004</v>
      </c>
      <c r="N2877" s="232"/>
      <c r="O2877" s="77">
        <f>M2877*N2877</f>
        <v>0</v>
      </c>
      <c r="P2877" s="79">
        <v>3.0000000000000001E-3</v>
      </c>
      <c r="Q2877" s="80">
        <f>M2877*P2877</f>
        <v>0.45774000000000015</v>
      </c>
      <c r="R2877" s="79"/>
      <c r="S2877" s="80">
        <f>M2877*R2877</f>
        <v>0</v>
      </c>
      <c r="T2877" s="78">
        <v>15</v>
      </c>
      <c r="U2877" s="78">
        <f>O2877*(T2877/100)</f>
        <v>0</v>
      </c>
      <c r="V2877" s="78">
        <f>O2877+U2877</f>
        <v>0</v>
      </c>
      <c r="W2877" s="75" t="s">
        <v>2466</v>
      </c>
      <c r="X2877" s="96" t="s">
        <v>1090</v>
      </c>
      <c r="Y2877" s="96">
        <v>1</v>
      </c>
    </row>
    <row r="2878" spans="6:25" s="71" customFormat="1" ht="45" outlineLevel="4" x14ac:dyDescent="0.2">
      <c r="F2878" s="207"/>
      <c r="G2878" s="208"/>
      <c r="H2878" s="19" t="s">
        <v>1053</v>
      </c>
      <c r="I2878" s="228" t="s">
        <v>3435</v>
      </c>
      <c r="J2878" s="221"/>
      <c r="K2878" s="221"/>
      <c r="L2878" s="221"/>
      <c r="M2878" s="221"/>
      <c r="N2878" s="245"/>
      <c r="O2878" s="231"/>
      <c r="P2878" s="209"/>
      <c r="Q2878" s="210"/>
      <c r="R2878" s="209"/>
      <c r="S2878" s="210"/>
      <c r="T2878" s="211"/>
      <c r="U2878" s="211"/>
      <c r="V2878" s="211"/>
      <c r="W2878" s="212"/>
      <c r="X2878" s="212"/>
      <c r="Y2878" s="212"/>
    </row>
    <row r="2879" spans="6:25" s="71" customFormat="1" ht="6" customHeight="1" outlineLevel="4" x14ac:dyDescent="0.2">
      <c r="F2879" s="207"/>
      <c r="G2879" s="208"/>
      <c r="H2879" s="20"/>
      <c r="I2879" s="212"/>
      <c r="J2879" s="208"/>
      <c r="K2879" s="213"/>
      <c r="L2879" s="214"/>
      <c r="M2879" s="213"/>
      <c r="N2879" s="241"/>
      <c r="O2879" s="214"/>
      <c r="P2879" s="209"/>
      <c r="Q2879" s="210"/>
      <c r="R2879" s="209"/>
      <c r="S2879" s="210"/>
      <c r="T2879" s="211"/>
      <c r="U2879" s="211"/>
      <c r="V2879" s="211"/>
      <c r="W2879" s="212"/>
      <c r="X2879" s="212"/>
      <c r="Y2879" s="212"/>
    </row>
    <row r="2880" spans="6:25" s="81" customFormat="1" ht="11.25" outlineLevel="5" x14ac:dyDescent="0.2">
      <c r="F2880" s="82"/>
      <c r="G2880" s="83"/>
      <c r="H2880" s="21" t="str">
        <f>IF(AND(H2879&lt;&gt;"Výkaz výměr:",I2879=""),"Výkaz výměr:","")</f>
        <v>Výkaz výměr:</v>
      </c>
      <c r="I2880" s="84" t="s">
        <v>1835</v>
      </c>
      <c r="J2880" s="215"/>
      <c r="L2880" s="85"/>
      <c r="M2880" s="216">
        <v>0</v>
      </c>
      <c r="N2880" s="244"/>
      <c r="O2880" s="85"/>
      <c r="P2880" s="86"/>
      <c r="Q2880" s="85"/>
      <c r="R2880" s="85"/>
      <c r="S2880" s="85"/>
      <c r="T2880" s="87" t="s">
        <v>14</v>
      </c>
      <c r="U2880" s="85"/>
      <c r="V2880" s="85"/>
      <c r="W2880" s="88"/>
    </row>
    <row r="2881" spans="6:25" s="81" customFormat="1" ht="11.25" outlineLevel="5" x14ac:dyDescent="0.2">
      <c r="F2881" s="82"/>
      <c r="G2881" s="83"/>
      <c r="H2881" s="21" t="str">
        <f>IF(AND(H2880&lt;&gt;"Výkaz výměr:",I2880=""),"Výkaz výměr:","")</f>
        <v/>
      </c>
      <c r="I2881" s="84" t="s">
        <v>1185</v>
      </c>
      <c r="J2881" s="215"/>
      <c r="L2881" s="85"/>
      <c r="M2881" s="216">
        <v>0</v>
      </c>
      <c r="N2881" s="244"/>
      <c r="O2881" s="85"/>
      <c r="P2881" s="86"/>
      <c r="Q2881" s="85"/>
      <c r="R2881" s="85"/>
      <c r="S2881" s="85"/>
      <c r="T2881" s="87" t="s">
        <v>14</v>
      </c>
      <c r="U2881" s="85"/>
      <c r="V2881" s="85"/>
      <c r="W2881" s="88"/>
    </row>
    <row r="2882" spans="6:25" s="81" customFormat="1" ht="11.25" outlineLevel="5" x14ac:dyDescent="0.2">
      <c r="F2882" s="82"/>
      <c r="G2882" s="83"/>
      <c r="H2882" s="21" t="str">
        <f>IF(AND(H2881&lt;&gt;"Výkaz výměr:",I2881=""),"Výkaz výměr:","")</f>
        <v/>
      </c>
      <c r="I2882" s="84" t="s">
        <v>1101</v>
      </c>
      <c r="J2882" s="215"/>
      <c r="L2882" s="85"/>
      <c r="M2882" s="216">
        <v>0</v>
      </c>
      <c r="N2882" s="244"/>
      <c r="O2882" s="85"/>
      <c r="P2882" s="86"/>
      <c r="Q2882" s="85"/>
      <c r="R2882" s="85"/>
      <c r="S2882" s="85"/>
      <c r="T2882" s="87" t="s">
        <v>14</v>
      </c>
      <c r="U2882" s="85"/>
      <c r="V2882" s="85"/>
      <c r="W2882" s="88"/>
    </row>
    <row r="2883" spans="6:25" s="81" customFormat="1" ht="11.25" outlineLevel="5" x14ac:dyDescent="0.2">
      <c r="F2883" s="82"/>
      <c r="G2883" s="83"/>
      <c r="H2883" s="21" t="str">
        <f>IF(AND(H2882&lt;&gt;"Výkaz výměr:",I2882=""),"Výkaz výměr:","")</f>
        <v/>
      </c>
      <c r="I2883" s="84" t="s">
        <v>2154</v>
      </c>
      <c r="J2883" s="215"/>
      <c r="L2883" s="85"/>
      <c r="M2883" s="216">
        <v>152.58000000000004</v>
      </c>
      <c r="N2883" s="244"/>
      <c r="O2883" s="85"/>
      <c r="P2883" s="86"/>
      <c r="Q2883" s="85"/>
      <c r="R2883" s="85"/>
      <c r="S2883" s="85"/>
      <c r="T2883" s="87" t="s">
        <v>14</v>
      </c>
      <c r="U2883" s="85"/>
      <c r="V2883" s="85"/>
      <c r="W2883" s="88"/>
    </row>
    <row r="2884" spans="6:25" s="205" customFormat="1" ht="24" outlineLevel="4" x14ac:dyDescent="0.2">
      <c r="F2884" s="72">
        <v>263</v>
      </c>
      <c r="G2884" s="73" t="s">
        <v>13</v>
      </c>
      <c r="H2884" s="74" t="s">
        <v>357</v>
      </c>
      <c r="I2884" s="75" t="s">
        <v>3146</v>
      </c>
      <c r="J2884" s="73" t="s">
        <v>38</v>
      </c>
      <c r="K2884" s="76">
        <v>152.58000000000001</v>
      </c>
      <c r="L2884" s="77">
        <v>2</v>
      </c>
      <c r="M2884" s="206">
        <v>155.63160000000002</v>
      </c>
      <c r="N2884" s="232"/>
      <c r="O2884" s="77">
        <f>M2884*N2884</f>
        <v>0</v>
      </c>
      <c r="P2884" s="79">
        <v>2.3999999999999998E-3</v>
      </c>
      <c r="Q2884" s="80">
        <f>M2884*P2884</f>
        <v>0.37351584000000004</v>
      </c>
      <c r="R2884" s="79"/>
      <c r="S2884" s="80">
        <f>M2884*R2884</f>
        <v>0</v>
      </c>
      <c r="T2884" s="78">
        <v>15</v>
      </c>
      <c r="U2884" s="78">
        <f>O2884*(T2884/100)</f>
        <v>0</v>
      </c>
      <c r="V2884" s="78">
        <f>O2884+U2884</f>
        <v>0</v>
      </c>
      <c r="W2884" s="75"/>
      <c r="X2884" s="96" t="s">
        <v>1162</v>
      </c>
      <c r="Y2884" s="96">
        <v>1</v>
      </c>
    </row>
    <row r="2885" spans="6:25" s="71" customFormat="1" ht="12" outlineLevel="4" x14ac:dyDescent="0.2">
      <c r="F2885" s="207"/>
      <c r="G2885" s="208"/>
      <c r="H2885" s="19" t="s">
        <v>1053</v>
      </c>
      <c r="I2885" s="228"/>
      <c r="J2885" s="221"/>
      <c r="K2885" s="221"/>
      <c r="L2885" s="221"/>
      <c r="M2885" s="221"/>
      <c r="N2885" s="245"/>
      <c r="O2885" s="231"/>
      <c r="P2885" s="209"/>
      <c r="Q2885" s="210"/>
      <c r="R2885" s="209"/>
      <c r="S2885" s="210"/>
      <c r="T2885" s="211"/>
      <c r="U2885" s="211"/>
      <c r="V2885" s="211"/>
      <c r="W2885" s="212"/>
      <c r="X2885" s="212"/>
      <c r="Y2885" s="212"/>
    </row>
    <row r="2886" spans="6:25" s="71" customFormat="1" ht="6" customHeight="1" outlineLevel="4" x14ac:dyDescent="0.2">
      <c r="F2886" s="207"/>
      <c r="G2886" s="208"/>
      <c r="H2886" s="20"/>
      <c r="I2886" s="212"/>
      <c r="J2886" s="208"/>
      <c r="K2886" s="213"/>
      <c r="L2886" s="214"/>
      <c r="M2886" s="213"/>
      <c r="N2886" s="241"/>
      <c r="O2886" s="214"/>
      <c r="P2886" s="209"/>
      <c r="Q2886" s="210"/>
      <c r="R2886" s="209"/>
      <c r="S2886" s="210"/>
      <c r="T2886" s="211"/>
      <c r="U2886" s="211"/>
      <c r="V2886" s="211"/>
      <c r="W2886" s="212"/>
      <c r="X2886" s="212"/>
      <c r="Y2886" s="212"/>
    </row>
    <row r="2887" spans="6:25" s="81" customFormat="1" ht="22.5" outlineLevel="5" x14ac:dyDescent="0.2">
      <c r="F2887" s="82"/>
      <c r="G2887" s="83"/>
      <c r="H2887" s="21" t="str">
        <f>IF(AND(H2886&lt;&gt;"Výkaz výměr:",I2886=""),"Výkaz výměr:","")</f>
        <v>Výkaz výměr:</v>
      </c>
      <c r="I2887" s="84" t="s">
        <v>3306</v>
      </c>
      <c r="J2887" s="215"/>
      <c r="L2887" s="85"/>
      <c r="M2887" s="216">
        <v>0</v>
      </c>
      <c r="N2887" s="244"/>
      <c r="O2887" s="85"/>
      <c r="P2887" s="86"/>
      <c r="Q2887" s="85"/>
      <c r="R2887" s="85"/>
      <c r="S2887" s="85"/>
      <c r="T2887" s="87" t="s">
        <v>14</v>
      </c>
      <c r="U2887" s="85"/>
      <c r="V2887" s="85"/>
      <c r="W2887" s="88"/>
    </row>
    <row r="2888" spans="6:25" s="81" customFormat="1" ht="11.25" outlineLevel="5" x14ac:dyDescent="0.2">
      <c r="F2888" s="82"/>
      <c r="G2888" s="83"/>
      <c r="H2888" s="21" t="str">
        <f>IF(AND(H2887&lt;&gt;"Výkaz výměr:",I2887=""),"Výkaz výměr:","")</f>
        <v/>
      </c>
      <c r="I2888" s="84" t="s">
        <v>215</v>
      </c>
      <c r="J2888" s="215"/>
      <c r="L2888" s="85"/>
      <c r="M2888" s="216">
        <v>152.58000000000001</v>
      </c>
      <c r="N2888" s="244"/>
      <c r="O2888" s="85"/>
      <c r="P2888" s="86"/>
      <c r="Q2888" s="85"/>
      <c r="R2888" s="85"/>
      <c r="S2888" s="85"/>
      <c r="T2888" s="87" t="s">
        <v>14</v>
      </c>
      <c r="U2888" s="85"/>
      <c r="V2888" s="85"/>
      <c r="W2888" s="88"/>
    </row>
    <row r="2889" spans="6:25" s="205" customFormat="1" ht="12" outlineLevel="4" x14ac:dyDescent="0.2">
      <c r="F2889" s="72">
        <v>264</v>
      </c>
      <c r="G2889" s="73" t="s">
        <v>34</v>
      </c>
      <c r="H2889" s="74" t="s">
        <v>870</v>
      </c>
      <c r="I2889" s="75" t="s">
        <v>2836</v>
      </c>
      <c r="J2889" s="73" t="s">
        <v>16</v>
      </c>
      <c r="K2889" s="76">
        <v>5.7139154579999998</v>
      </c>
      <c r="L2889" s="77">
        <v>0</v>
      </c>
      <c r="M2889" s="206">
        <v>5.7139154579999998</v>
      </c>
      <c r="N2889" s="232"/>
      <c r="O2889" s="77">
        <f>M2889*N2889</f>
        <v>0</v>
      </c>
      <c r="P2889" s="79"/>
      <c r="Q2889" s="80">
        <f>M2889*P2889</f>
        <v>0</v>
      </c>
      <c r="R2889" s="79"/>
      <c r="S2889" s="80">
        <f>M2889*R2889</f>
        <v>0</v>
      </c>
      <c r="T2889" s="78">
        <v>15</v>
      </c>
      <c r="U2889" s="78">
        <f>O2889*(T2889/100)</f>
        <v>0</v>
      </c>
      <c r="V2889" s="78">
        <f>O2889+U2889</f>
        <v>0</v>
      </c>
      <c r="W2889" s="75" t="s">
        <v>1942</v>
      </c>
      <c r="X2889" s="96" t="s">
        <v>1162</v>
      </c>
      <c r="Y2889" s="96">
        <v>1</v>
      </c>
    </row>
    <row r="2890" spans="6:25" s="71" customFormat="1" ht="56.25" outlineLevel="4" x14ac:dyDescent="0.2">
      <c r="F2890" s="207"/>
      <c r="G2890" s="208"/>
      <c r="H2890" s="19" t="s">
        <v>1053</v>
      </c>
      <c r="I2890" s="228" t="s">
        <v>3533</v>
      </c>
      <c r="J2890" s="221"/>
      <c r="K2890" s="221"/>
      <c r="L2890" s="221"/>
      <c r="M2890" s="221"/>
      <c r="N2890" s="245"/>
      <c r="O2890" s="231"/>
      <c r="P2890" s="209"/>
      <c r="Q2890" s="210"/>
      <c r="R2890" s="209"/>
      <c r="S2890" s="210"/>
      <c r="T2890" s="211"/>
      <c r="U2890" s="211"/>
      <c r="V2890" s="211"/>
      <c r="W2890" s="212"/>
      <c r="X2890" s="212"/>
      <c r="Y2890" s="212"/>
    </row>
    <row r="2891" spans="6:25" s="71" customFormat="1" ht="6" customHeight="1" outlineLevel="4" x14ac:dyDescent="0.2">
      <c r="F2891" s="207"/>
      <c r="G2891" s="208"/>
      <c r="H2891" s="20"/>
      <c r="I2891" s="212"/>
      <c r="J2891" s="208"/>
      <c r="K2891" s="213"/>
      <c r="L2891" s="214"/>
      <c r="M2891" s="213"/>
      <c r="N2891" s="241"/>
      <c r="O2891" s="214"/>
      <c r="P2891" s="209"/>
      <c r="Q2891" s="210"/>
      <c r="R2891" s="209"/>
      <c r="S2891" s="210"/>
      <c r="T2891" s="211"/>
      <c r="U2891" s="211"/>
      <c r="V2891" s="211"/>
      <c r="W2891" s="212"/>
      <c r="X2891" s="212"/>
      <c r="Y2891" s="212"/>
    </row>
    <row r="2892" spans="6:25" s="205" customFormat="1" ht="12" outlineLevel="4" x14ac:dyDescent="0.2">
      <c r="F2892" s="72">
        <v>265</v>
      </c>
      <c r="G2892" s="73" t="s">
        <v>34</v>
      </c>
      <c r="H2892" s="74" t="s">
        <v>873</v>
      </c>
      <c r="I2892" s="75" t="s">
        <v>2892</v>
      </c>
      <c r="J2892" s="73" t="s">
        <v>16</v>
      </c>
      <c r="K2892" s="76">
        <v>5.7139154579999998</v>
      </c>
      <c r="L2892" s="77">
        <v>0</v>
      </c>
      <c r="M2892" s="206">
        <v>5.7139154579999998</v>
      </c>
      <c r="N2892" s="232"/>
      <c r="O2892" s="77">
        <f>M2892*N2892</f>
        <v>0</v>
      </c>
      <c r="P2892" s="79"/>
      <c r="Q2892" s="80">
        <f>M2892*P2892</f>
        <v>0</v>
      </c>
      <c r="R2892" s="79"/>
      <c r="S2892" s="80">
        <f>M2892*R2892</f>
        <v>0</v>
      </c>
      <c r="T2892" s="78">
        <v>15</v>
      </c>
      <c r="U2892" s="78">
        <f>O2892*(T2892/100)</f>
        <v>0</v>
      </c>
      <c r="V2892" s="78">
        <f>O2892+U2892</f>
        <v>0</v>
      </c>
      <c r="W2892" s="75" t="s">
        <v>1942</v>
      </c>
      <c r="X2892" s="96" t="s">
        <v>1162</v>
      </c>
      <c r="Y2892" s="96">
        <v>1</v>
      </c>
    </row>
    <row r="2893" spans="6:25" s="71" customFormat="1" ht="56.25" outlineLevel="4" x14ac:dyDescent="0.2">
      <c r="F2893" s="207"/>
      <c r="G2893" s="208"/>
      <c r="H2893" s="19" t="s">
        <v>1053</v>
      </c>
      <c r="I2893" s="228" t="s">
        <v>3598</v>
      </c>
      <c r="J2893" s="221"/>
      <c r="K2893" s="221"/>
      <c r="L2893" s="221"/>
      <c r="M2893" s="221"/>
      <c r="N2893" s="245"/>
      <c r="O2893" s="231"/>
      <c r="P2893" s="209"/>
      <c r="Q2893" s="210"/>
      <c r="R2893" s="209"/>
      <c r="S2893" s="210"/>
      <c r="T2893" s="211"/>
      <c r="U2893" s="211"/>
      <c r="V2893" s="211"/>
      <c r="W2893" s="212"/>
      <c r="X2893" s="212"/>
      <c r="Y2893" s="212"/>
    </row>
    <row r="2894" spans="6:25" s="71" customFormat="1" ht="6" customHeight="1" outlineLevel="4" x14ac:dyDescent="0.2">
      <c r="F2894" s="207"/>
      <c r="G2894" s="208"/>
      <c r="H2894" s="20"/>
      <c r="I2894" s="212"/>
      <c r="J2894" s="208"/>
      <c r="K2894" s="213"/>
      <c r="L2894" s="214"/>
      <c r="M2894" s="213"/>
      <c r="N2894" s="241"/>
      <c r="O2894" s="214"/>
      <c r="P2894" s="209"/>
      <c r="Q2894" s="210"/>
      <c r="R2894" s="209"/>
      <c r="S2894" s="210"/>
      <c r="T2894" s="211"/>
      <c r="U2894" s="211"/>
      <c r="V2894" s="211"/>
      <c r="W2894" s="212"/>
      <c r="X2894" s="212"/>
      <c r="Y2894" s="212"/>
    </row>
    <row r="2895" spans="6:25" s="6" customFormat="1" ht="12.75" customHeight="1" outlineLevel="4" x14ac:dyDescent="0.2">
      <c r="F2895" s="7"/>
      <c r="G2895" s="8"/>
      <c r="H2895" s="8"/>
      <c r="I2895" s="217"/>
      <c r="J2895" s="218"/>
      <c r="K2895" s="219"/>
      <c r="L2895" s="220"/>
      <c r="M2895" s="219"/>
      <c r="N2895" s="242"/>
      <c r="O2895" s="11"/>
      <c r="P2895" s="12"/>
      <c r="Q2895" s="11"/>
      <c r="R2895" s="11"/>
      <c r="S2895" s="11"/>
      <c r="T2895" s="5" t="s">
        <v>14</v>
      </c>
      <c r="U2895" s="11"/>
      <c r="V2895" s="11"/>
      <c r="W2895" s="11"/>
    </row>
    <row r="2896" spans="6:25" s="60" customFormat="1" ht="16.5" customHeight="1" outlineLevel="3" x14ac:dyDescent="0.2">
      <c r="F2896" s="61"/>
      <c r="G2896" s="62"/>
      <c r="H2896" s="63"/>
      <c r="I2896" s="227" t="s">
        <v>3699</v>
      </c>
      <c r="J2896" s="62"/>
      <c r="K2896" s="64"/>
      <c r="L2896" s="65"/>
      <c r="M2896" s="64"/>
      <c r="N2896" s="239"/>
      <c r="O2896" s="65">
        <f>SUBTOTAL(9,O2897:O2912)</f>
        <v>0</v>
      </c>
      <c r="P2896" s="67"/>
      <c r="Q2896" s="68">
        <f>SUBTOTAL(9,Q2897:Q2912)</f>
        <v>0.45335360000000008</v>
      </c>
      <c r="R2896" s="65"/>
      <c r="S2896" s="68">
        <f>SUBTOTAL(9,S2897:S2912)</f>
        <v>0</v>
      </c>
      <c r="T2896" s="69" t="s">
        <v>14</v>
      </c>
      <c r="U2896" s="66">
        <f>SUBTOTAL(9,U2897:U2912)</f>
        <v>0</v>
      </c>
      <c r="V2896" s="66">
        <f>SUBTOTAL(9,V2897:V2912)</f>
        <v>0</v>
      </c>
      <c r="W2896" s="70"/>
      <c r="Y2896" s="66">
        <f>SUBTOTAL(9,Y2897:Y2912)</f>
        <v>3</v>
      </c>
    </row>
    <row r="2897" spans="6:25" s="205" customFormat="1" ht="24" outlineLevel="4" x14ac:dyDescent="0.2">
      <c r="F2897" s="72">
        <v>266</v>
      </c>
      <c r="G2897" s="73" t="s">
        <v>34</v>
      </c>
      <c r="H2897" s="74" t="s">
        <v>729</v>
      </c>
      <c r="I2897" s="75" t="s">
        <v>3215</v>
      </c>
      <c r="J2897" s="73" t="s">
        <v>38</v>
      </c>
      <c r="K2897" s="76">
        <v>19.145000000000003</v>
      </c>
      <c r="L2897" s="77">
        <v>0</v>
      </c>
      <c r="M2897" s="206">
        <v>19.145000000000003</v>
      </c>
      <c r="N2897" s="232"/>
      <c r="O2897" s="77">
        <f>M2897*N2897</f>
        <v>0</v>
      </c>
      <c r="P2897" s="79">
        <v>2.368E-2</v>
      </c>
      <c r="Q2897" s="80">
        <f>M2897*P2897</f>
        <v>0.45335360000000008</v>
      </c>
      <c r="R2897" s="79"/>
      <c r="S2897" s="80">
        <f>M2897*R2897</f>
        <v>0</v>
      </c>
      <c r="T2897" s="78">
        <v>15</v>
      </c>
      <c r="U2897" s="78">
        <f>O2897*(T2897/100)</f>
        <v>0</v>
      </c>
      <c r="V2897" s="78">
        <f>O2897+U2897</f>
        <v>0</v>
      </c>
      <c r="W2897" s="75"/>
      <c r="X2897" s="96" t="s">
        <v>1090</v>
      </c>
      <c r="Y2897" s="96">
        <v>1</v>
      </c>
    </row>
    <row r="2898" spans="6:25" s="71" customFormat="1" ht="56.25" outlineLevel="4" x14ac:dyDescent="0.2">
      <c r="F2898" s="207"/>
      <c r="G2898" s="208"/>
      <c r="H2898" s="19" t="s">
        <v>1053</v>
      </c>
      <c r="I2898" s="228" t="s">
        <v>3454</v>
      </c>
      <c r="J2898" s="221"/>
      <c r="K2898" s="221"/>
      <c r="L2898" s="221"/>
      <c r="M2898" s="221"/>
      <c r="N2898" s="245"/>
      <c r="O2898" s="231"/>
      <c r="P2898" s="209"/>
      <c r="Q2898" s="210"/>
      <c r="R2898" s="209"/>
      <c r="S2898" s="210"/>
      <c r="T2898" s="211"/>
      <c r="U2898" s="211"/>
      <c r="V2898" s="211"/>
      <c r="W2898" s="212"/>
      <c r="X2898" s="212"/>
      <c r="Y2898" s="212"/>
    </row>
    <row r="2899" spans="6:25" s="71" customFormat="1" ht="6" customHeight="1" outlineLevel="4" x14ac:dyDescent="0.2">
      <c r="F2899" s="207"/>
      <c r="G2899" s="208"/>
      <c r="H2899" s="20"/>
      <c r="I2899" s="212"/>
      <c r="J2899" s="208"/>
      <c r="K2899" s="213"/>
      <c r="L2899" s="214"/>
      <c r="M2899" s="213"/>
      <c r="N2899" s="241"/>
      <c r="O2899" s="214"/>
      <c r="P2899" s="209"/>
      <c r="Q2899" s="210"/>
      <c r="R2899" s="209"/>
      <c r="S2899" s="210"/>
      <c r="T2899" s="211"/>
      <c r="U2899" s="211"/>
      <c r="V2899" s="211"/>
      <c r="W2899" s="212"/>
      <c r="X2899" s="212"/>
      <c r="Y2899" s="212"/>
    </row>
    <row r="2900" spans="6:25" s="81" customFormat="1" ht="11.25" outlineLevel="5" x14ac:dyDescent="0.2">
      <c r="F2900" s="82"/>
      <c r="G2900" s="83"/>
      <c r="H2900" s="21" t="str">
        <f t="shared" ref="H2900:H2905" si="87">IF(AND(H2899&lt;&gt;"Výkaz výměr:",I2899=""),"Výkaz výměr:","")</f>
        <v>Výkaz výměr:</v>
      </c>
      <c r="I2900" s="84" t="s">
        <v>1256</v>
      </c>
      <c r="J2900" s="215"/>
      <c r="L2900" s="85"/>
      <c r="M2900" s="216">
        <v>0</v>
      </c>
      <c r="N2900" s="244"/>
      <c r="O2900" s="85"/>
      <c r="P2900" s="86"/>
      <c r="Q2900" s="85"/>
      <c r="R2900" s="85"/>
      <c r="S2900" s="85"/>
      <c r="T2900" s="87" t="s">
        <v>14</v>
      </c>
      <c r="U2900" s="85"/>
      <c r="V2900" s="85"/>
      <c r="W2900" s="88"/>
    </row>
    <row r="2901" spans="6:25" s="81" customFormat="1" ht="11.25" outlineLevel="5" x14ac:dyDescent="0.2">
      <c r="F2901" s="82"/>
      <c r="G2901" s="83"/>
      <c r="H2901" s="21" t="str">
        <f t="shared" si="87"/>
        <v/>
      </c>
      <c r="I2901" s="84" t="s">
        <v>2734</v>
      </c>
      <c r="J2901" s="215"/>
      <c r="L2901" s="85"/>
      <c r="M2901" s="216">
        <v>0</v>
      </c>
      <c r="N2901" s="244"/>
      <c r="O2901" s="85"/>
      <c r="P2901" s="86"/>
      <c r="Q2901" s="85"/>
      <c r="R2901" s="85"/>
      <c r="S2901" s="85"/>
      <c r="T2901" s="87" t="s">
        <v>14</v>
      </c>
      <c r="U2901" s="85"/>
      <c r="V2901" s="85"/>
      <c r="W2901" s="88"/>
    </row>
    <row r="2902" spans="6:25" s="81" customFormat="1" ht="11.25" outlineLevel="5" x14ac:dyDescent="0.2">
      <c r="F2902" s="82"/>
      <c r="G2902" s="83"/>
      <c r="H2902" s="21" t="str">
        <f t="shared" si="87"/>
        <v/>
      </c>
      <c r="I2902" s="84" t="s">
        <v>2125</v>
      </c>
      <c r="J2902" s="215"/>
      <c r="L2902" s="85"/>
      <c r="M2902" s="216">
        <v>3.8100000000000005</v>
      </c>
      <c r="N2902" s="244"/>
      <c r="O2902" s="85"/>
      <c r="P2902" s="86"/>
      <c r="Q2902" s="85"/>
      <c r="R2902" s="85"/>
      <c r="S2902" s="85"/>
      <c r="T2902" s="87" t="s">
        <v>14</v>
      </c>
      <c r="U2902" s="85"/>
      <c r="V2902" s="85"/>
      <c r="W2902" s="88"/>
    </row>
    <row r="2903" spans="6:25" s="81" customFormat="1" ht="11.25" outlineLevel="5" x14ac:dyDescent="0.2">
      <c r="F2903" s="82"/>
      <c r="G2903" s="83"/>
      <c r="H2903" s="21" t="str">
        <f t="shared" si="87"/>
        <v/>
      </c>
      <c r="I2903" s="84" t="s">
        <v>2166</v>
      </c>
      <c r="J2903" s="215"/>
      <c r="L2903" s="85"/>
      <c r="M2903" s="216">
        <v>5.4349999999999996</v>
      </c>
      <c r="N2903" s="244"/>
      <c r="O2903" s="85"/>
      <c r="P2903" s="86"/>
      <c r="Q2903" s="85"/>
      <c r="R2903" s="85"/>
      <c r="S2903" s="85"/>
      <c r="T2903" s="87" t="s">
        <v>14</v>
      </c>
      <c r="U2903" s="85"/>
      <c r="V2903" s="85"/>
      <c r="W2903" s="88"/>
    </row>
    <row r="2904" spans="6:25" s="81" customFormat="1" ht="11.25" outlineLevel="5" x14ac:dyDescent="0.2">
      <c r="F2904" s="82"/>
      <c r="G2904" s="83"/>
      <c r="H2904" s="21" t="str">
        <f t="shared" si="87"/>
        <v/>
      </c>
      <c r="I2904" s="84" t="s">
        <v>2128</v>
      </c>
      <c r="J2904" s="215"/>
      <c r="L2904" s="85"/>
      <c r="M2904" s="216">
        <v>6.09</v>
      </c>
      <c r="N2904" s="244"/>
      <c r="O2904" s="85"/>
      <c r="P2904" s="86"/>
      <c r="Q2904" s="85"/>
      <c r="R2904" s="85"/>
      <c r="S2904" s="85"/>
      <c r="T2904" s="87" t="s">
        <v>14</v>
      </c>
      <c r="U2904" s="85"/>
      <c r="V2904" s="85"/>
      <c r="W2904" s="88"/>
    </row>
    <row r="2905" spans="6:25" s="81" customFormat="1" ht="11.25" outlineLevel="5" x14ac:dyDescent="0.2">
      <c r="F2905" s="82"/>
      <c r="G2905" s="83"/>
      <c r="H2905" s="21" t="str">
        <f t="shared" si="87"/>
        <v/>
      </c>
      <c r="I2905" s="84" t="s">
        <v>2129</v>
      </c>
      <c r="J2905" s="215"/>
      <c r="L2905" s="85"/>
      <c r="M2905" s="216">
        <v>3.8100000000000005</v>
      </c>
      <c r="N2905" s="244"/>
      <c r="O2905" s="85"/>
      <c r="P2905" s="86"/>
      <c r="Q2905" s="85"/>
      <c r="R2905" s="85"/>
      <c r="S2905" s="85"/>
      <c r="T2905" s="87" t="s">
        <v>14</v>
      </c>
      <c r="U2905" s="85"/>
      <c r="V2905" s="85"/>
      <c r="W2905" s="88"/>
    </row>
    <row r="2906" spans="6:25" s="205" customFormat="1" ht="12" outlineLevel="4" x14ac:dyDescent="0.2">
      <c r="F2906" s="72">
        <v>267</v>
      </c>
      <c r="G2906" s="73" t="s">
        <v>34</v>
      </c>
      <c r="H2906" s="74" t="s">
        <v>890</v>
      </c>
      <c r="I2906" s="75" t="s">
        <v>2795</v>
      </c>
      <c r="J2906" s="73" t="s">
        <v>16</v>
      </c>
      <c r="K2906" s="76">
        <v>0.45335360000000008</v>
      </c>
      <c r="L2906" s="77">
        <v>0</v>
      </c>
      <c r="M2906" s="206">
        <v>0.45335360000000008</v>
      </c>
      <c r="N2906" s="232"/>
      <c r="O2906" s="77">
        <f>M2906*N2906</f>
        <v>0</v>
      </c>
      <c r="P2906" s="79"/>
      <c r="Q2906" s="80">
        <f>M2906*P2906</f>
        <v>0</v>
      </c>
      <c r="R2906" s="79"/>
      <c r="S2906" s="80">
        <f>M2906*R2906</f>
        <v>0</v>
      </c>
      <c r="T2906" s="78">
        <v>15</v>
      </c>
      <c r="U2906" s="78">
        <f>O2906*(T2906/100)</f>
        <v>0</v>
      </c>
      <c r="V2906" s="78">
        <f>O2906+U2906</f>
        <v>0</v>
      </c>
      <c r="W2906" s="75" t="s">
        <v>1942</v>
      </c>
      <c r="X2906" s="96" t="s">
        <v>1162</v>
      </c>
      <c r="Y2906" s="96">
        <v>1</v>
      </c>
    </row>
    <row r="2907" spans="6:25" s="71" customFormat="1" ht="56.25" outlineLevel="4" x14ac:dyDescent="0.2">
      <c r="F2907" s="207"/>
      <c r="G2907" s="208"/>
      <c r="H2907" s="19" t="s">
        <v>1053</v>
      </c>
      <c r="I2907" s="228" t="s">
        <v>3578</v>
      </c>
      <c r="J2907" s="221"/>
      <c r="K2907" s="221"/>
      <c r="L2907" s="221"/>
      <c r="M2907" s="221"/>
      <c r="N2907" s="245"/>
      <c r="O2907" s="231"/>
      <c r="P2907" s="209"/>
      <c r="Q2907" s="210"/>
      <c r="R2907" s="209"/>
      <c r="S2907" s="210"/>
      <c r="T2907" s="211"/>
      <c r="U2907" s="211"/>
      <c r="V2907" s="211"/>
      <c r="W2907" s="212"/>
      <c r="X2907" s="212"/>
      <c r="Y2907" s="212"/>
    </row>
    <row r="2908" spans="6:25" s="71" customFormat="1" ht="6" customHeight="1" outlineLevel="4" x14ac:dyDescent="0.2">
      <c r="F2908" s="207"/>
      <c r="G2908" s="208"/>
      <c r="H2908" s="20"/>
      <c r="I2908" s="212"/>
      <c r="J2908" s="208"/>
      <c r="K2908" s="213"/>
      <c r="L2908" s="214"/>
      <c r="M2908" s="213"/>
      <c r="N2908" s="241"/>
      <c r="O2908" s="214"/>
      <c r="P2908" s="209"/>
      <c r="Q2908" s="210"/>
      <c r="R2908" s="209"/>
      <c r="S2908" s="210"/>
      <c r="T2908" s="211"/>
      <c r="U2908" s="211"/>
      <c r="V2908" s="211"/>
      <c r="W2908" s="212"/>
      <c r="X2908" s="212"/>
      <c r="Y2908" s="212"/>
    </row>
    <row r="2909" spans="6:25" s="205" customFormat="1" ht="12" outlineLevel="4" x14ac:dyDescent="0.2">
      <c r="F2909" s="72">
        <v>268</v>
      </c>
      <c r="G2909" s="73" t="s">
        <v>34</v>
      </c>
      <c r="H2909" s="74" t="s">
        <v>891</v>
      </c>
      <c r="I2909" s="75" t="s">
        <v>2911</v>
      </c>
      <c r="J2909" s="73" t="s">
        <v>16</v>
      </c>
      <c r="K2909" s="76">
        <v>0.45335360000000008</v>
      </c>
      <c r="L2909" s="77">
        <v>0</v>
      </c>
      <c r="M2909" s="206">
        <v>0.45335360000000008</v>
      </c>
      <c r="N2909" s="232"/>
      <c r="O2909" s="77">
        <f>M2909*N2909</f>
        <v>0</v>
      </c>
      <c r="P2909" s="79"/>
      <c r="Q2909" s="80">
        <f>M2909*P2909</f>
        <v>0</v>
      </c>
      <c r="R2909" s="79"/>
      <c r="S2909" s="80">
        <f>M2909*R2909</f>
        <v>0</v>
      </c>
      <c r="T2909" s="78">
        <v>15</v>
      </c>
      <c r="U2909" s="78">
        <f>O2909*(T2909/100)</f>
        <v>0</v>
      </c>
      <c r="V2909" s="78">
        <f>O2909+U2909</f>
        <v>0</v>
      </c>
      <c r="W2909" s="75" t="s">
        <v>1942</v>
      </c>
      <c r="X2909" s="96" t="s">
        <v>1162</v>
      </c>
      <c r="Y2909" s="96">
        <v>1</v>
      </c>
    </row>
    <row r="2910" spans="6:25" s="71" customFormat="1" ht="56.25" outlineLevel="4" x14ac:dyDescent="0.2">
      <c r="F2910" s="207"/>
      <c r="G2910" s="208"/>
      <c r="H2910" s="19" t="s">
        <v>1053</v>
      </c>
      <c r="I2910" s="228" t="s">
        <v>3610</v>
      </c>
      <c r="J2910" s="221"/>
      <c r="K2910" s="221"/>
      <c r="L2910" s="221"/>
      <c r="M2910" s="221"/>
      <c r="N2910" s="245"/>
      <c r="O2910" s="231"/>
      <c r="P2910" s="209"/>
      <c r="Q2910" s="210"/>
      <c r="R2910" s="209"/>
      <c r="S2910" s="210"/>
      <c r="T2910" s="211"/>
      <c r="U2910" s="211"/>
      <c r="V2910" s="211"/>
      <c r="W2910" s="212"/>
      <c r="X2910" s="212"/>
      <c r="Y2910" s="212"/>
    </row>
    <row r="2911" spans="6:25" s="71" customFormat="1" ht="6" customHeight="1" outlineLevel="4" x14ac:dyDescent="0.2">
      <c r="F2911" s="207"/>
      <c r="G2911" s="208"/>
      <c r="H2911" s="20"/>
      <c r="I2911" s="212"/>
      <c r="J2911" s="208"/>
      <c r="K2911" s="213"/>
      <c r="L2911" s="214"/>
      <c r="M2911" s="213"/>
      <c r="N2911" s="241"/>
      <c r="O2911" s="214"/>
      <c r="P2911" s="209"/>
      <c r="Q2911" s="210"/>
      <c r="R2911" s="209"/>
      <c r="S2911" s="210"/>
      <c r="T2911" s="211"/>
      <c r="U2911" s="211"/>
      <c r="V2911" s="211"/>
      <c r="W2911" s="212"/>
      <c r="X2911" s="212"/>
      <c r="Y2911" s="212"/>
    </row>
    <row r="2912" spans="6:25" s="6" customFormat="1" ht="12.75" customHeight="1" outlineLevel="4" x14ac:dyDescent="0.2">
      <c r="F2912" s="7"/>
      <c r="G2912" s="8"/>
      <c r="H2912" s="8"/>
      <c r="I2912" s="217"/>
      <c r="J2912" s="218"/>
      <c r="K2912" s="219"/>
      <c r="L2912" s="220"/>
      <c r="M2912" s="219"/>
      <c r="N2912" s="242"/>
      <c r="O2912" s="11"/>
      <c r="P2912" s="12"/>
      <c r="Q2912" s="11"/>
      <c r="R2912" s="11"/>
      <c r="S2912" s="11"/>
      <c r="T2912" s="5" t="s">
        <v>14</v>
      </c>
      <c r="U2912" s="11"/>
      <c r="V2912" s="11"/>
      <c r="W2912" s="11"/>
    </row>
    <row r="2913" spans="6:25" s="6" customFormat="1" ht="12.75" customHeight="1" outlineLevel="3" x14ac:dyDescent="0.2">
      <c r="F2913" s="7"/>
      <c r="G2913" s="8"/>
      <c r="H2913" s="8"/>
      <c r="I2913" s="9"/>
      <c r="J2913" s="8"/>
      <c r="K2913" s="10"/>
      <c r="L2913" s="11"/>
      <c r="M2913" s="10"/>
      <c r="N2913" s="242"/>
      <c r="O2913" s="11"/>
      <c r="P2913" s="12"/>
      <c r="Q2913" s="11"/>
      <c r="R2913" s="11"/>
      <c r="S2913" s="11"/>
      <c r="T2913" s="5" t="s">
        <v>14</v>
      </c>
      <c r="U2913" s="11"/>
      <c r="V2913" s="11"/>
      <c r="W2913" s="11"/>
    </row>
    <row r="2914" spans="6:25" s="49" customFormat="1" ht="18.75" customHeight="1" outlineLevel="2" x14ac:dyDescent="0.2">
      <c r="F2914" s="50"/>
      <c r="G2914" s="51"/>
      <c r="H2914" s="52"/>
      <c r="I2914" s="226" t="s">
        <v>3700</v>
      </c>
      <c r="J2914" s="51"/>
      <c r="K2914" s="53"/>
      <c r="L2914" s="54"/>
      <c r="M2914" s="53"/>
      <c r="N2914" s="238"/>
      <c r="O2914" s="54">
        <f>SUBTOTAL(9,O2915:O3426)</f>
        <v>0</v>
      </c>
      <c r="P2914" s="56"/>
      <c r="Q2914" s="57">
        <f>SUBTOTAL(9,Q2915:Q3426)</f>
        <v>32.637893070830344</v>
      </c>
      <c r="R2914" s="54"/>
      <c r="S2914" s="57">
        <f>SUBTOTAL(9,S2915:S3426)</f>
        <v>10.23994675</v>
      </c>
      <c r="T2914" s="58" t="s">
        <v>14</v>
      </c>
      <c r="U2914" s="55">
        <f>SUBTOTAL(9,U2915:U3426)</f>
        <v>0</v>
      </c>
      <c r="V2914" s="55">
        <f>SUBTOTAL(9,V2915:V3426)</f>
        <v>0</v>
      </c>
      <c r="W2914" s="59"/>
      <c r="Y2914" s="55">
        <f>SUBTOTAL(9,Y2915:Y3426)</f>
        <v>69</v>
      </c>
    </row>
    <row r="2915" spans="6:25" s="60" customFormat="1" ht="16.5" customHeight="1" outlineLevel="3" x14ac:dyDescent="0.2">
      <c r="F2915" s="61"/>
      <c r="G2915" s="62"/>
      <c r="H2915" s="63"/>
      <c r="I2915" s="227" t="s">
        <v>3674</v>
      </c>
      <c r="J2915" s="62"/>
      <c r="K2915" s="64"/>
      <c r="L2915" s="65"/>
      <c r="M2915" s="64"/>
      <c r="N2915" s="239"/>
      <c r="O2915" s="65">
        <f>SUBTOTAL(9,O2916:O2922)</f>
        <v>0</v>
      </c>
      <c r="P2915" s="67"/>
      <c r="Q2915" s="68">
        <f>SUBTOTAL(9,Q2916:Q2922)</f>
        <v>0.79471095000000025</v>
      </c>
      <c r="R2915" s="65"/>
      <c r="S2915" s="68">
        <f>SUBTOTAL(9,S2916:S2922)</f>
        <v>0</v>
      </c>
      <c r="T2915" s="69" t="s">
        <v>14</v>
      </c>
      <c r="U2915" s="66">
        <f>SUBTOTAL(9,U2916:U2922)</f>
        <v>0</v>
      </c>
      <c r="V2915" s="66">
        <f>SUBTOTAL(9,V2916:V2922)</f>
        <v>0</v>
      </c>
      <c r="W2915" s="70"/>
      <c r="Y2915" s="66">
        <f>SUBTOTAL(9,Y2916:Y2922)</f>
        <v>1</v>
      </c>
    </row>
    <row r="2916" spans="6:25" s="205" customFormat="1" ht="12" outlineLevel="4" x14ac:dyDescent="0.2">
      <c r="F2916" s="72">
        <v>269</v>
      </c>
      <c r="G2916" s="73" t="s">
        <v>34</v>
      </c>
      <c r="H2916" s="74" t="s">
        <v>526</v>
      </c>
      <c r="I2916" s="75" t="s">
        <v>2662</v>
      </c>
      <c r="J2916" s="73" t="s">
        <v>39</v>
      </c>
      <c r="K2916" s="76">
        <v>1.4190000000000003</v>
      </c>
      <c r="L2916" s="77">
        <v>0</v>
      </c>
      <c r="M2916" s="206">
        <v>1.4190000000000003</v>
      </c>
      <c r="N2916" s="232"/>
      <c r="O2916" s="77">
        <f>M2916*N2916</f>
        <v>0</v>
      </c>
      <c r="P2916" s="79">
        <v>0.56005000000000005</v>
      </c>
      <c r="Q2916" s="80">
        <f>M2916*P2916</f>
        <v>0.79471095000000025</v>
      </c>
      <c r="R2916" s="79"/>
      <c r="S2916" s="80">
        <f>M2916*R2916</f>
        <v>0</v>
      </c>
      <c r="T2916" s="78">
        <v>15</v>
      </c>
      <c r="U2916" s="78">
        <f>O2916*(T2916/100)</f>
        <v>0</v>
      </c>
      <c r="V2916" s="78">
        <f>O2916+U2916</f>
        <v>0</v>
      </c>
      <c r="W2916" s="75"/>
      <c r="X2916" s="96" t="s">
        <v>1090</v>
      </c>
      <c r="Y2916" s="96">
        <v>1</v>
      </c>
    </row>
    <row r="2917" spans="6:25" s="71" customFormat="1" ht="33.75" outlineLevel="4" x14ac:dyDescent="0.2">
      <c r="F2917" s="207"/>
      <c r="G2917" s="208"/>
      <c r="H2917" s="19" t="s">
        <v>1053</v>
      </c>
      <c r="I2917" s="228" t="s">
        <v>3433</v>
      </c>
      <c r="J2917" s="221"/>
      <c r="K2917" s="221"/>
      <c r="L2917" s="221"/>
      <c r="M2917" s="221"/>
      <c r="N2917" s="245"/>
      <c r="O2917" s="231"/>
      <c r="P2917" s="209"/>
      <c r="Q2917" s="210"/>
      <c r="R2917" s="209"/>
      <c r="S2917" s="210"/>
      <c r="T2917" s="211"/>
      <c r="U2917" s="211"/>
      <c r="V2917" s="211"/>
      <c r="W2917" s="212"/>
      <c r="X2917" s="212"/>
      <c r="Y2917" s="212"/>
    </row>
    <row r="2918" spans="6:25" s="71" customFormat="1" ht="6" customHeight="1" outlineLevel="4" x14ac:dyDescent="0.2">
      <c r="F2918" s="207"/>
      <c r="G2918" s="208"/>
      <c r="H2918" s="20"/>
      <c r="I2918" s="212"/>
      <c r="J2918" s="208"/>
      <c r="K2918" s="213"/>
      <c r="L2918" s="214"/>
      <c r="M2918" s="213"/>
      <c r="N2918" s="241"/>
      <c r="O2918" s="214"/>
      <c r="P2918" s="209"/>
      <c r="Q2918" s="210"/>
      <c r="R2918" s="209"/>
      <c r="S2918" s="210"/>
      <c r="T2918" s="211"/>
      <c r="U2918" s="211"/>
      <c r="V2918" s="211"/>
      <c r="W2918" s="212"/>
      <c r="X2918" s="212"/>
      <c r="Y2918" s="212"/>
    </row>
    <row r="2919" spans="6:25" s="81" customFormat="1" ht="11.25" outlineLevel="5" x14ac:dyDescent="0.2">
      <c r="F2919" s="82"/>
      <c r="G2919" s="83"/>
      <c r="H2919" s="21" t="str">
        <f>IF(AND(H2918&lt;&gt;"Výkaz výměr:",I2918=""),"Výkaz výměr:","")</f>
        <v>Výkaz výměr:</v>
      </c>
      <c r="I2919" s="84" t="s">
        <v>2484</v>
      </c>
      <c r="J2919" s="215"/>
      <c r="L2919" s="85"/>
      <c r="M2919" s="216">
        <v>0</v>
      </c>
      <c r="N2919" s="244"/>
      <c r="O2919" s="85"/>
      <c r="P2919" s="86"/>
      <c r="Q2919" s="85"/>
      <c r="R2919" s="85"/>
      <c r="S2919" s="85"/>
      <c r="T2919" s="87" t="s">
        <v>14</v>
      </c>
      <c r="U2919" s="85"/>
      <c r="V2919" s="85"/>
      <c r="W2919" s="88"/>
    </row>
    <row r="2920" spans="6:25" s="81" customFormat="1" ht="11.25" outlineLevel="5" x14ac:dyDescent="0.2">
      <c r="F2920" s="82"/>
      <c r="G2920" s="83"/>
      <c r="H2920" s="21" t="str">
        <f>IF(AND(H2919&lt;&gt;"Výkaz výměr:",I2919=""),"Výkaz výměr:","")</f>
        <v/>
      </c>
      <c r="I2920" s="84" t="s">
        <v>2152</v>
      </c>
      <c r="J2920" s="215"/>
      <c r="L2920" s="85"/>
      <c r="M2920" s="216">
        <v>0</v>
      </c>
      <c r="N2920" s="244"/>
      <c r="O2920" s="85"/>
      <c r="P2920" s="86"/>
      <c r="Q2920" s="85"/>
      <c r="R2920" s="85"/>
      <c r="S2920" s="85"/>
      <c r="T2920" s="87" t="s">
        <v>14</v>
      </c>
      <c r="U2920" s="85"/>
      <c r="V2920" s="85"/>
      <c r="W2920" s="88"/>
    </row>
    <row r="2921" spans="6:25" s="81" customFormat="1" ht="11.25" outlineLevel="5" x14ac:dyDescent="0.2">
      <c r="F2921" s="82"/>
      <c r="G2921" s="83"/>
      <c r="H2921" s="21" t="str">
        <f>IF(AND(H2920&lt;&gt;"Výkaz výměr:",I2920=""),"Výkaz výměr:","")</f>
        <v/>
      </c>
      <c r="I2921" s="84" t="s">
        <v>1248</v>
      </c>
      <c r="J2921" s="215"/>
      <c r="L2921" s="85"/>
      <c r="M2921" s="216">
        <v>1.4190000000000003</v>
      </c>
      <c r="N2921" s="244"/>
      <c r="O2921" s="85"/>
      <c r="P2921" s="86"/>
      <c r="Q2921" s="85"/>
      <c r="R2921" s="85"/>
      <c r="S2921" s="85"/>
      <c r="T2921" s="87" t="s">
        <v>14</v>
      </c>
      <c r="U2921" s="85"/>
      <c r="V2921" s="85"/>
      <c r="W2921" s="88"/>
    </row>
    <row r="2922" spans="6:25" s="6" customFormat="1" ht="12.75" customHeight="1" outlineLevel="4" x14ac:dyDescent="0.2">
      <c r="F2922" s="7"/>
      <c r="G2922" s="8"/>
      <c r="H2922" s="8"/>
      <c r="I2922" s="217"/>
      <c r="J2922" s="218"/>
      <c r="K2922" s="219"/>
      <c r="L2922" s="220"/>
      <c r="M2922" s="219"/>
      <c r="N2922" s="242"/>
      <c r="O2922" s="11"/>
      <c r="P2922" s="12"/>
      <c r="Q2922" s="11"/>
      <c r="R2922" s="11"/>
      <c r="S2922" s="11"/>
      <c r="T2922" s="5" t="s">
        <v>14</v>
      </c>
      <c r="U2922" s="11"/>
      <c r="V2922" s="11"/>
      <c r="W2922" s="11"/>
    </row>
    <row r="2923" spans="6:25" s="60" customFormat="1" ht="16.5" customHeight="1" outlineLevel="3" x14ac:dyDescent="0.2">
      <c r="F2923" s="61"/>
      <c r="G2923" s="62"/>
      <c r="H2923" s="63"/>
      <c r="I2923" s="227" t="s">
        <v>3670</v>
      </c>
      <c r="J2923" s="62"/>
      <c r="K2923" s="64"/>
      <c r="L2923" s="65"/>
      <c r="M2923" s="64"/>
      <c r="N2923" s="239"/>
      <c r="O2923" s="65">
        <f>SUBTOTAL(9,O2924:O2933)</f>
        <v>0</v>
      </c>
      <c r="P2923" s="67"/>
      <c r="Q2923" s="68">
        <f>SUBTOTAL(9,Q2924:Q2933)</f>
        <v>0</v>
      </c>
      <c r="R2923" s="65"/>
      <c r="S2923" s="68">
        <f>SUBTOTAL(9,S2924:S2933)</f>
        <v>0</v>
      </c>
      <c r="T2923" s="69" t="s">
        <v>14</v>
      </c>
      <c r="U2923" s="66">
        <f>SUBTOTAL(9,U2924:U2933)</f>
        <v>0</v>
      </c>
      <c r="V2923" s="66">
        <f>SUBTOTAL(9,V2924:V2933)</f>
        <v>0</v>
      </c>
      <c r="W2923" s="70"/>
      <c r="Y2923" s="66">
        <f>SUBTOTAL(9,Y2924:Y2933)</f>
        <v>3</v>
      </c>
    </row>
    <row r="2924" spans="6:25" s="205" customFormat="1" ht="24" outlineLevel="4" x14ac:dyDescent="0.2">
      <c r="F2924" s="72">
        <v>270</v>
      </c>
      <c r="G2924" s="73" t="s">
        <v>34</v>
      </c>
      <c r="H2924" s="74" t="s">
        <v>859</v>
      </c>
      <c r="I2924" s="75" t="s">
        <v>3228</v>
      </c>
      <c r="J2924" s="73" t="s">
        <v>16</v>
      </c>
      <c r="K2924" s="76">
        <v>10.23994675</v>
      </c>
      <c r="L2924" s="77"/>
      <c r="M2924" s="206">
        <v>10.23994675</v>
      </c>
      <c r="N2924" s="232"/>
      <c r="O2924" s="77">
        <f>M2924*N2924</f>
        <v>0</v>
      </c>
      <c r="P2924" s="79"/>
      <c r="Q2924" s="80">
        <f>M2924*P2924</f>
        <v>0</v>
      </c>
      <c r="R2924" s="79"/>
      <c r="S2924" s="80">
        <f>M2924*R2924</f>
        <v>0</v>
      </c>
      <c r="T2924" s="78">
        <v>15</v>
      </c>
      <c r="U2924" s="78">
        <f>O2924*(T2924/100)</f>
        <v>0</v>
      </c>
      <c r="V2924" s="78">
        <f>O2924+U2924</f>
        <v>0</v>
      </c>
      <c r="W2924" s="75" t="s">
        <v>1942</v>
      </c>
      <c r="X2924" s="96" t="s">
        <v>1162</v>
      </c>
      <c r="Y2924" s="96">
        <v>1</v>
      </c>
    </row>
    <row r="2925" spans="6:25" s="71" customFormat="1" ht="56.25" outlineLevel="4" x14ac:dyDescent="0.2">
      <c r="F2925" s="207"/>
      <c r="G2925" s="208"/>
      <c r="H2925" s="19" t="s">
        <v>1053</v>
      </c>
      <c r="I2925" s="228" t="s">
        <v>3523</v>
      </c>
      <c r="J2925" s="221"/>
      <c r="K2925" s="221"/>
      <c r="L2925" s="221"/>
      <c r="M2925" s="221"/>
      <c r="N2925" s="245"/>
      <c r="O2925" s="231"/>
      <c r="P2925" s="209"/>
      <c r="Q2925" s="210"/>
      <c r="R2925" s="209"/>
      <c r="S2925" s="210"/>
      <c r="T2925" s="211"/>
      <c r="U2925" s="211"/>
      <c r="V2925" s="211"/>
      <c r="W2925" s="212"/>
      <c r="X2925" s="212"/>
      <c r="Y2925" s="212"/>
    </row>
    <row r="2926" spans="6:25" s="71" customFormat="1" ht="6" customHeight="1" outlineLevel="4" x14ac:dyDescent="0.2">
      <c r="F2926" s="207"/>
      <c r="G2926" s="208"/>
      <c r="H2926" s="20"/>
      <c r="I2926" s="212"/>
      <c r="J2926" s="208"/>
      <c r="K2926" s="213"/>
      <c r="L2926" s="214"/>
      <c r="M2926" s="213"/>
      <c r="N2926" s="241"/>
      <c r="O2926" s="214"/>
      <c r="P2926" s="209"/>
      <c r="Q2926" s="210"/>
      <c r="R2926" s="209"/>
      <c r="S2926" s="210"/>
      <c r="T2926" s="211"/>
      <c r="U2926" s="211"/>
      <c r="V2926" s="211"/>
      <c r="W2926" s="212"/>
      <c r="X2926" s="212"/>
      <c r="Y2926" s="212"/>
    </row>
    <row r="2927" spans="6:25" s="205" customFormat="1" ht="24" outlineLevel="4" x14ac:dyDescent="0.2">
      <c r="F2927" s="72">
        <v>271</v>
      </c>
      <c r="G2927" s="73" t="s">
        <v>12</v>
      </c>
      <c r="H2927" s="74" t="s">
        <v>316</v>
      </c>
      <c r="I2927" s="75" t="s">
        <v>3421</v>
      </c>
      <c r="J2927" s="73" t="s">
        <v>16</v>
      </c>
      <c r="K2927" s="76">
        <v>10.23994675</v>
      </c>
      <c r="L2927" s="77"/>
      <c r="M2927" s="206">
        <v>10.23994675</v>
      </c>
      <c r="N2927" s="232"/>
      <c r="O2927" s="77">
        <f>M2927*N2927</f>
        <v>0</v>
      </c>
      <c r="P2927" s="79"/>
      <c r="Q2927" s="80">
        <f>M2927*P2927</f>
        <v>0</v>
      </c>
      <c r="R2927" s="79"/>
      <c r="S2927" s="80">
        <f>M2927*R2927</f>
        <v>0</v>
      </c>
      <c r="T2927" s="78">
        <v>15</v>
      </c>
      <c r="U2927" s="78">
        <f>O2927*(T2927/100)</f>
        <v>0</v>
      </c>
      <c r="V2927" s="78">
        <f>O2927+U2927</f>
        <v>0</v>
      </c>
      <c r="W2927" s="75" t="s">
        <v>1942</v>
      </c>
      <c r="X2927" s="96" t="s">
        <v>1162</v>
      </c>
      <c r="Y2927" s="96">
        <v>1</v>
      </c>
    </row>
    <row r="2928" spans="6:25" s="71" customFormat="1" ht="12" outlineLevel="4" x14ac:dyDescent="0.2">
      <c r="F2928" s="207"/>
      <c r="G2928" s="208"/>
      <c r="H2928" s="19" t="s">
        <v>1053</v>
      </c>
      <c r="I2928" s="228"/>
      <c r="J2928" s="221"/>
      <c r="K2928" s="221"/>
      <c r="L2928" s="221"/>
      <c r="M2928" s="221"/>
      <c r="N2928" s="245"/>
      <c r="O2928" s="231"/>
      <c r="P2928" s="209"/>
      <c r="Q2928" s="210"/>
      <c r="R2928" s="209"/>
      <c r="S2928" s="210"/>
      <c r="T2928" s="211"/>
      <c r="U2928" s="211"/>
      <c r="V2928" s="211"/>
      <c r="W2928" s="212"/>
      <c r="X2928" s="212"/>
      <c r="Y2928" s="212"/>
    </row>
    <row r="2929" spans="6:25" s="71" customFormat="1" ht="6" customHeight="1" outlineLevel="4" x14ac:dyDescent="0.2">
      <c r="F2929" s="207"/>
      <c r="G2929" s="208"/>
      <c r="H2929" s="20"/>
      <c r="I2929" s="212"/>
      <c r="J2929" s="208"/>
      <c r="K2929" s="213"/>
      <c r="L2929" s="214"/>
      <c r="M2929" s="213"/>
      <c r="N2929" s="241"/>
      <c r="O2929" s="214"/>
      <c r="P2929" s="209"/>
      <c r="Q2929" s="210"/>
      <c r="R2929" s="209"/>
      <c r="S2929" s="210"/>
      <c r="T2929" s="211"/>
      <c r="U2929" s="211"/>
      <c r="V2929" s="211"/>
      <c r="W2929" s="212"/>
      <c r="X2929" s="212"/>
      <c r="Y2929" s="212"/>
    </row>
    <row r="2930" spans="6:25" s="205" customFormat="1" ht="12" outlineLevel="4" x14ac:dyDescent="0.2">
      <c r="F2930" s="72">
        <v>272</v>
      </c>
      <c r="G2930" s="73" t="s">
        <v>34</v>
      </c>
      <c r="H2930" s="74" t="s">
        <v>862</v>
      </c>
      <c r="I2930" s="75" t="s">
        <v>2741</v>
      </c>
      <c r="J2930" s="73" t="s">
        <v>16</v>
      </c>
      <c r="K2930" s="76">
        <v>0.79471095000000025</v>
      </c>
      <c r="L2930" s="77"/>
      <c r="M2930" s="206">
        <v>0.79471095000000025</v>
      </c>
      <c r="N2930" s="232"/>
      <c r="O2930" s="77">
        <f>M2930*N2930</f>
        <v>0</v>
      </c>
      <c r="P2930" s="79"/>
      <c r="Q2930" s="80">
        <f>M2930*P2930</f>
        <v>0</v>
      </c>
      <c r="R2930" s="79"/>
      <c r="S2930" s="80">
        <f>M2930*R2930</f>
        <v>0</v>
      </c>
      <c r="T2930" s="78">
        <v>15</v>
      </c>
      <c r="U2930" s="78">
        <f>O2930*(T2930/100)</f>
        <v>0</v>
      </c>
      <c r="V2930" s="78">
        <f>O2930+U2930</f>
        <v>0</v>
      </c>
      <c r="W2930" s="75" t="s">
        <v>1942</v>
      </c>
      <c r="X2930" s="96" t="s">
        <v>1162</v>
      </c>
      <c r="Y2930" s="96">
        <v>1</v>
      </c>
    </row>
    <row r="2931" spans="6:25" s="71" customFormat="1" ht="56.25" outlineLevel="4" x14ac:dyDescent="0.2">
      <c r="F2931" s="207"/>
      <c r="G2931" s="208"/>
      <c r="H2931" s="19" t="s">
        <v>1053</v>
      </c>
      <c r="I2931" s="228" t="s">
        <v>3633</v>
      </c>
      <c r="J2931" s="221"/>
      <c r="K2931" s="221"/>
      <c r="L2931" s="221"/>
      <c r="M2931" s="221"/>
      <c r="N2931" s="245"/>
      <c r="O2931" s="231"/>
      <c r="P2931" s="209"/>
      <c r="Q2931" s="210"/>
      <c r="R2931" s="209"/>
      <c r="S2931" s="210"/>
      <c r="T2931" s="211"/>
      <c r="U2931" s="211"/>
      <c r="V2931" s="211"/>
      <c r="W2931" s="212"/>
      <c r="X2931" s="212"/>
      <c r="Y2931" s="212"/>
    </row>
    <row r="2932" spans="6:25" s="71" customFormat="1" ht="6" customHeight="1" outlineLevel="4" x14ac:dyDescent="0.2">
      <c r="F2932" s="207"/>
      <c r="G2932" s="208"/>
      <c r="H2932" s="20"/>
      <c r="I2932" s="212"/>
      <c r="J2932" s="208"/>
      <c r="K2932" s="213"/>
      <c r="L2932" s="214"/>
      <c r="M2932" s="213"/>
      <c r="N2932" s="241"/>
      <c r="O2932" s="214"/>
      <c r="P2932" s="209"/>
      <c r="Q2932" s="210"/>
      <c r="R2932" s="209"/>
      <c r="S2932" s="210"/>
      <c r="T2932" s="211"/>
      <c r="U2932" s="211"/>
      <c r="V2932" s="211"/>
      <c r="W2932" s="212"/>
      <c r="X2932" s="212"/>
      <c r="Y2932" s="212"/>
    </row>
    <row r="2933" spans="6:25" s="6" customFormat="1" ht="12.75" customHeight="1" outlineLevel="4" x14ac:dyDescent="0.2">
      <c r="F2933" s="7"/>
      <c r="G2933" s="8"/>
      <c r="H2933" s="8"/>
      <c r="I2933" s="217"/>
      <c r="J2933" s="218"/>
      <c r="K2933" s="219"/>
      <c r="L2933" s="220"/>
      <c r="M2933" s="219"/>
      <c r="N2933" s="242"/>
      <c r="O2933" s="11"/>
      <c r="P2933" s="12"/>
      <c r="Q2933" s="11"/>
      <c r="R2933" s="11"/>
      <c r="S2933" s="11"/>
      <c r="T2933" s="5" t="s">
        <v>14</v>
      </c>
      <c r="U2933" s="11"/>
      <c r="V2933" s="11"/>
      <c r="W2933" s="11"/>
    </row>
    <row r="2934" spans="6:25" s="60" customFormat="1" ht="16.5" customHeight="1" outlineLevel="3" x14ac:dyDescent="0.2">
      <c r="F2934" s="61"/>
      <c r="G2934" s="62"/>
      <c r="H2934" s="63"/>
      <c r="I2934" s="227" t="s">
        <v>3671</v>
      </c>
      <c r="J2934" s="62"/>
      <c r="K2934" s="64"/>
      <c r="L2934" s="65"/>
      <c r="M2934" s="64"/>
      <c r="N2934" s="239"/>
      <c r="O2934" s="65">
        <f>SUBTOTAL(9,O2935:O3207)</f>
        <v>0</v>
      </c>
      <c r="P2934" s="67"/>
      <c r="Q2934" s="68">
        <f>SUBTOTAL(9,Q2935:Q3207)</f>
        <v>14.341602462830334</v>
      </c>
      <c r="R2934" s="65"/>
      <c r="S2934" s="68">
        <f>SUBTOTAL(9,S2935:S3207)</f>
        <v>9.0792520000000003</v>
      </c>
      <c r="T2934" s="69" t="s">
        <v>14</v>
      </c>
      <c r="U2934" s="66">
        <f>SUBTOTAL(9,U2935:U3207)</f>
        <v>0</v>
      </c>
      <c r="V2934" s="66">
        <f>SUBTOTAL(9,V2935:V3207)</f>
        <v>0</v>
      </c>
      <c r="W2934" s="70"/>
      <c r="Y2934" s="66">
        <f>SUBTOTAL(9,Y2935:Y3207)</f>
        <v>32</v>
      </c>
    </row>
    <row r="2935" spans="6:25" s="205" customFormat="1" ht="12" outlineLevel="4" x14ac:dyDescent="0.2">
      <c r="F2935" s="72">
        <v>273</v>
      </c>
      <c r="G2935" s="73" t="s">
        <v>34</v>
      </c>
      <c r="H2935" s="74" t="s">
        <v>628</v>
      </c>
      <c r="I2935" s="75" t="s">
        <v>2235</v>
      </c>
      <c r="J2935" s="73" t="s">
        <v>38</v>
      </c>
      <c r="K2935" s="76">
        <v>2709.4639999999999</v>
      </c>
      <c r="L2935" s="77">
        <v>0</v>
      </c>
      <c r="M2935" s="206">
        <v>2709.4639999999999</v>
      </c>
      <c r="N2935" s="232"/>
      <c r="O2935" s="77">
        <f>M2935*N2935</f>
        <v>0</v>
      </c>
      <c r="P2935" s="79"/>
      <c r="Q2935" s="80">
        <f>M2935*P2935</f>
        <v>0</v>
      </c>
      <c r="R2935" s="79">
        <v>2E-3</v>
      </c>
      <c r="S2935" s="80">
        <f>M2935*R2935</f>
        <v>5.4189280000000002</v>
      </c>
      <c r="T2935" s="78">
        <v>15</v>
      </c>
      <c r="U2935" s="78">
        <f>O2935*(T2935/100)</f>
        <v>0</v>
      </c>
      <c r="V2935" s="78">
        <f>O2935+U2935</f>
        <v>0</v>
      </c>
      <c r="W2935" s="75"/>
      <c r="X2935" s="96" t="s">
        <v>1261</v>
      </c>
      <c r="Y2935" s="96">
        <v>1</v>
      </c>
    </row>
    <row r="2936" spans="6:25" s="71" customFormat="1" ht="22.5" outlineLevel="4" x14ac:dyDescent="0.2">
      <c r="F2936" s="207"/>
      <c r="G2936" s="208"/>
      <c r="H2936" s="19" t="s">
        <v>1053</v>
      </c>
      <c r="I2936" s="228" t="s">
        <v>2756</v>
      </c>
      <c r="J2936" s="221"/>
      <c r="K2936" s="221"/>
      <c r="L2936" s="221"/>
      <c r="M2936" s="221"/>
      <c r="N2936" s="245"/>
      <c r="O2936" s="231"/>
      <c r="P2936" s="209"/>
      <c r="Q2936" s="210"/>
      <c r="R2936" s="209"/>
      <c r="S2936" s="210"/>
      <c r="T2936" s="211"/>
      <c r="U2936" s="211"/>
      <c r="V2936" s="211"/>
      <c r="W2936" s="212"/>
      <c r="X2936" s="212"/>
      <c r="Y2936" s="212"/>
    </row>
    <row r="2937" spans="6:25" s="71" customFormat="1" ht="6" customHeight="1" outlineLevel="4" x14ac:dyDescent="0.2">
      <c r="F2937" s="207"/>
      <c r="G2937" s="208"/>
      <c r="H2937" s="20"/>
      <c r="I2937" s="212"/>
      <c r="J2937" s="208"/>
      <c r="K2937" s="213"/>
      <c r="L2937" s="214"/>
      <c r="M2937" s="213"/>
      <c r="N2937" s="241"/>
      <c r="O2937" s="214"/>
      <c r="P2937" s="209"/>
      <c r="Q2937" s="210"/>
      <c r="R2937" s="209"/>
      <c r="S2937" s="210"/>
      <c r="T2937" s="211"/>
      <c r="U2937" s="211"/>
      <c r="V2937" s="211"/>
      <c r="W2937" s="212"/>
      <c r="X2937" s="212"/>
      <c r="Y2937" s="212"/>
    </row>
    <row r="2938" spans="6:25" s="81" customFormat="1" ht="11.25" outlineLevel="5" x14ac:dyDescent="0.2">
      <c r="F2938" s="82"/>
      <c r="G2938" s="83"/>
      <c r="H2938" s="21" t="str">
        <f t="shared" ref="H2938:H2945" si="88">IF(AND(H2937&lt;&gt;"Výkaz výměr:",I2937=""),"Výkaz výměr:","")</f>
        <v>Výkaz výměr:</v>
      </c>
      <c r="I2938" s="84" t="s">
        <v>1323</v>
      </c>
      <c r="J2938" s="215"/>
      <c r="L2938" s="85"/>
      <c r="M2938" s="216">
        <v>0</v>
      </c>
      <c r="N2938" s="244"/>
      <c r="O2938" s="85"/>
      <c r="P2938" s="86"/>
      <c r="Q2938" s="85"/>
      <c r="R2938" s="85"/>
      <c r="S2938" s="85"/>
      <c r="T2938" s="87" t="s">
        <v>14</v>
      </c>
      <c r="U2938" s="85"/>
      <c r="V2938" s="85"/>
      <c r="W2938" s="88"/>
    </row>
    <row r="2939" spans="6:25" s="81" customFormat="1" ht="22.5" outlineLevel="5" x14ac:dyDescent="0.2">
      <c r="F2939" s="82"/>
      <c r="G2939" s="83"/>
      <c r="H2939" s="21" t="str">
        <f t="shared" si="88"/>
        <v/>
      </c>
      <c r="I2939" s="84" t="s">
        <v>3160</v>
      </c>
      <c r="J2939" s="215"/>
      <c r="L2939" s="85"/>
      <c r="M2939" s="216">
        <v>0</v>
      </c>
      <c r="N2939" s="244"/>
      <c r="O2939" s="85"/>
      <c r="P2939" s="86"/>
      <c r="Q2939" s="85"/>
      <c r="R2939" s="85"/>
      <c r="S2939" s="85"/>
      <c r="T2939" s="87" t="s">
        <v>14</v>
      </c>
      <c r="U2939" s="85"/>
      <c r="V2939" s="85"/>
      <c r="W2939" s="88"/>
    </row>
    <row r="2940" spans="6:25" s="81" customFormat="1" ht="11.25" outlineLevel="5" x14ac:dyDescent="0.2">
      <c r="F2940" s="82"/>
      <c r="G2940" s="83"/>
      <c r="H2940" s="21" t="str">
        <f t="shared" si="88"/>
        <v/>
      </c>
      <c r="I2940" s="84" t="s">
        <v>198</v>
      </c>
      <c r="J2940" s="215"/>
      <c r="L2940" s="85"/>
      <c r="M2940" s="216">
        <v>102.986</v>
      </c>
      <c r="N2940" s="244"/>
      <c r="O2940" s="85"/>
      <c r="P2940" s="86"/>
      <c r="Q2940" s="85"/>
      <c r="R2940" s="85"/>
      <c r="S2940" s="85"/>
      <c r="T2940" s="87" t="s">
        <v>14</v>
      </c>
      <c r="U2940" s="85"/>
      <c r="V2940" s="85"/>
      <c r="W2940" s="88"/>
    </row>
    <row r="2941" spans="6:25" s="81" customFormat="1" ht="22.5" outlineLevel="5" x14ac:dyDescent="0.2">
      <c r="F2941" s="82"/>
      <c r="G2941" s="83"/>
      <c r="H2941" s="21" t="str">
        <f t="shared" si="88"/>
        <v/>
      </c>
      <c r="I2941" s="84" t="s">
        <v>3176</v>
      </c>
      <c r="J2941" s="215"/>
      <c r="L2941" s="85"/>
      <c r="M2941" s="216">
        <v>0</v>
      </c>
      <c r="N2941" s="244"/>
      <c r="O2941" s="85"/>
      <c r="P2941" s="86"/>
      <c r="Q2941" s="85"/>
      <c r="R2941" s="85"/>
      <c r="S2941" s="85"/>
      <c r="T2941" s="87" t="s">
        <v>14</v>
      </c>
      <c r="U2941" s="85"/>
      <c r="V2941" s="85"/>
      <c r="W2941" s="88"/>
    </row>
    <row r="2942" spans="6:25" s="81" customFormat="1" ht="11.25" outlineLevel="5" x14ac:dyDescent="0.2">
      <c r="F2942" s="82"/>
      <c r="G2942" s="83"/>
      <c r="H2942" s="21" t="str">
        <f t="shared" si="88"/>
        <v/>
      </c>
      <c r="I2942" s="84" t="s">
        <v>151</v>
      </c>
      <c r="J2942" s="215"/>
      <c r="L2942" s="85"/>
      <c r="M2942" s="216">
        <v>1727.1759999999999</v>
      </c>
      <c r="N2942" s="244"/>
      <c r="O2942" s="85"/>
      <c r="P2942" s="86"/>
      <c r="Q2942" s="85"/>
      <c r="R2942" s="85"/>
      <c r="S2942" s="85"/>
      <c r="T2942" s="87" t="s">
        <v>14</v>
      </c>
      <c r="U2942" s="85"/>
      <c r="V2942" s="85"/>
      <c r="W2942" s="88"/>
    </row>
    <row r="2943" spans="6:25" s="81" customFormat="1" ht="11.25" outlineLevel="5" x14ac:dyDescent="0.2">
      <c r="F2943" s="82"/>
      <c r="G2943" s="83"/>
      <c r="H2943" s="21" t="str">
        <f t="shared" si="88"/>
        <v/>
      </c>
      <c r="I2943" s="84" t="s">
        <v>1131</v>
      </c>
      <c r="J2943" s="215"/>
      <c r="L2943" s="85"/>
      <c r="M2943" s="216">
        <v>0</v>
      </c>
      <c r="N2943" s="244"/>
      <c r="O2943" s="85"/>
      <c r="P2943" s="86"/>
      <c r="Q2943" s="85"/>
      <c r="R2943" s="85"/>
      <c r="S2943" s="85"/>
      <c r="T2943" s="87" t="s">
        <v>14</v>
      </c>
      <c r="U2943" s="85"/>
      <c r="V2943" s="85"/>
      <c r="W2943" s="88"/>
    </row>
    <row r="2944" spans="6:25" s="81" customFormat="1" ht="22.5" outlineLevel="5" x14ac:dyDescent="0.2">
      <c r="F2944" s="82"/>
      <c r="G2944" s="83"/>
      <c r="H2944" s="21" t="str">
        <f t="shared" si="88"/>
        <v/>
      </c>
      <c r="I2944" s="84" t="s">
        <v>3189</v>
      </c>
      <c r="J2944" s="215"/>
      <c r="L2944" s="85"/>
      <c r="M2944" s="216">
        <v>0</v>
      </c>
      <c r="N2944" s="244"/>
      <c r="O2944" s="85"/>
      <c r="P2944" s="86"/>
      <c r="Q2944" s="85"/>
      <c r="R2944" s="85"/>
      <c r="S2944" s="85"/>
      <c r="T2944" s="87" t="s">
        <v>14</v>
      </c>
      <c r="U2944" s="85"/>
      <c r="V2944" s="85"/>
      <c r="W2944" s="88"/>
    </row>
    <row r="2945" spans="6:25" s="81" customFormat="1" ht="11.25" outlineLevel="5" x14ac:dyDescent="0.2">
      <c r="F2945" s="82"/>
      <c r="G2945" s="83"/>
      <c r="H2945" s="21" t="str">
        <f t="shared" si="88"/>
        <v/>
      </c>
      <c r="I2945" s="84" t="s">
        <v>148</v>
      </c>
      <c r="J2945" s="215"/>
      <c r="L2945" s="85"/>
      <c r="M2945" s="216">
        <v>879.30200000000002</v>
      </c>
      <c r="N2945" s="244"/>
      <c r="O2945" s="85"/>
      <c r="P2945" s="86"/>
      <c r="Q2945" s="85"/>
      <c r="R2945" s="85"/>
      <c r="S2945" s="85"/>
      <c r="T2945" s="87" t="s">
        <v>14</v>
      </c>
      <c r="U2945" s="85"/>
      <c r="V2945" s="85"/>
      <c r="W2945" s="88"/>
    </row>
    <row r="2946" spans="6:25" s="205" customFormat="1" ht="24" outlineLevel="4" x14ac:dyDescent="0.2">
      <c r="F2946" s="72">
        <v>274</v>
      </c>
      <c r="G2946" s="73" t="s">
        <v>34</v>
      </c>
      <c r="H2946" s="74" t="s">
        <v>629</v>
      </c>
      <c r="I2946" s="75" t="s">
        <v>3464</v>
      </c>
      <c r="J2946" s="73" t="s">
        <v>38</v>
      </c>
      <c r="K2946" s="76">
        <v>1830.162</v>
      </c>
      <c r="L2946" s="77">
        <v>0</v>
      </c>
      <c r="M2946" s="206">
        <v>1830.162</v>
      </c>
      <c r="N2946" s="232"/>
      <c r="O2946" s="77">
        <f>M2946*N2946</f>
        <v>0</v>
      </c>
      <c r="P2946" s="79"/>
      <c r="Q2946" s="80">
        <f>M2946*P2946</f>
        <v>0</v>
      </c>
      <c r="R2946" s="79">
        <v>2E-3</v>
      </c>
      <c r="S2946" s="80">
        <f>M2946*R2946</f>
        <v>3.6603240000000001</v>
      </c>
      <c r="T2946" s="78">
        <v>15</v>
      </c>
      <c r="U2946" s="78">
        <f>O2946*(T2946/100)</f>
        <v>0</v>
      </c>
      <c r="V2946" s="78">
        <f>O2946+U2946</f>
        <v>0</v>
      </c>
      <c r="W2946" s="75"/>
      <c r="X2946" s="96" t="s">
        <v>1261</v>
      </c>
      <c r="Y2946" s="96">
        <v>1</v>
      </c>
    </row>
    <row r="2947" spans="6:25" s="71" customFormat="1" ht="22.5" outlineLevel="4" x14ac:dyDescent="0.2">
      <c r="F2947" s="207"/>
      <c r="G2947" s="208"/>
      <c r="H2947" s="19" t="s">
        <v>1053</v>
      </c>
      <c r="I2947" s="228" t="s">
        <v>3465</v>
      </c>
      <c r="J2947" s="221"/>
      <c r="K2947" s="221"/>
      <c r="L2947" s="221"/>
      <c r="M2947" s="221"/>
      <c r="N2947" s="245"/>
      <c r="O2947" s="231"/>
      <c r="P2947" s="209"/>
      <c r="Q2947" s="210"/>
      <c r="R2947" s="209"/>
      <c r="S2947" s="210"/>
      <c r="T2947" s="211"/>
      <c r="U2947" s="211"/>
      <c r="V2947" s="211"/>
      <c r="W2947" s="212"/>
      <c r="X2947" s="212"/>
      <c r="Y2947" s="212"/>
    </row>
    <row r="2948" spans="6:25" s="71" customFormat="1" ht="6" customHeight="1" outlineLevel="4" x14ac:dyDescent="0.2">
      <c r="F2948" s="207"/>
      <c r="G2948" s="208"/>
      <c r="H2948" s="20"/>
      <c r="I2948" s="212"/>
      <c r="J2948" s="208"/>
      <c r="K2948" s="213"/>
      <c r="L2948" s="214"/>
      <c r="M2948" s="213"/>
      <c r="N2948" s="241"/>
      <c r="O2948" s="214"/>
      <c r="P2948" s="209"/>
      <c r="Q2948" s="210"/>
      <c r="R2948" s="209"/>
      <c r="S2948" s="210"/>
      <c r="T2948" s="211"/>
      <c r="U2948" s="211"/>
      <c r="V2948" s="211"/>
      <c r="W2948" s="212"/>
      <c r="X2948" s="212"/>
      <c r="Y2948" s="212"/>
    </row>
    <row r="2949" spans="6:25" s="81" customFormat="1" ht="22.5" outlineLevel="5" x14ac:dyDescent="0.2">
      <c r="F2949" s="82"/>
      <c r="G2949" s="83"/>
      <c r="H2949" s="21" t="str">
        <f>IF(AND(H2948&lt;&gt;"Výkaz výměr:",I2948=""),"Výkaz výměr:","")</f>
        <v>Výkaz výměr:</v>
      </c>
      <c r="I2949" s="84" t="s">
        <v>3160</v>
      </c>
      <c r="J2949" s="215"/>
      <c r="L2949" s="85"/>
      <c r="M2949" s="216">
        <v>0</v>
      </c>
      <c r="N2949" s="244"/>
      <c r="O2949" s="85"/>
      <c r="P2949" s="86"/>
      <c r="Q2949" s="85"/>
      <c r="R2949" s="85"/>
      <c r="S2949" s="85"/>
      <c r="T2949" s="87" t="s">
        <v>14</v>
      </c>
      <c r="U2949" s="85"/>
      <c r="V2949" s="85"/>
      <c r="W2949" s="88"/>
    </row>
    <row r="2950" spans="6:25" s="81" customFormat="1" ht="11.25" outlineLevel="5" x14ac:dyDescent="0.2">
      <c r="F2950" s="82"/>
      <c r="G2950" s="83"/>
      <c r="H2950" s="21" t="str">
        <f>IF(AND(H2949&lt;&gt;"Výkaz výměr:",I2949=""),"Výkaz výměr:","")</f>
        <v/>
      </c>
      <c r="I2950" s="84" t="s">
        <v>198</v>
      </c>
      <c r="J2950" s="215"/>
      <c r="L2950" s="85"/>
      <c r="M2950" s="216">
        <v>102.986</v>
      </c>
      <c r="N2950" s="244"/>
      <c r="O2950" s="85"/>
      <c r="P2950" s="86"/>
      <c r="Q2950" s="85"/>
      <c r="R2950" s="85"/>
      <c r="S2950" s="85"/>
      <c r="T2950" s="87" t="s">
        <v>14</v>
      </c>
      <c r="U2950" s="85"/>
      <c r="V2950" s="85"/>
      <c r="W2950" s="88"/>
    </row>
    <row r="2951" spans="6:25" s="81" customFormat="1" ht="22.5" outlineLevel="5" x14ac:dyDescent="0.2">
      <c r="F2951" s="82"/>
      <c r="G2951" s="83"/>
      <c r="H2951" s="21" t="str">
        <f>IF(AND(H2950&lt;&gt;"Výkaz výměr:",I2950=""),"Výkaz výměr:","")</f>
        <v/>
      </c>
      <c r="I2951" s="84" t="s">
        <v>3176</v>
      </c>
      <c r="J2951" s="215"/>
      <c r="L2951" s="85"/>
      <c r="M2951" s="216">
        <v>0</v>
      </c>
      <c r="N2951" s="244"/>
      <c r="O2951" s="85"/>
      <c r="P2951" s="86"/>
      <c r="Q2951" s="85"/>
      <c r="R2951" s="85"/>
      <c r="S2951" s="85"/>
      <c r="T2951" s="87" t="s">
        <v>14</v>
      </c>
      <c r="U2951" s="85"/>
      <c r="V2951" s="85"/>
      <c r="W2951" s="88"/>
    </row>
    <row r="2952" spans="6:25" s="81" customFormat="1" ht="11.25" outlineLevel="5" x14ac:dyDescent="0.2">
      <c r="F2952" s="82"/>
      <c r="G2952" s="83"/>
      <c r="H2952" s="21" t="str">
        <f>IF(AND(H2951&lt;&gt;"Výkaz výměr:",I2951=""),"Výkaz výměr:","")</f>
        <v/>
      </c>
      <c r="I2952" s="84" t="s">
        <v>151</v>
      </c>
      <c r="J2952" s="215"/>
      <c r="L2952" s="85"/>
      <c r="M2952" s="216">
        <v>1727.1759999999999</v>
      </c>
      <c r="N2952" s="244"/>
      <c r="O2952" s="85"/>
      <c r="P2952" s="86"/>
      <c r="Q2952" s="85"/>
      <c r="R2952" s="85"/>
      <c r="S2952" s="85"/>
      <c r="T2952" s="87" t="s">
        <v>14</v>
      </c>
      <c r="U2952" s="85"/>
      <c r="V2952" s="85"/>
      <c r="W2952" s="88"/>
    </row>
    <row r="2953" spans="6:25" s="205" customFormat="1" ht="24" outlineLevel="4" x14ac:dyDescent="0.2">
      <c r="F2953" s="72">
        <v>275</v>
      </c>
      <c r="G2953" s="73" t="s">
        <v>34</v>
      </c>
      <c r="H2953" s="74" t="s">
        <v>630</v>
      </c>
      <c r="I2953" s="75" t="s">
        <v>3016</v>
      </c>
      <c r="J2953" s="73" t="s">
        <v>38</v>
      </c>
      <c r="K2953" s="76">
        <v>879.30179999999984</v>
      </c>
      <c r="L2953" s="77"/>
      <c r="M2953" s="206">
        <v>879.30179999999984</v>
      </c>
      <c r="N2953" s="232"/>
      <c r="O2953" s="77">
        <f>M2953*N2953</f>
        <v>0</v>
      </c>
      <c r="P2953" s="79">
        <v>8.8000000000000003E-4</v>
      </c>
      <c r="Q2953" s="80">
        <f>M2953*P2953</f>
        <v>0.77378558399999986</v>
      </c>
      <c r="R2953" s="79"/>
      <c r="S2953" s="80">
        <f>M2953*R2953</f>
        <v>0</v>
      </c>
      <c r="T2953" s="78">
        <v>15</v>
      </c>
      <c r="U2953" s="78">
        <f>O2953*(T2953/100)</f>
        <v>0</v>
      </c>
      <c r="V2953" s="78">
        <f>O2953+U2953</f>
        <v>0</v>
      </c>
      <c r="W2953" s="75"/>
      <c r="X2953" s="96" t="s">
        <v>1162</v>
      </c>
      <c r="Y2953" s="96">
        <v>1</v>
      </c>
    </row>
    <row r="2954" spans="6:25" s="71" customFormat="1" ht="33.75" outlineLevel="4" x14ac:dyDescent="0.2">
      <c r="F2954" s="207"/>
      <c r="G2954" s="208"/>
      <c r="H2954" s="19" t="s">
        <v>1053</v>
      </c>
      <c r="I2954" s="228" t="s">
        <v>3241</v>
      </c>
      <c r="J2954" s="221"/>
      <c r="K2954" s="221"/>
      <c r="L2954" s="221"/>
      <c r="M2954" s="221"/>
      <c r="N2954" s="245"/>
      <c r="O2954" s="231"/>
      <c r="P2954" s="209"/>
      <c r="Q2954" s="210"/>
      <c r="R2954" s="209"/>
      <c r="S2954" s="210"/>
      <c r="T2954" s="211"/>
      <c r="U2954" s="211"/>
      <c r="V2954" s="211"/>
      <c r="W2954" s="212"/>
      <c r="X2954" s="212"/>
      <c r="Y2954" s="212"/>
    </row>
    <row r="2955" spans="6:25" s="71" customFormat="1" ht="6" customHeight="1" outlineLevel="4" x14ac:dyDescent="0.2">
      <c r="F2955" s="207"/>
      <c r="G2955" s="208"/>
      <c r="H2955" s="20"/>
      <c r="I2955" s="212"/>
      <c r="J2955" s="208"/>
      <c r="K2955" s="213"/>
      <c r="L2955" s="214"/>
      <c r="M2955" s="213"/>
      <c r="N2955" s="241"/>
      <c r="O2955" s="214"/>
      <c r="P2955" s="209"/>
      <c r="Q2955" s="210"/>
      <c r="R2955" s="209"/>
      <c r="S2955" s="210"/>
      <c r="T2955" s="211"/>
      <c r="U2955" s="211"/>
      <c r="V2955" s="211"/>
      <c r="W2955" s="212"/>
      <c r="X2955" s="212"/>
      <c r="Y2955" s="212"/>
    </row>
    <row r="2956" spans="6:25" s="81" customFormat="1" ht="11.25" outlineLevel="5" x14ac:dyDescent="0.2">
      <c r="F2956" s="82"/>
      <c r="G2956" s="83"/>
      <c r="H2956" s="21" t="str">
        <f>IF(AND(H2955&lt;&gt;"Výkaz výměr:",I2955=""),"Výkaz výměr:","")</f>
        <v>Výkaz výměr:</v>
      </c>
      <c r="I2956" s="84" t="s">
        <v>1131</v>
      </c>
      <c r="J2956" s="215"/>
      <c r="L2956" s="85"/>
      <c r="M2956" s="216">
        <v>0</v>
      </c>
      <c r="N2956" s="244"/>
      <c r="O2956" s="85"/>
      <c r="P2956" s="86"/>
      <c r="Q2956" s="85"/>
      <c r="R2956" s="85"/>
      <c r="S2956" s="85"/>
      <c r="T2956" s="87" t="s">
        <v>14</v>
      </c>
      <c r="U2956" s="85"/>
      <c r="V2956" s="85"/>
      <c r="W2956" s="88"/>
    </row>
    <row r="2957" spans="6:25" s="81" customFormat="1" ht="11.25" outlineLevel="5" x14ac:dyDescent="0.2">
      <c r="F2957" s="82"/>
      <c r="G2957" s="83"/>
      <c r="H2957" s="21" t="str">
        <f>IF(AND(H2956&lt;&gt;"Výkaz výměr:",I2956=""),"Výkaz výměr:","")</f>
        <v/>
      </c>
      <c r="I2957" s="84" t="s">
        <v>1376</v>
      </c>
      <c r="J2957" s="215"/>
      <c r="L2957" s="85"/>
      <c r="M2957" s="216">
        <v>1088.1257999999998</v>
      </c>
      <c r="N2957" s="244"/>
      <c r="O2957" s="85"/>
      <c r="P2957" s="86"/>
      <c r="Q2957" s="85"/>
      <c r="R2957" s="85"/>
      <c r="S2957" s="85"/>
      <c r="T2957" s="87" t="s">
        <v>14</v>
      </c>
      <c r="U2957" s="85"/>
      <c r="V2957" s="85"/>
      <c r="W2957" s="88"/>
    </row>
    <row r="2958" spans="6:25" s="81" customFormat="1" ht="11.25" outlineLevel="5" x14ac:dyDescent="0.2">
      <c r="F2958" s="82"/>
      <c r="G2958" s="83"/>
      <c r="H2958" s="21" t="str">
        <f>IF(AND(H2957&lt;&gt;"Výkaz výměr:",I2957=""),"Výkaz výměr:","")</f>
        <v/>
      </c>
      <c r="I2958" s="84" t="s">
        <v>1298</v>
      </c>
      <c r="J2958" s="215"/>
      <c r="L2958" s="85"/>
      <c r="M2958" s="216">
        <v>-98.128799999999998</v>
      </c>
      <c r="N2958" s="244"/>
      <c r="O2958" s="85"/>
      <c r="P2958" s="86"/>
      <c r="Q2958" s="85"/>
      <c r="R2958" s="85"/>
      <c r="S2958" s="85"/>
      <c r="T2958" s="87" t="s">
        <v>14</v>
      </c>
      <c r="U2958" s="85"/>
      <c r="V2958" s="85"/>
      <c r="W2958" s="88"/>
    </row>
    <row r="2959" spans="6:25" s="81" customFormat="1" ht="11.25" outlineLevel="5" x14ac:dyDescent="0.2">
      <c r="F2959" s="82"/>
      <c r="G2959" s="83"/>
      <c r="H2959" s="21" t="str">
        <f>IF(AND(H2958&lt;&gt;"Výkaz výměr:",I2958=""),"Výkaz výměr:","")</f>
        <v/>
      </c>
      <c r="I2959" s="84" t="s">
        <v>1563</v>
      </c>
      <c r="J2959" s="215"/>
      <c r="L2959" s="85"/>
      <c r="M2959" s="216">
        <v>-110.6952</v>
      </c>
      <c r="N2959" s="244"/>
      <c r="O2959" s="85"/>
      <c r="P2959" s="86"/>
      <c r="Q2959" s="85"/>
      <c r="R2959" s="85"/>
      <c r="S2959" s="85"/>
      <c r="T2959" s="87" t="s">
        <v>14</v>
      </c>
      <c r="U2959" s="85"/>
      <c r="V2959" s="85"/>
      <c r="W2959" s="88"/>
    </row>
    <row r="2960" spans="6:25" s="81" customFormat="1" ht="11.25" outlineLevel="5" x14ac:dyDescent="0.2">
      <c r="F2960" s="82"/>
      <c r="G2960" s="83"/>
      <c r="H2960" s="21" t="str">
        <f>IF(AND(H2959&lt;&gt;"Výkaz výměr:",I2959=""),"Výkaz výměr:","")</f>
        <v/>
      </c>
      <c r="I2960" s="84" t="s">
        <v>11</v>
      </c>
      <c r="J2960" s="215"/>
      <c r="L2960" s="85"/>
      <c r="M2960" s="216">
        <v>879.30179999999984</v>
      </c>
      <c r="N2960" s="244"/>
      <c r="O2960" s="85"/>
      <c r="P2960" s="86"/>
      <c r="Q2960" s="85"/>
      <c r="R2960" s="85"/>
      <c r="S2960" s="85"/>
      <c r="T2960" s="87" t="s">
        <v>14</v>
      </c>
      <c r="U2960" s="85"/>
      <c r="V2960" s="85"/>
      <c r="W2960" s="88"/>
    </row>
    <row r="2961" spans="6:25" s="205" customFormat="1" ht="24" outlineLevel="4" x14ac:dyDescent="0.2">
      <c r="F2961" s="72">
        <v>276</v>
      </c>
      <c r="G2961" s="73" t="s">
        <v>13</v>
      </c>
      <c r="H2961" s="74" t="s">
        <v>283</v>
      </c>
      <c r="I2961" s="75" t="s">
        <v>3246</v>
      </c>
      <c r="J2961" s="73" t="s">
        <v>38</v>
      </c>
      <c r="K2961" s="76">
        <v>879.30200000000002</v>
      </c>
      <c r="L2961" s="77">
        <v>15</v>
      </c>
      <c r="M2961" s="206">
        <v>1011.1973</v>
      </c>
      <c r="N2961" s="232"/>
      <c r="O2961" s="77">
        <f>M2961*N2961</f>
        <v>0</v>
      </c>
      <c r="P2961" s="79">
        <v>4.0000000000000001E-3</v>
      </c>
      <c r="Q2961" s="80">
        <f>M2961*P2961</f>
        <v>4.0447892000000003</v>
      </c>
      <c r="R2961" s="79"/>
      <c r="S2961" s="80">
        <f>M2961*R2961</f>
        <v>0</v>
      </c>
      <c r="T2961" s="78">
        <v>15</v>
      </c>
      <c r="U2961" s="78">
        <f>O2961*(T2961/100)</f>
        <v>0</v>
      </c>
      <c r="V2961" s="78">
        <f>O2961+U2961</f>
        <v>0</v>
      </c>
      <c r="W2961" s="75" t="s">
        <v>2422</v>
      </c>
      <c r="X2961" s="96" t="s">
        <v>1123</v>
      </c>
      <c r="Y2961" s="96">
        <v>1</v>
      </c>
    </row>
    <row r="2962" spans="6:25" s="71" customFormat="1" ht="12" outlineLevel="4" x14ac:dyDescent="0.2">
      <c r="F2962" s="207"/>
      <c r="G2962" s="208"/>
      <c r="H2962" s="19" t="s">
        <v>1053</v>
      </c>
      <c r="I2962" s="228"/>
      <c r="J2962" s="221"/>
      <c r="K2962" s="221"/>
      <c r="L2962" s="221"/>
      <c r="M2962" s="221"/>
      <c r="N2962" s="245"/>
      <c r="O2962" s="231"/>
      <c r="P2962" s="209"/>
      <c r="Q2962" s="210"/>
      <c r="R2962" s="209"/>
      <c r="S2962" s="210"/>
      <c r="T2962" s="211"/>
      <c r="U2962" s="211"/>
      <c r="V2962" s="211"/>
      <c r="W2962" s="212"/>
      <c r="X2962" s="212"/>
      <c r="Y2962" s="212"/>
    </row>
    <row r="2963" spans="6:25" s="71" customFormat="1" ht="6" customHeight="1" outlineLevel="4" x14ac:dyDescent="0.2">
      <c r="F2963" s="207"/>
      <c r="G2963" s="208"/>
      <c r="H2963" s="20"/>
      <c r="I2963" s="212"/>
      <c r="J2963" s="208"/>
      <c r="K2963" s="213"/>
      <c r="L2963" s="214"/>
      <c r="M2963" s="213"/>
      <c r="N2963" s="241"/>
      <c r="O2963" s="214"/>
      <c r="P2963" s="209"/>
      <c r="Q2963" s="210"/>
      <c r="R2963" s="209"/>
      <c r="S2963" s="210"/>
      <c r="T2963" s="211"/>
      <c r="U2963" s="211"/>
      <c r="V2963" s="211"/>
      <c r="W2963" s="212"/>
      <c r="X2963" s="212"/>
      <c r="Y2963" s="212"/>
    </row>
    <row r="2964" spans="6:25" s="81" customFormat="1" ht="22.5" outlineLevel="5" x14ac:dyDescent="0.2">
      <c r="F2964" s="82"/>
      <c r="G2964" s="83"/>
      <c r="H2964" s="21" t="str">
        <f>IF(AND(H2963&lt;&gt;"Výkaz výměr:",I2963=""),"Výkaz výměr:","")</f>
        <v>Výkaz výměr:</v>
      </c>
      <c r="I2964" s="84" t="s">
        <v>3271</v>
      </c>
      <c r="J2964" s="215"/>
      <c r="L2964" s="85"/>
      <c r="M2964" s="216">
        <v>0</v>
      </c>
      <c r="N2964" s="244"/>
      <c r="O2964" s="85"/>
      <c r="P2964" s="86"/>
      <c r="Q2964" s="85"/>
      <c r="R2964" s="85"/>
      <c r="S2964" s="85"/>
      <c r="T2964" s="87" t="s">
        <v>14</v>
      </c>
      <c r="U2964" s="85"/>
      <c r="V2964" s="85"/>
      <c r="W2964" s="88"/>
    </row>
    <row r="2965" spans="6:25" s="81" customFormat="1" ht="11.25" outlineLevel="5" x14ac:dyDescent="0.2">
      <c r="F2965" s="82"/>
      <c r="G2965" s="83"/>
      <c r="H2965" s="21" t="str">
        <f>IF(AND(H2964&lt;&gt;"Výkaz výměr:",I2964=""),"Výkaz výměr:","")</f>
        <v/>
      </c>
      <c r="I2965" s="84" t="s">
        <v>148</v>
      </c>
      <c r="J2965" s="215"/>
      <c r="L2965" s="85"/>
      <c r="M2965" s="216">
        <v>879.30200000000002</v>
      </c>
      <c r="N2965" s="244"/>
      <c r="O2965" s="85"/>
      <c r="P2965" s="86"/>
      <c r="Q2965" s="85"/>
      <c r="R2965" s="85"/>
      <c r="S2965" s="85"/>
      <c r="T2965" s="87" t="s">
        <v>14</v>
      </c>
      <c r="U2965" s="85"/>
      <c r="V2965" s="85"/>
      <c r="W2965" s="88"/>
    </row>
    <row r="2966" spans="6:25" s="205" customFormat="1" ht="24" outlineLevel="4" x14ac:dyDescent="0.2">
      <c r="F2966" s="72">
        <v>277</v>
      </c>
      <c r="G2966" s="73" t="s">
        <v>34</v>
      </c>
      <c r="H2966" s="74" t="s">
        <v>631</v>
      </c>
      <c r="I2966" s="75" t="s">
        <v>3185</v>
      </c>
      <c r="J2966" s="73" t="s">
        <v>38</v>
      </c>
      <c r="K2966" s="76">
        <v>194.59960000000001</v>
      </c>
      <c r="L2966" s="77">
        <v>0</v>
      </c>
      <c r="M2966" s="206">
        <v>194.59960000000001</v>
      </c>
      <c r="N2966" s="232"/>
      <c r="O2966" s="77">
        <f>M2966*N2966</f>
        <v>0</v>
      </c>
      <c r="P2966" s="79"/>
      <c r="Q2966" s="80">
        <f>M2966*P2966</f>
        <v>0</v>
      </c>
      <c r="R2966" s="79"/>
      <c r="S2966" s="80">
        <f>M2966*R2966</f>
        <v>0</v>
      </c>
      <c r="T2966" s="78">
        <v>15</v>
      </c>
      <c r="U2966" s="78">
        <f>O2966*(T2966/100)</f>
        <v>0</v>
      </c>
      <c r="V2966" s="78">
        <f>O2966+U2966</f>
        <v>0</v>
      </c>
      <c r="W2966" s="75"/>
      <c r="X2966" s="96" t="s">
        <v>1162</v>
      </c>
      <c r="Y2966" s="96">
        <v>1</v>
      </c>
    </row>
    <row r="2967" spans="6:25" s="71" customFormat="1" ht="56.25" outlineLevel="4" x14ac:dyDescent="0.2">
      <c r="F2967" s="207"/>
      <c r="G2967" s="208"/>
      <c r="H2967" s="19" t="s">
        <v>1053</v>
      </c>
      <c r="I2967" s="228" t="s">
        <v>3623</v>
      </c>
      <c r="J2967" s="221"/>
      <c r="K2967" s="221"/>
      <c r="L2967" s="221"/>
      <c r="M2967" s="221"/>
      <c r="N2967" s="245"/>
      <c r="O2967" s="231"/>
      <c r="P2967" s="209"/>
      <c r="Q2967" s="210"/>
      <c r="R2967" s="209"/>
      <c r="S2967" s="210"/>
      <c r="T2967" s="211"/>
      <c r="U2967" s="211"/>
      <c r="V2967" s="211"/>
      <c r="W2967" s="212"/>
      <c r="X2967" s="212"/>
      <c r="Y2967" s="212"/>
    </row>
    <row r="2968" spans="6:25" s="71" customFormat="1" ht="6" customHeight="1" outlineLevel="4" x14ac:dyDescent="0.2">
      <c r="F2968" s="207"/>
      <c r="G2968" s="208"/>
      <c r="H2968" s="20"/>
      <c r="I2968" s="212"/>
      <c r="J2968" s="208"/>
      <c r="K2968" s="213"/>
      <c r="L2968" s="214"/>
      <c r="M2968" s="213"/>
      <c r="N2968" s="241"/>
      <c r="O2968" s="214"/>
      <c r="P2968" s="209"/>
      <c r="Q2968" s="210"/>
      <c r="R2968" s="209"/>
      <c r="S2968" s="210"/>
      <c r="T2968" s="211"/>
      <c r="U2968" s="211"/>
      <c r="V2968" s="211"/>
      <c r="W2968" s="212"/>
      <c r="X2968" s="212"/>
      <c r="Y2968" s="212"/>
    </row>
    <row r="2969" spans="6:25" s="81" customFormat="1" ht="11.25" outlineLevel="5" x14ac:dyDescent="0.2">
      <c r="F2969" s="82"/>
      <c r="G2969" s="83"/>
      <c r="H2969" s="21" t="str">
        <f t="shared" ref="H2969:H2978" si="89">IF(AND(H2968&lt;&gt;"Výkaz výměr:",I2968=""),"Výkaz výměr:","")</f>
        <v>Výkaz výměr:</v>
      </c>
      <c r="I2969" s="84" t="s">
        <v>2069</v>
      </c>
      <c r="J2969" s="215"/>
      <c r="L2969" s="85"/>
      <c r="M2969" s="216">
        <v>0</v>
      </c>
      <c r="N2969" s="244"/>
      <c r="O2969" s="85"/>
      <c r="P2969" s="86"/>
      <c r="Q2969" s="85"/>
      <c r="R2969" s="85"/>
      <c r="S2969" s="85"/>
      <c r="T2969" s="87" t="s">
        <v>14</v>
      </c>
      <c r="U2969" s="85"/>
      <c r="V2969" s="85"/>
      <c r="W2969" s="88"/>
    </row>
    <row r="2970" spans="6:25" s="81" customFormat="1" ht="11.25" outlineLevel="5" x14ac:dyDescent="0.2">
      <c r="F2970" s="82"/>
      <c r="G2970" s="83"/>
      <c r="H2970" s="21" t="str">
        <f t="shared" si="89"/>
        <v/>
      </c>
      <c r="I2970" s="84" t="s">
        <v>1251</v>
      </c>
      <c r="J2970" s="215"/>
      <c r="L2970" s="85"/>
      <c r="M2970" s="216">
        <v>64.722999999999999</v>
      </c>
      <c r="N2970" s="244"/>
      <c r="O2970" s="85"/>
      <c r="P2970" s="86"/>
      <c r="Q2970" s="85"/>
      <c r="R2970" s="85"/>
      <c r="S2970" s="85"/>
      <c r="T2970" s="87" t="s">
        <v>14</v>
      </c>
      <c r="U2970" s="85"/>
      <c r="V2970" s="85"/>
      <c r="W2970" s="88"/>
    </row>
    <row r="2971" spans="6:25" s="81" customFormat="1" ht="11.25" outlineLevel="5" x14ac:dyDescent="0.2">
      <c r="F2971" s="82"/>
      <c r="G2971" s="83"/>
      <c r="H2971" s="21" t="str">
        <f t="shared" si="89"/>
        <v/>
      </c>
      <c r="I2971" s="84" t="s">
        <v>2029</v>
      </c>
      <c r="J2971" s="215"/>
      <c r="L2971" s="85"/>
      <c r="M2971" s="216">
        <v>0</v>
      </c>
      <c r="N2971" s="244"/>
      <c r="O2971" s="85"/>
      <c r="P2971" s="86"/>
      <c r="Q2971" s="85"/>
      <c r="R2971" s="85"/>
      <c r="S2971" s="85"/>
      <c r="T2971" s="87" t="s">
        <v>14</v>
      </c>
      <c r="U2971" s="85"/>
      <c r="V2971" s="85"/>
      <c r="W2971" s="88"/>
    </row>
    <row r="2972" spans="6:25" s="81" customFormat="1" ht="11.25" outlineLevel="5" x14ac:dyDescent="0.2">
      <c r="F2972" s="82"/>
      <c r="G2972" s="83"/>
      <c r="H2972" s="21" t="str">
        <f t="shared" si="89"/>
        <v/>
      </c>
      <c r="I2972" s="84" t="s">
        <v>1215</v>
      </c>
      <c r="J2972" s="215"/>
      <c r="L2972" s="85"/>
      <c r="M2972" s="216">
        <v>33.228000000000002</v>
      </c>
      <c r="N2972" s="244"/>
      <c r="O2972" s="85"/>
      <c r="P2972" s="86"/>
      <c r="Q2972" s="85"/>
      <c r="R2972" s="85"/>
      <c r="S2972" s="85"/>
      <c r="T2972" s="87" t="s">
        <v>14</v>
      </c>
      <c r="U2972" s="85"/>
      <c r="V2972" s="85"/>
      <c r="W2972" s="88"/>
    </row>
    <row r="2973" spans="6:25" s="81" customFormat="1" ht="11.25" outlineLevel="5" x14ac:dyDescent="0.2">
      <c r="F2973" s="82"/>
      <c r="G2973" s="83"/>
      <c r="H2973" s="21" t="str">
        <f t="shared" si="89"/>
        <v/>
      </c>
      <c r="I2973" s="84" t="s">
        <v>2071</v>
      </c>
      <c r="J2973" s="215"/>
      <c r="L2973" s="85"/>
      <c r="M2973" s="216">
        <v>0</v>
      </c>
      <c r="N2973" s="244"/>
      <c r="O2973" s="85"/>
      <c r="P2973" s="86"/>
      <c r="Q2973" s="85"/>
      <c r="R2973" s="85"/>
      <c r="S2973" s="85"/>
      <c r="T2973" s="87" t="s">
        <v>14</v>
      </c>
      <c r="U2973" s="85"/>
      <c r="V2973" s="85"/>
      <c r="W2973" s="88"/>
    </row>
    <row r="2974" spans="6:25" s="81" customFormat="1" ht="11.25" outlineLevel="5" x14ac:dyDescent="0.2">
      <c r="F2974" s="82"/>
      <c r="G2974" s="83"/>
      <c r="H2974" s="21" t="str">
        <f t="shared" si="89"/>
        <v/>
      </c>
      <c r="I2974" s="84" t="s">
        <v>1247</v>
      </c>
      <c r="J2974" s="215"/>
      <c r="L2974" s="85"/>
      <c r="M2974" s="216">
        <v>20.093</v>
      </c>
      <c r="N2974" s="244"/>
      <c r="O2974" s="85"/>
      <c r="P2974" s="86"/>
      <c r="Q2974" s="85"/>
      <c r="R2974" s="85"/>
      <c r="S2974" s="85"/>
      <c r="T2974" s="87" t="s">
        <v>14</v>
      </c>
      <c r="U2974" s="85"/>
      <c r="V2974" s="85"/>
      <c r="W2974" s="88"/>
    </row>
    <row r="2975" spans="6:25" s="81" customFormat="1" ht="11.25" outlineLevel="5" x14ac:dyDescent="0.2">
      <c r="F2975" s="82"/>
      <c r="G2975" s="83"/>
      <c r="H2975" s="21" t="str">
        <f t="shared" si="89"/>
        <v/>
      </c>
      <c r="I2975" s="84" t="s">
        <v>1662</v>
      </c>
      <c r="J2975" s="215"/>
      <c r="L2975" s="85"/>
      <c r="M2975" s="216">
        <v>0</v>
      </c>
      <c r="N2975" s="244"/>
      <c r="O2975" s="85"/>
      <c r="P2975" s="86"/>
      <c r="Q2975" s="85"/>
      <c r="R2975" s="85"/>
      <c r="S2975" s="85"/>
      <c r="T2975" s="87" t="s">
        <v>14</v>
      </c>
      <c r="U2975" s="85"/>
      <c r="V2975" s="85"/>
      <c r="W2975" s="88"/>
    </row>
    <row r="2976" spans="6:25" s="81" customFormat="1" ht="11.25" outlineLevel="5" x14ac:dyDescent="0.2">
      <c r="F2976" s="82"/>
      <c r="G2976" s="83"/>
      <c r="H2976" s="21" t="str">
        <f t="shared" si="89"/>
        <v/>
      </c>
      <c r="I2976" s="84" t="s">
        <v>1216</v>
      </c>
      <c r="J2976" s="215"/>
      <c r="L2976" s="85"/>
      <c r="M2976" s="216">
        <v>69.308000000000007</v>
      </c>
      <c r="N2976" s="244"/>
      <c r="O2976" s="85"/>
      <c r="P2976" s="86"/>
      <c r="Q2976" s="85"/>
      <c r="R2976" s="85"/>
      <c r="S2976" s="85"/>
      <c r="T2976" s="87" t="s">
        <v>14</v>
      </c>
      <c r="U2976" s="85"/>
      <c r="V2976" s="85"/>
      <c r="W2976" s="88"/>
    </row>
    <row r="2977" spans="6:25" s="81" customFormat="1" ht="11.25" outlineLevel="5" x14ac:dyDescent="0.2">
      <c r="F2977" s="82"/>
      <c r="G2977" s="83"/>
      <c r="H2977" s="21" t="str">
        <f t="shared" si="89"/>
        <v/>
      </c>
      <c r="I2977" s="84" t="s">
        <v>1139</v>
      </c>
      <c r="J2977" s="215"/>
      <c r="L2977" s="85"/>
      <c r="M2977" s="216">
        <v>0</v>
      </c>
      <c r="N2977" s="244"/>
      <c r="O2977" s="85"/>
      <c r="P2977" s="86"/>
      <c r="Q2977" s="85"/>
      <c r="R2977" s="85"/>
      <c r="S2977" s="85"/>
      <c r="T2977" s="87" t="s">
        <v>14</v>
      </c>
      <c r="U2977" s="85"/>
      <c r="V2977" s="85"/>
      <c r="W2977" s="88"/>
    </row>
    <row r="2978" spans="6:25" s="81" customFormat="1" ht="11.25" outlineLevel="5" x14ac:dyDescent="0.2">
      <c r="F2978" s="82"/>
      <c r="G2978" s="83"/>
      <c r="H2978" s="21" t="str">
        <f t="shared" si="89"/>
        <v/>
      </c>
      <c r="I2978" s="84" t="s">
        <v>1121</v>
      </c>
      <c r="J2978" s="215"/>
      <c r="L2978" s="85"/>
      <c r="M2978" s="216">
        <v>7.2476000000000003</v>
      </c>
      <c r="N2978" s="244"/>
      <c r="O2978" s="85"/>
      <c r="P2978" s="86"/>
      <c r="Q2978" s="85"/>
      <c r="R2978" s="85"/>
      <c r="S2978" s="85"/>
      <c r="T2978" s="87" t="s">
        <v>14</v>
      </c>
      <c r="U2978" s="85"/>
      <c r="V2978" s="85"/>
      <c r="W2978" s="88"/>
    </row>
    <row r="2979" spans="6:25" s="205" customFormat="1" ht="24" outlineLevel="4" x14ac:dyDescent="0.2">
      <c r="F2979" s="72">
        <v>278</v>
      </c>
      <c r="G2979" s="73" t="s">
        <v>34</v>
      </c>
      <c r="H2979" s="74" t="s">
        <v>632</v>
      </c>
      <c r="I2979" s="75" t="s">
        <v>3218</v>
      </c>
      <c r="J2979" s="73" t="s">
        <v>116</v>
      </c>
      <c r="K2979" s="76">
        <v>32</v>
      </c>
      <c r="L2979" s="77">
        <v>0</v>
      </c>
      <c r="M2979" s="206">
        <v>32</v>
      </c>
      <c r="N2979" s="232"/>
      <c r="O2979" s="77">
        <f>M2979*N2979</f>
        <v>0</v>
      </c>
      <c r="P2979" s="79">
        <v>7.4999999999999997E-3</v>
      </c>
      <c r="Q2979" s="80">
        <f>M2979*P2979</f>
        <v>0.24</v>
      </c>
      <c r="R2979" s="79"/>
      <c r="S2979" s="80">
        <f>M2979*R2979</f>
        <v>0</v>
      </c>
      <c r="T2979" s="78">
        <v>15</v>
      </c>
      <c r="U2979" s="78">
        <f>O2979*(T2979/100)</f>
        <v>0</v>
      </c>
      <c r="V2979" s="78">
        <f>O2979+U2979</f>
        <v>0</v>
      </c>
      <c r="W2979" s="75"/>
      <c r="X2979" s="96" t="s">
        <v>1162</v>
      </c>
      <c r="Y2979" s="96">
        <v>1</v>
      </c>
    </row>
    <row r="2980" spans="6:25" s="71" customFormat="1" ht="56.25" outlineLevel="4" x14ac:dyDescent="0.2">
      <c r="F2980" s="207"/>
      <c r="G2980" s="208"/>
      <c r="H2980" s="19" t="s">
        <v>1053</v>
      </c>
      <c r="I2980" s="228" t="s">
        <v>3642</v>
      </c>
      <c r="J2980" s="221"/>
      <c r="K2980" s="221"/>
      <c r="L2980" s="221"/>
      <c r="M2980" s="221"/>
      <c r="N2980" s="245"/>
      <c r="O2980" s="231"/>
      <c r="P2980" s="209"/>
      <c r="Q2980" s="210"/>
      <c r="R2980" s="209"/>
      <c r="S2980" s="210"/>
      <c r="T2980" s="211"/>
      <c r="U2980" s="211"/>
      <c r="V2980" s="211"/>
      <c r="W2980" s="212"/>
      <c r="X2980" s="212"/>
      <c r="Y2980" s="212"/>
    </row>
    <row r="2981" spans="6:25" s="71" customFormat="1" ht="6" customHeight="1" outlineLevel="4" x14ac:dyDescent="0.2">
      <c r="F2981" s="207"/>
      <c r="G2981" s="208"/>
      <c r="H2981" s="20"/>
      <c r="I2981" s="212"/>
      <c r="J2981" s="208"/>
      <c r="K2981" s="213"/>
      <c r="L2981" s="214"/>
      <c r="M2981" s="213"/>
      <c r="N2981" s="241"/>
      <c r="O2981" s="214"/>
      <c r="P2981" s="209"/>
      <c r="Q2981" s="210"/>
      <c r="R2981" s="209"/>
      <c r="S2981" s="210"/>
      <c r="T2981" s="211"/>
      <c r="U2981" s="211"/>
      <c r="V2981" s="211"/>
      <c r="W2981" s="212"/>
      <c r="X2981" s="212"/>
      <c r="Y2981" s="212"/>
    </row>
    <row r="2982" spans="6:25" s="81" customFormat="1" ht="11.25" outlineLevel="5" x14ac:dyDescent="0.2">
      <c r="F2982" s="82"/>
      <c r="G2982" s="83"/>
      <c r="H2982" s="21" t="str">
        <f>IF(AND(H2981&lt;&gt;"Výkaz výměr:",I2981=""),"Výkaz výměr:","")</f>
        <v>Výkaz výměr:</v>
      </c>
      <c r="I2982" s="84" t="s">
        <v>2363</v>
      </c>
      <c r="J2982" s="215"/>
      <c r="L2982" s="85"/>
      <c r="M2982" s="216">
        <v>0</v>
      </c>
      <c r="N2982" s="244"/>
      <c r="O2982" s="85"/>
      <c r="P2982" s="86"/>
      <c r="Q2982" s="85"/>
      <c r="R2982" s="85"/>
      <c r="S2982" s="85"/>
      <c r="T2982" s="87" t="s">
        <v>14</v>
      </c>
      <c r="U2982" s="85"/>
      <c r="V2982" s="85"/>
      <c r="W2982" s="88"/>
    </row>
    <row r="2983" spans="6:25" s="81" customFormat="1" ht="11.25" outlineLevel="5" x14ac:dyDescent="0.2">
      <c r="F2983" s="82"/>
      <c r="G2983" s="83"/>
      <c r="H2983" s="21" t="str">
        <f>IF(AND(H2982&lt;&gt;"Výkaz výměr:",I2982=""),"Výkaz výměr:","")</f>
        <v/>
      </c>
      <c r="I2983" s="84" t="s">
        <v>1129</v>
      </c>
      <c r="J2983" s="215"/>
      <c r="L2983" s="85"/>
      <c r="M2983" s="216">
        <v>0</v>
      </c>
      <c r="N2983" s="244"/>
      <c r="O2983" s="85"/>
      <c r="P2983" s="86"/>
      <c r="Q2983" s="85"/>
      <c r="R2983" s="85"/>
      <c r="S2983" s="85"/>
      <c r="T2983" s="87" t="s">
        <v>14</v>
      </c>
      <c r="U2983" s="85"/>
      <c r="V2983" s="85"/>
      <c r="W2983" s="88"/>
    </row>
    <row r="2984" spans="6:25" s="81" customFormat="1" ht="11.25" outlineLevel="5" x14ac:dyDescent="0.2">
      <c r="F2984" s="82"/>
      <c r="G2984" s="83"/>
      <c r="H2984" s="21" t="str">
        <f>IF(AND(H2983&lt;&gt;"Výkaz výměr:",I2983=""),"Výkaz výměr:","")</f>
        <v/>
      </c>
      <c r="I2984" s="84" t="s">
        <v>23</v>
      </c>
      <c r="J2984" s="215"/>
      <c r="L2984" s="85"/>
      <c r="M2984" s="216">
        <v>16</v>
      </c>
      <c r="N2984" s="244"/>
      <c r="O2984" s="85"/>
      <c r="P2984" s="86"/>
      <c r="Q2984" s="85"/>
      <c r="R2984" s="85"/>
      <c r="S2984" s="85"/>
      <c r="T2984" s="87" t="s">
        <v>14</v>
      </c>
      <c r="U2984" s="85"/>
      <c r="V2984" s="85"/>
      <c r="W2984" s="88"/>
    </row>
    <row r="2985" spans="6:25" s="81" customFormat="1" ht="11.25" outlineLevel="5" x14ac:dyDescent="0.2">
      <c r="F2985" s="82"/>
      <c r="G2985" s="83"/>
      <c r="H2985" s="21" t="str">
        <f>IF(AND(H2984&lt;&gt;"Výkaz výměr:",I2984=""),"Výkaz výměr:","")</f>
        <v/>
      </c>
      <c r="I2985" s="84" t="s">
        <v>1130</v>
      </c>
      <c r="J2985" s="215"/>
      <c r="L2985" s="85"/>
      <c r="M2985" s="216">
        <v>0</v>
      </c>
      <c r="N2985" s="244"/>
      <c r="O2985" s="85"/>
      <c r="P2985" s="86"/>
      <c r="Q2985" s="85"/>
      <c r="R2985" s="85"/>
      <c r="S2985" s="85"/>
      <c r="T2985" s="87" t="s">
        <v>14</v>
      </c>
      <c r="U2985" s="85"/>
      <c r="V2985" s="85"/>
      <c r="W2985" s="88"/>
    </row>
    <row r="2986" spans="6:25" s="81" customFormat="1" ht="11.25" outlineLevel="5" x14ac:dyDescent="0.2">
      <c r="F2986" s="82"/>
      <c r="G2986" s="83"/>
      <c r="H2986" s="21" t="str">
        <f>IF(AND(H2985&lt;&gt;"Výkaz výměr:",I2985=""),"Výkaz výměr:","")</f>
        <v/>
      </c>
      <c r="I2986" s="84" t="s">
        <v>23</v>
      </c>
      <c r="J2986" s="215"/>
      <c r="L2986" s="85"/>
      <c r="M2986" s="216">
        <v>16</v>
      </c>
      <c r="N2986" s="244"/>
      <c r="O2986" s="85"/>
      <c r="P2986" s="86"/>
      <c r="Q2986" s="85"/>
      <c r="R2986" s="85"/>
      <c r="S2986" s="85"/>
      <c r="T2986" s="87" t="s">
        <v>14</v>
      </c>
      <c r="U2986" s="85"/>
      <c r="V2986" s="85"/>
      <c r="W2986" s="88"/>
    </row>
    <row r="2987" spans="6:25" s="205" customFormat="1" ht="12" outlineLevel="4" x14ac:dyDescent="0.2">
      <c r="F2987" s="72">
        <v>279</v>
      </c>
      <c r="G2987" s="73" t="s">
        <v>13</v>
      </c>
      <c r="H2987" s="74" t="s">
        <v>521</v>
      </c>
      <c r="I2987" s="75" t="s">
        <v>2846</v>
      </c>
      <c r="J2987" s="73" t="s">
        <v>116</v>
      </c>
      <c r="K2987" s="76">
        <v>32</v>
      </c>
      <c r="L2987" s="77">
        <v>0</v>
      </c>
      <c r="M2987" s="206">
        <v>32</v>
      </c>
      <c r="N2987" s="232"/>
      <c r="O2987" s="77">
        <f>M2987*N2987</f>
        <v>0</v>
      </c>
      <c r="P2987" s="79">
        <v>1E-4</v>
      </c>
      <c r="Q2987" s="80">
        <f>M2987*P2987</f>
        <v>3.2000000000000002E-3</v>
      </c>
      <c r="R2987" s="79"/>
      <c r="S2987" s="80">
        <f>M2987*R2987</f>
        <v>0</v>
      </c>
      <c r="T2987" s="78">
        <v>15</v>
      </c>
      <c r="U2987" s="78">
        <f>O2987*(T2987/100)</f>
        <v>0</v>
      </c>
      <c r="V2987" s="78">
        <f>O2987+U2987</f>
        <v>0</v>
      </c>
      <c r="W2987" s="75"/>
      <c r="X2987" s="96" t="s">
        <v>1123</v>
      </c>
      <c r="Y2987" s="96">
        <v>1</v>
      </c>
    </row>
    <row r="2988" spans="6:25" s="71" customFormat="1" ht="12" outlineLevel="4" x14ac:dyDescent="0.2">
      <c r="F2988" s="207"/>
      <c r="G2988" s="208"/>
      <c r="H2988" s="19" t="s">
        <v>1053</v>
      </c>
      <c r="I2988" s="228"/>
      <c r="J2988" s="221"/>
      <c r="K2988" s="221"/>
      <c r="L2988" s="221"/>
      <c r="M2988" s="221"/>
      <c r="N2988" s="245"/>
      <c r="O2988" s="231"/>
      <c r="P2988" s="209"/>
      <c r="Q2988" s="210"/>
      <c r="R2988" s="209"/>
      <c r="S2988" s="210"/>
      <c r="T2988" s="211"/>
      <c r="U2988" s="211"/>
      <c r="V2988" s="211"/>
      <c r="W2988" s="212"/>
      <c r="X2988" s="212"/>
      <c r="Y2988" s="212"/>
    </row>
    <row r="2989" spans="6:25" s="71" customFormat="1" ht="6" customHeight="1" outlineLevel="4" x14ac:dyDescent="0.2">
      <c r="F2989" s="207"/>
      <c r="G2989" s="208"/>
      <c r="H2989" s="20"/>
      <c r="I2989" s="212"/>
      <c r="J2989" s="208"/>
      <c r="K2989" s="213"/>
      <c r="L2989" s="214"/>
      <c r="M2989" s="213"/>
      <c r="N2989" s="241"/>
      <c r="O2989" s="214"/>
      <c r="P2989" s="209"/>
      <c r="Q2989" s="210"/>
      <c r="R2989" s="209"/>
      <c r="S2989" s="210"/>
      <c r="T2989" s="211"/>
      <c r="U2989" s="211"/>
      <c r="V2989" s="211"/>
      <c r="W2989" s="212"/>
      <c r="X2989" s="212"/>
      <c r="Y2989" s="212"/>
    </row>
    <row r="2990" spans="6:25" s="81" customFormat="1" ht="22.5" outlineLevel="5" x14ac:dyDescent="0.2">
      <c r="F2990" s="82"/>
      <c r="G2990" s="83"/>
      <c r="H2990" s="21" t="str">
        <f>IF(AND(H2989&lt;&gt;"Výkaz výměr:",I2989=""),"Výkaz výměr:","")</f>
        <v>Výkaz výměr:</v>
      </c>
      <c r="I2990" s="84" t="s">
        <v>3379</v>
      </c>
      <c r="J2990" s="215"/>
      <c r="L2990" s="85"/>
      <c r="M2990" s="216">
        <v>0</v>
      </c>
      <c r="N2990" s="244"/>
      <c r="O2990" s="85"/>
      <c r="P2990" s="86"/>
      <c r="Q2990" s="85"/>
      <c r="R2990" s="85"/>
      <c r="S2990" s="85"/>
      <c r="T2990" s="87" t="s">
        <v>14</v>
      </c>
      <c r="U2990" s="85"/>
      <c r="V2990" s="85"/>
      <c r="W2990" s="88"/>
    </row>
    <row r="2991" spans="6:25" s="81" customFormat="1" ht="11.25" outlineLevel="5" x14ac:dyDescent="0.2">
      <c r="F2991" s="82"/>
      <c r="G2991" s="83"/>
      <c r="H2991" s="21" t="str">
        <f>IF(AND(H2990&lt;&gt;"Výkaz výměr:",I2990=""),"Výkaz výměr:","")</f>
        <v/>
      </c>
      <c r="I2991" s="84" t="s">
        <v>29</v>
      </c>
      <c r="J2991" s="215"/>
      <c r="L2991" s="85"/>
      <c r="M2991" s="216">
        <v>32</v>
      </c>
      <c r="N2991" s="244"/>
      <c r="O2991" s="85"/>
      <c r="P2991" s="86"/>
      <c r="Q2991" s="85"/>
      <c r="R2991" s="85"/>
      <c r="S2991" s="85"/>
      <c r="T2991" s="87" t="s">
        <v>14</v>
      </c>
      <c r="U2991" s="85"/>
      <c r="V2991" s="85"/>
      <c r="W2991" s="88"/>
    </row>
    <row r="2992" spans="6:25" s="205" customFormat="1" ht="12" outlineLevel="4" x14ac:dyDescent="0.2">
      <c r="F2992" s="72">
        <v>280</v>
      </c>
      <c r="G2992" s="73" t="s">
        <v>13</v>
      </c>
      <c r="H2992" s="74" t="s">
        <v>520</v>
      </c>
      <c r="I2992" s="75" t="s">
        <v>2598</v>
      </c>
      <c r="J2992" s="73" t="s">
        <v>116</v>
      </c>
      <c r="K2992" s="76">
        <v>32</v>
      </c>
      <c r="L2992" s="77">
        <v>0</v>
      </c>
      <c r="M2992" s="206">
        <v>32</v>
      </c>
      <c r="N2992" s="232"/>
      <c r="O2992" s="77">
        <f>M2992*N2992</f>
        <v>0</v>
      </c>
      <c r="P2992" s="79">
        <v>1E-4</v>
      </c>
      <c r="Q2992" s="80">
        <f>M2992*P2992</f>
        <v>3.2000000000000002E-3</v>
      </c>
      <c r="R2992" s="79"/>
      <c r="S2992" s="80">
        <f>M2992*R2992</f>
        <v>0</v>
      </c>
      <c r="T2992" s="78">
        <v>15</v>
      </c>
      <c r="U2992" s="78">
        <f>O2992*(T2992/100)</f>
        <v>0</v>
      </c>
      <c r="V2992" s="78">
        <f>O2992+U2992</f>
        <v>0</v>
      </c>
      <c r="W2992" s="75"/>
      <c r="X2992" s="96" t="s">
        <v>1123</v>
      </c>
      <c r="Y2992" s="96">
        <v>1</v>
      </c>
    </row>
    <row r="2993" spans="6:25" s="71" customFormat="1" ht="12" outlineLevel="4" x14ac:dyDescent="0.2">
      <c r="F2993" s="207"/>
      <c r="G2993" s="208"/>
      <c r="H2993" s="19" t="s">
        <v>1053</v>
      </c>
      <c r="I2993" s="228"/>
      <c r="J2993" s="221"/>
      <c r="K2993" s="221"/>
      <c r="L2993" s="221"/>
      <c r="M2993" s="221"/>
      <c r="N2993" s="245"/>
      <c r="O2993" s="231"/>
      <c r="P2993" s="209"/>
      <c r="Q2993" s="210"/>
      <c r="R2993" s="209"/>
      <c r="S2993" s="210"/>
      <c r="T2993" s="211"/>
      <c r="U2993" s="211"/>
      <c r="V2993" s="211"/>
      <c r="W2993" s="212"/>
      <c r="X2993" s="212"/>
      <c r="Y2993" s="212"/>
    </row>
    <row r="2994" spans="6:25" s="71" customFormat="1" ht="6" customHeight="1" outlineLevel="4" x14ac:dyDescent="0.2">
      <c r="F2994" s="207"/>
      <c r="G2994" s="208"/>
      <c r="H2994" s="20"/>
      <c r="I2994" s="212"/>
      <c r="J2994" s="208"/>
      <c r="K2994" s="213"/>
      <c r="L2994" s="214"/>
      <c r="M2994" s="213"/>
      <c r="N2994" s="241"/>
      <c r="O2994" s="214"/>
      <c r="P2994" s="209"/>
      <c r="Q2994" s="210"/>
      <c r="R2994" s="209"/>
      <c r="S2994" s="210"/>
      <c r="T2994" s="211"/>
      <c r="U2994" s="211"/>
      <c r="V2994" s="211"/>
      <c r="W2994" s="212"/>
      <c r="X2994" s="212"/>
      <c r="Y2994" s="212"/>
    </row>
    <row r="2995" spans="6:25" s="81" customFormat="1" ht="22.5" outlineLevel="5" x14ac:dyDescent="0.2">
      <c r="F2995" s="82"/>
      <c r="G2995" s="83"/>
      <c r="H2995" s="21" t="str">
        <f>IF(AND(H2994&lt;&gt;"Výkaz výměr:",I2994=""),"Výkaz výměr:","")</f>
        <v>Výkaz výměr:</v>
      </c>
      <c r="I2995" s="84" t="s">
        <v>3379</v>
      </c>
      <c r="J2995" s="215"/>
      <c r="L2995" s="85"/>
      <c r="M2995" s="216">
        <v>0</v>
      </c>
      <c r="N2995" s="244"/>
      <c r="O2995" s="85"/>
      <c r="P2995" s="86"/>
      <c r="Q2995" s="85"/>
      <c r="R2995" s="85"/>
      <c r="S2995" s="85"/>
      <c r="T2995" s="87" t="s">
        <v>14</v>
      </c>
      <c r="U2995" s="85"/>
      <c r="V2995" s="85"/>
      <c r="W2995" s="88"/>
    </row>
    <row r="2996" spans="6:25" s="81" customFormat="1" ht="11.25" outlineLevel="5" x14ac:dyDescent="0.2">
      <c r="F2996" s="82"/>
      <c r="G2996" s="83"/>
      <c r="H2996" s="21" t="str">
        <f>IF(AND(H2995&lt;&gt;"Výkaz výměr:",I2995=""),"Výkaz výměr:","")</f>
        <v/>
      </c>
      <c r="I2996" s="84" t="s">
        <v>29</v>
      </c>
      <c r="J2996" s="215"/>
      <c r="L2996" s="85"/>
      <c r="M2996" s="216">
        <v>32</v>
      </c>
      <c r="N2996" s="244"/>
      <c r="O2996" s="85"/>
      <c r="P2996" s="86"/>
      <c r="Q2996" s="85"/>
      <c r="R2996" s="85"/>
      <c r="S2996" s="85"/>
      <c r="T2996" s="87" t="s">
        <v>14</v>
      </c>
      <c r="U2996" s="85"/>
      <c r="V2996" s="85"/>
      <c r="W2996" s="88"/>
    </row>
    <row r="2997" spans="6:25" s="205" customFormat="1" ht="12" outlineLevel="4" x14ac:dyDescent="0.2">
      <c r="F2997" s="72">
        <v>281</v>
      </c>
      <c r="G2997" s="73" t="s">
        <v>13</v>
      </c>
      <c r="H2997" s="74" t="s">
        <v>387</v>
      </c>
      <c r="I2997" s="75" t="s">
        <v>2110</v>
      </c>
      <c r="J2997" s="73" t="s">
        <v>116</v>
      </c>
      <c r="K2997" s="76">
        <v>4.8</v>
      </c>
      <c r="L2997" s="77">
        <v>0</v>
      </c>
      <c r="M2997" s="206">
        <v>4.8</v>
      </c>
      <c r="N2997" s="232"/>
      <c r="O2997" s="77">
        <f>M2997*N2997</f>
        <v>0</v>
      </c>
      <c r="P2997" s="79">
        <v>2.9999999999999997E-4</v>
      </c>
      <c r="Q2997" s="80">
        <f>M2997*P2997</f>
        <v>1.4399999999999999E-3</v>
      </c>
      <c r="R2997" s="79"/>
      <c r="S2997" s="80">
        <f>M2997*R2997</f>
        <v>0</v>
      </c>
      <c r="T2997" s="78">
        <v>15</v>
      </c>
      <c r="U2997" s="78">
        <f>O2997*(T2997/100)</f>
        <v>0</v>
      </c>
      <c r="V2997" s="78">
        <f>O2997+U2997</f>
        <v>0</v>
      </c>
      <c r="W2997" s="75"/>
      <c r="X2997" s="96" t="s">
        <v>1162</v>
      </c>
      <c r="Y2997" s="96">
        <v>1</v>
      </c>
    </row>
    <row r="2998" spans="6:25" s="71" customFormat="1" ht="12" outlineLevel="4" x14ac:dyDescent="0.2">
      <c r="F2998" s="207"/>
      <c r="G2998" s="208"/>
      <c r="H2998" s="19" t="s">
        <v>1053</v>
      </c>
      <c r="I2998" s="228" t="s">
        <v>2547</v>
      </c>
      <c r="J2998" s="221"/>
      <c r="K2998" s="221"/>
      <c r="L2998" s="221"/>
      <c r="M2998" s="221"/>
      <c r="N2998" s="245"/>
      <c r="O2998" s="231"/>
      <c r="P2998" s="209"/>
      <c r="Q2998" s="210"/>
      <c r="R2998" s="209"/>
      <c r="S2998" s="210"/>
      <c r="T2998" s="211"/>
      <c r="U2998" s="211"/>
      <c r="V2998" s="211"/>
      <c r="W2998" s="212"/>
      <c r="X2998" s="212"/>
      <c r="Y2998" s="212"/>
    </row>
    <row r="2999" spans="6:25" s="71" customFormat="1" ht="6" customHeight="1" outlineLevel="4" x14ac:dyDescent="0.2">
      <c r="F2999" s="207"/>
      <c r="G2999" s="208"/>
      <c r="H2999" s="20"/>
      <c r="I2999" s="212"/>
      <c r="J2999" s="208"/>
      <c r="K2999" s="213"/>
      <c r="L2999" s="214"/>
      <c r="M2999" s="213"/>
      <c r="N2999" s="241"/>
      <c r="O2999" s="214"/>
      <c r="P2999" s="209"/>
      <c r="Q2999" s="210"/>
      <c r="R2999" s="209"/>
      <c r="S2999" s="210"/>
      <c r="T2999" s="211"/>
      <c r="U2999" s="211"/>
      <c r="V2999" s="211"/>
      <c r="W2999" s="212"/>
      <c r="X2999" s="212"/>
      <c r="Y2999" s="212"/>
    </row>
    <row r="3000" spans="6:25" s="81" customFormat="1" ht="22.5" outlineLevel="5" x14ac:dyDescent="0.2">
      <c r="F3000" s="82"/>
      <c r="G3000" s="83"/>
      <c r="H3000" s="21" t="str">
        <f>IF(AND(H2999&lt;&gt;"Výkaz výměr:",I2999=""),"Výkaz výměr:","")</f>
        <v>Výkaz výměr:</v>
      </c>
      <c r="I3000" s="84" t="s">
        <v>3379</v>
      </c>
      <c r="J3000" s="215"/>
      <c r="L3000" s="85"/>
      <c r="M3000" s="216">
        <v>0</v>
      </c>
      <c r="N3000" s="244"/>
      <c r="O3000" s="85"/>
      <c r="P3000" s="86"/>
      <c r="Q3000" s="85"/>
      <c r="R3000" s="85"/>
      <c r="S3000" s="85"/>
      <c r="T3000" s="87" t="s">
        <v>14</v>
      </c>
      <c r="U3000" s="85"/>
      <c r="V3000" s="85"/>
      <c r="W3000" s="88"/>
    </row>
    <row r="3001" spans="6:25" s="81" customFormat="1" ht="11.25" outlineLevel="5" x14ac:dyDescent="0.2">
      <c r="F3001" s="82"/>
      <c r="G3001" s="83"/>
      <c r="H3001" s="21" t="str">
        <f>IF(AND(H3000&lt;&gt;"Výkaz výměr:",I3000=""),"Výkaz výměr:","")</f>
        <v/>
      </c>
      <c r="I3001" s="84" t="s">
        <v>535</v>
      </c>
      <c r="J3001" s="215"/>
      <c r="L3001" s="85"/>
      <c r="M3001" s="216">
        <v>4.8</v>
      </c>
      <c r="N3001" s="244"/>
      <c r="O3001" s="85"/>
      <c r="P3001" s="86"/>
      <c r="Q3001" s="85"/>
      <c r="R3001" s="85"/>
      <c r="S3001" s="85"/>
      <c r="T3001" s="87" t="s">
        <v>14</v>
      </c>
      <c r="U3001" s="85"/>
      <c r="V3001" s="85"/>
      <c r="W3001" s="88"/>
    </row>
    <row r="3002" spans="6:25" s="205" customFormat="1" ht="24" outlineLevel="4" x14ac:dyDescent="0.2">
      <c r="F3002" s="72">
        <v>282</v>
      </c>
      <c r="G3002" s="73" t="s">
        <v>34</v>
      </c>
      <c r="H3002" s="74" t="s">
        <v>633</v>
      </c>
      <c r="I3002" s="75" t="s">
        <v>3304</v>
      </c>
      <c r="J3002" s="73" t="s">
        <v>116</v>
      </c>
      <c r="K3002" s="76">
        <v>323.61500000000001</v>
      </c>
      <c r="L3002" s="77">
        <v>0</v>
      </c>
      <c r="M3002" s="206">
        <v>323.61500000000001</v>
      </c>
      <c r="N3002" s="232"/>
      <c r="O3002" s="77">
        <f>M3002*N3002</f>
        <v>0</v>
      </c>
      <c r="P3002" s="79">
        <v>1.1199999999999999E-3</v>
      </c>
      <c r="Q3002" s="80">
        <f>M3002*P3002</f>
        <v>0.36244879999999996</v>
      </c>
      <c r="R3002" s="79"/>
      <c r="S3002" s="80">
        <f>M3002*R3002</f>
        <v>0</v>
      </c>
      <c r="T3002" s="78">
        <v>15</v>
      </c>
      <c r="U3002" s="78">
        <f>O3002*(T3002/100)</f>
        <v>0</v>
      </c>
      <c r="V3002" s="78">
        <f>O3002+U3002</f>
        <v>0</v>
      </c>
      <c r="W3002" s="75"/>
      <c r="X3002" s="96" t="s">
        <v>1162</v>
      </c>
      <c r="Y3002" s="96">
        <v>1</v>
      </c>
    </row>
    <row r="3003" spans="6:25" s="71" customFormat="1" ht="33.75" outlineLevel="4" x14ac:dyDescent="0.2">
      <c r="F3003" s="207"/>
      <c r="G3003" s="208"/>
      <c r="H3003" s="19" t="s">
        <v>1053</v>
      </c>
      <c r="I3003" s="228" t="s">
        <v>3462</v>
      </c>
      <c r="J3003" s="221"/>
      <c r="K3003" s="221"/>
      <c r="L3003" s="221"/>
      <c r="M3003" s="221"/>
      <c r="N3003" s="245"/>
      <c r="O3003" s="231"/>
      <c r="P3003" s="209"/>
      <c r="Q3003" s="210"/>
      <c r="R3003" s="209"/>
      <c r="S3003" s="210"/>
      <c r="T3003" s="211"/>
      <c r="U3003" s="211"/>
      <c r="V3003" s="211"/>
      <c r="W3003" s="212"/>
      <c r="X3003" s="212"/>
      <c r="Y3003" s="212"/>
    </row>
    <row r="3004" spans="6:25" s="71" customFormat="1" ht="6" customHeight="1" outlineLevel="4" x14ac:dyDescent="0.2">
      <c r="F3004" s="207"/>
      <c r="G3004" s="208"/>
      <c r="H3004" s="20"/>
      <c r="I3004" s="212"/>
      <c r="J3004" s="208"/>
      <c r="K3004" s="213"/>
      <c r="L3004" s="214"/>
      <c r="M3004" s="213"/>
      <c r="N3004" s="241"/>
      <c r="O3004" s="214"/>
      <c r="P3004" s="209"/>
      <c r="Q3004" s="210"/>
      <c r="R3004" s="209"/>
      <c r="S3004" s="210"/>
      <c r="T3004" s="211"/>
      <c r="U3004" s="211"/>
      <c r="V3004" s="211"/>
      <c r="W3004" s="212"/>
      <c r="X3004" s="212"/>
      <c r="Y3004" s="212"/>
    </row>
    <row r="3005" spans="6:25" s="81" customFormat="1" ht="11.25" outlineLevel="5" x14ac:dyDescent="0.2">
      <c r="F3005" s="82"/>
      <c r="G3005" s="83"/>
      <c r="H3005" s="21" t="str">
        <f t="shared" ref="H3005:H3028" si="90">IF(AND(H3004&lt;&gt;"Výkaz výměr:",I3004=""),"Výkaz výměr:","")</f>
        <v>Výkaz výměr:</v>
      </c>
      <c r="I3005" s="84" t="s">
        <v>1129</v>
      </c>
      <c r="J3005" s="215"/>
      <c r="L3005" s="85"/>
      <c r="M3005" s="216">
        <v>0</v>
      </c>
      <c r="N3005" s="244"/>
      <c r="O3005" s="85"/>
      <c r="P3005" s="86"/>
      <c r="Q3005" s="85"/>
      <c r="R3005" s="85"/>
      <c r="S3005" s="85"/>
      <c r="T3005" s="87" t="s">
        <v>14</v>
      </c>
      <c r="U3005" s="85"/>
      <c r="V3005" s="85"/>
      <c r="W3005" s="88"/>
    </row>
    <row r="3006" spans="6:25" s="81" customFormat="1" ht="11.25" outlineLevel="5" x14ac:dyDescent="0.2">
      <c r="F3006" s="82"/>
      <c r="G3006" s="83"/>
      <c r="H3006" s="21" t="str">
        <f t="shared" si="90"/>
        <v/>
      </c>
      <c r="I3006" s="84" t="s">
        <v>257</v>
      </c>
      <c r="J3006" s="215"/>
      <c r="L3006" s="85"/>
      <c r="M3006" s="216">
        <v>0</v>
      </c>
      <c r="N3006" s="244"/>
      <c r="O3006" s="85"/>
      <c r="P3006" s="86"/>
      <c r="Q3006" s="85"/>
      <c r="R3006" s="85"/>
      <c r="S3006" s="85"/>
      <c r="T3006" s="87" t="s">
        <v>14</v>
      </c>
      <c r="U3006" s="85"/>
      <c r="V3006" s="85"/>
      <c r="W3006" s="88"/>
    </row>
    <row r="3007" spans="6:25" s="81" customFormat="1" ht="11.25" outlineLevel="5" x14ac:dyDescent="0.2">
      <c r="F3007" s="82"/>
      <c r="G3007" s="83"/>
      <c r="H3007" s="21" t="str">
        <f t="shared" si="90"/>
        <v/>
      </c>
      <c r="I3007" s="84" t="s">
        <v>1723</v>
      </c>
      <c r="J3007" s="215"/>
      <c r="L3007" s="85"/>
      <c r="M3007" s="216">
        <v>74.179999999999993</v>
      </c>
      <c r="N3007" s="244"/>
      <c r="O3007" s="85"/>
      <c r="P3007" s="86"/>
      <c r="Q3007" s="85"/>
      <c r="R3007" s="85"/>
      <c r="S3007" s="85"/>
      <c r="T3007" s="87" t="s">
        <v>14</v>
      </c>
      <c r="U3007" s="85"/>
      <c r="V3007" s="85"/>
      <c r="W3007" s="88"/>
    </row>
    <row r="3008" spans="6:25" s="81" customFormat="1" ht="11.25" outlineLevel="5" x14ac:dyDescent="0.2">
      <c r="F3008" s="82"/>
      <c r="G3008" s="83"/>
      <c r="H3008" s="21" t="str">
        <f t="shared" si="90"/>
        <v/>
      </c>
      <c r="I3008" s="84" t="s">
        <v>1002</v>
      </c>
      <c r="J3008" s="215"/>
      <c r="L3008" s="85"/>
      <c r="M3008" s="216">
        <v>0</v>
      </c>
      <c r="N3008" s="244"/>
      <c r="O3008" s="85"/>
      <c r="P3008" s="86"/>
      <c r="Q3008" s="85"/>
      <c r="R3008" s="85"/>
      <c r="S3008" s="85"/>
      <c r="T3008" s="87" t="s">
        <v>14</v>
      </c>
      <c r="U3008" s="85"/>
      <c r="V3008" s="85"/>
      <c r="W3008" s="88"/>
    </row>
    <row r="3009" spans="6:23" s="81" customFormat="1" ht="11.25" outlineLevel="5" x14ac:dyDescent="0.2">
      <c r="F3009" s="82"/>
      <c r="G3009" s="83"/>
      <c r="H3009" s="21" t="str">
        <f t="shared" si="90"/>
        <v/>
      </c>
      <c r="I3009" s="84" t="s">
        <v>1956</v>
      </c>
      <c r="J3009" s="215"/>
      <c r="L3009" s="85"/>
      <c r="M3009" s="216">
        <v>16.877500000000001</v>
      </c>
      <c r="N3009" s="244"/>
      <c r="O3009" s="85"/>
      <c r="P3009" s="86"/>
      <c r="Q3009" s="85"/>
      <c r="R3009" s="85"/>
      <c r="S3009" s="85"/>
      <c r="T3009" s="87" t="s">
        <v>14</v>
      </c>
      <c r="U3009" s="85"/>
      <c r="V3009" s="85"/>
      <c r="W3009" s="88"/>
    </row>
    <row r="3010" spans="6:23" s="81" customFormat="1" ht="11.25" outlineLevel="5" x14ac:dyDescent="0.2">
      <c r="F3010" s="82"/>
      <c r="G3010" s="83"/>
      <c r="H3010" s="21" t="str">
        <f t="shared" si="90"/>
        <v/>
      </c>
      <c r="I3010" s="84" t="s">
        <v>1052</v>
      </c>
      <c r="J3010" s="215"/>
      <c r="L3010" s="85"/>
      <c r="M3010" s="216">
        <v>0</v>
      </c>
      <c r="N3010" s="244"/>
      <c r="O3010" s="85"/>
      <c r="P3010" s="86"/>
      <c r="Q3010" s="85"/>
      <c r="R3010" s="85"/>
      <c r="S3010" s="85"/>
      <c r="T3010" s="87" t="s">
        <v>14</v>
      </c>
      <c r="U3010" s="85"/>
      <c r="V3010" s="85"/>
      <c r="W3010" s="88"/>
    </row>
    <row r="3011" spans="6:23" s="81" customFormat="1" ht="11.25" outlineLevel="5" x14ac:dyDescent="0.2">
      <c r="F3011" s="82"/>
      <c r="G3011" s="83"/>
      <c r="H3011" s="21" t="str">
        <f t="shared" si="90"/>
        <v/>
      </c>
      <c r="I3011" s="84" t="s">
        <v>1178</v>
      </c>
      <c r="J3011" s="215"/>
      <c r="L3011" s="85"/>
      <c r="M3011" s="216">
        <v>41.8</v>
      </c>
      <c r="N3011" s="244"/>
      <c r="O3011" s="85"/>
      <c r="P3011" s="86"/>
      <c r="Q3011" s="85"/>
      <c r="R3011" s="85"/>
      <c r="S3011" s="85"/>
      <c r="T3011" s="87" t="s">
        <v>14</v>
      </c>
      <c r="U3011" s="85"/>
      <c r="V3011" s="85"/>
      <c r="W3011" s="88"/>
    </row>
    <row r="3012" spans="6:23" s="81" customFormat="1" ht="11.25" outlineLevel="5" x14ac:dyDescent="0.2">
      <c r="F3012" s="82"/>
      <c r="G3012" s="83"/>
      <c r="H3012" s="21" t="str">
        <f t="shared" si="90"/>
        <v/>
      </c>
      <c r="I3012" s="84" t="s">
        <v>1176</v>
      </c>
      <c r="J3012" s="215"/>
      <c r="L3012" s="85"/>
      <c r="M3012" s="216">
        <v>18</v>
      </c>
      <c r="N3012" s="244"/>
      <c r="O3012" s="85"/>
      <c r="P3012" s="86"/>
      <c r="Q3012" s="85"/>
      <c r="R3012" s="85"/>
      <c r="S3012" s="85"/>
      <c r="T3012" s="87" t="s">
        <v>14</v>
      </c>
      <c r="U3012" s="85"/>
      <c r="V3012" s="85"/>
      <c r="W3012" s="88"/>
    </row>
    <row r="3013" spans="6:23" s="81" customFormat="1" ht="11.25" outlineLevel="5" x14ac:dyDescent="0.2">
      <c r="F3013" s="82"/>
      <c r="G3013" s="83"/>
      <c r="H3013" s="21" t="str">
        <f t="shared" si="90"/>
        <v/>
      </c>
      <c r="I3013" s="84" t="s">
        <v>1265</v>
      </c>
      <c r="J3013" s="215"/>
      <c r="L3013" s="85"/>
      <c r="M3013" s="216">
        <v>2.2999999999999998</v>
      </c>
      <c r="N3013" s="244"/>
      <c r="O3013" s="85"/>
      <c r="P3013" s="86"/>
      <c r="Q3013" s="85"/>
      <c r="R3013" s="85"/>
      <c r="S3013" s="85"/>
      <c r="T3013" s="87" t="s">
        <v>14</v>
      </c>
      <c r="U3013" s="85"/>
      <c r="V3013" s="85"/>
      <c r="W3013" s="88"/>
    </row>
    <row r="3014" spans="6:23" s="81" customFormat="1" ht="11.25" outlineLevel="5" x14ac:dyDescent="0.2">
      <c r="F3014" s="82"/>
      <c r="G3014" s="83"/>
      <c r="H3014" s="21" t="str">
        <f t="shared" si="90"/>
        <v/>
      </c>
      <c r="I3014" s="84" t="s">
        <v>1290</v>
      </c>
      <c r="J3014" s="215"/>
      <c r="L3014" s="85"/>
      <c r="M3014" s="216">
        <v>2.65</v>
      </c>
      <c r="N3014" s="244"/>
      <c r="O3014" s="85"/>
      <c r="P3014" s="86"/>
      <c r="Q3014" s="85"/>
      <c r="R3014" s="85"/>
      <c r="S3014" s="85"/>
      <c r="T3014" s="87" t="s">
        <v>14</v>
      </c>
      <c r="U3014" s="85"/>
      <c r="V3014" s="85"/>
      <c r="W3014" s="88"/>
    </row>
    <row r="3015" spans="6:23" s="81" customFormat="1" ht="11.25" outlineLevel="5" x14ac:dyDescent="0.2">
      <c r="F3015" s="82"/>
      <c r="G3015" s="83"/>
      <c r="H3015" s="21" t="str">
        <f t="shared" si="90"/>
        <v/>
      </c>
      <c r="I3015" s="84" t="s">
        <v>1390</v>
      </c>
      <c r="J3015" s="215"/>
      <c r="L3015" s="85"/>
      <c r="M3015" s="216">
        <v>6</v>
      </c>
      <c r="N3015" s="244"/>
      <c r="O3015" s="85"/>
      <c r="P3015" s="86"/>
      <c r="Q3015" s="85"/>
      <c r="R3015" s="85"/>
      <c r="S3015" s="85"/>
      <c r="T3015" s="87" t="s">
        <v>14</v>
      </c>
      <c r="U3015" s="85"/>
      <c r="V3015" s="85"/>
      <c r="W3015" s="88"/>
    </row>
    <row r="3016" spans="6:23" s="81" customFormat="1" ht="11.25" outlineLevel="5" x14ac:dyDescent="0.2">
      <c r="F3016" s="82"/>
      <c r="G3016" s="83"/>
      <c r="H3016" s="21" t="str">
        <f t="shared" si="90"/>
        <v/>
      </c>
      <c r="I3016" s="84" t="s">
        <v>11</v>
      </c>
      <c r="J3016" s="215"/>
      <c r="L3016" s="85"/>
      <c r="M3016" s="216">
        <v>161.8075</v>
      </c>
      <c r="N3016" s="244"/>
      <c r="O3016" s="85"/>
      <c r="P3016" s="86"/>
      <c r="Q3016" s="85"/>
      <c r="R3016" s="85"/>
      <c r="S3016" s="85"/>
      <c r="T3016" s="87" t="s">
        <v>14</v>
      </c>
      <c r="U3016" s="85"/>
      <c r="V3016" s="85"/>
      <c r="W3016" s="88"/>
    </row>
    <row r="3017" spans="6:23" s="81" customFormat="1" ht="11.25" outlineLevel="5" x14ac:dyDescent="0.2">
      <c r="F3017" s="82"/>
      <c r="G3017" s="83"/>
      <c r="H3017" s="21" t="str">
        <f t="shared" si="90"/>
        <v/>
      </c>
      <c r="I3017" s="84" t="s">
        <v>1130</v>
      </c>
      <c r="J3017" s="215"/>
      <c r="L3017" s="85"/>
      <c r="M3017" s="216">
        <v>0</v>
      </c>
      <c r="N3017" s="244"/>
      <c r="O3017" s="85"/>
      <c r="P3017" s="86"/>
      <c r="Q3017" s="85"/>
      <c r="R3017" s="85"/>
      <c r="S3017" s="85"/>
      <c r="T3017" s="87" t="s">
        <v>14</v>
      </c>
      <c r="U3017" s="85"/>
      <c r="V3017" s="85"/>
      <c r="W3017" s="88"/>
    </row>
    <row r="3018" spans="6:23" s="81" customFormat="1" ht="11.25" outlineLevel="5" x14ac:dyDescent="0.2">
      <c r="F3018" s="82"/>
      <c r="G3018" s="83"/>
      <c r="H3018" s="21" t="str">
        <f t="shared" si="90"/>
        <v/>
      </c>
      <c r="I3018" s="84" t="s">
        <v>257</v>
      </c>
      <c r="J3018" s="215"/>
      <c r="L3018" s="85"/>
      <c r="M3018" s="216">
        <v>0</v>
      </c>
      <c r="N3018" s="244"/>
      <c r="O3018" s="85"/>
      <c r="P3018" s="86"/>
      <c r="Q3018" s="85"/>
      <c r="R3018" s="85"/>
      <c r="S3018" s="85"/>
      <c r="T3018" s="87" t="s">
        <v>14</v>
      </c>
      <c r="U3018" s="85"/>
      <c r="V3018" s="85"/>
      <c r="W3018" s="88"/>
    </row>
    <row r="3019" spans="6:23" s="81" customFormat="1" ht="11.25" outlineLevel="5" x14ac:dyDescent="0.2">
      <c r="F3019" s="82"/>
      <c r="G3019" s="83"/>
      <c r="H3019" s="21" t="str">
        <f t="shared" si="90"/>
        <v/>
      </c>
      <c r="I3019" s="84" t="s">
        <v>1723</v>
      </c>
      <c r="J3019" s="215"/>
      <c r="L3019" s="85"/>
      <c r="M3019" s="216">
        <v>74.179999999999993</v>
      </c>
      <c r="N3019" s="244"/>
      <c r="O3019" s="85"/>
      <c r="P3019" s="86"/>
      <c r="Q3019" s="85"/>
      <c r="R3019" s="85"/>
      <c r="S3019" s="85"/>
      <c r="T3019" s="87" t="s">
        <v>14</v>
      </c>
      <c r="U3019" s="85"/>
      <c r="V3019" s="85"/>
      <c r="W3019" s="88"/>
    </row>
    <row r="3020" spans="6:23" s="81" customFormat="1" ht="11.25" outlineLevel="5" x14ac:dyDescent="0.2">
      <c r="F3020" s="82"/>
      <c r="G3020" s="83"/>
      <c r="H3020" s="21" t="str">
        <f t="shared" si="90"/>
        <v/>
      </c>
      <c r="I3020" s="84" t="s">
        <v>1002</v>
      </c>
      <c r="J3020" s="215"/>
      <c r="L3020" s="85"/>
      <c r="M3020" s="216">
        <v>0</v>
      </c>
      <c r="N3020" s="244"/>
      <c r="O3020" s="85"/>
      <c r="P3020" s="86"/>
      <c r="Q3020" s="85"/>
      <c r="R3020" s="85"/>
      <c r="S3020" s="85"/>
      <c r="T3020" s="87" t="s">
        <v>14</v>
      </c>
      <c r="U3020" s="85"/>
      <c r="V3020" s="85"/>
      <c r="W3020" s="88"/>
    </row>
    <row r="3021" spans="6:23" s="81" customFormat="1" ht="11.25" outlineLevel="5" x14ac:dyDescent="0.2">
      <c r="F3021" s="82"/>
      <c r="G3021" s="83"/>
      <c r="H3021" s="21" t="str">
        <f t="shared" si="90"/>
        <v/>
      </c>
      <c r="I3021" s="84" t="s">
        <v>1956</v>
      </c>
      <c r="J3021" s="215"/>
      <c r="L3021" s="85"/>
      <c r="M3021" s="216">
        <v>16.877500000000001</v>
      </c>
      <c r="N3021" s="244"/>
      <c r="O3021" s="85"/>
      <c r="P3021" s="86"/>
      <c r="Q3021" s="85"/>
      <c r="R3021" s="85"/>
      <c r="S3021" s="85"/>
      <c r="T3021" s="87" t="s">
        <v>14</v>
      </c>
      <c r="U3021" s="85"/>
      <c r="V3021" s="85"/>
      <c r="W3021" s="88"/>
    </row>
    <row r="3022" spans="6:23" s="81" customFormat="1" ht="11.25" outlineLevel="5" x14ac:dyDescent="0.2">
      <c r="F3022" s="82"/>
      <c r="G3022" s="83"/>
      <c r="H3022" s="21" t="str">
        <f t="shared" si="90"/>
        <v/>
      </c>
      <c r="I3022" s="84" t="s">
        <v>1052</v>
      </c>
      <c r="J3022" s="215"/>
      <c r="L3022" s="85"/>
      <c r="M3022" s="216">
        <v>0</v>
      </c>
      <c r="N3022" s="244"/>
      <c r="O3022" s="85"/>
      <c r="P3022" s="86"/>
      <c r="Q3022" s="85"/>
      <c r="R3022" s="85"/>
      <c r="S3022" s="85"/>
      <c r="T3022" s="87" t="s">
        <v>14</v>
      </c>
      <c r="U3022" s="85"/>
      <c r="V3022" s="85"/>
      <c r="W3022" s="88"/>
    </row>
    <row r="3023" spans="6:23" s="81" customFormat="1" ht="11.25" outlineLevel="5" x14ac:dyDescent="0.2">
      <c r="F3023" s="82"/>
      <c r="G3023" s="83"/>
      <c r="H3023" s="21" t="str">
        <f t="shared" si="90"/>
        <v/>
      </c>
      <c r="I3023" s="84" t="s">
        <v>1178</v>
      </c>
      <c r="J3023" s="215"/>
      <c r="L3023" s="85"/>
      <c r="M3023" s="216">
        <v>41.8</v>
      </c>
      <c r="N3023" s="244"/>
      <c r="O3023" s="85"/>
      <c r="P3023" s="86"/>
      <c r="Q3023" s="85"/>
      <c r="R3023" s="85"/>
      <c r="S3023" s="85"/>
      <c r="T3023" s="87" t="s">
        <v>14</v>
      </c>
      <c r="U3023" s="85"/>
      <c r="V3023" s="85"/>
      <c r="W3023" s="88"/>
    </row>
    <row r="3024" spans="6:23" s="81" customFormat="1" ht="11.25" outlineLevel="5" x14ac:dyDescent="0.2">
      <c r="F3024" s="82"/>
      <c r="G3024" s="83"/>
      <c r="H3024" s="21" t="str">
        <f t="shared" si="90"/>
        <v/>
      </c>
      <c r="I3024" s="84" t="s">
        <v>1176</v>
      </c>
      <c r="J3024" s="215"/>
      <c r="L3024" s="85"/>
      <c r="M3024" s="216">
        <v>18</v>
      </c>
      <c r="N3024" s="244"/>
      <c r="O3024" s="85"/>
      <c r="P3024" s="86"/>
      <c r="Q3024" s="85"/>
      <c r="R3024" s="85"/>
      <c r="S3024" s="85"/>
      <c r="T3024" s="87" t="s">
        <v>14</v>
      </c>
      <c r="U3024" s="85"/>
      <c r="V3024" s="85"/>
      <c r="W3024" s="88"/>
    </row>
    <row r="3025" spans="6:25" s="81" customFormat="1" ht="11.25" outlineLevel="5" x14ac:dyDescent="0.2">
      <c r="F3025" s="82"/>
      <c r="G3025" s="83"/>
      <c r="H3025" s="21" t="str">
        <f t="shared" si="90"/>
        <v/>
      </c>
      <c r="I3025" s="84" t="s">
        <v>1265</v>
      </c>
      <c r="J3025" s="215"/>
      <c r="L3025" s="85"/>
      <c r="M3025" s="216">
        <v>2.2999999999999998</v>
      </c>
      <c r="N3025" s="244"/>
      <c r="O3025" s="85"/>
      <c r="P3025" s="86"/>
      <c r="Q3025" s="85"/>
      <c r="R3025" s="85"/>
      <c r="S3025" s="85"/>
      <c r="T3025" s="87" t="s">
        <v>14</v>
      </c>
      <c r="U3025" s="85"/>
      <c r="V3025" s="85"/>
      <c r="W3025" s="88"/>
    </row>
    <row r="3026" spans="6:25" s="81" customFormat="1" ht="11.25" outlineLevel="5" x14ac:dyDescent="0.2">
      <c r="F3026" s="82"/>
      <c r="G3026" s="83"/>
      <c r="H3026" s="21" t="str">
        <f t="shared" si="90"/>
        <v/>
      </c>
      <c r="I3026" s="84" t="s">
        <v>1290</v>
      </c>
      <c r="J3026" s="215"/>
      <c r="L3026" s="85"/>
      <c r="M3026" s="216">
        <v>2.65</v>
      </c>
      <c r="N3026" s="244"/>
      <c r="O3026" s="85"/>
      <c r="P3026" s="86"/>
      <c r="Q3026" s="85"/>
      <c r="R3026" s="85"/>
      <c r="S3026" s="85"/>
      <c r="T3026" s="87" t="s">
        <v>14</v>
      </c>
      <c r="U3026" s="85"/>
      <c r="V3026" s="85"/>
      <c r="W3026" s="88"/>
    </row>
    <row r="3027" spans="6:25" s="81" customFormat="1" ht="11.25" outlineLevel="5" x14ac:dyDescent="0.2">
      <c r="F3027" s="82"/>
      <c r="G3027" s="83"/>
      <c r="H3027" s="21" t="str">
        <f t="shared" si="90"/>
        <v/>
      </c>
      <c r="I3027" s="84" t="s">
        <v>1390</v>
      </c>
      <c r="J3027" s="215"/>
      <c r="L3027" s="85"/>
      <c r="M3027" s="216">
        <v>6</v>
      </c>
      <c r="N3027" s="244"/>
      <c r="O3027" s="85"/>
      <c r="P3027" s="86"/>
      <c r="Q3027" s="85"/>
      <c r="R3027" s="85"/>
      <c r="S3027" s="85"/>
      <c r="T3027" s="87" t="s">
        <v>14</v>
      </c>
      <c r="U3027" s="85"/>
      <c r="V3027" s="85"/>
      <c r="W3027" s="88"/>
    </row>
    <row r="3028" spans="6:25" s="81" customFormat="1" ht="11.25" outlineLevel="5" x14ac:dyDescent="0.2">
      <c r="F3028" s="82"/>
      <c r="G3028" s="83"/>
      <c r="H3028" s="21" t="str">
        <f t="shared" si="90"/>
        <v/>
      </c>
      <c r="I3028" s="84" t="s">
        <v>11</v>
      </c>
      <c r="J3028" s="215"/>
      <c r="L3028" s="85"/>
      <c r="M3028" s="216">
        <v>161.8075</v>
      </c>
      <c r="N3028" s="244"/>
      <c r="O3028" s="85"/>
      <c r="P3028" s="86"/>
      <c r="Q3028" s="85"/>
      <c r="R3028" s="85"/>
      <c r="S3028" s="85"/>
      <c r="T3028" s="87" t="s">
        <v>14</v>
      </c>
      <c r="U3028" s="85"/>
      <c r="V3028" s="85"/>
      <c r="W3028" s="88"/>
    </row>
    <row r="3029" spans="6:25" s="205" customFormat="1" ht="24" outlineLevel="4" x14ac:dyDescent="0.2">
      <c r="F3029" s="72">
        <v>283</v>
      </c>
      <c r="G3029" s="73" t="s">
        <v>34</v>
      </c>
      <c r="H3029" s="74" t="s">
        <v>634</v>
      </c>
      <c r="I3029" s="75" t="s">
        <v>3317</v>
      </c>
      <c r="J3029" s="73" t="s">
        <v>116</v>
      </c>
      <c r="K3029" s="76">
        <v>166.14</v>
      </c>
      <c r="L3029" s="77">
        <v>0</v>
      </c>
      <c r="M3029" s="206">
        <v>166.14</v>
      </c>
      <c r="N3029" s="232"/>
      <c r="O3029" s="77">
        <f>M3029*N3029</f>
        <v>0</v>
      </c>
      <c r="P3029" s="79">
        <v>1.1199999999999999E-3</v>
      </c>
      <c r="Q3029" s="80">
        <f>M3029*P3029</f>
        <v>0.18607679999999996</v>
      </c>
      <c r="R3029" s="79"/>
      <c r="S3029" s="80">
        <f>M3029*R3029</f>
        <v>0</v>
      </c>
      <c r="T3029" s="78">
        <v>15</v>
      </c>
      <c r="U3029" s="78">
        <f>O3029*(T3029/100)</f>
        <v>0</v>
      </c>
      <c r="V3029" s="78">
        <f>O3029+U3029</f>
        <v>0</v>
      </c>
      <c r="W3029" s="75"/>
      <c r="X3029" s="96" t="s">
        <v>1162</v>
      </c>
      <c r="Y3029" s="96">
        <v>1</v>
      </c>
    </row>
    <row r="3030" spans="6:25" s="71" customFormat="1" ht="33.75" outlineLevel="4" x14ac:dyDescent="0.2">
      <c r="F3030" s="207"/>
      <c r="G3030" s="208"/>
      <c r="H3030" s="19" t="s">
        <v>1053</v>
      </c>
      <c r="I3030" s="228" t="s">
        <v>3458</v>
      </c>
      <c r="J3030" s="221"/>
      <c r="K3030" s="221"/>
      <c r="L3030" s="221"/>
      <c r="M3030" s="221"/>
      <c r="N3030" s="245"/>
      <c r="O3030" s="231"/>
      <c r="P3030" s="209"/>
      <c r="Q3030" s="210"/>
      <c r="R3030" s="209"/>
      <c r="S3030" s="210"/>
      <c r="T3030" s="211"/>
      <c r="U3030" s="211"/>
      <c r="V3030" s="211"/>
      <c r="W3030" s="212"/>
      <c r="X3030" s="212"/>
      <c r="Y3030" s="212"/>
    </row>
    <row r="3031" spans="6:25" s="71" customFormat="1" ht="6" customHeight="1" outlineLevel="4" x14ac:dyDescent="0.2">
      <c r="F3031" s="207"/>
      <c r="G3031" s="208"/>
      <c r="H3031" s="20"/>
      <c r="I3031" s="212"/>
      <c r="J3031" s="208"/>
      <c r="K3031" s="213"/>
      <c r="L3031" s="214"/>
      <c r="M3031" s="213"/>
      <c r="N3031" s="241"/>
      <c r="O3031" s="214"/>
      <c r="P3031" s="209"/>
      <c r="Q3031" s="210"/>
      <c r="R3031" s="209"/>
      <c r="S3031" s="210"/>
      <c r="T3031" s="211"/>
      <c r="U3031" s="211"/>
      <c r="V3031" s="211"/>
      <c r="W3031" s="212"/>
      <c r="X3031" s="212"/>
      <c r="Y3031" s="212"/>
    </row>
    <row r="3032" spans="6:25" s="81" customFormat="1" ht="11.25" outlineLevel="5" x14ac:dyDescent="0.2">
      <c r="F3032" s="82"/>
      <c r="G3032" s="83"/>
      <c r="H3032" s="21" t="str">
        <f t="shared" ref="H3032:H3043" si="91">IF(AND(H3031&lt;&gt;"Výkaz výměr:",I3031=""),"Výkaz výměr:","")</f>
        <v>Výkaz výměr:</v>
      </c>
      <c r="I3032" s="84" t="s">
        <v>1129</v>
      </c>
      <c r="J3032" s="215"/>
      <c r="L3032" s="85"/>
      <c r="M3032" s="216">
        <v>0</v>
      </c>
      <c r="N3032" s="244"/>
      <c r="O3032" s="85"/>
      <c r="P3032" s="86"/>
      <c r="Q3032" s="85"/>
      <c r="R3032" s="85"/>
      <c r="S3032" s="85"/>
      <c r="T3032" s="87" t="s">
        <v>14</v>
      </c>
      <c r="U3032" s="85"/>
      <c r="V3032" s="85"/>
      <c r="W3032" s="88"/>
    </row>
    <row r="3033" spans="6:25" s="81" customFormat="1" ht="11.25" outlineLevel="5" x14ac:dyDescent="0.2">
      <c r="F3033" s="82"/>
      <c r="G3033" s="83"/>
      <c r="H3033" s="21" t="str">
        <f t="shared" si="91"/>
        <v/>
      </c>
      <c r="I3033" s="84" t="s">
        <v>257</v>
      </c>
      <c r="J3033" s="215"/>
      <c r="L3033" s="85"/>
      <c r="M3033" s="216">
        <v>0</v>
      </c>
      <c r="N3033" s="244"/>
      <c r="O3033" s="85"/>
      <c r="P3033" s="86"/>
      <c r="Q3033" s="85"/>
      <c r="R3033" s="85"/>
      <c r="S3033" s="85"/>
      <c r="T3033" s="87" t="s">
        <v>14</v>
      </c>
      <c r="U3033" s="85"/>
      <c r="V3033" s="85"/>
      <c r="W3033" s="88"/>
    </row>
    <row r="3034" spans="6:25" s="81" customFormat="1" ht="11.25" outlineLevel="5" x14ac:dyDescent="0.2">
      <c r="F3034" s="82"/>
      <c r="G3034" s="83"/>
      <c r="H3034" s="21" t="str">
        <f t="shared" si="91"/>
        <v/>
      </c>
      <c r="I3034" s="84" t="s">
        <v>2205</v>
      </c>
      <c r="J3034" s="215"/>
      <c r="L3034" s="85"/>
      <c r="M3034" s="216">
        <v>66.192499999999995</v>
      </c>
      <c r="N3034" s="244"/>
      <c r="O3034" s="85"/>
      <c r="P3034" s="86"/>
      <c r="Q3034" s="85"/>
      <c r="R3034" s="85"/>
      <c r="S3034" s="85"/>
      <c r="T3034" s="87" t="s">
        <v>14</v>
      </c>
      <c r="U3034" s="85"/>
      <c r="V3034" s="85"/>
      <c r="W3034" s="88"/>
    </row>
    <row r="3035" spans="6:25" s="81" customFormat="1" ht="11.25" outlineLevel="5" x14ac:dyDescent="0.2">
      <c r="F3035" s="82"/>
      <c r="G3035" s="83"/>
      <c r="H3035" s="21" t="str">
        <f t="shared" si="91"/>
        <v/>
      </c>
      <c r="I3035" s="84" t="s">
        <v>1002</v>
      </c>
      <c r="J3035" s="215"/>
      <c r="L3035" s="85"/>
      <c r="M3035" s="216">
        <v>0</v>
      </c>
      <c r="N3035" s="244"/>
      <c r="O3035" s="85"/>
      <c r="P3035" s="86"/>
      <c r="Q3035" s="85"/>
      <c r="R3035" s="85"/>
      <c r="S3035" s="85"/>
      <c r="T3035" s="87" t="s">
        <v>14</v>
      </c>
      <c r="U3035" s="85"/>
      <c r="V3035" s="85"/>
      <c r="W3035" s="88"/>
    </row>
    <row r="3036" spans="6:25" s="81" customFormat="1" ht="11.25" outlineLevel="5" x14ac:dyDescent="0.2">
      <c r="F3036" s="82"/>
      <c r="G3036" s="83"/>
      <c r="H3036" s="21" t="str">
        <f t="shared" si="91"/>
        <v/>
      </c>
      <c r="I3036" s="84" t="s">
        <v>1956</v>
      </c>
      <c r="J3036" s="215"/>
      <c r="L3036" s="85"/>
      <c r="M3036" s="216">
        <v>16.877500000000001</v>
      </c>
      <c r="N3036" s="244"/>
      <c r="O3036" s="85"/>
      <c r="P3036" s="86"/>
      <c r="Q3036" s="85"/>
      <c r="R3036" s="85"/>
      <c r="S3036" s="85"/>
      <c r="T3036" s="87" t="s">
        <v>14</v>
      </c>
      <c r="U3036" s="85"/>
      <c r="V3036" s="85"/>
      <c r="W3036" s="88"/>
    </row>
    <row r="3037" spans="6:25" s="81" customFormat="1" ht="11.25" outlineLevel="5" x14ac:dyDescent="0.2">
      <c r="F3037" s="82"/>
      <c r="G3037" s="83"/>
      <c r="H3037" s="21" t="str">
        <f t="shared" si="91"/>
        <v/>
      </c>
      <c r="I3037" s="84" t="s">
        <v>11</v>
      </c>
      <c r="J3037" s="215"/>
      <c r="L3037" s="85"/>
      <c r="M3037" s="216">
        <v>83.07</v>
      </c>
      <c r="N3037" s="244"/>
      <c r="O3037" s="85"/>
      <c r="P3037" s="86"/>
      <c r="Q3037" s="85"/>
      <c r="R3037" s="85"/>
      <c r="S3037" s="85"/>
      <c r="T3037" s="87" t="s">
        <v>14</v>
      </c>
      <c r="U3037" s="85"/>
      <c r="V3037" s="85"/>
      <c r="W3037" s="88"/>
    </row>
    <row r="3038" spans="6:25" s="81" customFormat="1" ht="11.25" outlineLevel="5" x14ac:dyDescent="0.2">
      <c r="F3038" s="82"/>
      <c r="G3038" s="83"/>
      <c r="H3038" s="21" t="str">
        <f t="shared" si="91"/>
        <v/>
      </c>
      <c r="I3038" s="84" t="s">
        <v>1130</v>
      </c>
      <c r="J3038" s="215"/>
      <c r="L3038" s="85"/>
      <c r="M3038" s="216">
        <v>0</v>
      </c>
      <c r="N3038" s="244"/>
      <c r="O3038" s="85"/>
      <c r="P3038" s="86"/>
      <c r="Q3038" s="85"/>
      <c r="R3038" s="85"/>
      <c r="S3038" s="85"/>
      <c r="T3038" s="87" t="s">
        <v>14</v>
      </c>
      <c r="U3038" s="85"/>
      <c r="V3038" s="85"/>
      <c r="W3038" s="88"/>
    </row>
    <row r="3039" spans="6:25" s="81" customFormat="1" ht="11.25" outlineLevel="5" x14ac:dyDescent="0.2">
      <c r="F3039" s="82"/>
      <c r="G3039" s="83"/>
      <c r="H3039" s="21" t="str">
        <f t="shared" si="91"/>
        <v/>
      </c>
      <c r="I3039" s="84" t="s">
        <v>257</v>
      </c>
      <c r="J3039" s="215"/>
      <c r="L3039" s="85"/>
      <c r="M3039" s="216">
        <v>0</v>
      </c>
      <c r="N3039" s="244"/>
      <c r="O3039" s="85"/>
      <c r="P3039" s="86"/>
      <c r="Q3039" s="85"/>
      <c r="R3039" s="85"/>
      <c r="S3039" s="85"/>
      <c r="T3039" s="87" t="s">
        <v>14</v>
      </c>
      <c r="U3039" s="85"/>
      <c r="V3039" s="85"/>
      <c r="W3039" s="88"/>
    </row>
    <row r="3040" spans="6:25" s="81" customFormat="1" ht="11.25" outlineLevel="5" x14ac:dyDescent="0.2">
      <c r="F3040" s="82"/>
      <c r="G3040" s="83"/>
      <c r="H3040" s="21" t="str">
        <f t="shared" si="91"/>
        <v/>
      </c>
      <c r="I3040" s="84" t="s">
        <v>2205</v>
      </c>
      <c r="J3040" s="215"/>
      <c r="L3040" s="85"/>
      <c r="M3040" s="216">
        <v>66.192499999999995</v>
      </c>
      <c r="N3040" s="244"/>
      <c r="O3040" s="85"/>
      <c r="P3040" s="86"/>
      <c r="Q3040" s="85"/>
      <c r="R3040" s="85"/>
      <c r="S3040" s="85"/>
      <c r="T3040" s="87" t="s">
        <v>14</v>
      </c>
      <c r="U3040" s="85"/>
      <c r="V3040" s="85"/>
      <c r="W3040" s="88"/>
    </row>
    <row r="3041" spans="6:25" s="81" customFormat="1" ht="11.25" outlineLevel="5" x14ac:dyDescent="0.2">
      <c r="F3041" s="82"/>
      <c r="G3041" s="83"/>
      <c r="H3041" s="21" t="str">
        <f t="shared" si="91"/>
        <v/>
      </c>
      <c r="I3041" s="84" t="s">
        <v>1002</v>
      </c>
      <c r="J3041" s="215"/>
      <c r="L3041" s="85"/>
      <c r="M3041" s="216">
        <v>0</v>
      </c>
      <c r="N3041" s="244"/>
      <c r="O3041" s="85"/>
      <c r="P3041" s="86"/>
      <c r="Q3041" s="85"/>
      <c r="R3041" s="85"/>
      <c r="S3041" s="85"/>
      <c r="T3041" s="87" t="s">
        <v>14</v>
      </c>
      <c r="U3041" s="85"/>
      <c r="V3041" s="85"/>
      <c r="W3041" s="88"/>
    </row>
    <row r="3042" spans="6:25" s="81" customFormat="1" ht="11.25" outlineLevel="5" x14ac:dyDescent="0.2">
      <c r="F3042" s="82"/>
      <c r="G3042" s="83"/>
      <c r="H3042" s="21" t="str">
        <f t="shared" si="91"/>
        <v/>
      </c>
      <c r="I3042" s="84" t="s">
        <v>1956</v>
      </c>
      <c r="J3042" s="215"/>
      <c r="L3042" s="85"/>
      <c r="M3042" s="216">
        <v>16.877500000000001</v>
      </c>
      <c r="N3042" s="244"/>
      <c r="O3042" s="85"/>
      <c r="P3042" s="86"/>
      <c r="Q3042" s="85"/>
      <c r="R3042" s="85"/>
      <c r="S3042" s="85"/>
      <c r="T3042" s="87" t="s">
        <v>14</v>
      </c>
      <c r="U3042" s="85"/>
      <c r="V3042" s="85"/>
      <c r="W3042" s="88"/>
    </row>
    <row r="3043" spans="6:25" s="81" customFormat="1" ht="11.25" outlineLevel="5" x14ac:dyDescent="0.2">
      <c r="F3043" s="82"/>
      <c r="G3043" s="83"/>
      <c r="H3043" s="21" t="str">
        <f t="shared" si="91"/>
        <v/>
      </c>
      <c r="I3043" s="84" t="s">
        <v>11</v>
      </c>
      <c r="J3043" s="215"/>
      <c r="L3043" s="85"/>
      <c r="M3043" s="216">
        <v>83.07</v>
      </c>
      <c r="N3043" s="244"/>
      <c r="O3043" s="85"/>
      <c r="P3043" s="86"/>
      <c r="Q3043" s="85"/>
      <c r="R3043" s="85"/>
      <c r="S3043" s="85"/>
      <c r="T3043" s="87" t="s">
        <v>14</v>
      </c>
      <c r="U3043" s="85"/>
      <c r="V3043" s="85"/>
      <c r="W3043" s="88"/>
    </row>
    <row r="3044" spans="6:25" s="205" customFormat="1" ht="24" outlineLevel="4" x14ac:dyDescent="0.2">
      <c r="F3044" s="72">
        <v>284</v>
      </c>
      <c r="G3044" s="73" t="s">
        <v>34</v>
      </c>
      <c r="H3044" s="74" t="s">
        <v>635</v>
      </c>
      <c r="I3044" s="75" t="s">
        <v>3318</v>
      </c>
      <c r="J3044" s="73" t="s">
        <v>116</v>
      </c>
      <c r="K3044" s="76">
        <v>141.50000000000003</v>
      </c>
      <c r="L3044" s="77">
        <v>0</v>
      </c>
      <c r="M3044" s="206">
        <v>141.50000000000003</v>
      </c>
      <c r="N3044" s="232"/>
      <c r="O3044" s="77">
        <f>M3044*N3044</f>
        <v>0</v>
      </c>
      <c r="P3044" s="79">
        <v>8.0000000000000004E-4</v>
      </c>
      <c r="Q3044" s="80">
        <f>M3044*P3044</f>
        <v>0.11320000000000002</v>
      </c>
      <c r="R3044" s="79"/>
      <c r="S3044" s="80">
        <f>M3044*R3044</f>
        <v>0</v>
      </c>
      <c r="T3044" s="78">
        <v>15</v>
      </c>
      <c r="U3044" s="78">
        <f>O3044*(T3044/100)</f>
        <v>0</v>
      </c>
      <c r="V3044" s="78">
        <f>O3044+U3044</f>
        <v>0</v>
      </c>
      <c r="W3044" s="75"/>
      <c r="X3044" s="96" t="s">
        <v>1162</v>
      </c>
      <c r="Y3044" s="96">
        <v>1</v>
      </c>
    </row>
    <row r="3045" spans="6:25" s="71" customFormat="1" ht="33.75" outlineLevel="4" x14ac:dyDescent="0.2">
      <c r="F3045" s="207"/>
      <c r="G3045" s="208"/>
      <c r="H3045" s="19" t="s">
        <v>1053</v>
      </c>
      <c r="I3045" s="228" t="s">
        <v>3457</v>
      </c>
      <c r="J3045" s="221"/>
      <c r="K3045" s="221"/>
      <c r="L3045" s="221"/>
      <c r="M3045" s="221"/>
      <c r="N3045" s="245"/>
      <c r="O3045" s="231"/>
      <c r="P3045" s="209"/>
      <c r="Q3045" s="210"/>
      <c r="R3045" s="209"/>
      <c r="S3045" s="210"/>
      <c r="T3045" s="211"/>
      <c r="U3045" s="211"/>
      <c r="V3045" s="211"/>
      <c r="W3045" s="212"/>
      <c r="X3045" s="212"/>
      <c r="Y3045" s="212"/>
    </row>
    <row r="3046" spans="6:25" s="71" customFormat="1" ht="6" customHeight="1" outlineLevel="4" x14ac:dyDescent="0.2">
      <c r="F3046" s="207"/>
      <c r="G3046" s="208"/>
      <c r="H3046" s="20"/>
      <c r="I3046" s="212"/>
      <c r="J3046" s="208"/>
      <c r="K3046" s="213"/>
      <c r="L3046" s="214"/>
      <c r="M3046" s="213"/>
      <c r="N3046" s="241"/>
      <c r="O3046" s="214"/>
      <c r="P3046" s="209"/>
      <c r="Q3046" s="210"/>
      <c r="R3046" s="209"/>
      <c r="S3046" s="210"/>
      <c r="T3046" s="211"/>
      <c r="U3046" s="211"/>
      <c r="V3046" s="211"/>
      <c r="W3046" s="212"/>
      <c r="X3046" s="212"/>
      <c r="Y3046" s="212"/>
    </row>
    <row r="3047" spans="6:25" s="81" customFormat="1" ht="11.25" outlineLevel="5" x14ac:dyDescent="0.2">
      <c r="F3047" s="82"/>
      <c r="G3047" s="83"/>
      <c r="H3047" s="21" t="str">
        <f t="shared" ref="H3047:H3062" si="92">IF(AND(H3046&lt;&gt;"Výkaz výměr:",I3046=""),"Výkaz výměr:","")</f>
        <v>Výkaz výměr:</v>
      </c>
      <c r="I3047" s="84" t="s">
        <v>1129</v>
      </c>
      <c r="J3047" s="215"/>
      <c r="L3047" s="85"/>
      <c r="M3047" s="216">
        <v>0</v>
      </c>
      <c r="N3047" s="244"/>
      <c r="O3047" s="85"/>
      <c r="P3047" s="86"/>
      <c r="Q3047" s="85"/>
      <c r="R3047" s="85"/>
      <c r="S3047" s="85"/>
      <c r="T3047" s="87" t="s">
        <v>14</v>
      </c>
      <c r="U3047" s="85"/>
      <c r="V3047" s="85"/>
      <c r="W3047" s="88"/>
    </row>
    <row r="3048" spans="6:25" s="81" customFormat="1" ht="11.25" outlineLevel="5" x14ac:dyDescent="0.2">
      <c r="F3048" s="82"/>
      <c r="G3048" s="83"/>
      <c r="H3048" s="21" t="str">
        <f t="shared" si="92"/>
        <v/>
      </c>
      <c r="I3048" s="84" t="s">
        <v>1052</v>
      </c>
      <c r="J3048" s="215"/>
      <c r="L3048" s="85"/>
      <c r="M3048" s="216">
        <v>0</v>
      </c>
      <c r="N3048" s="244"/>
      <c r="O3048" s="85"/>
      <c r="P3048" s="86"/>
      <c r="Q3048" s="85"/>
      <c r="R3048" s="85"/>
      <c r="S3048" s="85"/>
      <c r="T3048" s="87" t="s">
        <v>14</v>
      </c>
      <c r="U3048" s="85"/>
      <c r="V3048" s="85"/>
      <c r="W3048" s="88"/>
    </row>
    <row r="3049" spans="6:25" s="81" customFormat="1" ht="11.25" outlineLevel="5" x14ac:dyDescent="0.2">
      <c r="F3049" s="82"/>
      <c r="G3049" s="83"/>
      <c r="H3049" s="21" t="str">
        <f t="shared" si="92"/>
        <v/>
      </c>
      <c r="I3049" s="84" t="s">
        <v>1178</v>
      </c>
      <c r="J3049" s="215"/>
      <c r="L3049" s="85"/>
      <c r="M3049" s="216">
        <v>41.8</v>
      </c>
      <c r="N3049" s="244"/>
      <c r="O3049" s="85"/>
      <c r="P3049" s="86"/>
      <c r="Q3049" s="85"/>
      <c r="R3049" s="85"/>
      <c r="S3049" s="85"/>
      <c r="T3049" s="87" t="s">
        <v>14</v>
      </c>
      <c r="U3049" s="85"/>
      <c r="V3049" s="85"/>
      <c r="W3049" s="88"/>
    </row>
    <row r="3050" spans="6:25" s="81" customFormat="1" ht="11.25" outlineLevel="5" x14ac:dyDescent="0.2">
      <c r="F3050" s="82"/>
      <c r="G3050" s="83"/>
      <c r="H3050" s="21" t="str">
        <f t="shared" si="92"/>
        <v/>
      </c>
      <c r="I3050" s="84" t="s">
        <v>1176</v>
      </c>
      <c r="J3050" s="215"/>
      <c r="L3050" s="85"/>
      <c r="M3050" s="216">
        <v>18</v>
      </c>
      <c r="N3050" s="244"/>
      <c r="O3050" s="85"/>
      <c r="P3050" s="86"/>
      <c r="Q3050" s="85"/>
      <c r="R3050" s="85"/>
      <c r="S3050" s="85"/>
      <c r="T3050" s="87" t="s">
        <v>14</v>
      </c>
      <c r="U3050" s="85"/>
      <c r="V3050" s="85"/>
      <c r="W3050" s="88"/>
    </row>
    <row r="3051" spans="6:25" s="81" customFormat="1" ht="11.25" outlineLevel="5" x14ac:dyDescent="0.2">
      <c r="F3051" s="82"/>
      <c r="G3051" s="83"/>
      <c r="H3051" s="21" t="str">
        <f t="shared" si="92"/>
        <v/>
      </c>
      <c r="I3051" s="84" t="s">
        <v>1265</v>
      </c>
      <c r="J3051" s="215"/>
      <c r="L3051" s="85"/>
      <c r="M3051" s="216">
        <v>2.2999999999999998</v>
      </c>
      <c r="N3051" s="244"/>
      <c r="O3051" s="85"/>
      <c r="P3051" s="86"/>
      <c r="Q3051" s="85"/>
      <c r="R3051" s="85"/>
      <c r="S3051" s="85"/>
      <c r="T3051" s="87" t="s">
        <v>14</v>
      </c>
      <c r="U3051" s="85"/>
      <c r="V3051" s="85"/>
      <c r="W3051" s="88"/>
    </row>
    <row r="3052" spans="6:25" s="81" customFormat="1" ht="11.25" outlineLevel="5" x14ac:dyDescent="0.2">
      <c r="F3052" s="82"/>
      <c r="G3052" s="83"/>
      <c r="H3052" s="21" t="str">
        <f t="shared" si="92"/>
        <v/>
      </c>
      <c r="I3052" s="84" t="s">
        <v>1290</v>
      </c>
      <c r="J3052" s="215"/>
      <c r="L3052" s="85"/>
      <c r="M3052" s="216">
        <v>2.65</v>
      </c>
      <c r="N3052" s="244"/>
      <c r="O3052" s="85"/>
      <c r="P3052" s="86"/>
      <c r="Q3052" s="85"/>
      <c r="R3052" s="85"/>
      <c r="S3052" s="85"/>
      <c r="T3052" s="87" t="s">
        <v>14</v>
      </c>
      <c r="U3052" s="85"/>
      <c r="V3052" s="85"/>
      <c r="W3052" s="88"/>
    </row>
    <row r="3053" spans="6:25" s="81" customFormat="1" ht="11.25" outlineLevel="5" x14ac:dyDescent="0.2">
      <c r="F3053" s="82"/>
      <c r="G3053" s="83"/>
      <c r="H3053" s="21" t="str">
        <f t="shared" si="92"/>
        <v/>
      </c>
      <c r="I3053" s="84" t="s">
        <v>1390</v>
      </c>
      <c r="J3053" s="215"/>
      <c r="L3053" s="85"/>
      <c r="M3053" s="216">
        <v>6</v>
      </c>
      <c r="N3053" s="244"/>
      <c r="O3053" s="85"/>
      <c r="P3053" s="86"/>
      <c r="Q3053" s="85"/>
      <c r="R3053" s="85"/>
      <c r="S3053" s="85"/>
      <c r="T3053" s="87" t="s">
        <v>14</v>
      </c>
      <c r="U3053" s="85"/>
      <c r="V3053" s="85"/>
      <c r="W3053" s="88"/>
    </row>
    <row r="3054" spans="6:25" s="81" customFormat="1" ht="11.25" outlineLevel="5" x14ac:dyDescent="0.2">
      <c r="F3054" s="82"/>
      <c r="G3054" s="83"/>
      <c r="H3054" s="21" t="str">
        <f t="shared" si="92"/>
        <v/>
      </c>
      <c r="I3054" s="84" t="s">
        <v>11</v>
      </c>
      <c r="J3054" s="215"/>
      <c r="L3054" s="85"/>
      <c r="M3054" s="216">
        <v>70.75</v>
      </c>
      <c r="N3054" s="244"/>
      <c r="O3054" s="85"/>
      <c r="P3054" s="86"/>
      <c r="Q3054" s="85"/>
      <c r="R3054" s="85"/>
      <c r="S3054" s="85"/>
      <c r="T3054" s="87" t="s">
        <v>14</v>
      </c>
      <c r="U3054" s="85"/>
      <c r="V3054" s="85"/>
      <c r="W3054" s="88"/>
    </row>
    <row r="3055" spans="6:25" s="81" customFormat="1" ht="11.25" outlineLevel="5" x14ac:dyDescent="0.2">
      <c r="F3055" s="82"/>
      <c r="G3055" s="83"/>
      <c r="H3055" s="21" t="str">
        <f t="shared" si="92"/>
        <v/>
      </c>
      <c r="I3055" s="84" t="s">
        <v>1130</v>
      </c>
      <c r="J3055" s="215"/>
      <c r="L3055" s="85"/>
      <c r="M3055" s="216">
        <v>0</v>
      </c>
      <c r="N3055" s="244"/>
      <c r="O3055" s="85"/>
      <c r="P3055" s="86"/>
      <c r="Q3055" s="85"/>
      <c r="R3055" s="85"/>
      <c r="S3055" s="85"/>
      <c r="T3055" s="87" t="s">
        <v>14</v>
      </c>
      <c r="U3055" s="85"/>
      <c r="V3055" s="85"/>
      <c r="W3055" s="88"/>
    </row>
    <row r="3056" spans="6:25" s="81" customFormat="1" ht="11.25" outlineLevel="5" x14ac:dyDescent="0.2">
      <c r="F3056" s="82"/>
      <c r="G3056" s="83"/>
      <c r="H3056" s="21" t="str">
        <f t="shared" si="92"/>
        <v/>
      </c>
      <c r="I3056" s="84" t="s">
        <v>1052</v>
      </c>
      <c r="J3056" s="215"/>
      <c r="L3056" s="85"/>
      <c r="M3056" s="216">
        <v>0</v>
      </c>
      <c r="N3056" s="244"/>
      <c r="O3056" s="85"/>
      <c r="P3056" s="86"/>
      <c r="Q3056" s="85"/>
      <c r="R3056" s="85"/>
      <c r="S3056" s="85"/>
      <c r="T3056" s="87" t="s">
        <v>14</v>
      </c>
      <c r="U3056" s="85"/>
      <c r="V3056" s="85"/>
      <c r="W3056" s="88"/>
    </row>
    <row r="3057" spans="6:25" s="81" customFormat="1" ht="11.25" outlineLevel="5" x14ac:dyDescent="0.2">
      <c r="F3057" s="82"/>
      <c r="G3057" s="83"/>
      <c r="H3057" s="21" t="str">
        <f t="shared" si="92"/>
        <v/>
      </c>
      <c r="I3057" s="84" t="s">
        <v>1178</v>
      </c>
      <c r="J3057" s="215"/>
      <c r="L3057" s="85"/>
      <c r="M3057" s="216">
        <v>41.8</v>
      </c>
      <c r="N3057" s="244"/>
      <c r="O3057" s="85"/>
      <c r="P3057" s="86"/>
      <c r="Q3057" s="85"/>
      <c r="R3057" s="85"/>
      <c r="S3057" s="85"/>
      <c r="T3057" s="87" t="s">
        <v>14</v>
      </c>
      <c r="U3057" s="85"/>
      <c r="V3057" s="85"/>
      <c r="W3057" s="88"/>
    </row>
    <row r="3058" spans="6:25" s="81" customFormat="1" ht="11.25" outlineLevel="5" x14ac:dyDescent="0.2">
      <c r="F3058" s="82"/>
      <c r="G3058" s="83"/>
      <c r="H3058" s="21" t="str">
        <f t="shared" si="92"/>
        <v/>
      </c>
      <c r="I3058" s="84" t="s">
        <v>1176</v>
      </c>
      <c r="J3058" s="215"/>
      <c r="L3058" s="85"/>
      <c r="M3058" s="216">
        <v>18</v>
      </c>
      <c r="N3058" s="244"/>
      <c r="O3058" s="85"/>
      <c r="P3058" s="86"/>
      <c r="Q3058" s="85"/>
      <c r="R3058" s="85"/>
      <c r="S3058" s="85"/>
      <c r="T3058" s="87" t="s">
        <v>14</v>
      </c>
      <c r="U3058" s="85"/>
      <c r="V3058" s="85"/>
      <c r="W3058" s="88"/>
    </row>
    <row r="3059" spans="6:25" s="81" customFormat="1" ht="11.25" outlineLevel="5" x14ac:dyDescent="0.2">
      <c r="F3059" s="82"/>
      <c r="G3059" s="83"/>
      <c r="H3059" s="21" t="str">
        <f t="shared" si="92"/>
        <v/>
      </c>
      <c r="I3059" s="84" t="s">
        <v>1265</v>
      </c>
      <c r="J3059" s="215"/>
      <c r="L3059" s="85"/>
      <c r="M3059" s="216">
        <v>2.2999999999999998</v>
      </c>
      <c r="N3059" s="244"/>
      <c r="O3059" s="85"/>
      <c r="P3059" s="86"/>
      <c r="Q3059" s="85"/>
      <c r="R3059" s="85"/>
      <c r="S3059" s="85"/>
      <c r="T3059" s="87" t="s">
        <v>14</v>
      </c>
      <c r="U3059" s="85"/>
      <c r="V3059" s="85"/>
      <c r="W3059" s="88"/>
    </row>
    <row r="3060" spans="6:25" s="81" customFormat="1" ht="11.25" outlineLevel="5" x14ac:dyDescent="0.2">
      <c r="F3060" s="82"/>
      <c r="G3060" s="83"/>
      <c r="H3060" s="21" t="str">
        <f t="shared" si="92"/>
        <v/>
      </c>
      <c r="I3060" s="84" t="s">
        <v>1290</v>
      </c>
      <c r="J3060" s="215"/>
      <c r="L3060" s="85"/>
      <c r="M3060" s="216">
        <v>2.65</v>
      </c>
      <c r="N3060" s="244"/>
      <c r="O3060" s="85"/>
      <c r="P3060" s="86"/>
      <c r="Q3060" s="85"/>
      <c r="R3060" s="85"/>
      <c r="S3060" s="85"/>
      <c r="T3060" s="87" t="s">
        <v>14</v>
      </c>
      <c r="U3060" s="85"/>
      <c r="V3060" s="85"/>
      <c r="W3060" s="88"/>
    </row>
    <row r="3061" spans="6:25" s="81" customFormat="1" ht="11.25" outlineLevel="5" x14ac:dyDescent="0.2">
      <c r="F3061" s="82"/>
      <c r="G3061" s="83"/>
      <c r="H3061" s="21" t="str">
        <f t="shared" si="92"/>
        <v/>
      </c>
      <c r="I3061" s="84" t="s">
        <v>1390</v>
      </c>
      <c r="J3061" s="215"/>
      <c r="L3061" s="85"/>
      <c r="M3061" s="216">
        <v>6</v>
      </c>
      <c r="N3061" s="244"/>
      <c r="O3061" s="85"/>
      <c r="P3061" s="86"/>
      <c r="Q3061" s="85"/>
      <c r="R3061" s="85"/>
      <c r="S3061" s="85"/>
      <c r="T3061" s="87" t="s">
        <v>14</v>
      </c>
      <c r="U3061" s="85"/>
      <c r="V3061" s="85"/>
      <c r="W3061" s="88"/>
    </row>
    <row r="3062" spans="6:25" s="81" customFormat="1" ht="11.25" outlineLevel="5" x14ac:dyDescent="0.2">
      <c r="F3062" s="82"/>
      <c r="G3062" s="83"/>
      <c r="H3062" s="21" t="str">
        <f t="shared" si="92"/>
        <v/>
      </c>
      <c r="I3062" s="84" t="s">
        <v>11</v>
      </c>
      <c r="J3062" s="215"/>
      <c r="L3062" s="85"/>
      <c r="M3062" s="216">
        <v>70.75</v>
      </c>
      <c r="N3062" s="244"/>
      <c r="O3062" s="85"/>
      <c r="P3062" s="86"/>
      <c r="Q3062" s="85"/>
      <c r="R3062" s="85"/>
      <c r="S3062" s="85"/>
      <c r="T3062" s="87" t="s">
        <v>14</v>
      </c>
      <c r="U3062" s="85"/>
      <c r="V3062" s="85"/>
      <c r="W3062" s="88"/>
    </row>
    <row r="3063" spans="6:25" s="205" customFormat="1" ht="24" outlineLevel="4" x14ac:dyDescent="0.2">
      <c r="F3063" s="72">
        <v>285</v>
      </c>
      <c r="G3063" s="73" t="s">
        <v>34</v>
      </c>
      <c r="H3063" s="74" t="s">
        <v>636</v>
      </c>
      <c r="I3063" s="75" t="s">
        <v>3255</v>
      </c>
      <c r="J3063" s="73" t="s">
        <v>116</v>
      </c>
      <c r="K3063" s="76">
        <v>173.27</v>
      </c>
      <c r="L3063" s="77">
        <v>0</v>
      </c>
      <c r="M3063" s="206">
        <v>173.27</v>
      </c>
      <c r="N3063" s="232"/>
      <c r="O3063" s="77">
        <f>M3063*N3063</f>
        <v>0</v>
      </c>
      <c r="P3063" s="79">
        <v>2.2200000000000002E-3</v>
      </c>
      <c r="Q3063" s="80">
        <f>M3063*P3063</f>
        <v>0.38465940000000004</v>
      </c>
      <c r="R3063" s="79"/>
      <c r="S3063" s="80">
        <f>M3063*R3063</f>
        <v>0</v>
      </c>
      <c r="T3063" s="78">
        <v>15</v>
      </c>
      <c r="U3063" s="78">
        <f>O3063*(T3063/100)</f>
        <v>0</v>
      </c>
      <c r="V3063" s="78">
        <f>O3063+U3063</f>
        <v>0</v>
      </c>
      <c r="W3063" s="75"/>
      <c r="X3063" s="96" t="s">
        <v>1162</v>
      </c>
      <c r="Y3063" s="96">
        <v>1</v>
      </c>
    </row>
    <row r="3064" spans="6:25" s="71" customFormat="1" ht="45" outlineLevel="4" x14ac:dyDescent="0.2">
      <c r="F3064" s="207"/>
      <c r="G3064" s="208"/>
      <c r="H3064" s="19" t="s">
        <v>1053</v>
      </c>
      <c r="I3064" s="228" t="s">
        <v>3443</v>
      </c>
      <c r="J3064" s="221"/>
      <c r="K3064" s="221"/>
      <c r="L3064" s="221"/>
      <c r="M3064" s="221"/>
      <c r="N3064" s="245"/>
      <c r="O3064" s="231"/>
      <c r="P3064" s="209"/>
      <c r="Q3064" s="210"/>
      <c r="R3064" s="209"/>
      <c r="S3064" s="210"/>
      <c r="T3064" s="211"/>
      <c r="U3064" s="211"/>
      <c r="V3064" s="211"/>
      <c r="W3064" s="212"/>
      <c r="X3064" s="212"/>
      <c r="Y3064" s="212"/>
    </row>
    <row r="3065" spans="6:25" s="71" customFormat="1" ht="6" customHeight="1" outlineLevel="4" x14ac:dyDescent="0.2">
      <c r="F3065" s="207"/>
      <c r="G3065" s="208"/>
      <c r="H3065" s="20"/>
      <c r="I3065" s="212"/>
      <c r="J3065" s="208"/>
      <c r="K3065" s="213"/>
      <c r="L3065" s="214"/>
      <c r="M3065" s="213"/>
      <c r="N3065" s="241"/>
      <c r="O3065" s="214"/>
      <c r="P3065" s="209"/>
      <c r="Q3065" s="210"/>
      <c r="R3065" s="209"/>
      <c r="S3065" s="210"/>
      <c r="T3065" s="211"/>
      <c r="U3065" s="211"/>
      <c r="V3065" s="211"/>
      <c r="W3065" s="212"/>
      <c r="X3065" s="212"/>
      <c r="Y3065" s="212"/>
    </row>
    <row r="3066" spans="6:25" s="81" customFormat="1" ht="11.25" outlineLevel="5" x14ac:dyDescent="0.2">
      <c r="F3066" s="82"/>
      <c r="G3066" s="83"/>
      <c r="H3066" s="21" t="str">
        <f t="shared" ref="H3066:H3071" si="93">IF(AND(H3065&lt;&gt;"Výkaz výměr:",I3065=""),"Výkaz výměr:","")</f>
        <v>Výkaz výměr:</v>
      </c>
      <c r="I3066" s="84" t="s">
        <v>1129</v>
      </c>
      <c r="J3066" s="215"/>
      <c r="L3066" s="85"/>
      <c r="M3066" s="216">
        <v>0</v>
      </c>
      <c r="N3066" s="244"/>
      <c r="O3066" s="85"/>
      <c r="P3066" s="86"/>
      <c r="Q3066" s="85"/>
      <c r="R3066" s="85"/>
      <c r="S3066" s="85"/>
      <c r="T3066" s="87" t="s">
        <v>14</v>
      </c>
      <c r="U3066" s="85"/>
      <c r="V3066" s="85"/>
      <c r="W3066" s="88"/>
    </row>
    <row r="3067" spans="6:25" s="81" customFormat="1" ht="11.25" outlineLevel="5" x14ac:dyDescent="0.2">
      <c r="F3067" s="82"/>
      <c r="G3067" s="83"/>
      <c r="H3067" s="21" t="str">
        <f t="shared" si="93"/>
        <v/>
      </c>
      <c r="I3067" s="84" t="s">
        <v>1411</v>
      </c>
      <c r="J3067" s="215"/>
      <c r="L3067" s="85"/>
      <c r="M3067" s="216">
        <v>72.179999999999993</v>
      </c>
      <c r="N3067" s="244"/>
      <c r="O3067" s="85"/>
      <c r="P3067" s="86"/>
      <c r="Q3067" s="85"/>
      <c r="R3067" s="85"/>
      <c r="S3067" s="85"/>
      <c r="T3067" s="87" t="s">
        <v>14</v>
      </c>
      <c r="U3067" s="85"/>
      <c r="V3067" s="85"/>
      <c r="W3067" s="88"/>
    </row>
    <row r="3068" spans="6:25" s="81" customFormat="1" ht="11.25" outlineLevel="5" x14ac:dyDescent="0.2">
      <c r="F3068" s="82"/>
      <c r="G3068" s="83"/>
      <c r="H3068" s="21" t="str">
        <f t="shared" si="93"/>
        <v/>
      </c>
      <c r="I3068" s="84" t="s">
        <v>1364</v>
      </c>
      <c r="J3068" s="215"/>
      <c r="L3068" s="85"/>
      <c r="M3068" s="216">
        <v>14.455</v>
      </c>
      <c r="N3068" s="244"/>
      <c r="O3068" s="85"/>
      <c r="P3068" s="86"/>
      <c r="Q3068" s="85"/>
      <c r="R3068" s="85"/>
      <c r="S3068" s="85"/>
      <c r="T3068" s="87" t="s">
        <v>14</v>
      </c>
      <c r="U3068" s="85"/>
      <c r="V3068" s="85"/>
      <c r="W3068" s="88"/>
    </row>
    <row r="3069" spans="6:25" s="81" customFormat="1" ht="11.25" outlineLevel="5" x14ac:dyDescent="0.2">
      <c r="F3069" s="82"/>
      <c r="G3069" s="83"/>
      <c r="H3069" s="21" t="str">
        <f t="shared" si="93"/>
        <v/>
      </c>
      <c r="I3069" s="84" t="s">
        <v>1130</v>
      </c>
      <c r="J3069" s="215"/>
      <c r="L3069" s="85"/>
      <c r="M3069" s="216">
        <v>0</v>
      </c>
      <c r="N3069" s="244"/>
      <c r="O3069" s="85"/>
      <c r="P3069" s="86"/>
      <c r="Q3069" s="85"/>
      <c r="R3069" s="85"/>
      <c r="S3069" s="85"/>
      <c r="T3069" s="87" t="s">
        <v>14</v>
      </c>
      <c r="U3069" s="85"/>
      <c r="V3069" s="85"/>
      <c r="W3069" s="88"/>
    </row>
    <row r="3070" spans="6:25" s="81" customFormat="1" ht="11.25" outlineLevel="5" x14ac:dyDescent="0.2">
      <c r="F3070" s="82"/>
      <c r="G3070" s="83"/>
      <c r="H3070" s="21" t="str">
        <f t="shared" si="93"/>
        <v/>
      </c>
      <c r="I3070" s="84" t="s">
        <v>1411</v>
      </c>
      <c r="J3070" s="215"/>
      <c r="L3070" s="85"/>
      <c r="M3070" s="216">
        <v>72.179999999999993</v>
      </c>
      <c r="N3070" s="244"/>
      <c r="O3070" s="85"/>
      <c r="P3070" s="86"/>
      <c r="Q3070" s="85"/>
      <c r="R3070" s="85"/>
      <c r="S3070" s="85"/>
      <c r="T3070" s="87" t="s">
        <v>14</v>
      </c>
      <c r="U3070" s="85"/>
      <c r="V3070" s="85"/>
      <c r="W3070" s="88"/>
    </row>
    <row r="3071" spans="6:25" s="81" customFormat="1" ht="11.25" outlineLevel="5" x14ac:dyDescent="0.2">
      <c r="F3071" s="82"/>
      <c r="G3071" s="83"/>
      <c r="H3071" s="21" t="str">
        <f t="shared" si="93"/>
        <v/>
      </c>
      <c r="I3071" s="84" t="s">
        <v>1364</v>
      </c>
      <c r="J3071" s="215"/>
      <c r="L3071" s="85"/>
      <c r="M3071" s="216">
        <v>14.455</v>
      </c>
      <c r="N3071" s="244"/>
      <c r="O3071" s="85"/>
      <c r="P3071" s="86"/>
      <c r="Q3071" s="85"/>
      <c r="R3071" s="85"/>
      <c r="S3071" s="85"/>
      <c r="T3071" s="87" t="s">
        <v>14</v>
      </c>
      <c r="U3071" s="85"/>
      <c r="V3071" s="85"/>
      <c r="W3071" s="88"/>
    </row>
    <row r="3072" spans="6:25" s="205" customFormat="1" ht="24" outlineLevel="4" x14ac:dyDescent="0.2">
      <c r="F3072" s="72">
        <v>286</v>
      </c>
      <c r="G3072" s="73" t="s">
        <v>34</v>
      </c>
      <c r="H3072" s="74" t="s">
        <v>637</v>
      </c>
      <c r="I3072" s="75" t="s">
        <v>3403</v>
      </c>
      <c r="J3072" s="73" t="s">
        <v>15</v>
      </c>
      <c r="K3072" s="76">
        <v>90.594999999999999</v>
      </c>
      <c r="L3072" s="77">
        <v>0</v>
      </c>
      <c r="M3072" s="206">
        <v>90.594999999999999</v>
      </c>
      <c r="N3072" s="232"/>
      <c r="O3072" s="77">
        <f>M3072*N3072</f>
        <v>0</v>
      </c>
      <c r="P3072" s="79">
        <v>2.7799999999999999E-3</v>
      </c>
      <c r="Q3072" s="80">
        <f>M3072*P3072</f>
        <v>0.25185409999999997</v>
      </c>
      <c r="R3072" s="79"/>
      <c r="S3072" s="80">
        <f>M3072*R3072</f>
        <v>0</v>
      </c>
      <c r="T3072" s="78">
        <v>15</v>
      </c>
      <c r="U3072" s="78">
        <f>O3072*(T3072/100)</f>
        <v>0</v>
      </c>
      <c r="V3072" s="78">
        <f>O3072+U3072</f>
        <v>0</v>
      </c>
      <c r="W3072" s="75"/>
      <c r="X3072" s="96" t="s">
        <v>1261</v>
      </c>
      <c r="Y3072" s="96">
        <v>1</v>
      </c>
    </row>
    <row r="3073" spans="6:25" s="71" customFormat="1" ht="33.75" outlineLevel="4" x14ac:dyDescent="0.2">
      <c r="F3073" s="207"/>
      <c r="G3073" s="208"/>
      <c r="H3073" s="19" t="s">
        <v>1053</v>
      </c>
      <c r="I3073" s="228" t="s">
        <v>3374</v>
      </c>
      <c r="J3073" s="221"/>
      <c r="K3073" s="221"/>
      <c r="L3073" s="221"/>
      <c r="M3073" s="221"/>
      <c r="N3073" s="245"/>
      <c r="O3073" s="231"/>
      <c r="P3073" s="209"/>
      <c r="Q3073" s="210"/>
      <c r="R3073" s="209"/>
      <c r="S3073" s="210"/>
      <c r="T3073" s="211"/>
      <c r="U3073" s="211"/>
      <c r="V3073" s="211"/>
      <c r="W3073" s="212"/>
      <c r="X3073" s="212"/>
      <c r="Y3073" s="212"/>
    </row>
    <row r="3074" spans="6:25" s="71" customFormat="1" ht="6" customHeight="1" outlineLevel="4" x14ac:dyDescent="0.2">
      <c r="F3074" s="207"/>
      <c r="G3074" s="208"/>
      <c r="H3074" s="20"/>
      <c r="I3074" s="212"/>
      <c r="J3074" s="208"/>
      <c r="K3074" s="213"/>
      <c r="L3074" s="214"/>
      <c r="M3074" s="213"/>
      <c r="N3074" s="241"/>
      <c r="O3074" s="214"/>
      <c r="P3074" s="209"/>
      <c r="Q3074" s="210"/>
      <c r="R3074" s="209"/>
      <c r="S3074" s="210"/>
      <c r="T3074" s="211"/>
      <c r="U3074" s="211"/>
      <c r="V3074" s="211"/>
      <c r="W3074" s="212"/>
      <c r="X3074" s="212"/>
      <c r="Y3074" s="212"/>
    </row>
    <row r="3075" spans="6:25" s="81" customFormat="1" ht="11.25" outlineLevel="5" x14ac:dyDescent="0.2">
      <c r="F3075" s="82"/>
      <c r="G3075" s="83"/>
      <c r="H3075" s="21" t="str">
        <f t="shared" ref="H3075:H3080" si="94">IF(AND(H3074&lt;&gt;"Výkaz výměr:",I3074=""),"Výkaz výměr:","")</f>
        <v>Výkaz výměr:</v>
      </c>
      <c r="I3075" s="84" t="s">
        <v>1129</v>
      </c>
      <c r="J3075" s="215"/>
      <c r="L3075" s="85"/>
      <c r="M3075" s="216">
        <v>0</v>
      </c>
      <c r="N3075" s="244"/>
      <c r="O3075" s="85"/>
      <c r="P3075" s="86"/>
      <c r="Q3075" s="85"/>
      <c r="R3075" s="85"/>
      <c r="S3075" s="85"/>
      <c r="T3075" s="87" t="s">
        <v>14</v>
      </c>
      <c r="U3075" s="85"/>
      <c r="V3075" s="85"/>
      <c r="W3075" s="88"/>
    </row>
    <row r="3076" spans="6:25" s="81" customFormat="1" ht="11.25" outlineLevel="5" x14ac:dyDescent="0.2">
      <c r="F3076" s="82"/>
      <c r="G3076" s="83"/>
      <c r="H3076" s="21" t="str">
        <f t="shared" si="94"/>
        <v/>
      </c>
      <c r="I3076" s="84" t="s">
        <v>162</v>
      </c>
      <c r="J3076" s="215"/>
      <c r="L3076" s="85"/>
      <c r="M3076" s="216">
        <v>28.91</v>
      </c>
      <c r="N3076" s="244"/>
      <c r="O3076" s="85"/>
      <c r="P3076" s="86"/>
      <c r="Q3076" s="85"/>
      <c r="R3076" s="85"/>
      <c r="S3076" s="85"/>
      <c r="T3076" s="87" t="s">
        <v>14</v>
      </c>
      <c r="U3076" s="85"/>
      <c r="V3076" s="85"/>
      <c r="W3076" s="88"/>
    </row>
    <row r="3077" spans="6:25" s="81" customFormat="1" ht="11.25" outlineLevel="5" x14ac:dyDescent="0.2">
      <c r="F3077" s="82"/>
      <c r="G3077" s="83"/>
      <c r="H3077" s="21" t="str">
        <f t="shared" si="94"/>
        <v/>
      </c>
      <c r="I3077" s="84" t="s">
        <v>1130</v>
      </c>
      <c r="J3077" s="215"/>
      <c r="L3077" s="85"/>
      <c r="M3077" s="216">
        <v>0</v>
      </c>
      <c r="N3077" s="244"/>
      <c r="O3077" s="85"/>
      <c r="P3077" s="86"/>
      <c r="Q3077" s="85"/>
      <c r="R3077" s="85"/>
      <c r="S3077" s="85"/>
      <c r="T3077" s="87" t="s">
        <v>14</v>
      </c>
      <c r="U3077" s="85"/>
      <c r="V3077" s="85"/>
      <c r="W3077" s="88"/>
    </row>
    <row r="3078" spans="6:25" s="81" customFormat="1" ht="11.25" outlineLevel="5" x14ac:dyDescent="0.2">
      <c r="F3078" s="82"/>
      <c r="G3078" s="83"/>
      <c r="H3078" s="21" t="str">
        <f t="shared" si="94"/>
        <v/>
      </c>
      <c r="I3078" s="84" t="s">
        <v>162</v>
      </c>
      <c r="J3078" s="215"/>
      <c r="L3078" s="85"/>
      <c r="M3078" s="216">
        <v>28.91</v>
      </c>
      <c r="N3078" s="244"/>
      <c r="O3078" s="85"/>
      <c r="P3078" s="86"/>
      <c r="Q3078" s="85"/>
      <c r="R3078" s="85"/>
      <c r="S3078" s="85"/>
      <c r="T3078" s="87" t="s">
        <v>14</v>
      </c>
      <c r="U3078" s="85"/>
      <c r="V3078" s="85"/>
      <c r="W3078" s="88"/>
    </row>
    <row r="3079" spans="6:25" s="81" customFormat="1" ht="11.25" outlineLevel="5" x14ac:dyDescent="0.2">
      <c r="F3079" s="82"/>
      <c r="G3079" s="83"/>
      <c r="H3079" s="21" t="str">
        <f t="shared" si="94"/>
        <v/>
      </c>
      <c r="I3079" s="84" t="s">
        <v>1131</v>
      </c>
      <c r="J3079" s="215"/>
      <c r="L3079" s="85"/>
      <c r="M3079" s="216">
        <v>0</v>
      </c>
      <c r="N3079" s="244"/>
      <c r="O3079" s="85"/>
      <c r="P3079" s="86"/>
      <c r="Q3079" s="85"/>
      <c r="R3079" s="85"/>
      <c r="S3079" s="85"/>
      <c r="T3079" s="87" t="s">
        <v>14</v>
      </c>
      <c r="U3079" s="85"/>
      <c r="V3079" s="85"/>
      <c r="W3079" s="88"/>
    </row>
    <row r="3080" spans="6:25" s="81" customFormat="1" ht="11.25" outlineLevel="5" x14ac:dyDescent="0.2">
      <c r="F3080" s="82"/>
      <c r="G3080" s="83"/>
      <c r="H3080" s="21" t="str">
        <f t="shared" si="94"/>
        <v/>
      </c>
      <c r="I3080" s="84" t="s">
        <v>242</v>
      </c>
      <c r="J3080" s="215"/>
      <c r="L3080" s="85"/>
      <c r="M3080" s="216">
        <v>32.774999999999999</v>
      </c>
      <c r="N3080" s="244"/>
      <c r="O3080" s="85"/>
      <c r="P3080" s="86"/>
      <c r="Q3080" s="85"/>
      <c r="R3080" s="85"/>
      <c r="S3080" s="85"/>
      <c r="T3080" s="87" t="s">
        <v>14</v>
      </c>
      <c r="U3080" s="85"/>
      <c r="V3080" s="85"/>
      <c r="W3080" s="88"/>
    </row>
    <row r="3081" spans="6:25" s="205" customFormat="1" ht="24" outlineLevel="4" x14ac:dyDescent="0.2">
      <c r="F3081" s="72">
        <v>287</v>
      </c>
      <c r="G3081" s="73" t="s">
        <v>12</v>
      </c>
      <c r="H3081" s="74" t="s">
        <v>638</v>
      </c>
      <c r="I3081" s="75" t="s">
        <v>3173</v>
      </c>
      <c r="J3081" s="73" t="s">
        <v>38</v>
      </c>
      <c r="K3081" s="76">
        <v>102.98570000000001</v>
      </c>
      <c r="L3081" s="77"/>
      <c r="M3081" s="206">
        <v>102.98570000000001</v>
      </c>
      <c r="N3081" s="232"/>
      <c r="O3081" s="77">
        <f>M3081*N3081</f>
        <v>0</v>
      </c>
      <c r="P3081" s="79">
        <v>2.3924104125287271E-4</v>
      </c>
      <c r="Q3081" s="80">
        <f>M3081*P3081</f>
        <v>2.4638406102155976E-2</v>
      </c>
      <c r="R3081" s="79"/>
      <c r="S3081" s="80">
        <f>M3081*R3081</f>
        <v>0</v>
      </c>
      <c r="T3081" s="78">
        <v>15</v>
      </c>
      <c r="U3081" s="78">
        <f>O3081*(T3081/100)</f>
        <v>0</v>
      </c>
      <c r="V3081" s="78">
        <f>O3081+U3081</f>
        <v>0</v>
      </c>
      <c r="W3081" s="75"/>
      <c r="X3081" s="96" t="s">
        <v>1090</v>
      </c>
      <c r="Y3081" s="96">
        <v>1</v>
      </c>
    </row>
    <row r="3082" spans="6:25" s="71" customFormat="1" ht="67.5" outlineLevel="4" x14ac:dyDescent="0.2">
      <c r="F3082" s="207"/>
      <c r="G3082" s="208"/>
      <c r="H3082" s="19" t="s">
        <v>1053</v>
      </c>
      <c r="I3082" s="228" t="s">
        <v>3649</v>
      </c>
      <c r="J3082" s="221"/>
      <c r="K3082" s="221"/>
      <c r="L3082" s="221"/>
      <c r="M3082" s="221"/>
      <c r="N3082" s="245"/>
      <c r="O3082" s="231"/>
      <c r="P3082" s="209"/>
      <c r="Q3082" s="210"/>
      <c r="R3082" s="209"/>
      <c r="S3082" s="210"/>
      <c r="T3082" s="211"/>
      <c r="U3082" s="211"/>
      <c r="V3082" s="211"/>
      <c r="W3082" s="212"/>
      <c r="X3082" s="212"/>
      <c r="Y3082" s="212"/>
    </row>
    <row r="3083" spans="6:25" s="71" customFormat="1" ht="6" customHeight="1" outlineLevel="4" x14ac:dyDescent="0.2">
      <c r="F3083" s="207"/>
      <c r="G3083" s="208"/>
      <c r="H3083" s="20"/>
      <c r="I3083" s="212"/>
      <c r="J3083" s="208"/>
      <c r="K3083" s="213"/>
      <c r="L3083" s="214"/>
      <c r="M3083" s="213"/>
      <c r="N3083" s="241"/>
      <c r="O3083" s="214"/>
      <c r="P3083" s="209"/>
      <c r="Q3083" s="210"/>
      <c r="R3083" s="209"/>
      <c r="S3083" s="210"/>
      <c r="T3083" s="211"/>
      <c r="U3083" s="211"/>
      <c r="V3083" s="211"/>
      <c r="W3083" s="212"/>
      <c r="X3083" s="212"/>
      <c r="Y3083" s="212"/>
    </row>
    <row r="3084" spans="6:25" s="81" customFormat="1" ht="11.25" outlineLevel="5" x14ac:dyDescent="0.2">
      <c r="F3084" s="82"/>
      <c r="G3084" s="83"/>
      <c r="H3084" s="21" t="str">
        <f>IF(AND(H3083&lt;&gt;"Výkaz výměr:",I3083=""),"Výkaz výměr:","")</f>
        <v>Výkaz výměr:</v>
      </c>
      <c r="I3084" s="84" t="s">
        <v>1425</v>
      </c>
      <c r="J3084" s="215"/>
      <c r="L3084" s="85"/>
      <c r="M3084" s="216">
        <v>0</v>
      </c>
      <c r="N3084" s="244"/>
      <c r="O3084" s="85"/>
      <c r="P3084" s="86"/>
      <c r="Q3084" s="85"/>
      <c r="R3084" s="85"/>
      <c r="S3084" s="85"/>
      <c r="T3084" s="87" t="s">
        <v>14</v>
      </c>
      <c r="U3084" s="85"/>
      <c r="V3084" s="85"/>
      <c r="W3084" s="88"/>
    </row>
    <row r="3085" spans="6:25" s="81" customFormat="1" ht="11.25" outlineLevel="5" x14ac:dyDescent="0.2">
      <c r="F3085" s="82"/>
      <c r="G3085" s="83"/>
      <c r="H3085" s="21" t="str">
        <f>IF(AND(H3084&lt;&gt;"Výkaz výměr:",I3084=""),"Výkaz výměr:","")</f>
        <v/>
      </c>
      <c r="I3085" s="84" t="s">
        <v>1080</v>
      </c>
      <c r="J3085" s="215"/>
      <c r="L3085" s="85"/>
      <c r="M3085" s="216">
        <v>51.492850000000004</v>
      </c>
      <c r="N3085" s="244"/>
      <c r="O3085" s="85"/>
      <c r="P3085" s="86"/>
      <c r="Q3085" s="85"/>
      <c r="R3085" s="85"/>
      <c r="S3085" s="85"/>
      <c r="T3085" s="87" t="s">
        <v>14</v>
      </c>
      <c r="U3085" s="85"/>
      <c r="V3085" s="85"/>
      <c r="W3085" s="88"/>
    </row>
    <row r="3086" spans="6:25" s="81" customFormat="1" ht="11.25" outlineLevel="5" x14ac:dyDescent="0.2">
      <c r="F3086" s="82"/>
      <c r="G3086" s="83"/>
      <c r="H3086" s="21" t="str">
        <f>IF(AND(H3085&lt;&gt;"Výkaz výměr:",I3085=""),"Výkaz výměr:","")</f>
        <v/>
      </c>
      <c r="I3086" s="84" t="s">
        <v>1426</v>
      </c>
      <c r="J3086" s="215"/>
      <c r="L3086" s="85"/>
      <c r="M3086" s="216">
        <v>0</v>
      </c>
      <c r="N3086" s="244"/>
      <c r="O3086" s="85"/>
      <c r="P3086" s="86"/>
      <c r="Q3086" s="85"/>
      <c r="R3086" s="85"/>
      <c r="S3086" s="85"/>
      <c r="T3086" s="87" t="s">
        <v>14</v>
      </c>
      <c r="U3086" s="85"/>
      <c r="V3086" s="85"/>
      <c r="W3086" s="88"/>
    </row>
    <row r="3087" spans="6:25" s="81" customFormat="1" ht="11.25" outlineLevel="5" x14ac:dyDescent="0.2">
      <c r="F3087" s="82"/>
      <c r="G3087" s="83"/>
      <c r="H3087" s="21" t="str">
        <f>IF(AND(H3086&lt;&gt;"Výkaz výměr:",I3086=""),"Výkaz výměr:","")</f>
        <v/>
      </c>
      <c r="I3087" s="84" t="s">
        <v>1080</v>
      </c>
      <c r="J3087" s="215"/>
      <c r="L3087" s="85"/>
      <c r="M3087" s="216">
        <v>51.492850000000004</v>
      </c>
      <c r="N3087" s="244"/>
      <c r="O3087" s="85"/>
      <c r="P3087" s="86"/>
      <c r="Q3087" s="85"/>
      <c r="R3087" s="85"/>
      <c r="S3087" s="85"/>
      <c r="T3087" s="87" t="s">
        <v>14</v>
      </c>
      <c r="U3087" s="85"/>
      <c r="V3087" s="85"/>
      <c r="W3087" s="88"/>
    </row>
    <row r="3088" spans="6:25" s="205" customFormat="1" ht="12" outlineLevel="4" x14ac:dyDescent="0.2">
      <c r="F3088" s="72">
        <v>288</v>
      </c>
      <c r="G3088" s="73" t="s">
        <v>13</v>
      </c>
      <c r="H3088" s="74" t="s">
        <v>519</v>
      </c>
      <c r="I3088" s="75" t="s">
        <v>2541</v>
      </c>
      <c r="J3088" s="73" t="s">
        <v>38</v>
      </c>
      <c r="K3088" s="76">
        <v>102.986</v>
      </c>
      <c r="L3088" s="77">
        <v>15</v>
      </c>
      <c r="M3088" s="206">
        <v>118.43390000000001</v>
      </c>
      <c r="N3088" s="232"/>
      <c r="O3088" s="77">
        <f>M3088*N3088</f>
        <v>0</v>
      </c>
      <c r="P3088" s="79">
        <v>2E-3</v>
      </c>
      <c r="Q3088" s="80">
        <f>M3088*P3088</f>
        <v>0.23686780000000002</v>
      </c>
      <c r="R3088" s="79"/>
      <c r="S3088" s="80">
        <f>M3088*R3088</f>
        <v>0</v>
      </c>
      <c r="T3088" s="78">
        <v>15</v>
      </c>
      <c r="U3088" s="78">
        <f>O3088*(T3088/100)</f>
        <v>0</v>
      </c>
      <c r="V3088" s="78">
        <f>O3088+U3088</f>
        <v>0</v>
      </c>
      <c r="W3088" s="75"/>
      <c r="X3088" s="96" t="s">
        <v>1123</v>
      </c>
      <c r="Y3088" s="96">
        <v>1</v>
      </c>
    </row>
    <row r="3089" spans="6:25" s="71" customFormat="1" ht="12" outlineLevel="4" x14ac:dyDescent="0.2">
      <c r="F3089" s="207"/>
      <c r="G3089" s="208"/>
      <c r="H3089" s="19" t="s">
        <v>1053</v>
      </c>
      <c r="I3089" s="228"/>
      <c r="J3089" s="221"/>
      <c r="K3089" s="221"/>
      <c r="L3089" s="221"/>
      <c r="M3089" s="221"/>
      <c r="N3089" s="245"/>
      <c r="O3089" s="231"/>
      <c r="P3089" s="209"/>
      <c r="Q3089" s="210"/>
      <c r="R3089" s="209"/>
      <c r="S3089" s="210"/>
      <c r="T3089" s="211"/>
      <c r="U3089" s="211"/>
      <c r="V3089" s="211"/>
      <c r="W3089" s="212"/>
      <c r="X3089" s="212"/>
      <c r="Y3089" s="212"/>
    </row>
    <row r="3090" spans="6:25" s="71" customFormat="1" ht="6" customHeight="1" outlineLevel="4" x14ac:dyDescent="0.2">
      <c r="F3090" s="207"/>
      <c r="G3090" s="208"/>
      <c r="H3090" s="20"/>
      <c r="I3090" s="212"/>
      <c r="J3090" s="208"/>
      <c r="K3090" s="213"/>
      <c r="L3090" s="214"/>
      <c r="M3090" s="213"/>
      <c r="N3090" s="241"/>
      <c r="O3090" s="214"/>
      <c r="P3090" s="209"/>
      <c r="Q3090" s="210"/>
      <c r="R3090" s="209"/>
      <c r="S3090" s="210"/>
      <c r="T3090" s="211"/>
      <c r="U3090" s="211"/>
      <c r="V3090" s="211"/>
      <c r="W3090" s="212"/>
      <c r="X3090" s="212"/>
      <c r="Y3090" s="212"/>
    </row>
    <row r="3091" spans="6:25" s="81" customFormat="1" ht="22.5" outlineLevel="5" x14ac:dyDescent="0.2">
      <c r="F3091" s="82"/>
      <c r="G3091" s="83"/>
      <c r="H3091" s="21" t="str">
        <f>IF(AND(H3090&lt;&gt;"Výkaz výměr:",I3090=""),"Výkaz výměr:","")</f>
        <v>Výkaz výměr:</v>
      </c>
      <c r="I3091" s="84" t="s">
        <v>3220</v>
      </c>
      <c r="J3091" s="215"/>
      <c r="L3091" s="85"/>
      <c r="M3091" s="216">
        <v>0</v>
      </c>
      <c r="N3091" s="244"/>
      <c r="O3091" s="85"/>
      <c r="P3091" s="86"/>
      <c r="Q3091" s="85"/>
      <c r="R3091" s="85"/>
      <c r="S3091" s="85"/>
      <c r="T3091" s="87" t="s">
        <v>14</v>
      </c>
      <c r="U3091" s="85"/>
      <c r="V3091" s="85"/>
      <c r="W3091" s="88"/>
    </row>
    <row r="3092" spans="6:25" s="81" customFormat="1" ht="11.25" outlineLevel="5" x14ac:dyDescent="0.2">
      <c r="F3092" s="82"/>
      <c r="G3092" s="83"/>
      <c r="H3092" s="21" t="str">
        <f>IF(AND(H3091&lt;&gt;"Výkaz výměr:",I3091=""),"Výkaz výměr:","")</f>
        <v/>
      </c>
      <c r="I3092" s="84" t="s">
        <v>198</v>
      </c>
      <c r="J3092" s="215"/>
      <c r="L3092" s="85"/>
      <c r="M3092" s="216">
        <v>102.986</v>
      </c>
      <c r="N3092" s="244"/>
      <c r="O3092" s="85"/>
      <c r="P3092" s="86"/>
      <c r="Q3092" s="85"/>
      <c r="R3092" s="85"/>
      <c r="S3092" s="85"/>
      <c r="T3092" s="87" t="s">
        <v>14</v>
      </c>
      <c r="U3092" s="85"/>
      <c r="V3092" s="85"/>
      <c r="W3092" s="88"/>
    </row>
    <row r="3093" spans="6:25" s="205" customFormat="1" ht="24" outlineLevel="4" x14ac:dyDescent="0.2">
      <c r="F3093" s="72">
        <v>289</v>
      </c>
      <c r="G3093" s="73" t="s">
        <v>12</v>
      </c>
      <c r="H3093" s="74" t="s">
        <v>639</v>
      </c>
      <c r="I3093" s="75" t="s">
        <v>3199</v>
      </c>
      <c r="J3093" s="73" t="s">
        <v>38</v>
      </c>
      <c r="K3093" s="76">
        <v>1727.1761999999999</v>
      </c>
      <c r="L3093" s="77"/>
      <c r="M3093" s="206">
        <v>1727.1761999999999</v>
      </c>
      <c r="N3093" s="232"/>
      <c r="O3093" s="77">
        <f>M3093*N3093</f>
        <v>0</v>
      </c>
      <c r="P3093" s="79">
        <v>3.4863764885607933E-4</v>
      </c>
      <c r="Q3093" s="80">
        <f>M3093*P3093</f>
        <v>0.60215864952817744</v>
      </c>
      <c r="R3093" s="79"/>
      <c r="S3093" s="80">
        <f>M3093*R3093</f>
        <v>0</v>
      </c>
      <c r="T3093" s="78">
        <v>15</v>
      </c>
      <c r="U3093" s="78">
        <f>O3093*(T3093/100)</f>
        <v>0</v>
      </c>
      <c r="V3093" s="78">
        <f>O3093+U3093</f>
        <v>0</v>
      </c>
      <c r="W3093" s="75"/>
      <c r="X3093" s="96" t="s">
        <v>1090</v>
      </c>
      <c r="Y3093" s="96">
        <v>1</v>
      </c>
    </row>
    <row r="3094" spans="6:25" s="71" customFormat="1" ht="67.5" outlineLevel="4" x14ac:dyDescent="0.2">
      <c r="F3094" s="207"/>
      <c r="G3094" s="208"/>
      <c r="H3094" s="19" t="s">
        <v>1053</v>
      </c>
      <c r="I3094" s="228" t="s">
        <v>3648</v>
      </c>
      <c r="J3094" s="221"/>
      <c r="K3094" s="221"/>
      <c r="L3094" s="221"/>
      <c r="M3094" s="221"/>
      <c r="N3094" s="245"/>
      <c r="O3094" s="231"/>
      <c r="P3094" s="209"/>
      <c r="Q3094" s="210"/>
      <c r="R3094" s="209"/>
      <c r="S3094" s="210"/>
      <c r="T3094" s="211"/>
      <c r="U3094" s="211"/>
      <c r="V3094" s="211"/>
      <c r="W3094" s="212"/>
      <c r="X3094" s="212"/>
      <c r="Y3094" s="212"/>
    </row>
    <row r="3095" spans="6:25" s="71" customFormat="1" ht="6" customHeight="1" outlineLevel="4" x14ac:dyDescent="0.2">
      <c r="F3095" s="207"/>
      <c r="G3095" s="208"/>
      <c r="H3095" s="20"/>
      <c r="I3095" s="212"/>
      <c r="J3095" s="208"/>
      <c r="K3095" s="213"/>
      <c r="L3095" s="214"/>
      <c r="M3095" s="213"/>
      <c r="N3095" s="241"/>
      <c r="O3095" s="214"/>
      <c r="P3095" s="209"/>
      <c r="Q3095" s="210"/>
      <c r="R3095" s="209"/>
      <c r="S3095" s="210"/>
      <c r="T3095" s="211"/>
      <c r="U3095" s="211"/>
      <c r="V3095" s="211"/>
      <c r="W3095" s="212"/>
      <c r="X3095" s="212"/>
      <c r="Y3095" s="212"/>
    </row>
    <row r="3096" spans="6:25" s="81" customFormat="1" ht="11.25" outlineLevel="5" x14ac:dyDescent="0.2">
      <c r="F3096" s="82"/>
      <c r="G3096" s="83"/>
      <c r="H3096" s="21" t="str">
        <f>IF(AND(H3095&lt;&gt;"Výkaz výměr:",I3095=""),"Výkaz výměr:","")</f>
        <v>Výkaz výměr:</v>
      </c>
      <c r="I3096" s="84" t="s">
        <v>1129</v>
      </c>
      <c r="J3096" s="215"/>
      <c r="L3096" s="85"/>
      <c r="M3096" s="216">
        <v>0</v>
      </c>
      <c r="N3096" s="244"/>
      <c r="O3096" s="85"/>
      <c r="P3096" s="86"/>
      <c r="Q3096" s="85"/>
      <c r="R3096" s="85"/>
      <c r="S3096" s="85"/>
      <c r="T3096" s="87" t="s">
        <v>14</v>
      </c>
      <c r="U3096" s="85"/>
      <c r="V3096" s="85"/>
      <c r="W3096" s="88"/>
    </row>
    <row r="3097" spans="6:25" s="81" customFormat="1" ht="11.25" outlineLevel="5" x14ac:dyDescent="0.2">
      <c r="F3097" s="82"/>
      <c r="G3097" s="83"/>
      <c r="H3097" s="21" t="str">
        <f>IF(AND(H3096&lt;&gt;"Výkaz výměr:",I3096=""),"Výkaz výměr:","")</f>
        <v/>
      </c>
      <c r="I3097" s="84" t="s">
        <v>2212</v>
      </c>
      <c r="J3097" s="215"/>
      <c r="L3097" s="85"/>
      <c r="M3097" s="216">
        <v>863.58809999999994</v>
      </c>
      <c r="N3097" s="244"/>
      <c r="O3097" s="85"/>
      <c r="P3097" s="86"/>
      <c r="Q3097" s="85"/>
      <c r="R3097" s="85"/>
      <c r="S3097" s="85"/>
      <c r="T3097" s="87" t="s">
        <v>14</v>
      </c>
      <c r="U3097" s="85"/>
      <c r="V3097" s="85"/>
      <c r="W3097" s="88"/>
    </row>
    <row r="3098" spans="6:25" s="81" customFormat="1" ht="11.25" outlineLevel="5" x14ac:dyDescent="0.2">
      <c r="F3098" s="82"/>
      <c r="G3098" s="83"/>
      <c r="H3098" s="21" t="str">
        <f>IF(AND(H3097&lt;&gt;"Výkaz výměr:",I3097=""),"Výkaz výměr:","")</f>
        <v/>
      </c>
      <c r="I3098" s="84" t="s">
        <v>1130</v>
      </c>
      <c r="J3098" s="215"/>
      <c r="L3098" s="85"/>
      <c r="M3098" s="216">
        <v>0</v>
      </c>
      <c r="N3098" s="244"/>
      <c r="O3098" s="85"/>
      <c r="P3098" s="86"/>
      <c r="Q3098" s="85"/>
      <c r="R3098" s="85"/>
      <c r="S3098" s="85"/>
      <c r="T3098" s="87" t="s">
        <v>14</v>
      </c>
      <c r="U3098" s="85"/>
      <c r="V3098" s="85"/>
      <c r="W3098" s="88"/>
    </row>
    <row r="3099" spans="6:25" s="81" customFormat="1" ht="11.25" outlineLevel="5" x14ac:dyDescent="0.2">
      <c r="F3099" s="82"/>
      <c r="G3099" s="83"/>
      <c r="H3099" s="21" t="str">
        <f>IF(AND(H3098&lt;&gt;"Výkaz výměr:",I3098=""),"Výkaz výměr:","")</f>
        <v/>
      </c>
      <c r="I3099" s="84" t="s">
        <v>2212</v>
      </c>
      <c r="J3099" s="215"/>
      <c r="L3099" s="85"/>
      <c r="M3099" s="216">
        <v>863.58809999999994</v>
      </c>
      <c r="N3099" s="244"/>
      <c r="O3099" s="85"/>
      <c r="P3099" s="86"/>
      <c r="Q3099" s="85"/>
      <c r="R3099" s="85"/>
      <c r="S3099" s="85"/>
      <c r="T3099" s="87" t="s">
        <v>14</v>
      </c>
      <c r="U3099" s="85"/>
      <c r="V3099" s="85"/>
      <c r="W3099" s="88"/>
    </row>
    <row r="3100" spans="6:25" s="81" customFormat="1" ht="11.25" outlineLevel="5" x14ac:dyDescent="0.2">
      <c r="F3100" s="82"/>
      <c r="G3100" s="83"/>
      <c r="H3100" s="21" t="str">
        <f>IF(AND(H3099&lt;&gt;"Výkaz výměr:",I3099=""),"Výkaz výměr:","")</f>
        <v/>
      </c>
      <c r="I3100" s="84" t="s">
        <v>11</v>
      </c>
      <c r="J3100" s="215"/>
      <c r="L3100" s="85"/>
      <c r="M3100" s="216">
        <v>1727.1761999999999</v>
      </c>
      <c r="N3100" s="244"/>
      <c r="O3100" s="85"/>
      <c r="P3100" s="86"/>
      <c r="Q3100" s="85"/>
      <c r="R3100" s="85"/>
      <c r="S3100" s="85"/>
      <c r="T3100" s="87" t="s">
        <v>14</v>
      </c>
      <c r="U3100" s="85"/>
      <c r="V3100" s="85"/>
      <c r="W3100" s="88"/>
    </row>
    <row r="3101" spans="6:25" s="205" customFormat="1" ht="12" outlineLevel="4" x14ac:dyDescent="0.2">
      <c r="F3101" s="72">
        <v>290</v>
      </c>
      <c r="G3101" s="73" t="s">
        <v>13</v>
      </c>
      <c r="H3101" s="74" t="s">
        <v>519</v>
      </c>
      <c r="I3101" s="75" t="s">
        <v>2541</v>
      </c>
      <c r="J3101" s="73" t="s">
        <v>38</v>
      </c>
      <c r="K3101" s="76">
        <v>1727.1759999999999</v>
      </c>
      <c r="L3101" s="77">
        <v>15</v>
      </c>
      <c r="M3101" s="206">
        <v>1986.2523999999999</v>
      </c>
      <c r="N3101" s="232"/>
      <c r="O3101" s="77">
        <f>M3101*N3101</f>
        <v>0</v>
      </c>
      <c r="P3101" s="79">
        <v>2E-3</v>
      </c>
      <c r="Q3101" s="80">
        <f>M3101*P3101</f>
        <v>3.9725047999999998</v>
      </c>
      <c r="R3101" s="79"/>
      <c r="S3101" s="80">
        <f>M3101*R3101</f>
        <v>0</v>
      </c>
      <c r="T3101" s="78">
        <v>15</v>
      </c>
      <c r="U3101" s="78">
        <f>O3101*(T3101/100)</f>
        <v>0</v>
      </c>
      <c r="V3101" s="78">
        <f>O3101+U3101</f>
        <v>0</v>
      </c>
      <c r="W3101" s="75"/>
      <c r="X3101" s="96" t="s">
        <v>1123</v>
      </c>
      <c r="Y3101" s="96">
        <v>1</v>
      </c>
    </row>
    <row r="3102" spans="6:25" s="71" customFormat="1" ht="12" outlineLevel="4" x14ac:dyDescent="0.2">
      <c r="F3102" s="207"/>
      <c r="G3102" s="208"/>
      <c r="H3102" s="19" t="s">
        <v>1053</v>
      </c>
      <c r="I3102" s="228"/>
      <c r="J3102" s="221"/>
      <c r="K3102" s="221"/>
      <c r="L3102" s="221"/>
      <c r="M3102" s="221"/>
      <c r="N3102" s="245"/>
      <c r="O3102" s="231"/>
      <c r="P3102" s="209"/>
      <c r="Q3102" s="210"/>
      <c r="R3102" s="209"/>
      <c r="S3102" s="210"/>
      <c r="T3102" s="211"/>
      <c r="U3102" s="211"/>
      <c r="V3102" s="211"/>
      <c r="W3102" s="212"/>
      <c r="X3102" s="212"/>
      <c r="Y3102" s="212"/>
    </row>
    <row r="3103" spans="6:25" s="71" customFormat="1" ht="6" customHeight="1" outlineLevel="4" x14ac:dyDescent="0.2">
      <c r="F3103" s="207"/>
      <c r="G3103" s="208"/>
      <c r="H3103" s="20"/>
      <c r="I3103" s="212"/>
      <c r="J3103" s="208"/>
      <c r="K3103" s="213"/>
      <c r="L3103" s="214"/>
      <c r="M3103" s="213"/>
      <c r="N3103" s="241"/>
      <c r="O3103" s="214"/>
      <c r="P3103" s="209"/>
      <c r="Q3103" s="210"/>
      <c r="R3103" s="209"/>
      <c r="S3103" s="210"/>
      <c r="T3103" s="211"/>
      <c r="U3103" s="211"/>
      <c r="V3103" s="211"/>
      <c r="W3103" s="212"/>
      <c r="X3103" s="212"/>
      <c r="Y3103" s="212"/>
    </row>
    <row r="3104" spans="6:25" s="81" customFormat="1" ht="22.5" outlineLevel="5" x14ac:dyDescent="0.2">
      <c r="F3104" s="82"/>
      <c r="G3104" s="83"/>
      <c r="H3104" s="21" t="str">
        <f>IF(AND(H3103&lt;&gt;"Výkaz výměr:",I3103=""),"Výkaz výměr:","")</f>
        <v>Výkaz výměr:</v>
      </c>
      <c r="I3104" s="84" t="s">
        <v>3242</v>
      </c>
      <c r="J3104" s="215"/>
      <c r="L3104" s="85"/>
      <c r="M3104" s="216">
        <v>0</v>
      </c>
      <c r="N3104" s="244"/>
      <c r="O3104" s="85"/>
      <c r="P3104" s="86"/>
      <c r="Q3104" s="85"/>
      <c r="R3104" s="85"/>
      <c r="S3104" s="85"/>
      <c r="T3104" s="87" t="s">
        <v>14</v>
      </c>
      <c r="U3104" s="85"/>
      <c r="V3104" s="85"/>
      <c r="W3104" s="88"/>
    </row>
    <row r="3105" spans="6:25" s="81" customFormat="1" ht="11.25" outlineLevel="5" x14ac:dyDescent="0.2">
      <c r="F3105" s="82"/>
      <c r="G3105" s="83"/>
      <c r="H3105" s="21" t="str">
        <f>IF(AND(H3104&lt;&gt;"Výkaz výměr:",I3104=""),"Výkaz výměr:","")</f>
        <v/>
      </c>
      <c r="I3105" s="84" t="s">
        <v>151</v>
      </c>
      <c r="J3105" s="215"/>
      <c r="L3105" s="85"/>
      <c r="M3105" s="216">
        <v>1727.1759999999999</v>
      </c>
      <c r="N3105" s="244"/>
      <c r="O3105" s="85"/>
      <c r="P3105" s="86"/>
      <c r="Q3105" s="85"/>
      <c r="R3105" s="85"/>
      <c r="S3105" s="85"/>
      <c r="T3105" s="87" t="s">
        <v>14</v>
      </c>
      <c r="U3105" s="85"/>
      <c r="V3105" s="85"/>
      <c r="W3105" s="88"/>
    </row>
    <row r="3106" spans="6:25" s="205" customFormat="1" ht="12" outlineLevel="4" x14ac:dyDescent="0.2">
      <c r="F3106" s="72">
        <v>291</v>
      </c>
      <c r="G3106" s="73" t="s">
        <v>34</v>
      </c>
      <c r="H3106" s="74" t="s">
        <v>640</v>
      </c>
      <c r="I3106" s="75" t="s">
        <v>2939</v>
      </c>
      <c r="J3106" s="73" t="s">
        <v>38</v>
      </c>
      <c r="K3106" s="76">
        <v>2293.953</v>
      </c>
      <c r="L3106" s="77">
        <v>0</v>
      </c>
      <c r="M3106" s="206">
        <v>2293.953</v>
      </c>
      <c r="N3106" s="232"/>
      <c r="O3106" s="77">
        <f>M3106*N3106</f>
        <v>0</v>
      </c>
      <c r="P3106" s="79"/>
      <c r="Q3106" s="80">
        <f>M3106*P3106</f>
        <v>0</v>
      </c>
      <c r="R3106" s="79"/>
      <c r="S3106" s="80">
        <f>M3106*R3106</f>
        <v>0</v>
      </c>
      <c r="T3106" s="78">
        <v>15</v>
      </c>
      <c r="U3106" s="78">
        <f>O3106*(T3106/100)</f>
        <v>0</v>
      </c>
      <c r="V3106" s="78">
        <f>O3106+U3106</f>
        <v>0</v>
      </c>
      <c r="W3106" s="75"/>
      <c r="X3106" s="96" t="s">
        <v>1162</v>
      </c>
      <c r="Y3106" s="96">
        <v>1</v>
      </c>
    </row>
    <row r="3107" spans="6:25" s="71" customFormat="1" ht="33.75" outlineLevel="4" x14ac:dyDescent="0.2">
      <c r="F3107" s="207"/>
      <c r="G3107" s="208"/>
      <c r="H3107" s="19" t="s">
        <v>1053</v>
      </c>
      <c r="I3107" s="228" t="s">
        <v>3367</v>
      </c>
      <c r="J3107" s="221"/>
      <c r="K3107" s="221"/>
      <c r="L3107" s="221"/>
      <c r="M3107" s="221"/>
      <c r="N3107" s="245"/>
      <c r="O3107" s="231"/>
      <c r="P3107" s="209"/>
      <c r="Q3107" s="210"/>
      <c r="R3107" s="209"/>
      <c r="S3107" s="210"/>
      <c r="T3107" s="211"/>
      <c r="U3107" s="211"/>
      <c r="V3107" s="211"/>
      <c r="W3107" s="212"/>
      <c r="X3107" s="212"/>
      <c r="Y3107" s="212"/>
    </row>
    <row r="3108" spans="6:25" s="71" customFormat="1" ht="6" customHeight="1" outlineLevel="4" x14ac:dyDescent="0.2">
      <c r="F3108" s="207"/>
      <c r="G3108" s="208"/>
      <c r="H3108" s="20"/>
      <c r="I3108" s="212"/>
      <c r="J3108" s="208"/>
      <c r="K3108" s="213"/>
      <c r="L3108" s="214"/>
      <c r="M3108" s="213"/>
      <c r="N3108" s="241"/>
      <c r="O3108" s="214"/>
      <c r="P3108" s="209"/>
      <c r="Q3108" s="210"/>
      <c r="R3108" s="209"/>
      <c r="S3108" s="210"/>
      <c r="T3108" s="211"/>
      <c r="U3108" s="211"/>
      <c r="V3108" s="211"/>
      <c r="W3108" s="212"/>
      <c r="X3108" s="212"/>
      <c r="Y3108" s="212"/>
    </row>
    <row r="3109" spans="6:25" s="81" customFormat="1" ht="22.5" outlineLevel="5" x14ac:dyDescent="0.2">
      <c r="F3109" s="82"/>
      <c r="G3109" s="83"/>
      <c r="H3109" s="21" t="str">
        <f t="shared" ref="H3109:H3114" si="95">IF(AND(H3108&lt;&gt;"Výkaz výměr:",I3108=""),"Výkaz výměr:","")</f>
        <v>Výkaz výměr:</v>
      </c>
      <c r="I3109" s="84" t="s">
        <v>3160</v>
      </c>
      <c r="J3109" s="215"/>
      <c r="L3109" s="85"/>
      <c r="M3109" s="216">
        <v>0</v>
      </c>
      <c r="N3109" s="244"/>
      <c r="O3109" s="85"/>
      <c r="P3109" s="86"/>
      <c r="Q3109" s="85"/>
      <c r="R3109" s="85"/>
      <c r="S3109" s="85"/>
      <c r="T3109" s="87" t="s">
        <v>14</v>
      </c>
      <c r="U3109" s="85"/>
      <c r="V3109" s="85"/>
      <c r="W3109" s="88"/>
    </row>
    <row r="3110" spans="6:25" s="81" customFormat="1" ht="11.25" outlineLevel="5" x14ac:dyDescent="0.2">
      <c r="F3110" s="82"/>
      <c r="G3110" s="83"/>
      <c r="H3110" s="21" t="str">
        <f t="shared" si="95"/>
        <v/>
      </c>
      <c r="I3110" s="84" t="s">
        <v>198</v>
      </c>
      <c r="J3110" s="215"/>
      <c r="L3110" s="85"/>
      <c r="M3110" s="216">
        <v>102.986</v>
      </c>
      <c r="N3110" s="244"/>
      <c r="O3110" s="85"/>
      <c r="P3110" s="86"/>
      <c r="Q3110" s="85"/>
      <c r="R3110" s="85"/>
      <c r="S3110" s="85"/>
      <c r="T3110" s="87" t="s">
        <v>14</v>
      </c>
      <c r="U3110" s="85"/>
      <c r="V3110" s="85"/>
      <c r="W3110" s="88"/>
    </row>
    <row r="3111" spans="6:25" s="81" customFormat="1" ht="22.5" outlineLevel="5" x14ac:dyDescent="0.2">
      <c r="F3111" s="82"/>
      <c r="G3111" s="83"/>
      <c r="H3111" s="21" t="str">
        <f t="shared" si="95"/>
        <v/>
      </c>
      <c r="I3111" s="84" t="s">
        <v>3176</v>
      </c>
      <c r="J3111" s="215"/>
      <c r="L3111" s="85"/>
      <c r="M3111" s="216">
        <v>0</v>
      </c>
      <c r="N3111" s="244"/>
      <c r="O3111" s="85"/>
      <c r="P3111" s="86"/>
      <c r="Q3111" s="85"/>
      <c r="R3111" s="85"/>
      <c r="S3111" s="85"/>
      <c r="T3111" s="87" t="s">
        <v>14</v>
      </c>
      <c r="U3111" s="85"/>
      <c r="V3111" s="85"/>
      <c r="W3111" s="88"/>
    </row>
    <row r="3112" spans="6:25" s="81" customFormat="1" ht="11.25" outlineLevel="5" x14ac:dyDescent="0.2">
      <c r="F3112" s="82"/>
      <c r="G3112" s="83"/>
      <c r="H3112" s="21" t="str">
        <f t="shared" si="95"/>
        <v/>
      </c>
      <c r="I3112" s="84" t="s">
        <v>151</v>
      </c>
      <c r="J3112" s="215"/>
      <c r="L3112" s="85"/>
      <c r="M3112" s="216">
        <v>1727.1759999999999</v>
      </c>
      <c r="N3112" s="244"/>
      <c r="O3112" s="85"/>
      <c r="P3112" s="86"/>
      <c r="Q3112" s="85"/>
      <c r="R3112" s="85"/>
      <c r="S3112" s="85"/>
      <c r="T3112" s="87" t="s">
        <v>14</v>
      </c>
      <c r="U3112" s="85"/>
      <c r="V3112" s="85"/>
      <c r="W3112" s="88"/>
    </row>
    <row r="3113" spans="6:25" s="81" customFormat="1" ht="11.25" outlineLevel="5" x14ac:dyDescent="0.2">
      <c r="F3113" s="82"/>
      <c r="G3113" s="83"/>
      <c r="H3113" s="21" t="str">
        <f t="shared" si="95"/>
        <v/>
      </c>
      <c r="I3113" s="84" t="s">
        <v>3000</v>
      </c>
      <c r="J3113" s="215"/>
      <c r="L3113" s="85"/>
      <c r="M3113" s="216">
        <v>0</v>
      </c>
      <c r="N3113" s="244"/>
      <c r="O3113" s="85"/>
      <c r="P3113" s="86"/>
      <c r="Q3113" s="85"/>
      <c r="R3113" s="85"/>
      <c r="S3113" s="85"/>
      <c r="T3113" s="87" t="s">
        <v>14</v>
      </c>
      <c r="U3113" s="85"/>
      <c r="V3113" s="85"/>
      <c r="W3113" s="88"/>
    </row>
    <row r="3114" spans="6:25" s="81" customFormat="1" ht="11.25" outlineLevel="5" x14ac:dyDescent="0.2">
      <c r="F3114" s="82"/>
      <c r="G3114" s="83"/>
      <c r="H3114" s="21" t="str">
        <f t="shared" si="95"/>
        <v/>
      </c>
      <c r="I3114" s="84" t="s">
        <v>305</v>
      </c>
      <c r="J3114" s="215"/>
      <c r="L3114" s="85"/>
      <c r="M3114" s="216">
        <v>463.791</v>
      </c>
      <c r="N3114" s="244"/>
      <c r="O3114" s="85"/>
      <c r="P3114" s="86"/>
      <c r="Q3114" s="85"/>
      <c r="R3114" s="85"/>
      <c r="S3114" s="85"/>
      <c r="T3114" s="87" t="s">
        <v>14</v>
      </c>
      <c r="U3114" s="85"/>
      <c r="V3114" s="85"/>
      <c r="W3114" s="88"/>
    </row>
    <row r="3115" spans="6:25" s="205" customFormat="1" ht="12" outlineLevel="4" x14ac:dyDescent="0.2">
      <c r="F3115" s="72">
        <v>292</v>
      </c>
      <c r="G3115" s="73" t="s">
        <v>13</v>
      </c>
      <c r="H3115" s="74" t="s">
        <v>613</v>
      </c>
      <c r="I3115" s="75" t="s">
        <v>1382</v>
      </c>
      <c r="J3115" s="73" t="s">
        <v>38</v>
      </c>
      <c r="K3115" s="76">
        <v>2293.953</v>
      </c>
      <c r="L3115" s="77">
        <v>12</v>
      </c>
      <c r="M3115" s="206">
        <v>2569.2273599999999</v>
      </c>
      <c r="N3115" s="232"/>
      <c r="O3115" s="77">
        <f>M3115*N3115</f>
        <v>0</v>
      </c>
      <c r="P3115" s="79">
        <v>1.2E-4</v>
      </c>
      <c r="Q3115" s="80">
        <f>M3115*P3115</f>
        <v>0.3083072832</v>
      </c>
      <c r="R3115" s="79"/>
      <c r="S3115" s="80">
        <f>M3115*R3115</f>
        <v>0</v>
      </c>
      <c r="T3115" s="78">
        <v>15</v>
      </c>
      <c r="U3115" s="78">
        <f>O3115*(T3115/100)</f>
        <v>0</v>
      </c>
      <c r="V3115" s="78">
        <f>O3115+U3115</f>
        <v>0</v>
      </c>
      <c r="W3115" s="75"/>
      <c r="X3115" s="96" t="s">
        <v>1261</v>
      </c>
      <c r="Y3115" s="96">
        <v>1</v>
      </c>
    </row>
    <row r="3116" spans="6:25" s="71" customFormat="1" ht="12" outlineLevel="4" x14ac:dyDescent="0.2">
      <c r="F3116" s="207"/>
      <c r="G3116" s="208"/>
      <c r="H3116" s="19" t="s">
        <v>1053</v>
      </c>
      <c r="I3116" s="228" t="s">
        <v>1382</v>
      </c>
      <c r="J3116" s="221"/>
      <c r="K3116" s="221"/>
      <c r="L3116" s="221"/>
      <c r="M3116" s="221"/>
      <c r="N3116" s="245"/>
      <c r="O3116" s="231"/>
      <c r="P3116" s="209"/>
      <c r="Q3116" s="210"/>
      <c r="R3116" s="209"/>
      <c r="S3116" s="210"/>
      <c r="T3116" s="211"/>
      <c r="U3116" s="211"/>
      <c r="V3116" s="211"/>
      <c r="W3116" s="212"/>
      <c r="X3116" s="212"/>
      <c r="Y3116" s="212"/>
    </row>
    <row r="3117" spans="6:25" s="71" customFormat="1" ht="6" customHeight="1" outlineLevel="4" x14ac:dyDescent="0.2">
      <c r="F3117" s="207"/>
      <c r="G3117" s="208"/>
      <c r="H3117" s="20"/>
      <c r="I3117" s="212"/>
      <c r="J3117" s="208"/>
      <c r="K3117" s="213"/>
      <c r="L3117" s="214"/>
      <c r="M3117" s="213"/>
      <c r="N3117" s="241"/>
      <c r="O3117" s="214"/>
      <c r="P3117" s="209"/>
      <c r="Q3117" s="210"/>
      <c r="R3117" s="209"/>
      <c r="S3117" s="210"/>
      <c r="T3117" s="211"/>
      <c r="U3117" s="211"/>
      <c r="V3117" s="211"/>
      <c r="W3117" s="212"/>
      <c r="X3117" s="212"/>
      <c r="Y3117" s="212"/>
    </row>
    <row r="3118" spans="6:25" s="81" customFormat="1" ht="22.5" outlineLevel="5" x14ac:dyDescent="0.2">
      <c r="F3118" s="82"/>
      <c r="G3118" s="83"/>
      <c r="H3118" s="21" t="str">
        <f>IF(AND(H3117&lt;&gt;"Výkaz výměr:",I3117=""),"Výkaz výměr:","")</f>
        <v>Výkaz výměr:</v>
      </c>
      <c r="I3118" s="84" t="s">
        <v>3168</v>
      </c>
      <c r="J3118" s="215"/>
      <c r="L3118" s="85"/>
      <c r="M3118" s="216">
        <v>0</v>
      </c>
      <c r="N3118" s="244"/>
      <c r="O3118" s="85"/>
      <c r="P3118" s="86"/>
      <c r="Q3118" s="85"/>
      <c r="R3118" s="85"/>
      <c r="S3118" s="85"/>
      <c r="T3118" s="87" t="s">
        <v>14</v>
      </c>
      <c r="U3118" s="85"/>
      <c r="V3118" s="85"/>
      <c r="W3118" s="88"/>
    </row>
    <row r="3119" spans="6:25" s="81" customFormat="1" ht="11.25" outlineLevel="5" x14ac:dyDescent="0.2">
      <c r="F3119" s="82"/>
      <c r="G3119" s="83"/>
      <c r="H3119" s="21" t="str">
        <f>IF(AND(H3118&lt;&gt;"Výkaz výměr:",I3118=""),"Výkaz výměr:","")</f>
        <v/>
      </c>
      <c r="I3119" s="84" t="s">
        <v>1404</v>
      </c>
      <c r="J3119" s="215"/>
      <c r="L3119" s="85"/>
      <c r="M3119" s="216">
        <v>2293.953</v>
      </c>
      <c r="N3119" s="244"/>
      <c r="O3119" s="85"/>
      <c r="P3119" s="86"/>
      <c r="Q3119" s="85"/>
      <c r="R3119" s="85"/>
      <c r="S3119" s="85"/>
      <c r="T3119" s="87" t="s">
        <v>14</v>
      </c>
      <c r="U3119" s="85"/>
      <c r="V3119" s="85"/>
      <c r="W3119" s="88"/>
    </row>
    <row r="3120" spans="6:25" s="205" customFormat="1" ht="24" outlineLevel="4" x14ac:dyDescent="0.2">
      <c r="F3120" s="72">
        <v>293</v>
      </c>
      <c r="G3120" s="73" t="s">
        <v>34</v>
      </c>
      <c r="H3120" s="74" t="s">
        <v>641</v>
      </c>
      <c r="I3120" s="75" t="s">
        <v>2995</v>
      </c>
      <c r="J3120" s="73" t="s">
        <v>38</v>
      </c>
      <c r="K3120" s="76">
        <v>168.57649999999998</v>
      </c>
      <c r="L3120" s="77">
        <v>0</v>
      </c>
      <c r="M3120" s="206">
        <v>168.57649999999998</v>
      </c>
      <c r="N3120" s="232"/>
      <c r="O3120" s="77">
        <f>M3120*N3120</f>
        <v>0</v>
      </c>
      <c r="P3120" s="79">
        <v>9.3999999999999997E-4</v>
      </c>
      <c r="Q3120" s="80">
        <f>M3120*P3120</f>
        <v>0.15846190999999998</v>
      </c>
      <c r="R3120" s="79"/>
      <c r="S3120" s="80">
        <f>M3120*R3120</f>
        <v>0</v>
      </c>
      <c r="T3120" s="78">
        <v>15</v>
      </c>
      <c r="U3120" s="78">
        <f>O3120*(T3120/100)</f>
        <v>0</v>
      </c>
      <c r="V3120" s="78">
        <f>O3120+U3120</f>
        <v>0</v>
      </c>
      <c r="W3120" s="75"/>
      <c r="X3120" s="96" t="s">
        <v>1162</v>
      </c>
      <c r="Y3120" s="96">
        <v>1</v>
      </c>
    </row>
    <row r="3121" spans="6:25" s="71" customFormat="1" ht="45" outlineLevel="4" x14ac:dyDescent="0.2">
      <c r="F3121" s="207"/>
      <c r="G3121" s="208"/>
      <c r="H3121" s="19" t="s">
        <v>1053</v>
      </c>
      <c r="I3121" s="228" t="s">
        <v>3493</v>
      </c>
      <c r="J3121" s="221"/>
      <c r="K3121" s="221"/>
      <c r="L3121" s="221"/>
      <c r="M3121" s="221"/>
      <c r="N3121" s="245"/>
      <c r="O3121" s="231"/>
      <c r="P3121" s="209"/>
      <c r="Q3121" s="210"/>
      <c r="R3121" s="209"/>
      <c r="S3121" s="210"/>
      <c r="T3121" s="211"/>
      <c r="U3121" s="211"/>
      <c r="V3121" s="211"/>
      <c r="W3121" s="212"/>
      <c r="X3121" s="212"/>
      <c r="Y3121" s="212"/>
    </row>
    <row r="3122" spans="6:25" s="71" customFormat="1" ht="6" customHeight="1" outlineLevel="4" x14ac:dyDescent="0.2">
      <c r="F3122" s="207"/>
      <c r="G3122" s="208"/>
      <c r="H3122" s="20"/>
      <c r="I3122" s="212"/>
      <c r="J3122" s="208"/>
      <c r="K3122" s="213"/>
      <c r="L3122" s="214"/>
      <c r="M3122" s="213"/>
      <c r="N3122" s="241"/>
      <c r="O3122" s="214"/>
      <c r="P3122" s="209"/>
      <c r="Q3122" s="210"/>
      <c r="R3122" s="209"/>
      <c r="S3122" s="210"/>
      <c r="T3122" s="211"/>
      <c r="U3122" s="211"/>
      <c r="V3122" s="211"/>
      <c r="W3122" s="212"/>
      <c r="X3122" s="212"/>
      <c r="Y3122" s="212"/>
    </row>
    <row r="3123" spans="6:25" s="81" customFormat="1" ht="11.25" outlineLevel="5" x14ac:dyDescent="0.2">
      <c r="F3123" s="82"/>
      <c r="G3123" s="83"/>
      <c r="H3123" s="21" t="str">
        <f t="shared" ref="H3123:H3130" si="96">IF(AND(H3122&lt;&gt;"Výkaz výměr:",I3122=""),"Výkaz výměr:","")</f>
        <v>Výkaz výměr:</v>
      </c>
      <c r="I3123" s="84" t="s">
        <v>1131</v>
      </c>
      <c r="J3123" s="215"/>
      <c r="L3123" s="85"/>
      <c r="M3123" s="216">
        <v>0</v>
      </c>
      <c r="N3123" s="244"/>
      <c r="O3123" s="85"/>
      <c r="P3123" s="86"/>
      <c r="Q3123" s="85"/>
      <c r="R3123" s="85"/>
      <c r="S3123" s="85"/>
      <c r="T3123" s="87" t="s">
        <v>14</v>
      </c>
      <c r="U3123" s="85"/>
      <c r="V3123" s="85"/>
      <c r="W3123" s="88"/>
    </row>
    <row r="3124" spans="6:25" s="81" customFormat="1" ht="11.25" outlineLevel="5" x14ac:dyDescent="0.2">
      <c r="F3124" s="82"/>
      <c r="G3124" s="83"/>
      <c r="H3124" s="21" t="str">
        <f t="shared" si="96"/>
        <v/>
      </c>
      <c r="I3124" s="84" t="s">
        <v>2281</v>
      </c>
      <c r="J3124" s="215"/>
      <c r="L3124" s="85"/>
      <c r="M3124" s="216">
        <v>24.591799999999996</v>
      </c>
      <c r="N3124" s="244"/>
      <c r="O3124" s="85"/>
      <c r="P3124" s="86"/>
      <c r="Q3124" s="85"/>
      <c r="R3124" s="85"/>
      <c r="S3124" s="85"/>
      <c r="T3124" s="87" t="s">
        <v>14</v>
      </c>
      <c r="U3124" s="85"/>
      <c r="V3124" s="85"/>
      <c r="W3124" s="88"/>
    </row>
    <row r="3125" spans="6:25" s="81" customFormat="1" ht="11.25" outlineLevel="5" x14ac:dyDescent="0.2">
      <c r="F3125" s="82"/>
      <c r="G3125" s="83"/>
      <c r="H3125" s="21" t="str">
        <f t="shared" si="96"/>
        <v/>
      </c>
      <c r="I3125" s="84" t="s">
        <v>1669</v>
      </c>
      <c r="J3125" s="215"/>
      <c r="L3125" s="85"/>
      <c r="M3125" s="216">
        <v>15.0725</v>
      </c>
      <c r="N3125" s="244"/>
      <c r="O3125" s="85"/>
      <c r="P3125" s="86"/>
      <c r="Q3125" s="85"/>
      <c r="R3125" s="85"/>
      <c r="S3125" s="85"/>
      <c r="T3125" s="87" t="s">
        <v>14</v>
      </c>
      <c r="U3125" s="85"/>
      <c r="V3125" s="85"/>
      <c r="W3125" s="88"/>
    </row>
    <row r="3126" spans="6:25" s="81" customFormat="1" ht="11.25" outlineLevel="5" x14ac:dyDescent="0.2">
      <c r="F3126" s="82"/>
      <c r="G3126" s="83"/>
      <c r="H3126" s="21" t="str">
        <f t="shared" si="96"/>
        <v/>
      </c>
      <c r="I3126" s="84" t="s">
        <v>2278</v>
      </c>
      <c r="J3126" s="215"/>
      <c r="L3126" s="85"/>
      <c r="M3126" s="216">
        <v>24.579499999999999</v>
      </c>
      <c r="N3126" s="244"/>
      <c r="O3126" s="85"/>
      <c r="P3126" s="86"/>
      <c r="Q3126" s="85"/>
      <c r="R3126" s="85"/>
      <c r="S3126" s="85"/>
      <c r="T3126" s="87" t="s">
        <v>14</v>
      </c>
      <c r="U3126" s="85"/>
      <c r="V3126" s="85"/>
      <c r="W3126" s="88"/>
    </row>
    <row r="3127" spans="6:25" s="81" customFormat="1" ht="11.25" outlineLevel="5" x14ac:dyDescent="0.2">
      <c r="F3127" s="82"/>
      <c r="G3127" s="83"/>
      <c r="H3127" s="21" t="str">
        <f t="shared" si="96"/>
        <v/>
      </c>
      <c r="I3127" s="84" t="s">
        <v>1603</v>
      </c>
      <c r="J3127" s="215"/>
      <c r="L3127" s="85"/>
      <c r="M3127" s="216">
        <v>15.21</v>
      </c>
      <c r="N3127" s="244"/>
      <c r="O3127" s="85"/>
      <c r="P3127" s="86"/>
      <c r="Q3127" s="85"/>
      <c r="R3127" s="85"/>
      <c r="S3127" s="85"/>
      <c r="T3127" s="87" t="s">
        <v>14</v>
      </c>
      <c r="U3127" s="85"/>
      <c r="V3127" s="85"/>
      <c r="W3127" s="88"/>
    </row>
    <row r="3128" spans="6:25" s="81" customFormat="1" ht="11.25" outlineLevel="5" x14ac:dyDescent="0.2">
      <c r="F3128" s="82"/>
      <c r="G3128" s="83"/>
      <c r="H3128" s="21" t="str">
        <f t="shared" si="96"/>
        <v/>
      </c>
      <c r="I3128" s="84" t="s">
        <v>1306</v>
      </c>
      <c r="J3128" s="215"/>
      <c r="L3128" s="85"/>
      <c r="M3128" s="216">
        <v>25.02</v>
      </c>
      <c r="N3128" s="244"/>
      <c r="O3128" s="85"/>
      <c r="P3128" s="86"/>
      <c r="Q3128" s="85"/>
      <c r="R3128" s="85"/>
      <c r="S3128" s="85"/>
      <c r="T3128" s="87" t="s">
        <v>14</v>
      </c>
      <c r="U3128" s="85"/>
      <c r="V3128" s="85"/>
      <c r="W3128" s="88"/>
    </row>
    <row r="3129" spans="6:25" s="81" customFormat="1" ht="11.25" outlineLevel="5" x14ac:dyDescent="0.2">
      <c r="F3129" s="82"/>
      <c r="G3129" s="83"/>
      <c r="H3129" s="21" t="str">
        <f t="shared" si="96"/>
        <v/>
      </c>
      <c r="I3129" s="84" t="s">
        <v>1820</v>
      </c>
      <c r="J3129" s="215"/>
      <c r="L3129" s="85"/>
      <c r="M3129" s="216">
        <v>36.388099999999994</v>
      </c>
      <c r="N3129" s="244"/>
      <c r="O3129" s="85"/>
      <c r="P3129" s="86"/>
      <c r="Q3129" s="85"/>
      <c r="R3129" s="85"/>
      <c r="S3129" s="85"/>
      <c r="T3129" s="87" t="s">
        <v>14</v>
      </c>
      <c r="U3129" s="85"/>
      <c r="V3129" s="85"/>
      <c r="W3129" s="88"/>
    </row>
    <row r="3130" spans="6:25" s="81" customFormat="1" ht="11.25" outlineLevel="5" x14ac:dyDescent="0.2">
      <c r="F3130" s="82"/>
      <c r="G3130" s="83"/>
      <c r="H3130" s="21" t="str">
        <f t="shared" si="96"/>
        <v/>
      </c>
      <c r="I3130" s="84" t="s">
        <v>1783</v>
      </c>
      <c r="J3130" s="215"/>
      <c r="L3130" s="85"/>
      <c r="M3130" s="216">
        <v>27.714599999999997</v>
      </c>
      <c r="N3130" s="244"/>
      <c r="O3130" s="85"/>
      <c r="P3130" s="86"/>
      <c r="Q3130" s="85"/>
      <c r="R3130" s="85"/>
      <c r="S3130" s="85"/>
      <c r="T3130" s="87" t="s">
        <v>14</v>
      </c>
      <c r="U3130" s="85"/>
      <c r="V3130" s="85"/>
      <c r="W3130" s="88"/>
    </row>
    <row r="3131" spans="6:25" s="205" customFormat="1" ht="24" outlineLevel="4" x14ac:dyDescent="0.2">
      <c r="F3131" s="72">
        <v>294</v>
      </c>
      <c r="G3131" s="73" t="s">
        <v>13</v>
      </c>
      <c r="H3131" s="74" t="s">
        <v>283</v>
      </c>
      <c r="I3131" s="75" t="s">
        <v>3246</v>
      </c>
      <c r="J3131" s="73" t="s">
        <v>38</v>
      </c>
      <c r="K3131" s="76">
        <v>168.57599999999999</v>
      </c>
      <c r="L3131" s="77">
        <v>20</v>
      </c>
      <c r="M3131" s="206">
        <v>202.2912</v>
      </c>
      <c r="N3131" s="232"/>
      <c r="O3131" s="77">
        <f>M3131*N3131</f>
        <v>0</v>
      </c>
      <c r="P3131" s="79">
        <v>4.0000000000000001E-3</v>
      </c>
      <c r="Q3131" s="80">
        <f>M3131*P3131</f>
        <v>0.80916480000000002</v>
      </c>
      <c r="R3131" s="79"/>
      <c r="S3131" s="80">
        <f>M3131*R3131</f>
        <v>0</v>
      </c>
      <c r="T3131" s="78">
        <v>15</v>
      </c>
      <c r="U3131" s="78">
        <f>O3131*(T3131/100)</f>
        <v>0</v>
      </c>
      <c r="V3131" s="78">
        <f>O3131+U3131</f>
        <v>0</v>
      </c>
      <c r="W3131" s="75" t="s">
        <v>2422</v>
      </c>
      <c r="X3131" s="96" t="s">
        <v>1123</v>
      </c>
      <c r="Y3131" s="96">
        <v>1</v>
      </c>
    </row>
    <row r="3132" spans="6:25" s="71" customFormat="1" ht="12" outlineLevel="4" x14ac:dyDescent="0.2">
      <c r="F3132" s="207"/>
      <c r="G3132" s="208"/>
      <c r="H3132" s="19" t="s">
        <v>1053</v>
      </c>
      <c r="I3132" s="228"/>
      <c r="J3132" s="221"/>
      <c r="K3132" s="221"/>
      <c r="L3132" s="221"/>
      <c r="M3132" s="221"/>
      <c r="N3132" s="245"/>
      <c r="O3132" s="231"/>
      <c r="P3132" s="209"/>
      <c r="Q3132" s="210"/>
      <c r="R3132" s="209"/>
      <c r="S3132" s="210"/>
      <c r="T3132" s="211"/>
      <c r="U3132" s="211"/>
      <c r="V3132" s="211"/>
      <c r="W3132" s="212"/>
      <c r="X3132" s="212"/>
      <c r="Y3132" s="212"/>
    </row>
    <row r="3133" spans="6:25" s="71" customFormat="1" ht="6" customHeight="1" outlineLevel="4" x14ac:dyDescent="0.2">
      <c r="F3133" s="207"/>
      <c r="G3133" s="208"/>
      <c r="H3133" s="20"/>
      <c r="I3133" s="212"/>
      <c r="J3133" s="208"/>
      <c r="K3133" s="213"/>
      <c r="L3133" s="214"/>
      <c r="M3133" s="213"/>
      <c r="N3133" s="241"/>
      <c r="O3133" s="214"/>
      <c r="P3133" s="209"/>
      <c r="Q3133" s="210"/>
      <c r="R3133" s="209"/>
      <c r="S3133" s="210"/>
      <c r="T3133" s="211"/>
      <c r="U3133" s="211"/>
      <c r="V3133" s="211"/>
      <c r="W3133" s="212"/>
      <c r="X3133" s="212"/>
      <c r="Y3133" s="212"/>
    </row>
    <row r="3134" spans="6:25" s="81" customFormat="1" ht="22.5" outlineLevel="5" x14ac:dyDescent="0.2">
      <c r="F3134" s="82"/>
      <c r="G3134" s="83"/>
      <c r="H3134" s="21" t="str">
        <f>IF(AND(H3133&lt;&gt;"Výkaz výměr:",I3133=""),"Výkaz výměr:","")</f>
        <v>Výkaz výměr:</v>
      </c>
      <c r="I3134" s="84" t="s">
        <v>3221</v>
      </c>
      <c r="J3134" s="215"/>
      <c r="L3134" s="85"/>
      <c r="M3134" s="216">
        <v>0</v>
      </c>
      <c r="N3134" s="244"/>
      <c r="O3134" s="85"/>
      <c r="P3134" s="86"/>
      <c r="Q3134" s="85"/>
      <c r="R3134" s="85"/>
      <c r="S3134" s="85"/>
      <c r="T3134" s="87" t="s">
        <v>14</v>
      </c>
      <c r="U3134" s="85"/>
      <c r="V3134" s="85"/>
      <c r="W3134" s="88"/>
    </row>
    <row r="3135" spans="6:25" s="81" customFormat="1" ht="11.25" outlineLevel="5" x14ac:dyDescent="0.2">
      <c r="F3135" s="82"/>
      <c r="G3135" s="83"/>
      <c r="H3135" s="21" t="str">
        <f>IF(AND(H3134&lt;&gt;"Výkaz výměr:",I3134=""),"Výkaz výměr:","")</f>
        <v/>
      </c>
      <c r="I3135" s="84" t="s">
        <v>282</v>
      </c>
      <c r="J3135" s="215"/>
      <c r="L3135" s="85"/>
      <c r="M3135" s="216">
        <v>168.57599999999999</v>
      </c>
      <c r="N3135" s="244"/>
      <c r="O3135" s="85"/>
      <c r="P3135" s="86"/>
      <c r="Q3135" s="85"/>
      <c r="R3135" s="85"/>
      <c r="S3135" s="85"/>
      <c r="T3135" s="87" t="s">
        <v>14</v>
      </c>
      <c r="U3135" s="85"/>
      <c r="V3135" s="85"/>
      <c r="W3135" s="88"/>
    </row>
    <row r="3136" spans="6:25" s="205" customFormat="1" ht="24" outlineLevel="4" x14ac:dyDescent="0.2">
      <c r="F3136" s="72">
        <v>295</v>
      </c>
      <c r="G3136" s="73" t="s">
        <v>34</v>
      </c>
      <c r="H3136" s="74" t="s">
        <v>642</v>
      </c>
      <c r="I3136" s="75" t="s">
        <v>3157</v>
      </c>
      <c r="J3136" s="73" t="s">
        <v>38</v>
      </c>
      <c r="K3136" s="76">
        <v>463.791</v>
      </c>
      <c r="L3136" s="77">
        <v>0</v>
      </c>
      <c r="M3136" s="206">
        <v>463.791</v>
      </c>
      <c r="N3136" s="232"/>
      <c r="O3136" s="77">
        <f>M3136*N3136</f>
        <v>0</v>
      </c>
      <c r="P3136" s="79">
        <v>3.0000000000000001E-5</v>
      </c>
      <c r="Q3136" s="80">
        <f>M3136*P3136</f>
        <v>1.3913730000000001E-2</v>
      </c>
      <c r="R3136" s="79"/>
      <c r="S3136" s="80">
        <f>M3136*R3136</f>
        <v>0</v>
      </c>
      <c r="T3136" s="78">
        <v>15</v>
      </c>
      <c r="U3136" s="78">
        <f>O3136*(T3136/100)</f>
        <v>0</v>
      </c>
      <c r="V3136" s="78">
        <f>O3136+U3136</f>
        <v>0</v>
      </c>
      <c r="W3136" s="75"/>
      <c r="X3136" s="96" t="s">
        <v>1162</v>
      </c>
      <c r="Y3136" s="96">
        <v>1</v>
      </c>
    </row>
    <row r="3137" spans="6:25" s="71" customFormat="1" ht="45" outlineLevel="4" x14ac:dyDescent="0.2">
      <c r="F3137" s="207"/>
      <c r="G3137" s="208"/>
      <c r="H3137" s="19" t="s">
        <v>1053</v>
      </c>
      <c r="I3137" s="228" t="s">
        <v>3551</v>
      </c>
      <c r="J3137" s="221"/>
      <c r="K3137" s="221"/>
      <c r="L3137" s="221"/>
      <c r="M3137" s="221"/>
      <c r="N3137" s="245"/>
      <c r="O3137" s="231"/>
      <c r="P3137" s="209"/>
      <c r="Q3137" s="210"/>
      <c r="R3137" s="209"/>
      <c r="S3137" s="210"/>
      <c r="T3137" s="211"/>
      <c r="U3137" s="211"/>
      <c r="V3137" s="211"/>
      <c r="W3137" s="212"/>
      <c r="X3137" s="212"/>
      <c r="Y3137" s="212"/>
    </row>
    <row r="3138" spans="6:25" s="71" customFormat="1" ht="6" customHeight="1" outlineLevel="4" x14ac:dyDescent="0.2">
      <c r="F3138" s="207"/>
      <c r="G3138" s="208"/>
      <c r="H3138" s="20"/>
      <c r="I3138" s="212"/>
      <c r="J3138" s="208"/>
      <c r="K3138" s="213"/>
      <c r="L3138" s="214"/>
      <c r="M3138" s="213"/>
      <c r="N3138" s="241"/>
      <c r="O3138" s="214"/>
      <c r="P3138" s="209"/>
      <c r="Q3138" s="210"/>
      <c r="R3138" s="209"/>
      <c r="S3138" s="210"/>
      <c r="T3138" s="211"/>
      <c r="U3138" s="211"/>
      <c r="V3138" s="211"/>
      <c r="W3138" s="212"/>
      <c r="X3138" s="212"/>
      <c r="Y3138" s="212"/>
    </row>
    <row r="3139" spans="6:25" s="81" customFormat="1" ht="11.25" outlineLevel="5" x14ac:dyDescent="0.2">
      <c r="F3139" s="82"/>
      <c r="G3139" s="83"/>
      <c r="H3139" s="21" t="str">
        <f t="shared" ref="H3139:H3160" si="97">IF(AND(H3138&lt;&gt;"Výkaz výměr:",I3138=""),"Výkaz výměr:","")</f>
        <v>Výkaz výměr:</v>
      </c>
      <c r="I3139" s="84" t="s">
        <v>1129</v>
      </c>
      <c r="J3139" s="215"/>
      <c r="L3139" s="85"/>
      <c r="M3139" s="216">
        <v>0</v>
      </c>
      <c r="N3139" s="244"/>
      <c r="O3139" s="85"/>
      <c r="P3139" s="86"/>
      <c r="Q3139" s="85"/>
      <c r="R3139" s="85"/>
      <c r="S3139" s="85"/>
      <c r="T3139" s="87" t="s">
        <v>14</v>
      </c>
      <c r="U3139" s="85"/>
      <c r="V3139" s="85"/>
      <c r="W3139" s="88"/>
    </row>
    <row r="3140" spans="6:25" s="81" customFormat="1" ht="11.25" outlineLevel="5" x14ac:dyDescent="0.2">
      <c r="F3140" s="82"/>
      <c r="G3140" s="83"/>
      <c r="H3140" s="21" t="str">
        <f t="shared" si="97"/>
        <v/>
      </c>
      <c r="I3140" s="84" t="s">
        <v>257</v>
      </c>
      <c r="J3140" s="215"/>
      <c r="L3140" s="85"/>
      <c r="M3140" s="216">
        <v>0</v>
      </c>
      <c r="N3140" s="244"/>
      <c r="O3140" s="85"/>
      <c r="P3140" s="86"/>
      <c r="Q3140" s="85"/>
      <c r="R3140" s="85"/>
      <c r="S3140" s="85"/>
      <c r="T3140" s="87" t="s">
        <v>14</v>
      </c>
      <c r="U3140" s="85"/>
      <c r="V3140" s="85"/>
      <c r="W3140" s="88"/>
    </row>
    <row r="3141" spans="6:25" s="81" customFormat="1" ht="11.25" outlineLevel="5" x14ac:dyDescent="0.2">
      <c r="F3141" s="82"/>
      <c r="G3141" s="83"/>
      <c r="H3141" s="21" t="str">
        <f t="shared" si="97"/>
        <v/>
      </c>
      <c r="I3141" s="84" t="s">
        <v>2468</v>
      </c>
      <c r="J3141" s="215"/>
      <c r="L3141" s="85"/>
      <c r="M3141" s="216">
        <v>156.46799999999999</v>
      </c>
      <c r="N3141" s="244"/>
      <c r="O3141" s="85"/>
      <c r="P3141" s="86"/>
      <c r="Q3141" s="85"/>
      <c r="R3141" s="85"/>
      <c r="S3141" s="85"/>
      <c r="T3141" s="87" t="s">
        <v>14</v>
      </c>
      <c r="U3141" s="85"/>
      <c r="V3141" s="85"/>
      <c r="W3141" s="88"/>
    </row>
    <row r="3142" spans="6:25" s="81" customFormat="1" ht="11.25" outlineLevel="5" x14ac:dyDescent="0.2">
      <c r="F3142" s="82"/>
      <c r="G3142" s="83"/>
      <c r="H3142" s="21" t="str">
        <f t="shared" si="97"/>
        <v/>
      </c>
      <c r="I3142" s="84" t="s">
        <v>1002</v>
      </c>
      <c r="J3142" s="215"/>
      <c r="L3142" s="85"/>
      <c r="M3142" s="216">
        <v>0</v>
      </c>
      <c r="N3142" s="244"/>
      <c r="O3142" s="85"/>
      <c r="P3142" s="86"/>
      <c r="Q3142" s="85"/>
      <c r="R3142" s="85"/>
      <c r="S3142" s="85"/>
      <c r="T3142" s="87" t="s">
        <v>14</v>
      </c>
      <c r="U3142" s="85"/>
      <c r="V3142" s="85"/>
      <c r="W3142" s="88"/>
    </row>
    <row r="3143" spans="6:25" s="81" customFormat="1" ht="11.25" outlineLevel="5" x14ac:dyDescent="0.2">
      <c r="F3143" s="82"/>
      <c r="G3143" s="83"/>
      <c r="H3143" s="21" t="str">
        <f t="shared" si="97"/>
        <v/>
      </c>
      <c r="I3143" s="84" t="s">
        <v>1339</v>
      </c>
      <c r="J3143" s="215"/>
      <c r="L3143" s="85"/>
      <c r="M3143" s="216">
        <v>7.2275</v>
      </c>
      <c r="N3143" s="244"/>
      <c r="O3143" s="85"/>
      <c r="P3143" s="86"/>
      <c r="Q3143" s="85"/>
      <c r="R3143" s="85"/>
      <c r="S3143" s="85"/>
      <c r="T3143" s="87" t="s">
        <v>14</v>
      </c>
      <c r="U3143" s="85"/>
      <c r="V3143" s="85"/>
      <c r="W3143" s="88"/>
    </row>
    <row r="3144" spans="6:25" s="81" customFormat="1" ht="11.25" outlineLevel="5" x14ac:dyDescent="0.2">
      <c r="F3144" s="82"/>
      <c r="G3144" s="83"/>
      <c r="H3144" s="21" t="str">
        <f t="shared" si="97"/>
        <v/>
      </c>
      <c r="I3144" s="84" t="s">
        <v>1052</v>
      </c>
      <c r="J3144" s="215"/>
      <c r="L3144" s="85"/>
      <c r="M3144" s="216">
        <v>0</v>
      </c>
      <c r="N3144" s="244"/>
      <c r="O3144" s="85"/>
      <c r="P3144" s="86"/>
      <c r="Q3144" s="85"/>
      <c r="R3144" s="85"/>
      <c r="S3144" s="85"/>
      <c r="T3144" s="87" t="s">
        <v>14</v>
      </c>
      <c r="U3144" s="85"/>
      <c r="V3144" s="85"/>
      <c r="W3144" s="88"/>
    </row>
    <row r="3145" spans="6:25" s="81" customFormat="1" ht="11.25" outlineLevel="5" x14ac:dyDescent="0.2">
      <c r="F3145" s="82"/>
      <c r="G3145" s="83"/>
      <c r="H3145" s="21" t="str">
        <f t="shared" si="97"/>
        <v/>
      </c>
      <c r="I3145" s="84" t="s">
        <v>1271</v>
      </c>
      <c r="J3145" s="215"/>
      <c r="L3145" s="85"/>
      <c r="M3145" s="216">
        <v>39.6</v>
      </c>
      <c r="N3145" s="244"/>
      <c r="O3145" s="85"/>
      <c r="P3145" s="86"/>
      <c r="Q3145" s="85"/>
      <c r="R3145" s="85"/>
      <c r="S3145" s="85"/>
      <c r="T3145" s="87" t="s">
        <v>14</v>
      </c>
      <c r="U3145" s="85"/>
      <c r="V3145" s="85"/>
      <c r="W3145" s="88"/>
    </row>
    <row r="3146" spans="6:25" s="81" customFormat="1" ht="11.25" outlineLevel="5" x14ac:dyDescent="0.2">
      <c r="F3146" s="82"/>
      <c r="G3146" s="83"/>
      <c r="H3146" s="21" t="str">
        <f t="shared" si="97"/>
        <v/>
      </c>
      <c r="I3146" s="84" t="s">
        <v>1270</v>
      </c>
      <c r="J3146" s="215"/>
      <c r="L3146" s="85"/>
      <c r="M3146" s="216">
        <v>18</v>
      </c>
      <c r="N3146" s="244"/>
      <c r="O3146" s="85"/>
      <c r="P3146" s="86"/>
      <c r="Q3146" s="85"/>
      <c r="R3146" s="85"/>
      <c r="S3146" s="85"/>
      <c r="T3146" s="87" t="s">
        <v>14</v>
      </c>
      <c r="U3146" s="85"/>
      <c r="V3146" s="85"/>
      <c r="W3146" s="88"/>
    </row>
    <row r="3147" spans="6:25" s="81" customFormat="1" ht="11.25" outlineLevel="5" x14ac:dyDescent="0.2">
      <c r="F3147" s="82"/>
      <c r="G3147" s="83"/>
      <c r="H3147" s="21" t="str">
        <f t="shared" si="97"/>
        <v/>
      </c>
      <c r="I3147" s="84" t="s">
        <v>1452</v>
      </c>
      <c r="J3147" s="215"/>
      <c r="L3147" s="85"/>
      <c r="M3147" s="216">
        <v>4.5999999999999996</v>
      </c>
      <c r="N3147" s="244"/>
      <c r="O3147" s="85"/>
      <c r="P3147" s="86"/>
      <c r="Q3147" s="85"/>
      <c r="R3147" s="85"/>
      <c r="S3147" s="85"/>
      <c r="T3147" s="87" t="s">
        <v>14</v>
      </c>
      <c r="U3147" s="85"/>
      <c r="V3147" s="85"/>
      <c r="W3147" s="88"/>
    </row>
    <row r="3148" spans="6:25" s="81" customFormat="1" ht="11.25" outlineLevel="5" x14ac:dyDescent="0.2">
      <c r="F3148" s="82"/>
      <c r="G3148" s="83"/>
      <c r="H3148" s="21" t="str">
        <f t="shared" si="97"/>
        <v/>
      </c>
      <c r="I3148" s="84" t="s">
        <v>1451</v>
      </c>
      <c r="J3148" s="215"/>
      <c r="L3148" s="85"/>
      <c r="M3148" s="216">
        <v>6</v>
      </c>
      <c r="N3148" s="244"/>
      <c r="O3148" s="85"/>
      <c r="P3148" s="86"/>
      <c r="Q3148" s="85"/>
      <c r="R3148" s="85"/>
      <c r="S3148" s="85"/>
      <c r="T3148" s="87" t="s">
        <v>14</v>
      </c>
      <c r="U3148" s="85"/>
      <c r="V3148" s="85"/>
      <c r="W3148" s="88"/>
    </row>
    <row r="3149" spans="6:25" s="81" customFormat="1" ht="11.25" outlineLevel="5" x14ac:dyDescent="0.2">
      <c r="F3149" s="82"/>
      <c r="G3149" s="83"/>
      <c r="H3149" s="21" t="str">
        <f t="shared" si="97"/>
        <v/>
      </c>
      <c r="I3149" s="84" t="s">
        <v>11</v>
      </c>
      <c r="J3149" s="215"/>
      <c r="L3149" s="85"/>
      <c r="M3149" s="216">
        <v>231.89549999999997</v>
      </c>
      <c r="N3149" s="244"/>
      <c r="O3149" s="85"/>
      <c r="P3149" s="86"/>
      <c r="Q3149" s="85"/>
      <c r="R3149" s="85"/>
      <c r="S3149" s="85"/>
      <c r="T3149" s="87" t="s">
        <v>14</v>
      </c>
      <c r="U3149" s="85"/>
      <c r="V3149" s="85"/>
      <c r="W3149" s="88"/>
    </row>
    <row r="3150" spans="6:25" s="81" customFormat="1" ht="11.25" outlineLevel="5" x14ac:dyDescent="0.2">
      <c r="F3150" s="82"/>
      <c r="G3150" s="83"/>
      <c r="H3150" s="21" t="str">
        <f t="shared" si="97"/>
        <v/>
      </c>
      <c r="I3150" s="84" t="s">
        <v>1130</v>
      </c>
      <c r="J3150" s="215"/>
      <c r="L3150" s="85"/>
      <c r="M3150" s="216">
        <v>0</v>
      </c>
      <c r="N3150" s="244"/>
      <c r="O3150" s="85"/>
      <c r="P3150" s="86"/>
      <c r="Q3150" s="85"/>
      <c r="R3150" s="85"/>
      <c r="S3150" s="85"/>
      <c r="T3150" s="87" t="s">
        <v>14</v>
      </c>
      <c r="U3150" s="85"/>
      <c r="V3150" s="85"/>
      <c r="W3150" s="88"/>
    </row>
    <row r="3151" spans="6:25" s="81" customFormat="1" ht="11.25" outlineLevel="5" x14ac:dyDescent="0.2">
      <c r="F3151" s="82"/>
      <c r="G3151" s="83"/>
      <c r="H3151" s="21" t="str">
        <f t="shared" si="97"/>
        <v/>
      </c>
      <c r="I3151" s="84" t="s">
        <v>257</v>
      </c>
      <c r="J3151" s="215"/>
      <c r="L3151" s="85"/>
      <c r="M3151" s="216">
        <v>0</v>
      </c>
      <c r="N3151" s="244"/>
      <c r="O3151" s="85"/>
      <c r="P3151" s="86"/>
      <c r="Q3151" s="85"/>
      <c r="R3151" s="85"/>
      <c r="S3151" s="85"/>
      <c r="T3151" s="87" t="s">
        <v>14</v>
      </c>
      <c r="U3151" s="85"/>
      <c r="V3151" s="85"/>
      <c r="W3151" s="88"/>
    </row>
    <row r="3152" spans="6:25" s="81" customFormat="1" ht="11.25" outlineLevel="5" x14ac:dyDescent="0.2">
      <c r="F3152" s="82"/>
      <c r="G3152" s="83"/>
      <c r="H3152" s="21" t="str">
        <f t="shared" si="97"/>
        <v/>
      </c>
      <c r="I3152" s="84" t="s">
        <v>2468</v>
      </c>
      <c r="J3152" s="215"/>
      <c r="L3152" s="85"/>
      <c r="M3152" s="216">
        <v>156.46799999999999</v>
      </c>
      <c r="N3152" s="244"/>
      <c r="O3152" s="85"/>
      <c r="P3152" s="86"/>
      <c r="Q3152" s="85"/>
      <c r="R3152" s="85"/>
      <c r="S3152" s="85"/>
      <c r="T3152" s="87" t="s">
        <v>14</v>
      </c>
      <c r="U3152" s="85"/>
      <c r="V3152" s="85"/>
      <c r="W3152" s="88"/>
    </row>
    <row r="3153" spans="6:25" s="81" customFormat="1" ht="11.25" outlineLevel="5" x14ac:dyDescent="0.2">
      <c r="F3153" s="82"/>
      <c r="G3153" s="83"/>
      <c r="H3153" s="21" t="str">
        <f t="shared" si="97"/>
        <v/>
      </c>
      <c r="I3153" s="84" t="s">
        <v>1002</v>
      </c>
      <c r="J3153" s="215"/>
      <c r="L3153" s="85"/>
      <c r="M3153" s="216">
        <v>0</v>
      </c>
      <c r="N3153" s="244"/>
      <c r="O3153" s="85"/>
      <c r="P3153" s="86"/>
      <c r="Q3153" s="85"/>
      <c r="R3153" s="85"/>
      <c r="S3153" s="85"/>
      <c r="T3153" s="87" t="s">
        <v>14</v>
      </c>
      <c r="U3153" s="85"/>
      <c r="V3153" s="85"/>
      <c r="W3153" s="88"/>
    </row>
    <row r="3154" spans="6:25" s="81" customFormat="1" ht="11.25" outlineLevel="5" x14ac:dyDescent="0.2">
      <c r="F3154" s="82"/>
      <c r="G3154" s="83"/>
      <c r="H3154" s="21" t="str">
        <f t="shared" si="97"/>
        <v/>
      </c>
      <c r="I3154" s="84" t="s">
        <v>1339</v>
      </c>
      <c r="J3154" s="215"/>
      <c r="L3154" s="85"/>
      <c r="M3154" s="216">
        <v>7.2275</v>
      </c>
      <c r="N3154" s="244"/>
      <c r="O3154" s="85"/>
      <c r="P3154" s="86"/>
      <c r="Q3154" s="85"/>
      <c r="R3154" s="85"/>
      <c r="S3154" s="85"/>
      <c r="T3154" s="87" t="s">
        <v>14</v>
      </c>
      <c r="U3154" s="85"/>
      <c r="V3154" s="85"/>
      <c r="W3154" s="88"/>
    </row>
    <row r="3155" spans="6:25" s="81" customFormat="1" ht="11.25" outlineLevel="5" x14ac:dyDescent="0.2">
      <c r="F3155" s="82"/>
      <c r="G3155" s="83"/>
      <c r="H3155" s="21" t="str">
        <f t="shared" si="97"/>
        <v/>
      </c>
      <c r="I3155" s="84" t="s">
        <v>1052</v>
      </c>
      <c r="J3155" s="215"/>
      <c r="L3155" s="85"/>
      <c r="M3155" s="216">
        <v>0</v>
      </c>
      <c r="N3155" s="244"/>
      <c r="O3155" s="85"/>
      <c r="P3155" s="86"/>
      <c r="Q3155" s="85"/>
      <c r="R3155" s="85"/>
      <c r="S3155" s="85"/>
      <c r="T3155" s="87" t="s">
        <v>14</v>
      </c>
      <c r="U3155" s="85"/>
      <c r="V3155" s="85"/>
      <c r="W3155" s="88"/>
    </row>
    <row r="3156" spans="6:25" s="81" customFormat="1" ht="11.25" outlineLevel="5" x14ac:dyDescent="0.2">
      <c r="F3156" s="82"/>
      <c r="G3156" s="83"/>
      <c r="H3156" s="21" t="str">
        <f t="shared" si="97"/>
        <v/>
      </c>
      <c r="I3156" s="84" t="s">
        <v>1271</v>
      </c>
      <c r="J3156" s="215"/>
      <c r="L3156" s="85"/>
      <c r="M3156" s="216">
        <v>39.6</v>
      </c>
      <c r="N3156" s="244"/>
      <c r="O3156" s="85"/>
      <c r="P3156" s="86"/>
      <c r="Q3156" s="85"/>
      <c r="R3156" s="85"/>
      <c r="S3156" s="85"/>
      <c r="T3156" s="87" t="s">
        <v>14</v>
      </c>
      <c r="U3156" s="85"/>
      <c r="V3156" s="85"/>
      <c r="W3156" s="88"/>
    </row>
    <row r="3157" spans="6:25" s="81" customFormat="1" ht="11.25" outlineLevel="5" x14ac:dyDescent="0.2">
      <c r="F3157" s="82"/>
      <c r="G3157" s="83"/>
      <c r="H3157" s="21" t="str">
        <f t="shared" si="97"/>
        <v/>
      </c>
      <c r="I3157" s="84" t="s">
        <v>1270</v>
      </c>
      <c r="J3157" s="215"/>
      <c r="L3157" s="85"/>
      <c r="M3157" s="216">
        <v>18</v>
      </c>
      <c r="N3157" s="244"/>
      <c r="O3157" s="85"/>
      <c r="P3157" s="86"/>
      <c r="Q3157" s="85"/>
      <c r="R3157" s="85"/>
      <c r="S3157" s="85"/>
      <c r="T3157" s="87" t="s">
        <v>14</v>
      </c>
      <c r="U3157" s="85"/>
      <c r="V3157" s="85"/>
      <c r="W3157" s="88"/>
    </row>
    <row r="3158" spans="6:25" s="81" customFormat="1" ht="11.25" outlineLevel="5" x14ac:dyDescent="0.2">
      <c r="F3158" s="82"/>
      <c r="G3158" s="83"/>
      <c r="H3158" s="21" t="str">
        <f t="shared" si="97"/>
        <v/>
      </c>
      <c r="I3158" s="84" t="s">
        <v>1452</v>
      </c>
      <c r="J3158" s="215"/>
      <c r="L3158" s="85"/>
      <c r="M3158" s="216">
        <v>4.5999999999999996</v>
      </c>
      <c r="N3158" s="244"/>
      <c r="O3158" s="85"/>
      <c r="P3158" s="86"/>
      <c r="Q3158" s="85"/>
      <c r="R3158" s="85"/>
      <c r="S3158" s="85"/>
      <c r="T3158" s="87" t="s">
        <v>14</v>
      </c>
      <c r="U3158" s="85"/>
      <c r="V3158" s="85"/>
      <c r="W3158" s="88"/>
    </row>
    <row r="3159" spans="6:25" s="81" customFormat="1" ht="11.25" outlineLevel="5" x14ac:dyDescent="0.2">
      <c r="F3159" s="82"/>
      <c r="G3159" s="83"/>
      <c r="H3159" s="21" t="str">
        <f t="shared" si="97"/>
        <v/>
      </c>
      <c r="I3159" s="84" t="s">
        <v>1451</v>
      </c>
      <c r="J3159" s="215"/>
      <c r="L3159" s="85"/>
      <c r="M3159" s="216">
        <v>6</v>
      </c>
      <c r="N3159" s="244"/>
      <c r="O3159" s="85"/>
      <c r="P3159" s="86"/>
      <c r="Q3159" s="85"/>
      <c r="R3159" s="85"/>
      <c r="S3159" s="85"/>
      <c r="T3159" s="87" t="s">
        <v>14</v>
      </c>
      <c r="U3159" s="85"/>
      <c r="V3159" s="85"/>
      <c r="W3159" s="88"/>
    </row>
    <row r="3160" spans="6:25" s="81" customFormat="1" ht="11.25" outlineLevel="5" x14ac:dyDescent="0.2">
      <c r="F3160" s="82"/>
      <c r="G3160" s="83"/>
      <c r="H3160" s="21" t="str">
        <f t="shared" si="97"/>
        <v/>
      </c>
      <c r="I3160" s="84" t="s">
        <v>11</v>
      </c>
      <c r="J3160" s="215"/>
      <c r="L3160" s="85"/>
      <c r="M3160" s="216">
        <v>231.89549999999997</v>
      </c>
      <c r="N3160" s="244"/>
      <c r="O3160" s="85"/>
      <c r="P3160" s="86"/>
      <c r="Q3160" s="85"/>
      <c r="R3160" s="85"/>
      <c r="S3160" s="85"/>
      <c r="T3160" s="87" t="s">
        <v>14</v>
      </c>
      <c r="U3160" s="85"/>
      <c r="V3160" s="85"/>
      <c r="W3160" s="88"/>
    </row>
    <row r="3161" spans="6:25" s="205" customFormat="1" ht="12" outlineLevel="4" x14ac:dyDescent="0.2">
      <c r="F3161" s="72">
        <v>296</v>
      </c>
      <c r="G3161" s="73" t="s">
        <v>13</v>
      </c>
      <c r="H3161" s="74" t="s">
        <v>519</v>
      </c>
      <c r="I3161" s="75" t="s">
        <v>2541</v>
      </c>
      <c r="J3161" s="73" t="s">
        <v>38</v>
      </c>
      <c r="K3161" s="76">
        <v>463.791</v>
      </c>
      <c r="L3161" s="77">
        <v>20</v>
      </c>
      <c r="M3161" s="206">
        <v>556.54920000000004</v>
      </c>
      <c r="N3161" s="232"/>
      <c r="O3161" s="77">
        <f>M3161*N3161</f>
        <v>0</v>
      </c>
      <c r="P3161" s="79">
        <v>2E-3</v>
      </c>
      <c r="Q3161" s="80">
        <f>M3161*P3161</f>
        <v>1.1130984000000002</v>
      </c>
      <c r="R3161" s="79"/>
      <c r="S3161" s="80">
        <f>M3161*R3161</f>
        <v>0</v>
      </c>
      <c r="T3161" s="78">
        <v>15</v>
      </c>
      <c r="U3161" s="78">
        <f>O3161*(T3161/100)</f>
        <v>0</v>
      </c>
      <c r="V3161" s="78">
        <f>O3161+U3161</f>
        <v>0</v>
      </c>
      <c r="W3161" s="75"/>
      <c r="X3161" s="96" t="s">
        <v>1123</v>
      </c>
      <c r="Y3161" s="96">
        <v>1</v>
      </c>
    </row>
    <row r="3162" spans="6:25" s="71" customFormat="1" ht="12" outlineLevel="4" x14ac:dyDescent="0.2">
      <c r="F3162" s="207"/>
      <c r="G3162" s="208"/>
      <c r="H3162" s="19" t="s">
        <v>1053</v>
      </c>
      <c r="I3162" s="228"/>
      <c r="J3162" s="221"/>
      <c r="K3162" s="221"/>
      <c r="L3162" s="221"/>
      <c r="M3162" s="221"/>
      <c r="N3162" s="245"/>
      <c r="O3162" s="231"/>
      <c r="P3162" s="209"/>
      <c r="Q3162" s="210"/>
      <c r="R3162" s="209"/>
      <c r="S3162" s="210"/>
      <c r="T3162" s="211"/>
      <c r="U3162" s="211"/>
      <c r="V3162" s="211"/>
      <c r="W3162" s="212"/>
      <c r="X3162" s="212"/>
      <c r="Y3162" s="212"/>
    </row>
    <row r="3163" spans="6:25" s="71" customFormat="1" ht="6" customHeight="1" outlineLevel="4" x14ac:dyDescent="0.2">
      <c r="F3163" s="207"/>
      <c r="G3163" s="208"/>
      <c r="H3163" s="20"/>
      <c r="I3163" s="212"/>
      <c r="J3163" s="208"/>
      <c r="K3163" s="213"/>
      <c r="L3163" s="214"/>
      <c r="M3163" s="213"/>
      <c r="N3163" s="241"/>
      <c r="O3163" s="214"/>
      <c r="P3163" s="209"/>
      <c r="Q3163" s="210"/>
      <c r="R3163" s="209"/>
      <c r="S3163" s="210"/>
      <c r="T3163" s="211"/>
      <c r="U3163" s="211"/>
      <c r="V3163" s="211"/>
      <c r="W3163" s="212"/>
      <c r="X3163" s="212"/>
      <c r="Y3163" s="212"/>
    </row>
    <row r="3164" spans="6:25" s="81" customFormat="1" ht="11.25" outlineLevel="5" x14ac:dyDescent="0.2">
      <c r="F3164" s="82"/>
      <c r="G3164" s="83"/>
      <c r="H3164" s="21" t="str">
        <f>IF(AND(H3163&lt;&gt;"Výkaz výměr:",I3163=""),"Výkaz výměr:","")</f>
        <v>Výkaz výměr:</v>
      </c>
      <c r="I3164" s="84" t="s">
        <v>3048</v>
      </c>
      <c r="J3164" s="215"/>
      <c r="L3164" s="85"/>
      <c r="M3164" s="216">
        <v>0</v>
      </c>
      <c r="N3164" s="244"/>
      <c r="O3164" s="85"/>
      <c r="P3164" s="86"/>
      <c r="Q3164" s="85"/>
      <c r="R3164" s="85"/>
      <c r="S3164" s="85"/>
      <c r="T3164" s="87" t="s">
        <v>14</v>
      </c>
      <c r="U3164" s="85"/>
      <c r="V3164" s="85"/>
      <c r="W3164" s="88"/>
    </row>
    <row r="3165" spans="6:25" s="81" customFormat="1" ht="11.25" outlineLevel="5" x14ac:dyDescent="0.2">
      <c r="F3165" s="82"/>
      <c r="G3165" s="83"/>
      <c r="H3165" s="21" t="str">
        <f>IF(AND(H3164&lt;&gt;"Výkaz výměr:",I3164=""),"Výkaz výměr:","")</f>
        <v/>
      </c>
      <c r="I3165" s="84" t="s">
        <v>305</v>
      </c>
      <c r="J3165" s="215"/>
      <c r="L3165" s="85"/>
      <c r="M3165" s="216">
        <v>463.791</v>
      </c>
      <c r="N3165" s="244"/>
      <c r="O3165" s="85"/>
      <c r="P3165" s="86"/>
      <c r="Q3165" s="85"/>
      <c r="R3165" s="85"/>
      <c r="S3165" s="85"/>
      <c r="T3165" s="87" t="s">
        <v>14</v>
      </c>
      <c r="U3165" s="85"/>
      <c r="V3165" s="85"/>
      <c r="W3165" s="88"/>
    </row>
    <row r="3166" spans="6:25" s="205" customFormat="1" ht="24" outlineLevel="4" x14ac:dyDescent="0.2">
      <c r="F3166" s="72">
        <v>297</v>
      </c>
      <c r="G3166" s="73" t="s">
        <v>34</v>
      </c>
      <c r="H3166" s="74" t="s">
        <v>643</v>
      </c>
      <c r="I3166" s="75" t="s">
        <v>3200</v>
      </c>
      <c r="J3166" s="73" t="s">
        <v>116</v>
      </c>
      <c r="K3166" s="76">
        <v>12</v>
      </c>
      <c r="L3166" s="77">
        <v>0</v>
      </c>
      <c r="M3166" s="206">
        <v>12</v>
      </c>
      <c r="N3166" s="232"/>
      <c r="O3166" s="77">
        <f>M3166*N3166</f>
        <v>0</v>
      </c>
      <c r="P3166" s="79">
        <v>1.9000000000000001E-4</v>
      </c>
      <c r="Q3166" s="80">
        <f>M3166*P3166</f>
        <v>2.2799999999999999E-3</v>
      </c>
      <c r="R3166" s="79"/>
      <c r="S3166" s="80">
        <f>M3166*R3166</f>
        <v>0</v>
      </c>
      <c r="T3166" s="78">
        <v>15</v>
      </c>
      <c r="U3166" s="78">
        <f>O3166*(T3166/100)</f>
        <v>0</v>
      </c>
      <c r="V3166" s="78">
        <f>O3166+U3166</f>
        <v>0</v>
      </c>
      <c r="W3166" s="75"/>
      <c r="X3166" s="96" t="s">
        <v>1162</v>
      </c>
      <c r="Y3166" s="96">
        <v>1</v>
      </c>
    </row>
    <row r="3167" spans="6:25" s="71" customFormat="1" ht="33.75" outlineLevel="4" x14ac:dyDescent="0.2">
      <c r="F3167" s="207"/>
      <c r="G3167" s="208"/>
      <c r="H3167" s="19" t="s">
        <v>1053</v>
      </c>
      <c r="I3167" s="228" t="s">
        <v>3345</v>
      </c>
      <c r="J3167" s="221"/>
      <c r="K3167" s="221"/>
      <c r="L3167" s="221"/>
      <c r="M3167" s="221"/>
      <c r="N3167" s="245"/>
      <c r="O3167" s="231"/>
      <c r="P3167" s="209"/>
      <c r="Q3167" s="210"/>
      <c r="R3167" s="209"/>
      <c r="S3167" s="210"/>
      <c r="T3167" s="211"/>
      <c r="U3167" s="211"/>
      <c r="V3167" s="211"/>
      <c r="W3167" s="212"/>
      <c r="X3167" s="212"/>
      <c r="Y3167" s="212"/>
    </row>
    <row r="3168" spans="6:25" s="71" customFormat="1" ht="6" customHeight="1" outlineLevel="4" x14ac:dyDescent="0.2">
      <c r="F3168" s="207"/>
      <c r="G3168" s="208"/>
      <c r="H3168" s="20"/>
      <c r="I3168" s="212"/>
      <c r="J3168" s="208"/>
      <c r="K3168" s="213"/>
      <c r="L3168" s="214"/>
      <c r="M3168" s="213"/>
      <c r="N3168" s="241"/>
      <c r="O3168" s="214"/>
      <c r="P3168" s="209"/>
      <c r="Q3168" s="210"/>
      <c r="R3168" s="209"/>
      <c r="S3168" s="210"/>
      <c r="T3168" s="211"/>
      <c r="U3168" s="211"/>
      <c r="V3168" s="211"/>
      <c r="W3168" s="212"/>
      <c r="X3168" s="212"/>
      <c r="Y3168" s="212"/>
    </row>
    <row r="3169" spans="6:25" s="81" customFormat="1" ht="11.25" outlineLevel="5" x14ac:dyDescent="0.2">
      <c r="F3169" s="82"/>
      <c r="G3169" s="83"/>
      <c r="H3169" s="21" t="str">
        <f>IF(AND(H3168&lt;&gt;"Výkaz výměr:",I3168=""),"Výkaz výměr:","")</f>
        <v>Výkaz výměr:</v>
      </c>
      <c r="I3169" s="84" t="s">
        <v>1131</v>
      </c>
      <c r="J3169" s="215"/>
      <c r="L3169" s="85"/>
      <c r="M3169" s="216">
        <v>0</v>
      </c>
      <c r="N3169" s="244"/>
      <c r="O3169" s="85"/>
      <c r="P3169" s="86"/>
      <c r="Q3169" s="85"/>
      <c r="R3169" s="85"/>
      <c r="S3169" s="85"/>
      <c r="T3169" s="87" t="s">
        <v>14</v>
      </c>
      <c r="U3169" s="85"/>
      <c r="V3169" s="85"/>
      <c r="W3169" s="88"/>
    </row>
    <row r="3170" spans="6:25" s="81" customFormat="1" ht="11.25" outlineLevel="5" x14ac:dyDescent="0.2">
      <c r="F3170" s="82"/>
      <c r="G3170" s="83"/>
      <c r="H3170" s="21" t="str">
        <f>IF(AND(H3169&lt;&gt;"Výkaz výměr:",I3169=""),"Výkaz výměr:","")</f>
        <v/>
      </c>
      <c r="I3170" s="84" t="s">
        <v>1500</v>
      </c>
      <c r="J3170" s="215"/>
      <c r="L3170" s="85"/>
      <c r="M3170" s="216">
        <v>0</v>
      </c>
      <c r="N3170" s="244"/>
      <c r="O3170" s="85"/>
      <c r="P3170" s="86"/>
      <c r="Q3170" s="85"/>
      <c r="R3170" s="85"/>
      <c r="S3170" s="85"/>
      <c r="T3170" s="87" t="s">
        <v>14</v>
      </c>
      <c r="U3170" s="85"/>
      <c r="V3170" s="85"/>
      <c r="W3170" s="88"/>
    </row>
    <row r="3171" spans="6:25" s="81" customFormat="1" ht="11.25" outlineLevel="5" x14ac:dyDescent="0.2">
      <c r="F3171" s="82"/>
      <c r="G3171" s="83"/>
      <c r="H3171" s="21" t="str">
        <f>IF(AND(H3170&lt;&gt;"Výkaz výměr:",I3170=""),"Výkaz výměr:","")</f>
        <v/>
      </c>
      <c r="I3171" s="84" t="s">
        <v>5</v>
      </c>
      <c r="J3171" s="215"/>
      <c r="L3171" s="85"/>
      <c r="M3171" s="216">
        <v>4</v>
      </c>
      <c r="N3171" s="244"/>
      <c r="O3171" s="85"/>
      <c r="P3171" s="86"/>
      <c r="Q3171" s="85"/>
      <c r="R3171" s="85"/>
      <c r="S3171" s="85"/>
      <c r="T3171" s="87" t="s">
        <v>14</v>
      </c>
      <c r="U3171" s="85"/>
      <c r="V3171" s="85"/>
      <c r="W3171" s="88"/>
    </row>
    <row r="3172" spans="6:25" s="81" customFormat="1" ht="11.25" outlineLevel="5" x14ac:dyDescent="0.2">
      <c r="F3172" s="82"/>
      <c r="G3172" s="83"/>
      <c r="H3172" s="21" t="str">
        <f>IF(AND(H3171&lt;&gt;"Výkaz výměr:",I3171=""),"Výkaz výměr:","")</f>
        <v/>
      </c>
      <c r="I3172" s="84" t="s">
        <v>104</v>
      </c>
      <c r="J3172" s="215"/>
      <c r="L3172" s="85"/>
      <c r="M3172" s="216">
        <v>0</v>
      </c>
      <c r="N3172" s="244"/>
      <c r="O3172" s="85"/>
      <c r="P3172" s="86"/>
      <c r="Q3172" s="85"/>
      <c r="R3172" s="85"/>
      <c r="S3172" s="85"/>
      <c r="T3172" s="87" t="s">
        <v>14</v>
      </c>
      <c r="U3172" s="85"/>
      <c r="V3172" s="85"/>
      <c r="W3172" s="88"/>
    </row>
    <row r="3173" spans="6:25" s="81" customFormat="1" ht="11.25" outlineLevel="5" x14ac:dyDescent="0.2">
      <c r="F3173" s="82"/>
      <c r="G3173" s="83"/>
      <c r="H3173" s="21" t="str">
        <f>IF(AND(H3172&lt;&gt;"Výkaz výměr:",I3172=""),"Výkaz výměr:","")</f>
        <v/>
      </c>
      <c r="I3173" s="84" t="s">
        <v>9</v>
      </c>
      <c r="J3173" s="215"/>
      <c r="L3173" s="85"/>
      <c r="M3173" s="216">
        <v>8</v>
      </c>
      <c r="N3173" s="244"/>
      <c r="O3173" s="85"/>
      <c r="P3173" s="86"/>
      <c r="Q3173" s="85"/>
      <c r="R3173" s="85"/>
      <c r="S3173" s="85"/>
      <c r="T3173" s="87" t="s">
        <v>14</v>
      </c>
      <c r="U3173" s="85"/>
      <c r="V3173" s="85"/>
      <c r="W3173" s="88"/>
    </row>
    <row r="3174" spans="6:25" s="205" customFormat="1" ht="24" outlineLevel="4" x14ac:dyDescent="0.2">
      <c r="F3174" s="72">
        <v>298</v>
      </c>
      <c r="G3174" s="73" t="s">
        <v>13</v>
      </c>
      <c r="H3174" s="74" t="s">
        <v>283</v>
      </c>
      <c r="I3174" s="75" t="s">
        <v>3246</v>
      </c>
      <c r="J3174" s="73" t="s">
        <v>38</v>
      </c>
      <c r="K3174" s="76">
        <v>6</v>
      </c>
      <c r="L3174" s="77">
        <v>20</v>
      </c>
      <c r="M3174" s="206">
        <v>7.2</v>
      </c>
      <c r="N3174" s="232"/>
      <c r="O3174" s="77">
        <f>M3174*N3174</f>
        <v>0</v>
      </c>
      <c r="P3174" s="79">
        <v>4.0000000000000001E-3</v>
      </c>
      <c r="Q3174" s="80">
        <f>M3174*P3174</f>
        <v>2.8800000000000003E-2</v>
      </c>
      <c r="R3174" s="79"/>
      <c r="S3174" s="80">
        <f>M3174*R3174</f>
        <v>0</v>
      </c>
      <c r="T3174" s="78">
        <v>15</v>
      </c>
      <c r="U3174" s="78">
        <f>O3174*(T3174/100)</f>
        <v>0</v>
      </c>
      <c r="V3174" s="78">
        <f>O3174+U3174</f>
        <v>0</v>
      </c>
      <c r="W3174" s="75"/>
      <c r="X3174" s="96" t="s">
        <v>1123</v>
      </c>
      <c r="Y3174" s="96">
        <v>1</v>
      </c>
    </row>
    <row r="3175" spans="6:25" s="71" customFormat="1" ht="12" outlineLevel="4" x14ac:dyDescent="0.2">
      <c r="F3175" s="207"/>
      <c r="G3175" s="208"/>
      <c r="H3175" s="19" t="s">
        <v>1053</v>
      </c>
      <c r="I3175" s="228"/>
      <c r="J3175" s="221"/>
      <c r="K3175" s="221"/>
      <c r="L3175" s="221"/>
      <c r="M3175" s="221"/>
      <c r="N3175" s="245"/>
      <c r="O3175" s="231"/>
      <c r="P3175" s="209"/>
      <c r="Q3175" s="210"/>
      <c r="R3175" s="209"/>
      <c r="S3175" s="210"/>
      <c r="T3175" s="211"/>
      <c r="U3175" s="211"/>
      <c r="V3175" s="211"/>
      <c r="W3175" s="212"/>
      <c r="X3175" s="212"/>
      <c r="Y3175" s="212"/>
    </row>
    <row r="3176" spans="6:25" s="71" customFormat="1" ht="6" customHeight="1" outlineLevel="4" x14ac:dyDescent="0.2">
      <c r="F3176" s="207"/>
      <c r="G3176" s="208"/>
      <c r="H3176" s="20"/>
      <c r="I3176" s="212"/>
      <c r="J3176" s="208"/>
      <c r="K3176" s="213"/>
      <c r="L3176" s="214"/>
      <c r="M3176" s="213"/>
      <c r="N3176" s="241"/>
      <c r="O3176" s="214"/>
      <c r="P3176" s="209"/>
      <c r="Q3176" s="210"/>
      <c r="R3176" s="209"/>
      <c r="S3176" s="210"/>
      <c r="T3176" s="211"/>
      <c r="U3176" s="211"/>
      <c r="V3176" s="211"/>
      <c r="W3176" s="212"/>
      <c r="X3176" s="212"/>
      <c r="Y3176" s="212"/>
    </row>
    <row r="3177" spans="6:25" s="81" customFormat="1" ht="22.5" outlineLevel="5" x14ac:dyDescent="0.2">
      <c r="F3177" s="82"/>
      <c r="G3177" s="83"/>
      <c r="H3177" s="21" t="str">
        <f>IF(AND(H3176&lt;&gt;"Výkaz výměr:",I3176=""),"Výkaz výměr:","")</f>
        <v>Výkaz výměr:</v>
      </c>
      <c r="I3177" s="84" t="s">
        <v>3362</v>
      </c>
      <c r="J3177" s="215"/>
      <c r="L3177" s="85"/>
      <c r="M3177" s="216">
        <v>0</v>
      </c>
      <c r="N3177" s="244"/>
      <c r="O3177" s="85"/>
      <c r="P3177" s="86"/>
      <c r="Q3177" s="85"/>
      <c r="R3177" s="85"/>
      <c r="S3177" s="85"/>
      <c r="T3177" s="87" t="s">
        <v>14</v>
      </c>
      <c r="U3177" s="85"/>
      <c r="V3177" s="85"/>
      <c r="W3177" s="88"/>
    </row>
    <row r="3178" spans="6:25" s="81" customFormat="1" ht="11.25" outlineLevel="5" x14ac:dyDescent="0.2">
      <c r="F3178" s="82"/>
      <c r="G3178" s="83"/>
      <c r="H3178" s="21" t="str">
        <f>IF(AND(H3177&lt;&gt;"Výkaz výměr:",I3177=""),"Výkaz výměr:","")</f>
        <v/>
      </c>
      <c r="I3178" s="84" t="s">
        <v>344</v>
      </c>
      <c r="J3178" s="215"/>
      <c r="L3178" s="85"/>
      <c r="M3178" s="216">
        <v>6</v>
      </c>
      <c r="N3178" s="244"/>
      <c r="O3178" s="85"/>
      <c r="P3178" s="86"/>
      <c r="Q3178" s="85"/>
      <c r="R3178" s="85"/>
      <c r="S3178" s="85"/>
      <c r="T3178" s="87" t="s">
        <v>14</v>
      </c>
      <c r="U3178" s="85"/>
      <c r="V3178" s="85"/>
      <c r="W3178" s="88"/>
    </row>
    <row r="3179" spans="6:25" s="205" customFormat="1" ht="12" outlineLevel="4" x14ac:dyDescent="0.2">
      <c r="F3179" s="72">
        <v>299</v>
      </c>
      <c r="G3179" s="73" t="s">
        <v>34</v>
      </c>
      <c r="H3179" s="74" t="s">
        <v>409</v>
      </c>
      <c r="I3179" s="75" t="s">
        <v>2746</v>
      </c>
      <c r="J3179" s="73" t="s">
        <v>116</v>
      </c>
      <c r="K3179" s="76">
        <v>17</v>
      </c>
      <c r="L3179" s="77">
        <v>0</v>
      </c>
      <c r="M3179" s="206">
        <v>17</v>
      </c>
      <c r="N3179" s="232"/>
      <c r="O3179" s="77">
        <f>M3179*N3179</f>
        <v>0</v>
      </c>
      <c r="P3179" s="79">
        <v>1.9000000000000001E-4</v>
      </c>
      <c r="Q3179" s="80">
        <f>M3179*P3179</f>
        <v>3.2300000000000002E-3</v>
      </c>
      <c r="R3179" s="79"/>
      <c r="S3179" s="80">
        <f>M3179*R3179</f>
        <v>0</v>
      </c>
      <c r="T3179" s="78">
        <v>15</v>
      </c>
      <c r="U3179" s="78">
        <f>O3179*(T3179/100)</f>
        <v>0</v>
      </c>
      <c r="V3179" s="78">
        <f>O3179+U3179</f>
        <v>0</v>
      </c>
      <c r="W3179" s="75"/>
      <c r="X3179" s="96" t="s">
        <v>1261</v>
      </c>
      <c r="Y3179" s="96">
        <v>1</v>
      </c>
    </row>
    <row r="3180" spans="6:25" s="71" customFormat="1" ht="33.75" outlineLevel="4" x14ac:dyDescent="0.2">
      <c r="F3180" s="207"/>
      <c r="G3180" s="208"/>
      <c r="H3180" s="19" t="s">
        <v>1053</v>
      </c>
      <c r="I3180" s="228" t="s">
        <v>3345</v>
      </c>
      <c r="J3180" s="221"/>
      <c r="K3180" s="221"/>
      <c r="L3180" s="221"/>
      <c r="M3180" s="221"/>
      <c r="N3180" s="245"/>
      <c r="O3180" s="231"/>
      <c r="P3180" s="209"/>
      <c r="Q3180" s="210"/>
      <c r="R3180" s="209"/>
      <c r="S3180" s="210"/>
      <c r="T3180" s="211"/>
      <c r="U3180" s="211"/>
      <c r="V3180" s="211"/>
      <c r="W3180" s="212"/>
      <c r="X3180" s="212"/>
      <c r="Y3180" s="212"/>
    </row>
    <row r="3181" spans="6:25" s="71" customFormat="1" ht="6" customHeight="1" outlineLevel="4" x14ac:dyDescent="0.2">
      <c r="F3181" s="207"/>
      <c r="G3181" s="208"/>
      <c r="H3181" s="20"/>
      <c r="I3181" s="212"/>
      <c r="J3181" s="208"/>
      <c r="K3181" s="213"/>
      <c r="L3181" s="214"/>
      <c r="M3181" s="213"/>
      <c r="N3181" s="241"/>
      <c r="O3181" s="214"/>
      <c r="P3181" s="209"/>
      <c r="Q3181" s="210"/>
      <c r="R3181" s="209"/>
      <c r="S3181" s="210"/>
      <c r="T3181" s="211"/>
      <c r="U3181" s="211"/>
      <c r="V3181" s="211"/>
      <c r="W3181" s="212"/>
      <c r="X3181" s="212"/>
      <c r="Y3181" s="212"/>
    </row>
    <row r="3182" spans="6:25" s="81" customFormat="1" ht="11.25" outlineLevel="5" x14ac:dyDescent="0.2">
      <c r="F3182" s="82"/>
      <c r="G3182" s="83"/>
      <c r="H3182" s="21" t="str">
        <f>IF(AND(H3181&lt;&gt;"Výkaz výměr:",I3181=""),"Výkaz výměr:","")</f>
        <v>Výkaz výměr:</v>
      </c>
      <c r="I3182" s="84" t="s">
        <v>1131</v>
      </c>
      <c r="J3182" s="215"/>
      <c r="L3182" s="85"/>
      <c r="M3182" s="216">
        <v>0</v>
      </c>
      <c r="N3182" s="244"/>
      <c r="O3182" s="85"/>
      <c r="P3182" s="86"/>
      <c r="Q3182" s="85"/>
      <c r="R3182" s="85"/>
      <c r="S3182" s="85"/>
      <c r="T3182" s="87" t="s">
        <v>14</v>
      </c>
      <c r="U3182" s="85"/>
      <c r="V3182" s="85"/>
      <c r="W3182" s="88"/>
    </row>
    <row r="3183" spans="6:25" s="81" customFormat="1" ht="11.25" outlineLevel="5" x14ac:dyDescent="0.2">
      <c r="F3183" s="82"/>
      <c r="G3183" s="83"/>
      <c r="H3183" s="21" t="str">
        <f>IF(AND(H3182&lt;&gt;"Výkaz výměr:",I3182=""),"Výkaz výměr:","")</f>
        <v/>
      </c>
      <c r="I3183" s="84" t="s">
        <v>24</v>
      </c>
      <c r="J3183" s="215"/>
      <c r="L3183" s="85"/>
      <c r="M3183" s="216">
        <v>17</v>
      </c>
      <c r="N3183" s="244"/>
      <c r="O3183" s="85"/>
      <c r="P3183" s="86"/>
      <c r="Q3183" s="85"/>
      <c r="R3183" s="85"/>
      <c r="S3183" s="85"/>
      <c r="T3183" s="87" t="s">
        <v>14</v>
      </c>
      <c r="U3183" s="85"/>
      <c r="V3183" s="85"/>
      <c r="W3183" s="88"/>
    </row>
    <row r="3184" spans="6:25" s="205" customFormat="1" ht="12" outlineLevel="4" x14ac:dyDescent="0.2">
      <c r="F3184" s="72">
        <v>300</v>
      </c>
      <c r="G3184" s="73" t="s">
        <v>34</v>
      </c>
      <c r="H3184" s="74" t="s">
        <v>644</v>
      </c>
      <c r="I3184" s="75" t="s">
        <v>2767</v>
      </c>
      <c r="J3184" s="73" t="s">
        <v>38</v>
      </c>
      <c r="K3184" s="76">
        <v>4.4400000000000004</v>
      </c>
      <c r="L3184" s="77">
        <v>0</v>
      </c>
      <c r="M3184" s="206">
        <v>4.4400000000000004</v>
      </c>
      <c r="N3184" s="232"/>
      <c r="O3184" s="77">
        <f>M3184*N3184</f>
        <v>0</v>
      </c>
      <c r="P3184" s="79">
        <v>1.9000000000000001E-4</v>
      </c>
      <c r="Q3184" s="80">
        <f>M3184*P3184</f>
        <v>8.4360000000000012E-4</v>
      </c>
      <c r="R3184" s="79"/>
      <c r="S3184" s="80">
        <f>M3184*R3184</f>
        <v>0</v>
      </c>
      <c r="T3184" s="78">
        <v>15</v>
      </c>
      <c r="U3184" s="78">
        <f>O3184*(T3184/100)</f>
        <v>0</v>
      </c>
      <c r="V3184" s="78">
        <f>O3184+U3184</f>
        <v>0</v>
      </c>
      <c r="W3184" s="75"/>
      <c r="X3184" s="96" t="s">
        <v>1261</v>
      </c>
      <c r="Y3184" s="96">
        <v>1</v>
      </c>
    </row>
    <row r="3185" spans="6:25" s="71" customFormat="1" ht="33.75" outlineLevel="4" x14ac:dyDescent="0.2">
      <c r="F3185" s="207"/>
      <c r="G3185" s="208"/>
      <c r="H3185" s="19" t="s">
        <v>1053</v>
      </c>
      <c r="I3185" s="228" t="s">
        <v>3345</v>
      </c>
      <c r="J3185" s="221"/>
      <c r="K3185" s="221"/>
      <c r="L3185" s="221"/>
      <c r="M3185" s="221"/>
      <c r="N3185" s="245"/>
      <c r="O3185" s="231"/>
      <c r="P3185" s="209"/>
      <c r="Q3185" s="210"/>
      <c r="R3185" s="209"/>
      <c r="S3185" s="210"/>
      <c r="T3185" s="211"/>
      <c r="U3185" s="211"/>
      <c r="V3185" s="211"/>
      <c r="W3185" s="212"/>
      <c r="X3185" s="212"/>
      <c r="Y3185" s="212"/>
    </row>
    <row r="3186" spans="6:25" s="71" customFormat="1" ht="6" customHeight="1" outlineLevel="4" x14ac:dyDescent="0.2">
      <c r="F3186" s="207"/>
      <c r="G3186" s="208"/>
      <c r="H3186" s="20"/>
      <c r="I3186" s="212"/>
      <c r="J3186" s="208"/>
      <c r="K3186" s="213"/>
      <c r="L3186" s="214"/>
      <c r="M3186" s="213"/>
      <c r="N3186" s="241"/>
      <c r="O3186" s="214"/>
      <c r="P3186" s="209"/>
      <c r="Q3186" s="210"/>
      <c r="R3186" s="209"/>
      <c r="S3186" s="210"/>
      <c r="T3186" s="211"/>
      <c r="U3186" s="211"/>
      <c r="V3186" s="211"/>
      <c r="W3186" s="212"/>
      <c r="X3186" s="212"/>
      <c r="Y3186" s="212"/>
    </row>
    <row r="3187" spans="6:25" s="81" customFormat="1" ht="11.25" outlineLevel="5" x14ac:dyDescent="0.2">
      <c r="F3187" s="82"/>
      <c r="G3187" s="83"/>
      <c r="H3187" s="21" t="str">
        <f>IF(AND(H3186&lt;&gt;"Výkaz výměr:",I3186=""),"Výkaz výměr:","")</f>
        <v>Výkaz výměr:</v>
      </c>
      <c r="I3187" s="84" t="s">
        <v>1131</v>
      </c>
      <c r="J3187" s="215"/>
      <c r="L3187" s="85"/>
      <c r="M3187" s="216">
        <v>0</v>
      </c>
      <c r="N3187" s="244"/>
      <c r="O3187" s="85"/>
      <c r="P3187" s="86"/>
      <c r="Q3187" s="85"/>
      <c r="R3187" s="85"/>
      <c r="S3187" s="85"/>
      <c r="T3187" s="87" t="s">
        <v>14</v>
      </c>
      <c r="U3187" s="85"/>
      <c r="V3187" s="85"/>
      <c r="W3187" s="88"/>
    </row>
    <row r="3188" spans="6:25" s="81" customFormat="1" ht="11.25" outlineLevel="5" x14ac:dyDescent="0.2">
      <c r="F3188" s="82"/>
      <c r="G3188" s="83"/>
      <c r="H3188" s="21" t="str">
        <f>IF(AND(H3187&lt;&gt;"Výkaz výměr:",I3187=""),"Výkaz výměr:","")</f>
        <v/>
      </c>
      <c r="I3188" s="84" t="s">
        <v>950</v>
      </c>
      <c r="J3188" s="215"/>
      <c r="L3188" s="85"/>
      <c r="M3188" s="216">
        <v>4.4400000000000004</v>
      </c>
      <c r="N3188" s="244"/>
      <c r="O3188" s="85"/>
      <c r="P3188" s="86"/>
      <c r="Q3188" s="85"/>
      <c r="R3188" s="85"/>
      <c r="S3188" s="85"/>
      <c r="T3188" s="87" t="s">
        <v>14</v>
      </c>
      <c r="U3188" s="85"/>
      <c r="V3188" s="85"/>
      <c r="W3188" s="88"/>
    </row>
    <row r="3189" spans="6:25" s="205" customFormat="1" ht="24" outlineLevel="4" x14ac:dyDescent="0.2">
      <c r="F3189" s="72">
        <v>301</v>
      </c>
      <c r="G3189" s="73" t="s">
        <v>34</v>
      </c>
      <c r="H3189" s="74" t="s">
        <v>645</v>
      </c>
      <c r="I3189" s="75" t="s">
        <v>2483</v>
      </c>
      <c r="J3189" s="73" t="s">
        <v>38</v>
      </c>
      <c r="K3189" s="76">
        <v>310.91999999999996</v>
      </c>
      <c r="L3189" s="77">
        <v>0</v>
      </c>
      <c r="M3189" s="206">
        <v>310.91999999999996</v>
      </c>
      <c r="N3189" s="232"/>
      <c r="O3189" s="77">
        <f>M3189*N3189</f>
        <v>0</v>
      </c>
      <c r="P3189" s="79">
        <v>6.0000000000000002E-5</v>
      </c>
      <c r="Q3189" s="80">
        <f>M3189*P3189</f>
        <v>1.8655199999999997E-2</v>
      </c>
      <c r="R3189" s="79"/>
      <c r="S3189" s="80">
        <f>M3189*R3189</f>
        <v>0</v>
      </c>
      <c r="T3189" s="78">
        <v>15</v>
      </c>
      <c r="U3189" s="78">
        <f>O3189*(T3189/100)</f>
        <v>0</v>
      </c>
      <c r="V3189" s="78">
        <f>O3189+U3189</f>
        <v>0</v>
      </c>
      <c r="W3189" s="75"/>
      <c r="X3189" s="96" t="s">
        <v>1090</v>
      </c>
      <c r="Y3189" s="96">
        <v>1</v>
      </c>
    </row>
    <row r="3190" spans="6:25" s="71" customFormat="1" ht="12" outlineLevel="4" x14ac:dyDescent="0.2">
      <c r="F3190" s="207"/>
      <c r="G3190" s="208"/>
      <c r="H3190" s="19" t="s">
        <v>1053</v>
      </c>
      <c r="I3190" s="228" t="s">
        <v>2798</v>
      </c>
      <c r="J3190" s="221"/>
      <c r="K3190" s="221"/>
      <c r="L3190" s="221"/>
      <c r="M3190" s="221"/>
      <c r="N3190" s="245"/>
      <c r="O3190" s="231"/>
      <c r="P3190" s="209"/>
      <c r="Q3190" s="210"/>
      <c r="R3190" s="209"/>
      <c r="S3190" s="210"/>
      <c r="T3190" s="211"/>
      <c r="U3190" s="211"/>
      <c r="V3190" s="211"/>
      <c r="W3190" s="212"/>
      <c r="X3190" s="212"/>
      <c r="Y3190" s="212"/>
    </row>
    <row r="3191" spans="6:25" s="71" customFormat="1" ht="6" customHeight="1" outlineLevel="4" x14ac:dyDescent="0.2">
      <c r="F3191" s="207"/>
      <c r="G3191" s="208"/>
      <c r="H3191" s="20"/>
      <c r="I3191" s="212"/>
      <c r="J3191" s="208"/>
      <c r="K3191" s="213"/>
      <c r="L3191" s="214"/>
      <c r="M3191" s="213"/>
      <c r="N3191" s="241"/>
      <c r="O3191" s="214"/>
      <c r="P3191" s="209"/>
      <c r="Q3191" s="210"/>
      <c r="R3191" s="209"/>
      <c r="S3191" s="210"/>
      <c r="T3191" s="211"/>
      <c r="U3191" s="211"/>
      <c r="V3191" s="211"/>
      <c r="W3191" s="212"/>
      <c r="X3191" s="212"/>
      <c r="Y3191" s="212"/>
    </row>
    <row r="3192" spans="6:25" s="81" customFormat="1" ht="11.25" outlineLevel="5" x14ac:dyDescent="0.2">
      <c r="F3192" s="82"/>
      <c r="G3192" s="83"/>
      <c r="H3192" s="21" t="str">
        <f>IF(AND(H3191&lt;&gt;"Výkaz výměr:",I3191=""),"Výkaz výměr:","")</f>
        <v>Výkaz výměr:</v>
      </c>
      <c r="I3192" s="84" t="s">
        <v>1129</v>
      </c>
      <c r="J3192" s="215"/>
      <c r="L3192" s="85"/>
      <c r="M3192" s="216">
        <v>0</v>
      </c>
      <c r="N3192" s="244"/>
      <c r="O3192" s="85"/>
      <c r="P3192" s="86"/>
      <c r="Q3192" s="85"/>
      <c r="R3192" s="85"/>
      <c r="S3192" s="85"/>
      <c r="T3192" s="87" t="s">
        <v>14</v>
      </c>
      <c r="U3192" s="85"/>
      <c r="V3192" s="85"/>
      <c r="W3192" s="88"/>
    </row>
    <row r="3193" spans="6:25" s="81" customFormat="1" ht="11.25" outlineLevel="5" x14ac:dyDescent="0.2">
      <c r="F3193" s="82"/>
      <c r="G3193" s="83"/>
      <c r="H3193" s="21" t="str">
        <f>IF(AND(H3192&lt;&gt;"Výkaz výměr:",I3192=""),"Výkaz výměr:","")</f>
        <v/>
      </c>
      <c r="I3193" s="84" t="s">
        <v>2333</v>
      </c>
      <c r="J3193" s="215"/>
      <c r="L3193" s="85"/>
      <c r="M3193" s="216">
        <v>155.45999999999998</v>
      </c>
      <c r="N3193" s="244"/>
      <c r="O3193" s="85"/>
      <c r="P3193" s="86"/>
      <c r="Q3193" s="85"/>
      <c r="R3193" s="85"/>
      <c r="S3193" s="85"/>
      <c r="T3193" s="87" t="s">
        <v>14</v>
      </c>
      <c r="U3193" s="85"/>
      <c r="V3193" s="85"/>
      <c r="W3193" s="88"/>
    </row>
    <row r="3194" spans="6:25" s="81" customFormat="1" ht="11.25" outlineLevel="5" x14ac:dyDescent="0.2">
      <c r="F3194" s="82"/>
      <c r="G3194" s="83"/>
      <c r="H3194" s="21" t="str">
        <f>IF(AND(H3193&lt;&gt;"Výkaz výměr:",I3193=""),"Výkaz výměr:","")</f>
        <v/>
      </c>
      <c r="I3194" s="84" t="s">
        <v>1130</v>
      </c>
      <c r="J3194" s="215"/>
      <c r="L3194" s="85"/>
      <c r="M3194" s="216">
        <v>0</v>
      </c>
      <c r="N3194" s="244"/>
      <c r="O3194" s="85"/>
      <c r="P3194" s="86"/>
      <c r="Q3194" s="85"/>
      <c r="R3194" s="85"/>
      <c r="S3194" s="85"/>
      <c r="T3194" s="87" t="s">
        <v>14</v>
      </c>
      <c r="U3194" s="85"/>
      <c r="V3194" s="85"/>
      <c r="W3194" s="88"/>
    </row>
    <row r="3195" spans="6:25" s="81" customFormat="1" ht="11.25" outlineLevel="5" x14ac:dyDescent="0.2">
      <c r="F3195" s="82"/>
      <c r="G3195" s="83"/>
      <c r="H3195" s="21" t="str">
        <f>IF(AND(H3194&lt;&gt;"Výkaz výměr:",I3194=""),"Výkaz výměr:","")</f>
        <v/>
      </c>
      <c r="I3195" s="84" t="s">
        <v>2333</v>
      </c>
      <c r="J3195" s="215"/>
      <c r="L3195" s="85"/>
      <c r="M3195" s="216">
        <v>155.45999999999998</v>
      </c>
      <c r="N3195" s="244"/>
      <c r="O3195" s="85"/>
      <c r="P3195" s="86"/>
      <c r="Q3195" s="85"/>
      <c r="R3195" s="85"/>
      <c r="S3195" s="85"/>
      <c r="T3195" s="87" t="s">
        <v>14</v>
      </c>
      <c r="U3195" s="85"/>
      <c r="V3195" s="85"/>
      <c r="W3195" s="88"/>
    </row>
    <row r="3196" spans="6:25" s="205" customFormat="1" ht="12" outlineLevel="4" x14ac:dyDescent="0.2">
      <c r="F3196" s="72">
        <v>302</v>
      </c>
      <c r="G3196" s="73" t="s">
        <v>13</v>
      </c>
      <c r="H3196" s="74" t="s">
        <v>519</v>
      </c>
      <c r="I3196" s="75" t="s">
        <v>2541</v>
      </c>
      <c r="J3196" s="73" t="s">
        <v>38</v>
      </c>
      <c r="K3196" s="76">
        <v>310.92</v>
      </c>
      <c r="L3196" s="77">
        <v>10</v>
      </c>
      <c r="M3196" s="206">
        <v>342.012</v>
      </c>
      <c r="N3196" s="232"/>
      <c r="O3196" s="77">
        <f>M3196*N3196</f>
        <v>0</v>
      </c>
      <c r="P3196" s="79">
        <v>2E-3</v>
      </c>
      <c r="Q3196" s="80">
        <f>M3196*P3196</f>
        <v>0.68402399999999997</v>
      </c>
      <c r="R3196" s="79"/>
      <c r="S3196" s="80">
        <f>M3196*R3196</f>
        <v>0</v>
      </c>
      <c r="T3196" s="78">
        <v>15</v>
      </c>
      <c r="U3196" s="78">
        <f>O3196*(T3196/100)</f>
        <v>0</v>
      </c>
      <c r="V3196" s="78">
        <f>O3196+U3196</f>
        <v>0</v>
      </c>
      <c r="W3196" s="75"/>
      <c r="X3196" s="96" t="s">
        <v>1123</v>
      </c>
      <c r="Y3196" s="96">
        <v>1</v>
      </c>
    </row>
    <row r="3197" spans="6:25" s="71" customFormat="1" ht="12" outlineLevel="4" x14ac:dyDescent="0.2">
      <c r="F3197" s="207"/>
      <c r="G3197" s="208"/>
      <c r="H3197" s="19" t="s">
        <v>1053</v>
      </c>
      <c r="I3197" s="228"/>
      <c r="J3197" s="221"/>
      <c r="K3197" s="221"/>
      <c r="L3197" s="221"/>
      <c r="M3197" s="221"/>
      <c r="N3197" s="245"/>
      <c r="O3197" s="231"/>
      <c r="P3197" s="209"/>
      <c r="Q3197" s="210"/>
      <c r="R3197" s="209"/>
      <c r="S3197" s="210"/>
      <c r="T3197" s="211"/>
      <c r="U3197" s="211"/>
      <c r="V3197" s="211"/>
      <c r="W3197" s="212"/>
      <c r="X3197" s="212"/>
      <c r="Y3197" s="212"/>
    </row>
    <row r="3198" spans="6:25" s="71" customFormat="1" ht="6" customHeight="1" outlineLevel="4" x14ac:dyDescent="0.2">
      <c r="F3198" s="207"/>
      <c r="G3198" s="208"/>
      <c r="H3198" s="20"/>
      <c r="I3198" s="212"/>
      <c r="J3198" s="208"/>
      <c r="K3198" s="213"/>
      <c r="L3198" s="214"/>
      <c r="M3198" s="213"/>
      <c r="N3198" s="241"/>
      <c r="O3198" s="214"/>
      <c r="P3198" s="209"/>
      <c r="Q3198" s="210"/>
      <c r="R3198" s="209"/>
      <c r="S3198" s="210"/>
      <c r="T3198" s="211"/>
      <c r="U3198" s="211"/>
      <c r="V3198" s="211"/>
      <c r="W3198" s="212"/>
      <c r="X3198" s="212"/>
      <c r="Y3198" s="212"/>
    </row>
    <row r="3199" spans="6:25" s="81" customFormat="1" ht="11.25" outlineLevel="5" x14ac:dyDescent="0.2">
      <c r="F3199" s="82"/>
      <c r="G3199" s="83"/>
      <c r="H3199" s="21" t="str">
        <f>IF(AND(H3198&lt;&gt;"Výkaz výměr:",I3198=""),"Výkaz výměr:","")</f>
        <v>Výkaz výměr:</v>
      </c>
      <c r="I3199" s="84" t="s">
        <v>2878</v>
      </c>
      <c r="J3199" s="215"/>
      <c r="L3199" s="85"/>
      <c r="M3199" s="216">
        <v>0</v>
      </c>
      <c r="N3199" s="244"/>
      <c r="O3199" s="85"/>
      <c r="P3199" s="86"/>
      <c r="Q3199" s="85"/>
      <c r="R3199" s="85"/>
      <c r="S3199" s="85"/>
      <c r="T3199" s="87" t="s">
        <v>14</v>
      </c>
      <c r="U3199" s="85"/>
      <c r="V3199" s="85"/>
      <c r="W3199" s="88"/>
    </row>
    <row r="3200" spans="6:25" s="81" customFormat="1" ht="11.25" outlineLevel="5" x14ac:dyDescent="0.2">
      <c r="F3200" s="82"/>
      <c r="G3200" s="83"/>
      <c r="H3200" s="21" t="str">
        <f>IF(AND(H3199&lt;&gt;"Výkaz výměr:",I3199=""),"Výkaz výměr:","")</f>
        <v/>
      </c>
      <c r="I3200" s="84" t="s">
        <v>241</v>
      </c>
      <c r="J3200" s="215"/>
      <c r="L3200" s="85"/>
      <c r="M3200" s="216">
        <v>310.92</v>
      </c>
      <c r="N3200" s="244"/>
      <c r="O3200" s="85"/>
      <c r="P3200" s="86"/>
      <c r="Q3200" s="85"/>
      <c r="R3200" s="85"/>
      <c r="S3200" s="85"/>
      <c r="T3200" s="87" t="s">
        <v>14</v>
      </c>
      <c r="U3200" s="85"/>
      <c r="V3200" s="85"/>
      <c r="W3200" s="88"/>
    </row>
    <row r="3201" spans="6:25" s="205" customFormat="1" ht="24" outlineLevel="4" x14ac:dyDescent="0.2">
      <c r="F3201" s="72">
        <v>303</v>
      </c>
      <c r="G3201" s="73" t="s">
        <v>34</v>
      </c>
      <c r="H3201" s="74" t="s">
        <v>868</v>
      </c>
      <c r="I3201" s="75" t="s">
        <v>2986</v>
      </c>
      <c r="J3201" s="73" t="s">
        <v>16</v>
      </c>
      <c r="K3201" s="76">
        <v>14.341602462830334</v>
      </c>
      <c r="L3201" s="77">
        <v>0</v>
      </c>
      <c r="M3201" s="206">
        <v>14.341602462830334</v>
      </c>
      <c r="N3201" s="232"/>
      <c r="O3201" s="77">
        <f>M3201*N3201</f>
        <v>0</v>
      </c>
      <c r="P3201" s="79"/>
      <c r="Q3201" s="80">
        <f>M3201*P3201</f>
        <v>0</v>
      </c>
      <c r="R3201" s="79"/>
      <c r="S3201" s="80">
        <f>M3201*R3201</f>
        <v>0</v>
      </c>
      <c r="T3201" s="78">
        <v>15</v>
      </c>
      <c r="U3201" s="78">
        <f>O3201*(T3201/100)</f>
        <v>0</v>
      </c>
      <c r="V3201" s="78">
        <f>O3201+U3201</f>
        <v>0</v>
      </c>
      <c r="W3201" s="75" t="s">
        <v>1942</v>
      </c>
      <c r="X3201" s="96" t="s">
        <v>1162</v>
      </c>
      <c r="Y3201" s="96">
        <v>1</v>
      </c>
    </row>
    <row r="3202" spans="6:25" s="71" customFormat="1" ht="56.25" outlineLevel="4" x14ac:dyDescent="0.2">
      <c r="F3202" s="207"/>
      <c r="G3202" s="208"/>
      <c r="H3202" s="19" t="s">
        <v>1053</v>
      </c>
      <c r="I3202" s="228" t="s">
        <v>3572</v>
      </c>
      <c r="J3202" s="221"/>
      <c r="K3202" s="221"/>
      <c r="L3202" s="221"/>
      <c r="M3202" s="221"/>
      <c r="N3202" s="245"/>
      <c r="O3202" s="231"/>
      <c r="P3202" s="209"/>
      <c r="Q3202" s="210"/>
      <c r="R3202" s="209"/>
      <c r="S3202" s="210"/>
      <c r="T3202" s="211"/>
      <c r="U3202" s="211"/>
      <c r="V3202" s="211"/>
      <c r="W3202" s="212"/>
      <c r="X3202" s="212"/>
      <c r="Y3202" s="212"/>
    </row>
    <row r="3203" spans="6:25" s="71" customFormat="1" ht="6" customHeight="1" outlineLevel="4" x14ac:dyDescent="0.2">
      <c r="F3203" s="207"/>
      <c r="G3203" s="208"/>
      <c r="H3203" s="20"/>
      <c r="I3203" s="212"/>
      <c r="J3203" s="208"/>
      <c r="K3203" s="213"/>
      <c r="L3203" s="214"/>
      <c r="M3203" s="213"/>
      <c r="N3203" s="241"/>
      <c r="O3203" s="214"/>
      <c r="P3203" s="209"/>
      <c r="Q3203" s="210"/>
      <c r="R3203" s="209"/>
      <c r="S3203" s="210"/>
      <c r="T3203" s="211"/>
      <c r="U3203" s="211"/>
      <c r="V3203" s="211"/>
      <c r="W3203" s="212"/>
      <c r="X3203" s="212"/>
      <c r="Y3203" s="212"/>
    </row>
    <row r="3204" spans="6:25" s="205" customFormat="1" ht="12" outlineLevel="4" x14ac:dyDescent="0.2">
      <c r="F3204" s="72">
        <v>304</v>
      </c>
      <c r="G3204" s="73" t="s">
        <v>34</v>
      </c>
      <c r="H3204" s="74" t="s">
        <v>869</v>
      </c>
      <c r="I3204" s="75" t="s">
        <v>2891</v>
      </c>
      <c r="J3204" s="73" t="s">
        <v>16</v>
      </c>
      <c r="K3204" s="76">
        <v>14.341602462830334</v>
      </c>
      <c r="L3204" s="77">
        <v>0</v>
      </c>
      <c r="M3204" s="206">
        <v>14.341602462830334</v>
      </c>
      <c r="N3204" s="232"/>
      <c r="O3204" s="77">
        <f>M3204*N3204</f>
        <v>0</v>
      </c>
      <c r="P3204" s="79"/>
      <c r="Q3204" s="80">
        <f>M3204*P3204</f>
        <v>0</v>
      </c>
      <c r="R3204" s="79"/>
      <c r="S3204" s="80">
        <f>M3204*R3204</f>
        <v>0</v>
      </c>
      <c r="T3204" s="78">
        <v>15</v>
      </c>
      <c r="U3204" s="78">
        <f>O3204*(T3204/100)</f>
        <v>0</v>
      </c>
      <c r="V3204" s="78">
        <f>O3204+U3204</f>
        <v>0</v>
      </c>
      <c r="W3204" s="75" t="s">
        <v>1942</v>
      </c>
      <c r="X3204" s="96" t="s">
        <v>1162</v>
      </c>
      <c r="Y3204" s="96">
        <v>1</v>
      </c>
    </row>
    <row r="3205" spans="6:25" s="71" customFormat="1" ht="56.25" outlineLevel="4" x14ac:dyDescent="0.2">
      <c r="F3205" s="207"/>
      <c r="G3205" s="208"/>
      <c r="H3205" s="19" t="s">
        <v>1053</v>
      </c>
      <c r="I3205" s="228" t="s">
        <v>3605</v>
      </c>
      <c r="J3205" s="221"/>
      <c r="K3205" s="221"/>
      <c r="L3205" s="221"/>
      <c r="M3205" s="221"/>
      <c r="N3205" s="245"/>
      <c r="O3205" s="231"/>
      <c r="P3205" s="209"/>
      <c r="Q3205" s="210"/>
      <c r="R3205" s="209"/>
      <c r="S3205" s="210"/>
      <c r="T3205" s="211"/>
      <c r="U3205" s="211"/>
      <c r="V3205" s="211"/>
      <c r="W3205" s="212"/>
      <c r="X3205" s="212"/>
      <c r="Y3205" s="212"/>
    </row>
    <row r="3206" spans="6:25" s="71" customFormat="1" ht="6" customHeight="1" outlineLevel="4" x14ac:dyDescent="0.2">
      <c r="F3206" s="207"/>
      <c r="G3206" s="208"/>
      <c r="H3206" s="20"/>
      <c r="I3206" s="212"/>
      <c r="J3206" s="208"/>
      <c r="K3206" s="213"/>
      <c r="L3206" s="214"/>
      <c r="M3206" s="213"/>
      <c r="N3206" s="241"/>
      <c r="O3206" s="214"/>
      <c r="P3206" s="209"/>
      <c r="Q3206" s="210"/>
      <c r="R3206" s="209"/>
      <c r="S3206" s="210"/>
      <c r="T3206" s="211"/>
      <c r="U3206" s="211"/>
      <c r="V3206" s="211"/>
      <c r="W3206" s="212"/>
      <c r="X3206" s="212"/>
      <c r="Y3206" s="212"/>
    </row>
    <row r="3207" spans="6:25" s="6" customFormat="1" ht="12.75" customHeight="1" outlineLevel="4" x14ac:dyDescent="0.2">
      <c r="F3207" s="7"/>
      <c r="G3207" s="8"/>
      <c r="H3207" s="8"/>
      <c r="I3207" s="217"/>
      <c r="J3207" s="218"/>
      <c r="K3207" s="219"/>
      <c r="L3207" s="220"/>
      <c r="M3207" s="219"/>
      <c r="N3207" s="242"/>
      <c r="O3207" s="11"/>
      <c r="P3207" s="12"/>
      <c r="Q3207" s="11"/>
      <c r="R3207" s="11"/>
      <c r="S3207" s="11"/>
      <c r="T3207" s="5" t="s">
        <v>14</v>
      </c>
      <c r="U3207" s="11"/>
      <c r="V3207" s="11"/>
      <c r="W3207" s="11"/>
    </row>
    <row r="3208" spans="6:25" s="60" customFormat="1" ht="16.5" customHeight="1" outlineLevel="3" x14ac:dyDescent="0.2">
      <c r="F3208" s="61"/>
      <c r="G3208" s="62"/>
      <c r="H3208" s="63"/>
      <c r="I3208" s="227" t="s">
        <v>3680</v>
      </c>
      <c r="J3208" s="62"/>
      <c r="K3208" s="64"/>
      <c r="L3208" s="65"/>
      <c r="M3208" s="64"/>
      <c r="N3208" s="239"/>
      <c r="O3208" s="65">
        <f>SUBTOTAL(9,O3209:O3293)</f>
        <v>0</v>
      </c>
      <c r="P3208" s="67"/>
      <c r="Q3208" s="68">
        <f>SUBTOTAL(9,Q3209:Q3293)</f>
        <v>14.027359627999999</v>
      </c>
      <c r="R3208" s="65"/>
      <c r="S3208" s="68">
        <f>SUBTOTAL(9,S3209:S3293)</f>
        <v>0</v>
      </c>
      <c r="T3208" s="69" t="s">
        <v>14</v>
      </c>
      <c r="U3208" s="66">
        <f>SUBTOTAL(9,U3209:U3293)</f>
        <v>0</v>
      </c>
      <c r="V3208" s="66">
        <f>SUBTOTAL(9,V3209:V3293)</f>
        <v>0</v>
      </c>
      <c r="W3208" s="70"/>
      <c r="Y3208" s="66">
        <f>SUBTOTAL(9,Y3209:Y3293)</f>
        <v>13</v>
      </c>
    </row>
    <row r="3209" spans="6:25" s="205" customFormat="1" ht="24" outlineLevel="4" x14ac:dyDescent="0.2">
      <c r="F3209" s="72">
        <v>305</v>
      </c>
      <c r="G3209" s="73" t="s">
        <v>34</v>
      </c>
      <c r="H3209" s="74" t="s">
        <v>991</v>
      </c>
      <c r="I3209" s="75" t="s">
        <v>3056</v>
      </c>
      <c r="J3209" s="73" t="s">
        <v>38</v>
      </c>
      <c r="K3209" s="76">
        <v>71.167500000000004</v>
      </c>
      <c r="L3209" s="77">
        <v>0</v>
      </c>
      <c r="M3209" s="206">
        <v>71.167500000000004</v>
      </c>
      <c r="N3209" s="232"/>
      <c r="O3209" s="77">
        <f>M3209*N3209</f>
        <v>0</v>
      </c>
      <c r="P3209" s="79">
        <v>3.0000000000000001E-3</v>
      </c>
      <c r="Q3209" s="80">
        <f>M3209*P3209</f>
        <v>0.21350250000000001</v>
      </c>
      <c r="R3209" s="79"/>
      <c r="S3209" s="80">
        <f>M3209*R3209</f>
        <v>0</v>
      </c>
      <c r="T3209" s="78">
        <v>15</v>
      </c>
      <c r="U3209" s="78">
        <f>O3209*(T3209/100)</f>
        <v>0</v>
      </c>
      <c r="V3209" s="78">
        <f>O3209+U3209</f>
        <v>0</v>
      </c>
      <c r="W3209" s="75" t="s">
        <v>2466</v>
      </c>
      <c r="X3209" s="96" t="s">
        <v>1090</v>
      </c>
      <c r="Y3209" s="96">
        <v>1</v>
      </c>
    </row>
    <row r="3210" spans="6:25" s="71" customFormat="1" ht="45" outlineLevel="4" x14ac:dyDescent="0.2">
      <c r="F3210" s="207"/>
      <c r="G3210" s="208"/>
      <c r="H3210" s="19" t="s">
        <v>1053</v>
      </c>
      <c r="I3210" s="228" t="s">
        <v>3435</v>
      </c>
      <c r="J3210" s="221"/>
      <c r="K3210" s="221"/>
      <c r="L3210" s="221"/>
      <c r="M3210" s="221"/>
      <c r="N3210" s="245"/>
      <c r="O3210" s="231"/>
      <c r="P3210" s="209"/>
      <c r="Q3210" s="210"/>
      <c r="R3210" s="209"/>
      <c r="S3210" s="210"/>
      <c r="T3210" s="211"/>
      <c r="U3210" s="211"/>
      <c r="V3210" s="211"/>
      <c r="W3210" s="212"/>
      <c r="X3210" s="212"/>
      <c r="Y3210" s="212"/>
    </row>
    <row r="3211" spans="6:25" s="71" customFormat="1" ht="6" customHeight="1" outlineLevel="4" x14ac:dyDescent="0.2">
      <c r="F3211" s="207"/>
      <c r="G3211" s="208"/>
      <c r="H3211" s="20"/>
      <c r="I3211" s="212"/>
      <c r="J3211" s="208"/>
      <c r="K3211" s="213"/>
      <c r="L3211" s="214"/>
      <c r="M3211" s="213"/>
      <c r="N3211" s="241"/>
      <c r="O3211" s="214"/>
      <c r="P3211" s="209"/>
      <c r="Q3211" s="210"/>
      <c r="R3211" s="209"/>
      <c r="S3211" s="210"/>
      <c r="T3211" s="211"/>
      <c r="U3211" s="211"/>
      <c r="V3211" s="211"/>
      <c r="W3211" s="212"/>
      <c r="X3211" s="212"/>
      <c r="Y3211" s="212"/>
    </row>
    <row r="3212" spans="6:25" s="81" customFormat="1" ht="11.25" outlineLevel="5" x14ac:dyDescent="0.2">
      <c r="F3212" s="82"/>
      <c r="G3212" s="83"/>
      <c r="H3212" s="21" t="str">
        <f t="shared" ref="H3212:H3221" si="98">IF(AND(H3211&lt;&gt;"Výkaz výměr:",I3211=""),"Výkaz výměr:","")</f>
        <v>Výkaz výměr:</v>
      </c>
      <c r="I3212" s="84" t="s">
        <v>1448</v>
      </c>
      <c r="J3212" s="215"/>
      <c r="L3212" s="85"/>
      <c r="M3212" s="216">
        <v>0</v>
      </c>
      <c r="N3212" s="244"/>
      <c r="O3212" s="85"/>
      <c r="P3212" s="86"/>
      <c r="Q3212" s="85"/>
      <c r="R3212" s="85"/>
      <c r="S3212" s="85"/>
      <c r="T3212" s="87" t="s">
        <v>14</v>
      </c>
      <c r="U3212" s="85"/>
      <c r="V3212" s="85"/>
      <c r="W3212" s="88"/>
    </row>
    <row r="3213" spans="6:25" s="81" customFormat="1" ht="11.25" outlineLevel="5" x14ac:dyDescent="0.2">
      <c r="F3213" s="82"/>
      <c r="G3213" s="83"/>
      <c r="H3213" s="21" t="str">
        <f t="shared" si="98"/>
        <v/>
      </c>
      <c r="I3213" s="84" t="s">
        <v>1403</v>
      </c>
      <c r="J3213" s="215"/>
      <c r="L3213" s="85"/>
      <c r="M3213" s="216">
        <v>0</v>
      </c>
      <c r="N3213" s="244"/>
      <c r="O3213" s="85"/>
      <c r="P3213" s="86"/>
      <c r="Q3213" s="85"/>
      <c r="R3213" s="85"/>
      <c r="S3213" s="85"/>
      <c r="T3213" s="87" t="s">
        <v>14</v>
      </c>
      <c r="U3213" s="85"/>
      <c r="V3213" s="85"/>
      <c r="W3213" s="88"/>
    </row>
    <row r="3214" spans="6:25" s="81" customFormat="1" ht="11.25" outlineLevel="5" x14ac:dyDescent="0.2">
      <c r="F3214" s="82"/>
      <c r="G3214" s="83"/>
      <c r="H3214" s="21" t="str">
        <f t="shared" si="98"/>
        <v/>
      </c>
      <c r="I3214" s="84" t="s">
        <v>1129</v>
      </c>
      <c r="J3214" s="215"/>
      <c r="L3214" s="85"/>
      <c r="M3214" s="216">
        <v>0</v>
      </c>
      <c r="N3214" s="244"/>
      <c r="O3214" s="85"/>
      <c r="P3214" s="86"/>
      <c r="Q3214" s="85"/>
      <c r="R3214" s="85"/>
      <c r="S3214" s="85"/>
      <c r="T3214" s="87" t="s">
        <v>14</v>
      </c>
      <c r="U3214" s="85"/>
      <c r="V3214" s="85"/>
      <c r="W3214" s="88"/>
    </row>
    <row r="3215" spans="6:25" s="81" customFormat="1" ht="11.25" outlineLevel="5" x14ac:dyDescent="0.2">
      <c r="F3215" s="82"/>
      <c r="G3215" s="83"/>
      <c r="H3215" s="21" t="str">
        <f t="shared" si="98"/>
        <v/>
      </c>
      <c r="I3215" s="84" t="s">
        <v>161</v>
      </c>
      <c r="J3215" s="215"/>
      <c r="L3215" s="85"/>
      <c r="M3215" s="216">
        <v>27.39</v>
      </c>
      <c r="N3215" s="244"/>
      <c r="O3215" s="85"/>
      <c r="P3215" s="86"/>
      <c r="Q3215" s="85"/>
      <c r="R3215" s="85"/>
      <c r="S3215" s="85"/>
      <c r="T3215" s="87" t="s">
        <v>14</v>
      </c>
      <c r="U3215" s="85"/>
      <c r="V3215" s="85"/>
      <c r="W3215" s="88"/>
    </row>
    <row r="3216" spans="6:25" s="81" customFormat="1" ht="11.25" outlineLevel="5" x14ac:dyDescent="0.2">
      <c r="F3216" s="82"/>
      <c r="G3216" s="83"/>
      <c r="H3216" s="21" t="str">
        <f t="shared" si="98"/>
        <v/>
      </c>
      <c r="I3216" s="84" t="s">
        <v>1130</v>
      </c>
      <c r="J3216" s="215"/>
      <c r="L3216" s="85"/>
      <c r="M3216" s="216">
        <v>0</v>
      </c>
      <c r="N3216" s="244"/>
      <c r="O3216" s="85"/>
      <c r="P3216" s="86"/>
      <c r="Q3216" s="85"/>
      <c r="R3216" s="85"/>
      <c r="S3216" s="85"/>
      <c r="T3216" s="87" t="s">
        <v>14</v>
      </c>
      <c r="U3216" s="85"/>
      <c r="V3216" s="85"/>
      <c r="W3216" s="88"/>
    </row>
    <row r="3217" spans="6:25" s="81" customFormat="1" ht="11.25" outlineLevel="5" x14ac:dyDescent="0.2">
      <c r="F3217" s="82"/>
      <c r="G3217" s="83"/>
      <c r="H3217" s="21" t="str">
        <f t="shared" si="98"/>
        <v/>
      </c>
      <c r="I3217" s="84" t="s">
        <v>161</v>
      </c>
      <c r="J3217" s="215"/>
      <c r="L3217" s="85"/>
      <c r="M3217" s="216">
        <v>27.39</v>
      </c>
      <c r="N3217" s="244"/>
      <c r="O3217" s="85"/>
      <c r="P3217" s="86"/>
      <c r="Q3217" s="85"/>
      <c r="R3217" s="85"/>
      <c r="S3217" s="85"/>
      <c r="T3217" s="87" t="s">
        <v>14</v>
      </c>
      <c r="U3217" s="85"/>
      <c r="V3217" s="85"/>
      <c r="W3217" s="88"/>
    </row>
    <row r="3218" spans="6:25" s="81" customFormat="1" ht="11.25" outlineLevel="5" x14ac:dyDescent="0.2">
      <c r="F3218" s="82"/>
      <c r="G3218" s="83"/>
      <c r="H3218" s="21" t="str">
        <f t="shared" si="98"/>
        <v/>
      </c>
      <c r="I3218" s="84" t="s">
        <v>2477</v>
      </c>
      <c r="J3218" s="215"/>
      <c r="L3218" s="85"/>
      <c r="M3218" s="216">
        <v>0</v>
      </c>
      <c r="N3218" s="244"/>
      <c r="O3218" s="85"/>
      <c r="P3218" s="86"/>
      <c r="Q3218" s="85"/>
      <c r="R3218" s="85"/>
      <c r="S3218" s="85"/>
      <c r="T3218" s="87" t="s">
        <v>14</v>
      </c>
      <c r="U3218" s="85"/>
      <c r="V3218" s="85"/>
      <c r="W3218" s="88"/>
    </row>
    <row r="3219" spans="6:25" s="81" customFormat="1" ht="11.25" outlineLevel="5" x14ac:dyDescent="0.2">
      <c r="F3219" s="82"/>
      <c r="G3219" s="83"/>
      <c r="H3219" s="21" t="str">
        <f t="shared" si="98"/>
        <v/>
      </c>
      <c r="I3219" s="84" t="s">
        <v>1131</v>
      </c>
      <c r="J3219" s="215"/>
      <c r="L3219" s="85"/>
      <c r="M3219" s="216">
        <v>0</v>
      </c>
      <c r="N3219" s="244"/>
      <c r="O3219" s="85"/>
      <c r="P3219" s="86"/>
      <c r="Q3219" s="85"/>
      <c r="R3219" s="85"/>
      <c r="S3219" s="85"/>
      <c r="T3219" s="87" t="s">
        <v>14</v>
      </c>
      <c r="U3219" s="85"/>
      <c r="V3219" s="85"/>
      <c r="W3219" s="88"/>
    </row>
    <row r="3220" spans="6:25" s="81" customFormat="1" ht="11.25" outlineLevel="5" x14ac:dyDescent="0.2">
      <c r="F3220" s="82"/>
      <c r="G3220" s="83"/>
      <c r="H3220" s="21" t="str">
        <f t="shared" si="98"/>
        <v/>
      </c>
      <c r="I3220" s="84" t="s">
        <v>1602</v>
      </c>
      <c r="J3220" s="215"/>
      <c r="L3220" s="85"/>
      <c r="M3220" s="216">
        <v>8.125</v>
      </c>
      <c r="N3220" s="244"/>
      <c r="O3220" s="85"/>
      <c r="P3220" s="86"/>
      <c r="Q3220" s="85"/>
      <c r="R3220" s="85"/>
      <c r="S3220" s="85"/>
      <c r="T3220" s="87" t="s">
        <v>14</v>
      </c>
      <c r="U3220" s="85"/>
      <c r="V3220" s="85"/>
      <c r="W3220" s="88"/>
    </row>
    <row r="3221" spans="6:25" s="81" customFormat="1" ht="11.25" outlineLevel="5" x14ac:dyDescent="0.2">
      <c r="F3221" s="82"/>
      <c r="G3221" s="83"/>
      <c r="H3221" s="21" t="str">
        <f t="shared" si="98"/>
        <v/>
      </c>
      <c r="I3221" s="84" t="s">
        <v>1501</v>
      </c>
      <c r="J3221" s="215"/>
      <c r="L3221" s="85"/>
      <c r="M3221" s="216">
        <v>8.2624999999999993</v>
      </c>
      <c r="N3221" s="244"/>
      <c r="O3221" s="85"/>
      <c r="P3221" s="86"/>
      <c r="Q3221" s="85"/>
      <c r="R3221" s="85"/>
      <c r="S3221" s="85"/>
      <c r="T3221" s="87" t="s">
        <v>14</v>
      </c>
      <c r="U3221" s="85"/>
      <c r="V3221" s="85"/>
      <c r="W3221" s="88"/>
    </row>
    <row r="3222" spans="6:25" s="205" customFormat="1" ht="12" outlineLevel="4" x14ac:dyDescent="0.2">
      <c r="F3222" s="72">
        <v>306</v>
      </c>
      <c r="G3222" s="73" t="s">
        <v>13</v>
      </c>
      <c r="H3222" s="74" t="s">
        <v>352</v>
      </c>
      <c r="I3222" s="75" t="s">
        <v>2959</v>
      </c>
      <c r="J3222" s="73" t="s">
        <v>38</v>
      </c>
      <c r="K3222" s="76">
        <v>71.168000000000006</v>
      </c>
      <c r="L3222" s="77">
        <v>2</v>
      </c>
      <c r="M3222" s="206">
        <v>72.591360000000009</v>
      </c>
      <c r="N3222" s="232"/>
      <c r="O3222" s="77">
        <f>M3222*N3222</f>
        <v>0</v>
      </c>
      <c r="P3222" s="79">
        <v>3.0000000000000001E-3</v>
      </c>
      <c r="Q3222" s="80">
        <f>M3222*P3222</f>
        <v>0.21777408000000004</v>
      </c>
      <c r="R3222" s="79"/>
      <c r="S3222" s="80">
        <f>M3222*R3222</f>
        <v>0</v>
      </c>
      <c r="T3222" s="78">
        <v>15</v>
      </c>
      <c r="U3222" s="78">
        <f>O3222*(T3222/100)</f>
        <v>0</v>
      </c>
      <c r="V3222" s="78">
        <f>O3222+U3222</f>
        <v>0</v>
      </c>
      <c r="W3222" s="75"/>
      <c r="X3222" s="96" t="s">
        <v>1162</v>
      </c>
      <c r="Y3222" s="96">
        <v>1</v>
      </c>
    </row>
    <row r="3223" spans="6:25" s="71" customFormat="1" ht="12" outlineLevel="4" x14ac:dyDescent="0.2">
      <c r="F3223" s="207"/>
      <c r="G3223" s="208"/>
      <c r="H3223" s="19" t="s">
        <v>1053</v>
      </c>
      <c r="I3223" s="228" t="s">
        <v>2959</v>
      </c>
      <c r="J3223" s="221"/>
      <c r="K3223" s="221"/>
      <c r="L3223" s="221"/>
      <c r="M3223" s="221"/>
      <c r="N3223" s="245"/>
      <c r="O3223" s="231"/>
      <c r="P3223" s="209"/>
      <c r="Q3223" s="210"/>
      <c r="R3223" s="209"/>
      <c r="S3223" s="210"/>
      <c r="T3223" s="211"/>
      <c r="U3223" s="211"/>
      <c r="V3223" s="211"/>
      <c r="W3223" s="212"/>
      <c r="X3223" s="212"/>
      <c r="Y3223" s="212"/>
    </row>
    <row r="3224" spans="6:25" s="71" customFormat="1" ht="6" customHeight="1" outlineLevel="4" x14ac:dyDescent="0.2">
      <c r="F3224" s="207"/>
      <c r="G3224" s="208"/>
      <c r="H3224" s="20"/>
      <c r="I3224" s="212"/>
      <c r="J3224" s="208"/>
      <c r="K3224" s="213"/>
      <c r="L3224" s="214"/>
      <c r="M3224" s="213"/>
      <c r="N3224" s="241"/>
      <c r="O3224" s="214"/>
      <c r="P3224" s="209"/>
      <c r="Q3224" s="210"/>
      <c r="R3224" s="209"/>
      <c r="S3224" s="210"/>
      <c r="T3224" s="211"/>
      <c r="U3224" s="211"/>
      <c r="V3224" s="211"/>
      <c r="W3224" s="212"/>
      <c r="X3224" s="212"/>
      <c r="Y3224" s="212"/>
    </row>
    <row r="3225" spans="6:25" s="81" customFormat="1" ht="22.5" outlineLevel="5" x14ac:dyDescent="0.2">
      <c r="F3225" s="82"/>
      <c r="G3225" s="83"/>
      <c r="H3225" s="21" t="str">
        <f>IF(AND(H3224&lt;&gt;"Výkaz výměr:",I3224=""),"Výkaz výměr:","")</f>
        <v>Výkaz výměr:</v>
      </c>
      <c r="I3225" s="84" t="s">
        <v>3306</v>
      </c>
      <c r="J3225" s="215"/>
      <c r="L3225" s="85"/>
      <c r="M3225" s="216">
        <v>0</v>
      </c>
      <c r="N3225" s="244"/>
      <c r="O3225" s="85"/>
      <c r="P3225" s="86"/>
      <c r="Q3225" s="85"/>
      <c r="R3225" s="85"/>
      <c r="S3225" s="85"/>
      <c r="T3225" s="87" t="s">
        <v>14</v>
      </c>
      <c r="U3225" s="85"/>
      <c r="V3225" s="85"/>
      <c r="W3225" s="88"/>
    </row>
    <row r="3226" spans="6:25" s="81" customFormat="1" ht="11.25" outlineLevel="5" x14ac:dyDescent="0.2">
      <c r="F3226" s="82"/>
      <c r="G3226" s="83"/>
      <c r="H3226" s="21" t="str">
        <f>IF(AND(H3225&lt;&gt;"Výkaz výměr:",I3225=""),"Výkaz výměr:","")</f>
        <v/>
      </c>
      <c r="I3226" s="84" t="s">
        <v>248</v>
      </c>
      <c r="J3226" s="215"/>
      <c r="L3226" s="85"/>
      <c r="M3226" s="216">
        <v>71.168000000000006</v>
      </c>
      <c r="N3226" s="244"/>
      <c r="O3226" s="85"/>
      <c r="P3226" s="86"/>
      <c r="Q3226" s="85"/>
      <c r="R3226" s="85"/>
      <c r="S3226" s="85"/>
      <c r="T3226" s="87" t="s">
        <v>14</v>
      </c>
      <c r="U3226" s="85"/>
      <c r="V3226" s="85"/>
      <c r="W3226" s="88"/>
    </row>
    <row r="3227" spans="6:25" s="205" customFormat="1" ht="24" outlineLevel="4" x14ac:dyDescent="0.2">
      <c r="F3227" s="72">
        <v>307</v>
      </c>
      <c r="G3227" s="73" t="s">
        <v>34</v>
      </c>
      <c r="H3227" s="74" t="s">
        <v>991</v>
      </c>
      <c r="I3227" s="75" t="s">
        <v>3056</v>
      </c>
      <c r="J3227" s="73" t="s">
        <v>38</v>
      </c>
      <c r="K3227" s="76">
        <v>210.99299999999997</v>
      </c>
      <c r="L3227" s="77">
        <v>0</v>
      </c>
      <c r="M3227" s="206">
        <v>210.99299999999997</v>
      </c>
      <c r="N3227" s="232"/>
      <c r="O3227" s="77">
        <f>M3227*N3227</f>
        <v>0</v>
      </c>
      <c r="P3227" s="79">
        <v>3.0000000000000001E-3</v>
      </c>
      <c r="Q3227" s="80">
        <f>M3227*P3227</f>
        <v>0.63297899999999996</v>
      </c>
      <c r="R3227" s="79"/>
      <c r="S3227" s="80">
        <f>M3227*R3227</f>
        <v>0</v>
      </c>
      <c r="T3227" s="78">
        <v>15</v>
      </c>
      <c r="U3227" s="78">
        <f>O3227*(T3227/100)</f>
        <v>0</v>
      </c>
      <c r="V3227" s="78">
        <f>O3227+U3227</f>
        <v>0</v>
      </c>
      <c r="W3227" s="75" t="s">
        <v>2466</v>
      </c>
      <c r="X3227" s="96" t="s">
        <v>1090</v>
      </c>
      <c r="Y3227" s="96">
        <v>1</v>
      </c>
    </row>
    <row r="3228" spans="6:25" s="71" customFormat="1" ht="45" outlineLevel="4" x14ac:dyDescent="0.2">
      <c r="F3228" s="207"/>
      <c r="G3228" s="208"/>
      <c r="H3228" s="19" t="s">
        <v>1053</v>
      </c>
      <c r="I3228" s="228" t="s">
        <v>3435</v>
      </c>
      <c r="J3228" s="221"/>
      <c r="K3228" s="221"/>
      <c r="L3228" s="221"/>
      <c r="M3228" s="221"/>
      <c r="N3228" s="245"/>
      <c r="O3228" s="231"/>
      <c r="P3228" s="209"/>
      <c r="Q3228" s="210"/>
      <c r="R3228" s="209"/>
      <c r="S3228" s="210"/>
      <c r="T3228" s="211"/>
      <c r="U3228" s="211"/>
      <c r="V3228" s="211"/>
      <c r="W3228" s="212"/>
      <c r="X3228" s="212"/>
      <c r="Y3228" s="212"/>
    </row>
    <row r="3229" spans="6:25" s="71" customFormat="1" ht="6" customHeight="1" outlineLevel="4" x14ac:dyDescent="0.2">
      <c r="F3229" s="207"/>
      <c r="G3229" s="208"/>
      <c r="H3229" s="20"/>
      <c r="I3229" s="212"/>
      <c r="J3229" s="208"/>
      <c r="K3229" s="213"/>
      <c r="L3229" s="214"/>
      <c r="M3229" s="213"/>
      <c r="N3229" s="241"/>
      <c r="O3229" s="214"/>
      <c r="P3229" s="209"/>
      <c r="Q3229" s="210"/>
      <c r="R3229" s="209"/>
      <c r="S3229" s="210"/>
      <c r="T3229" s="211"/>
      <c r="U3229" s="211"/>
      <c r="V3229" s="211"/>
      <c r="W3229" s="212"/>
      <c r="X3229" s="212"/>
      <c r="Y3229" s="212"/>
    </row>
    <row r="3230" spans="6:25" s="81" customFormat="1" ht="11.25" outlineLevel="5" x14ac:dyDescent="0.2">
      <c r="F3230" s="82"/>
      <c r="G3230" s="83"/>
      <c r="H3230" s="21" t="str">
        <f t="shared" ref="H3230:H3239" si="99">IF(AND(H3229&lt;&gt;"Výkaz výměr:",I3229=""),"Výkaz výměr:","")</f>
        <v>Výkaz výměr:</v>
      </c>
      <c r="I3230" s="84" t="s">
        <v>1421</v>
      </c>
      <c r="J3230" s="215"/>
      <c r="L3230" s="85"/>
      <c r="M3230" s="216">
        <v>0</v>
      </c>
      <c r="N3230" s="244"/>
      <c r="O3230" s="85"/>
      <c r="P3230" s="86"/>
      <c r="Q3230" s="85"/>
      <c r="R3230" s="85"/>
      <c r="S3230" s="85"/>
      <c r="T3230" s="87" t="s">
        <v>14</v>
      </c>
      <c r="U3230" s="85"/>
      <c r="V3230" s="85"/>
      <c r="W3230" s="88"/>
    </row>
    <row r="3231" spans="6:25" s="81" customFormat="1" ht="11.25" outlineLevel="5" x14ac:dyDescent="0.2">
      <c r="F3231" s="82"/>
      <c r="G3231" s="83"/>
      <c r="H3231" s="21" t="str">
        <f t="shared" si="99"/>
        <v/>
      </c>
      <c r="I3231" s="84" t="s">
        <v>1161</v>
      </c>
      <c r="J3231" s="215"/>
      <c r="L3231" s="85"/>
      <c r="M3231" s="216">
        <v>0</v>
      </c>
      <c r="N3231" s="244"/>
      <c r="O3231" s="85"/>
      <c r="P3231" s="86"/>
      <c r="Q3231" s="85"/>
      <c r="R3231" s="85"/>
      <c r="S3231" s="85"/>
      <c r="T3231" s="87" t="s">
        <v>14</v>
      </c>
      <c r="U3231" s="85"/>
      <c r="V3231" s="85"/>
      <c r="W3231" s="88"/>
    </row>
    <row r="3232" spans="6:25" s="81" customFormat="1" ht="11.25" outlineLevel="5" x14ac:dyDescent="0.2">
      <c r="F3232" s="82"/>
      <c r="G3232" s="83"/>
      <c r="H3232" s="21" t="str">
        <f t="shared" si="99"/>
        <v/>
      </c>
      <c r="I3232" s="84" t="s">
        <v>1129</v>
      </c>
      <c r="J3232" s="215"/>
      <c r="L3232" s="85"/>
      <c r="M3232" s="216">
        <v>0</v>
      </c>
      <c r="N3232" s="244"/>
      <c r="O3232" s="85"/>
      <c r="P3232" s="86"/>
      <c r="Q3232" s="85"/>
      <c r="R3232" s="85"/>
      <c r="S3232" s="85"/>
      <c r="T3232" s="87" t="s">
        <v>14</v>
      </c>
      <c r="U3232" s="85"/>
      <c r="V3232" s="85"/>
      <c r="W3232" s="88"/>
    </row>
    <row r="3233" spans="6:25" s="81" customFormat="1" ht="11.25" outlineLevel="5" x14ac:dyDescent="0.2">
      <c r="F3233" s="82"/>
      <c r="G3233" s="83"/>
      <c r="H3233" s="21" t="str">
        <f t="shared" si="99"/>
        <v/>
      </c>
      <c r="I3233" s="84" t="s">
        <v>1463</v>
      </c>
      <c r="J3233" s="215"/>
      <c r="L3233" s="85"/>
      <c r="M3233" s="216">
        <v>43.307999999999993</v>
      </c>
      <c r="N3233" s="244"/>
      <c r="O3233" s="85"/>
      <c r="P3233" s="86"/>
      <c r="Q3233" s="85"/>
      <c r="R3233" s="85"/>
      <c r="S3233" s="85"/>
      <c r="T3233" s="87" t="s">
        <v>14</v>
      </c>
      <c r="U3233" s="85"/>
      <c r="V3233" s="85"/>
      <c r="W3233" s="88"/>
    </row>
    <row r="3234" spans="6:25" s="81" customFormat="1" ht="11.25" outlineLevel="5" x14ac:dyDescent="0.2">
      <c r="F3234" s="82"/>
      <c r="G3234" s="83"/>
      <c r="H3234" s="21" t="str">
        <f t="shared" si="99"/>
        <v/>
      </c>
      <c r="I3234" s="84" t="s">
        <v>2438</v>
      </c>
      <c r="J3234" s="215"/>
      <c r="L3234" s="85"/>
      <c r="M3234" s="216">
        <v>56.398499999999999</v>
      </c>
      <c r="N3234" s="244"/>
      <c r="O3234" s="85"/>
      <c r="P3234" s="86"/>
      <c r="Q3234" s="85"/>
      <c r="R3234" s="85"/>
      <c r="S3234" s="85"/>
      <c r="T3234" s="87" t="s">
        <v>14</v>
      </c>
      <c r="U3234" s="85"/>
      <c r="V3234" s="85"/>
      <c r="W3234" s="88"/>
    </row>
    <row r="3235" spans="6:25" s="81" customFormat="1" ht="11.25" outlineLevel="5" x14ac:dyDescent="0.2">
      <c r="F3235" s="82"/>
      <c r="G3235" s="83"/>
      <c r="H3235" s="21" t="str">
        <f t="shared" si="99"/>
        <v/>
      </c>
      <c r="I3235" s="84" t="s">
        <v>1434</v>
      </c>
      <c r="J3235" s="215"/>
      <c r="L3235" s="85"/>
      <c r="M3235" s="216">
        <v>5.79</v>
      </c>
      <c r="N3235" s="244"/>
      <c r="O3235" s="85"/>
      <c r="P3235" s="86"/>
      <c r="Q3235" s="85"/>
      <c r="R3235" s="85"/>
      <c r="S3235" s="85"/>
      <c r="T3235" s="87" t="s">
        <v>14</v>
      </c>
      <c r="U3235" s="85"/>
      <c r="V3235" s="85"/>
      <c r="W3235" s="88"/>
    </row>
    <row r="3236" spans="6:25" s="81" customFormat="1" ht="11.25" outlineLevel="5" x14ac:dyDescent="0.2">
      <c r="F3236" s="82"/>
      <c r="G3236" s="83"/>
      <c r="H3236" s="21" t="str">
        <f t="shared" si="99"/>
        <v/>
      </c>
      <c r="I3236" s="84" t="s">
        <v>1130</v>
      </c>
      <c r="J3236" s="215"/>
      <c r="L3236" s="85"/>
      <c r="M3236" s="216">
        <v>0</v>
      </c>
      <c r="N3236" s="244"/>
      <c r="O3236" s="85"/>
      <c r="P3236" s="86"/>
      <c r="Q3236" s="85"/>
      <c r="R3236" s="85"/>
      <c r="S3236" s="85"/>
      <c r="T3236" s="87" t="s">
        <v>14</v>
      </c>
      <c r="U3236" s="85"/>
      <c r="V3236" s="85"/>
      <c r="W3236" s="88"/>
    </row>
    <row r="3237" spans="6:25" s="81" customFormat="1" ht="11.25" outlineLevel="5" x14ac:dyDescent="0.2">
      <c r="F3237" s="82"/>
      <c r="G3237" s="83"/>
      <c r="H3237" s="21" t="str">
        <f t="shared" si="99"/>
        <v/>
      </c>
      <c r="I3237" s="84" t="s">
        <v>1463</v>
      </c>
      <c r="J3237" s="215"/>
      <c r="L3237" s="85"/>
      <c r="M3237" s="216">
        <v>43.307999999999993</v>
      </c>
      <c r="N3237" s="244"/>
      <c r="O3237" s="85"/>
      <c r="P3237" s="86"/>
      <c r="Q3237" s="85"/>
      <c r="R3237" s="85"/>
      <c r="S3237" s="85"/>
      <c r="T3237" s="87" t="s">
        <v>14</v>
      </c>
      <c r="U3237" s="85"/>
      <c r="V3237" s="85"/>
      <c r="W3237" s="88"/>
    </row>
    <row r="3238" spans="6:25" s="81" customFormat="1" ht="11.25" outlineLevel="5" x14ac:dyDescent="0.2">
      <c r="F3238" s="82"/>
      <c r="G3238" s="83"/>
      <c r="H3238" s="21" t="str">
        <f t="shared" si="99"/>
        <v/>
      </c>
      <c r="I3238" s="84" t="s">
        <v>2438</v>
      </c>
      <c r="J3238" s="215"/>
      <c r="L3238" s="85"/>
      <c r="M3238" s="216">
        <v>56.398499999999999</v>
      </c>
      <c r="N3238" s="244"/>
      <c r="O3238" s="85"/>
      <c r="P3238" s="86"/>
      <c r="Q3238" s="85"/>
      <c r="R3238" s="85"/>
      <c r="S3238" s="85"/>
      <c r="T3238" s="87" t="s">
        <v>14</v>
      </c>
      <c r="U3238" s="85"/>
      <c r="V3238" s="85"/>
      <c r="W3238" s="88"/>
    </row>
    <row r="3239" spans="6:25" s="81" customFormat="1" ht="11.25" outlineLevel="5" x14ac:dyDescent="0.2">
      <c r="F3239" s="82"/>
      <c r="G3239" s="83"/>
      <c r="H3239" s="21" t="str">
        <f t="shared" si="99"/>
        <v/>
      </c>
      <c r="I3239" s="84" t="s">
        <v>1434</v>
      </c>
      <c r="J3239" s="215"/>
      <c r="L3239" s="85"/>
      <c r="M3239" s="216">
        <v>5.79</v>
      </c>
      <c r="N3239" s="244"/>
      <c r="O3239" s="85"/>
      <c r="P3239" s="86"/>
      <c r="Q3239" s="85"/>
      <c r="R3239" s="85"/>
      <c r="S3239" s="85"/>
      <c r="T3239" s="87" t="s">
        <v>14</v>
      </c>
      <c r="U3239" s="85"/>
      <c r="V3239" s="85"/>
      <c r="W3239" s="88"/>
    </row>
    <row r="3240" spans="6:25" s="205" customFormat="1" ht="12" outlineLevel="4" x14ac:dyDescent="0.2">
      <c r="F3240" s="72">
        <v>308</v>
      </c>
      <c r="G3240" s="73" t="s">
        <v>13</v>
      </c>
      <c r="H3240" s="74" t="s">
        <v>350</v>
      </c>
      <c r="I3240" s="75" t="s">
        <v>2663</v>
      </c>
      <c r="J3240" s="73" t="s">
        <v>38</v>
      </c>
      <c r="K3240" s="76">
        <v>210.99299999999999</v>
      </c>
      <c r="L3240" s="77">
        <v>2</v>
      </c>
      <c r="M3240" s="206">
        <v>215.21286000000001</v>
      </c>
      <c r="N3240" s="232"/>
      <c r="O3240" s="77">
        <f>M3240*N3240</f>
        <v>0</v>
      </c>
      <c r="P3240" s="79">
        <v>1.5E-3</v>
      </c>
      <c r="Q3240" s="80">
        <f>M3240*P3240</f>
        <v>0.32281929000000004</v>
      </c>
      <c r="R3240" s="79"/>
      <c r="S3240" s="80">
        <f>M3240*R3240</f>
        <v>0</v>
      </c>
      <c r="T3240" s="78">
        <v>15</v>
      </c>
      <c r="U3240" s="78">
        <f>O3240*(T3240/100)</f>
        <v>0</v>
      </c>
      <c r="V3240" s="78">
        <f>O3240+U3240</f>
        <v>0</v>
      </c>
      <c r="W3240" s="75"/>
      <c r="X3240" s="96" t="s">
        <v>1162</v>
      </c>
      <c r="Y3240" s="96">
        <v>1</v>
      </c>
    </row>
    <row r="3241" spans="6:25" s="71" customFormat="1" ht="12" outlineLevel="4" x14ac:dyDescent="0.2">
      <c r="F3241" s="207"/>
      <c r="G3241" s="208"/>
      <c r="H3241" s="19" t="s">
        <v>1053</v>
      </c>
      <c r="I3241" s="228" t="s">
        <v>2663</v>
      </c>
      <c r="J3241" s="221"/>
      <c r="K3241" s="221"/>
      <c r="L3241" s="221"/>
      <c r="M3241" s="221"/>
      <c r="N3241" s="245"/>
      <c r="O3241" s="231"/>
      <c r="P3241" s="209"/>
      <c r="Q3241" s="210"/>
      <c r="R3241" s="209"/>
      <c r="S3241" s="210"/>
      <c r="T3241" s="211"/>
      <c r="U3241" s="211"/>
      <c r="V3241" s="211"/>
      <c r="W3241" s="212"/>
      <c r="X3241" s="212"/>
      <c r="Y3241" s="212"/>
    </row>
    <row r="3242" spans="6:25" s="71" customFormat="1" ht="6" customHeight="1" outlineLevel="4" x14ac:dyDescent="0.2">
      <c r="F3242" s="207"/>
      <c r="G3242" s="208"/>
      <c r="H3242" s="20"/>
      <c r="I3242" s="212"/>
      <c r="J3242" s="208"/>
      <c r="K3242" s="213"/>
      <c r="L3242" s="214"/>
      <c r="M3242" s="213"/>
      <c r="N3242" s="241"/>
      <c r="O3242" s="214"/>
      <c r="P3242" s="209"/>
      <c r="Q3242" s="210"/>
      <c r="R3242" s="209"/>
      <c r="S3242" s="210"/>
      <c r="T3242" s="211"/>
      <c r="U3242" s="211"/>
      <c r="V3242" s="211"/>
      <c r="W3242" s="212"/>
      <c r="X3242" s="212"/>
      <c r="Y3242" s="212"/>
    </row>
    <row r="3243" spans="6:25" s="81" customFormat="1" ht="22.5" outlineLevel="5" x14ac:dyDescent="0.2">
      <c r="F3243" s="82"/>
      <c r="G3243" s="83"/>
      <c r="H3243" s="21" t="str">
        <f>IF(AND(H3242&lt;&gt;"Výkaz výměr:",I3242=""),"Výkaz výměr:","")</f>
        <v>Výkaz výměr:</v>
      </c>
      <c r="I3243" s="84" t="s">
        <v>3306</v>
      </c>
      <c r="J3243" s="215"/>
      <c r="L3243" s="85"/>
      <c r="M3243" s="216">
        <v>0</v>
      </c>
      <c r="N3243" s="244"/>
      <c r="O3243" s="85"/>
      <c r="P3243" s="86"/>
      <c r="Q3243" s="85"/>
      <c r="R3243" s="85"/>
      <c r="S3243" s="85"/>
      <c r="T3243" s="87" t="s">
        <v>14</v>
      </c>
      <c r="U3243" s="85"/>
      <c r="V3243" s="85"/>
      <c r="W3243" s="88"/>
    </row>
    <row r="3244" spans="6:25" s="81" customFormat="1" ht="11.25" outlineLevel="5" x14ac:dyDescent="0.2">
      <c r="F3244" s="82"/>
      <c r="G3244" s="83"/>
      <c r="H3244" s="21" t="str">
        <f>IF(AND(H3243&lt;&gt;"Výkaz výměr:",I3243=""),"Výkaz výměr:","")</f>
        <v/>
      </c>
      <c r="I3244" s="84" t="s">
        <v>291</v>
      </c>
      <c r="J3244" s="215"/>
      <c r="L3244" s="85"/>
      <c r="M3244" s="216">
        <v>210.99299999999999</v>
      </c>
      <c r="N3244" s="244"/>
      <c r="O3244" s="85"/>
      <c r="P3244" s="86"/>
      <c r="Q3244" s="85"/>
      <c r="R3244" s="85"/>
      <c r="S3244" s="85"/>
      <c r="T3244" s="87" t="s">
        <v>14</v>
      </c>
      <c r="U3244" s="85"/>
      <c r="V3244" s="85"/>
      <c r="W3244" s="88"/>
    </row>
    <row r="3245" spans="6:25" s="205" customFormat="1" ht="24" outlineLevel="4" x14ac:dyDescent="0.2">
      <c r="F3245" s="72">
        <v>309</v>
      </c>
      <c r="G3245" s="73" t="s">
        <v>34</v>
      </c>
      <c r="H3245" s="74" t="s">
        <v>648</v>
      </c>
      <c r="I3245" s="75" t="s">
        <v>3298</v>
      </c>
      <c r="J3245" s="73" t="s">
        <v>38</v>
      </c>
      <c r="K3245" s="76">
        <v>96.162499999999994</v>
      </c>
      <c r="L3245" s="77">
        <v>0</v>
      </c>
      <c r="M3245" s="206">
        <v>96.162499999999994</v>
      </c>
      <c r="N3245" s="232"/>
      <c r="O3245" s="77">
        <f>M3245*N3245</f>
        <v>0</v>
      </c>
      <c r="P3245" s="79">
        <v>5.8E-4</v>
      </c>
      <c r="Q3245" s="80">
        <f>M3245*P3245</f>
        <v>5.5774249999999997E-2</v>
      </c>
      <c r="R3245" s="79"/>
      <c r="S3245" s="80">
        <f>M3245*R3245</f>
        <v>0</v>
      </c>
      <c r="T3245" s="78">
        <v>15</v>
      </c>
      <c r="U3245" s="78">
        <f>O3245*(T3245/100)</f>
        <v>0</v>
      </c>
      <c r="V3245" s="78">
        <f>O3245+U3245</f>
        <v>0</v>
      </c>
      <c r="W3245" s="75"/>
      <c r="X3245" s="96" t="s">
        <v>1162</v>
      </c>
      <c r="Y3245" s="96">
        <v>1</v>
      </c>
    </row>
    <row r="3246" spans="6:25" s="71" customFormat="1" ht="45" outlineLevel="4" x14ac:dyDescent="0.2">
      <c r="F3246" s="207"/>
      <c r="G3246" s="208"/>
      <c r="H3246" s="19" t="s">
        <v>1053</v>
      </c>
      <c r="I3246" s="228" t="s">
        <v>3566</v>
      </c>
      <c r="J3246" s="221"/>
      <c r="K3246" s="221"/>
      <c r="L3246" s="221"/>
      <c r="M3246" s="221"/>
      <c r="N3246" s="245"/>
      <c r="O3246" s="231"/>
      <c r="P3246" s="209"/>
      <c r="Q3246" s="210"/>
      <c r="R3246" s="209"/>
      <c r="S3246" s="210"/>
      <c r="T3246" s="211"/>
      <c r="U3246" s="211"/>
      <c r="V3246" s="211"/>
      <c r="W3246" s="212"/>
      <c r="X3246" s="212"/>
      <c r="Y3246" s="212"/>
    </row>
    <row r="3247" spans="6:25" s="71" customFormat="1" ht="6" customHeight="1" outlineLevel="4" x14ac:dyDescent="0.2">
      <c r="F3247" s="207"/>
      <c r="G3247" s="208"/>
      <c r="H3247" s="20"/>
      <c r="I3247" s="212"/>
      <c r="J3247" s="208"/>
      <c r="K3247" s="213"/>
      <c r="L3247" s="214"/>
      <c r="M3247" s="213"/>
      <c r="N3247" s="241"/>
      <c r="O3247" s="214"/>
      <c r="P3247" s="209"/>
      <c r="Q3247" s="210"/>
      <c r="R3247" s="209"/>
      <c r="S3247" s="210"/>
      <c r="T3247" s="211"/>
      <c r="U3247" s="211"/>
      <c r="V3247" s="211"/>
      <c r="W3247" s="212"/>
      <c r="X3247" s="212"/>
      <c r="Y3247" s="212"/>
    </row>
    <row r="3248" spans="6:25" s="81" customFormat="1" ht="11.25" outlineLevel="5" x14ac:dyDescent="0.2">
      <c r="F3248" s="82"/>
      <c r="G3248" s="83"/>
      <c r="H3248" s="21" t="str">
        <f>IF(AND(H3247&lt;&gt;"Výkaz výměr:",I3247=""),"Výkaz výměr:","")</f>
        <v>Výkaz výměr:</v>
      </c>
      <c r="I3248" s="84" t="s">
        <v>1449</v>
      </c>
      <c r="J3248" s="215"/>
      <c r="L3248" s="85"/>
      <c r="M3248" s="216">
        <v>0</v>
      </c>
      <c r="N3248" s="244"/>
      <c r="O3248" s="85"/>
      <c r="P3248" s="86"/>
      <c r="Q3248" s="85"/>
      <c r="R3248" s="85"/>
      <c r="S3248" s="85"/>
      <c r="T3248" s="87" t="s">
        <v>14</v>
      </c>
      <c r="U3248" s="85"/>
      <c r="V3248" s="85"/>
      <c r="W3248" s="88"/>
    </row>
    <row r="3249" spans="6:25" s="81" customFormat="1" ht="11.25" outlineLevel="5" x14ac:dyDescent="0.2">
      <c r="F3249" s="82"/>
      <c r="G3249" s="83"/>
      <c r="H3249" s="21" t="str">
        <f>IF(AND(H3248&lt;&gt;"Výkaz výměr:",I3248=""),"Výkaz výměr:","")</f>
        <v/>
      </c>
      <c r="I3249" s="84" t="s">
        <v>1425</v>
      </c>
      <c r="J3249" s="215"/>
      <c r="L3249" s="85"/>
      <c r="M3249" s="216">
        <v>0</v>
      </c>
      <c r="N3249" s="244"/>
      <c r="O3249" s="85"/>
      <c r="P3249" s="86"/>
      <c r="Q3249" s="85"/>
      <c r="R3249" s="85"/>
      <c r="S3249" s="85"/>
      <c r="T3249" s="87" t="s">
        <v>14</v>
      </c>
      <c r="U3249" s="85"/>
      <c r="V3249" s="85"/>
      <c r="W3249" s="88"/>
    </row>
    <row r="3250" spans="6:25" s="81" customFormat="1" ht="11.25" outlineLevel="5" x14ac:dyDescent="0.2">
      <c r="F3250" s="82"/>
      <c r="G3250" s="83"/>
      <c r="H3250" s="21" t="str">
        <f>IF(AND(H3249&lt;&gt;"Výkaz výměr:",I3249=""),"Výkaz výměr:","")</f>
        <v/>
      </c>
      <c r="I3250" s="84" t="s">
        <v>1083</v>
      </c>
      <c r="J3250" s="215"/>
      <c r="L3250" s="85"/>
      <c r="M3250" s="216">
        <v>48.081249999999997</v>
      </c>
      <c r="N3250" s="244"/>
      <c r="O3250" s="85"/>
      <c r="P3250" s="86"/>
      <c r="Q3250" s="85"/>
      <c r="R3250" s="85"/>
      <c r="S3250" s="85"/>
      <c r="T3250" s="87" t="s">
        <v>14</v>
      </c>
      <c r="U3250" s="85"/>
      <c r="V3250" s="85"/>
      <c r="W3250" s="88"/>
    </row>
    <row r="3251" spans="6:25" s="81" customFormat="1" ht="11.25" outlineLevel="5" x14ac:dyDescent="0.2">
      <c r="F3251" s="82"/>
      <c r="G3251" s="83"/>
      <c r="H3251" s="21" t="str">
        <f>IF(AND(H3250&lt;&gt;"Výkaz výměr:",I3250=""),"Výkaz výměr:","")</f>
        <v/>
      </c>
      <c r="I3251" s="84" t="s">
        <v>1426</v>
      </c>
      <c r="J3251" s="215"/>
      <c r="L3251" s="85"/>
      <c r="M3251" s="216">
        <v>0</v>
      </c>
      <c r="N3251" s="244"/>
      <c r="O3251" s="85"/>
      <c r="P3251" s="86"/>
      <c r="Q3251" s="85"/>
      <c r="R3251" s="85"/>
      <c r="S3251" s="85"/>
      <c r="T3251" s="87" t="s">
        <v>14</v>
      </c>
      <c r="U3251" s="85"/>
      <c r="V3251" s="85"/>
      <c r="W3251" s="88"/>
    </row>
    <row r="3252" spans="6:25" s="81" customFormat="1" ht="11.25" outlineLevel="5" x14ac:dyDescent="0.2">
      <c r="F3252" s="82"/>
      <c r="G3252" s="83"/>
      <c r="H3252" s="21" t="str">
        <f>IF(AND(H3251&lt;&gt;"Výkaz výměr:",I3251=""),"Výkaz výměr:","")</f>
        <v/>
      </c>
      <c r="I3252" s="84" t="s">
        <v>1083</v>
      </c>
      <c r="J3252" s="215"/>
      <c r="L3252" s="85"/>
      <c r="M3252" s="216">
        <v>48.081249999999997</v>
      </c>
      <c r="N3252" s="244"/>
      <c r="O3252" s="85"/>
      <c r="P3252" s="86"/>
      <c r="Q3252" s="85"/>
      <c r="R3252" s="85"/>
      <c r="S3252" s="85"/>
      <c r="T3252" s="87" t="s">
        <v>14</v>
      </c>
      <c r="U3252" s="85"/>
      <c r="V3252" s="85"/>
      <c r="W3252" s="88"/>
    </row>
    <row r="3253" spans="6:25" s="205" customFormat="1" ht="12" outlineLevel="4" x14ac:dyDescent="0.2">
      <c r="F3253" s="72">
        <v>310</v>
      </c>
      <c r="G3253" s="73" t="s">
        <v>13</v>
      </c>
      <c r="H3253" s="74" t="s">
        <v>353</v>
      </c>
      <c r="I3253" s="75" t="s">
        <v>2960</v>
      </c>
      <c r="J3253" s="73" t="s">
        <v>38</v>
      </c>
      <c r="K3253" s="76">
        <v>96.162000000000006</v>
      </c>
      <c r="L3253" s="77">
        <v>2</v>
      </c>
      <c r="M3253" s="206">
        <v>98.085240000000013</v>
      </c>
      <c r="N3253" s="232"/>
      <c r="O3253" s="77">
        <f>M3253*N3253</f>
        <v>0</v>
      </c>
      <c r="P3253" s="79">
        <v>3.5999999999999999E-3</v>
      </c>
      <c r="Q3253" s="80">
        <f>M3253*P3253</f>
        <v>0.35310686400000002</v>
      </c>
      <c r="R3253" s="79"/>
      <c r="S3253" s="80">
        <f>M3253*R3253</f>
        <v>0</v>
      </c>
      <c r="T3253" s="78">
        <v>15</v>
      </c>
      <c r="U3253" s="78">
        <f>O3253*(T3253/100)</f>
        <v>0</v>
      </c>
      <c r="V3253" s="78">
        <f>O3253+U3253</f>
        <v>0</v>
      </c>
      <c r="W3253" s="75"/>
      <c r="X3253" s="96" t="s">
        <v>1162</v>
      </c>
      <c r="Y3253" s="96">
        <v>1</v>
      </c>
    </row>
    <row r="3254" spans="6:25" s="71" customFormat="1" ht="12" outlineLevel="4" x14ac:dyDescent="0.2">
      <c r="F3254" s="207"/>
      <c r="G3254" s="208"/>
      <c r="H3254" s="19" t="s">
        <v>1053</v>
      </c>
      <c r="I3254" s="228" t="s">
        <v>2960</v>
      </c>
      <c r="J3254" s="221"/>
      <c r="K3254" s="221"/>
      <c r="L3254" s="221"/>
      <c r="M3254" s="221"/>
      <c r="N3254" s="245"/>
      <c r="O3254" s="231"/>
      <c r="P3254" s="209"/>
      <c r="Q3254" s="210"/>
      <c r="R3254" s="209"/>
      <c r="S3254" s="210"/>
      <c r="T3254" s="211"/>
      <c r="U3254" s="211"/>
      <c r="V3254" s="211"/>
      <c r="W3254" s="212"/>
      <c r="X3254" s="212"/>
      <c r="Y3254" s="212"/>
    </row>
    <row r="3255" spans="6:25" s="71" customFormat="1" ht="6" customHeight="1" outlineLevel="4" x14ac:dyDescent="0.2">
      <c r="F3255" s="207"/>
      <c r="G3255" s="208"/>
      <c r="H3255" s="20"/>
      <c r="I3255" s="212"/>
      <c r="J3255" s="208"/>
      <c r="K3255" s="213"/>
      <c r="L3255" s="214"/>
      <c r="M3255" s="213"/>
      <c r="N3255" s="241"/>
      <c r="O3255" s="214"/>
      <c r="P3255" s="209"/>
      <c r="Q3255" s="210"/>
      <c r="R3255" s="209"/>
      <c r="S3255" s="210"/>
      <c r="T3255" s="211"/>
      <c r="U3255" s="211"/>
      <c r="V3255" s="211"/>
      <c r="W3255" s="212"/>
      <c r="X3255" s="212"/>
      <c r="Y3255" s="212"/>
    </row>
    <row r="3256" spans="6:25" s="81" customFormat="1" ht="22.5" outlineLevel="5" x14ac:dyDescent="0.2">
      <c r="F3256" s="82"/>
      <c r="G3256" s="83"/>
      <c r="H3256" s="21" t="str">
        <f>IF(AND(H3255&lt;&gt;"Výkaz výměr:",I3255=""),"Výkaz výměr:","")</f>
        <v>Výkaz výměr:</v>
      </c>
      <c r="I3256" s="84" t="s">
        <v>3407</v>
      </c>
      <c r="J3256" s="215"/>
      <c r="L3256" s="85"/>
      <c r="M3256" s="216">
        <v>0</v>
      </c>
      <c r="N3256" s="244"/>
      <c r="O3256" s="85"/>
      <c r="P3256" s="86"/>
      <c r="Q3256" s="85"/>
      <c r="R3256" s="85"/>
      <c r="S3256" s="85"/>
      <c r="T3256" s="87" t="s">
        <v>14</v>
      </c>
      <c r="U3256" s="85"/>
      <c r="V3256" s="85"/>
      <c r="W3256" s="88"/>
    </row>
    <row r="3257" spans="6:25" s="81" customFormat="1" ht="11.25" outlineLevel="5" x14ac:dyDescent="0.2">
      <c r="F3257" s="82"/>
      <c r="G3257" s="83"/>
      <c r="H3257" s="21" t="str">
        <f>IF(AND(H3256&lt;&gt;"Výkaz výměr:",I3256=""),"Výkaz výměr:","")</f>
        <v/>
      </c>
      <c r="I3257" s="84" t="s">
        <v>256</v>
      </c>
      <c r="J3257" s="215"/>
      <c r="L3257" s="85"/>
      <c r="M3257" s="216">
        <v>96.162000000000006</v>
      </c>
      <c r="N3257" s="244"/>
      <c r="O3257" s="85"/>
      <c r="P3257" s="86"/>
      <c r="Q3257" s="85"/>
      <c r="R3257" s="85"/>
      <c r="S3257" s="85"/>
      <c r="T3257" s="87" t="s">
        <v>14</v>
      </c>
      <c r="U3257" s="85"/>
      <c r="V3257" s="85"/>
      <c r="W3257" s="88"/>
    </row>
    <row r="3258" spans="6:25" s="205" customFormat="1" ht="24" outlineLevel="4" x14ac:dyDescent="0.2">
      <c r="F3258" s="72">
        <v>311</v>
      </c>
      <c r="G3258" s="73" t="s">
        <v>34</v>
      </c>
      <c r="H3258" s="74" t="s">
        <v>648</v>
      </c>
      <c r="I3258" s="75" t="s">
        <v>3298</v>
      </c>
      <c r="J3258" s="73" t="s">
        <v>38</v>
      </c>
      <c r="K3258" s="76">
        <v>1612.365</v>
      </c>
      <c r="L3258" s="77">
        <v>0</v>
      </c>
      <c r="M3258" s="206">
        <v>1612.365</v>
      </c>
      <c r="N3258" s="232"/>
      <c r="O3258" s="77">
        <f>M3258*N3258</f>
        <v>0</v>
      </c>
      <c r="P3258" s="79">
        <v>5.8E-4</v>
      </c>
      <c r="Q3258" s="80">
        <f>M3258*P3258</f>
        <v>0.93517170000000005</v>
      </c>
      <c r="R3258" s="79"/>
      <c r="S3258" s="80">
        <f>M3258*R3258</f>
        <v>0</v>
      </c>
      <c r="T3258" s="78">
        <v>15</v>
      </c>
      <c r="U3258" s="78">
        <f>O3258*(T3258/100)</f>
        <v>0</v>
      </c>
      <c r="V3258" s="78">
        <f>O3258+U3258</f>
        <v>0</v>
      </c>
      <c r="W3258" s="75"/>
      <c r="X3258" s="96" t="s">
        <v>1162</v>
      </c>
      <c r="Y3258" s="96">
        <v>1</v>
      </c>
    </row>
    <row r="3259" spans="6:25" s="71" customFormat="1" ht="45" outlineLevel="4" x14ac:dyDescent="0.2">
      <c r="F3259" s="207"/>
      <c r="G3259" s="208"/>
      <c r="H3259" s="19" t="s">
        <v>1053</v>
      </c>
      <c r="I3259" s="228" t="s">
        <v>3566</v>
      </c>
      <c r="J3259" s="221"/>
      <c r="K3259" s="221"/>
      <c r="L3259" s="221"/>
      <c r="M3259" s="221"/>
      <c r="N3259" s="245"/>
      <c r="O3259" s="231"/>
      <c r="P3259" s="209"/>
      <c r="Q3259" s="210"/>
      <c r="R3259" s="209"/>
      <c r="S3259" s="210"/>
      <c r="T3259" s="211"/>
      <c r="U3259" s="211"/>
      <c r="V3259" s="211"/>
      <c r="W3259" s="212"/>
      <c r="X3259" s="212"/>
      <c r="Y3259" s="212"/>
    </row>
    <row r="3260" spans="6:25" s="71" customFormat="1" ht="6" customHeight="1" outlineLevel="4" x14ac:dyDescent="0.2">
      <c r="F3260" s="207"/>
      <c r="G3260" s="208"/>
      <c r="H3260" s="20"/>
      <c r="I3260" s="212"/>
      <c r="J3260" s="208"/>
      <c r="K3260" s="213"/>
      <c r="L3260" s="214"/>
      <c r="M3260" s="213"/>
      <c r="N3260" s="241"/>
      <c r="O3260" s="214"/>
      <c r="P3260" s="209"/>
      <c r="Q3260" s="210"/>
      <c r="R3260" s="209"/>
      <c r="S3260" s="210"/>
      <c r="T3260" s="211"/>
      <c r="U3260" s="211"/>
      <c r="V3260" s="211"/>
      <c r="W3260" s="212"/>
      <c r="X3260" s="212"/>
      <c r="Y3260" s="212"/>
    </row>
    <row r="3261" spans="6:25" s="81" customFormat="1" ht="11.25" outlineLevel="5" x14ac:dyDescent="0.2">
      <c r="F3261" s="82"/>
      <c r="G3261" s="83"/>
      <c r="H3261" s="21" t="str">
        <f>IF(AND(H3260&lt;&gt;"Výkaz výměr:",I3260=""),"Výkaz výměr:","")</f>
        <v>Výkaz výměr:</v>
      </c>
      <c r="I3261" s="84" t="s">
        <v>1130</v>
      </c>
      <c r="J3261" s="215"/>
      <c r="L3261" s="85"/>
      <c r="M3261" s="216">
        <v>0</v>
      </c>
      <c r="N3261" s="244"/>
      <c r="O3261" s="85"/>
      <c r="P3261" s="86"/>
      <c r="Q3261" s="85"/>
      <c r="R3261" s="85"/>
      <c r="S3261" s="85"/>
      <c r="T3261" s="87" t="s">
        <v>14</v>
      </c>
      <c r="U3261" s="85"/>
      <c r="V3261" s="85"/>
      <c r="W3261" s="88"/>
    </row>
    <row r="3262" spans="6:25" s="81" customFormat="1" ht="11.25" outlineLevel="5" x14ac:dyDescent="0.2">
      <c r="F3262" s="82"/>
      <c r="G3262" s="83"/>
      <c r="H3262" s="21" t="str">
        <f>IF(AND(H3261&lt;&gt;"Výkaz výměr:",I3261=""),"Výkaz výměr:","")</f>
        <v/>
      </c>
      <c r="I3262" s="84" t="s">
        <v>1422</v>
      </c>
      <c r="J3262" s="215"/>
      <c r="L3262" s="85"/>
      <c r="M3262" s="216">
        <v>0</v>
      </c>
      <c r="N3262" s="244"/>
      <c r="O3262" s="85"/>
      <c r="P3262" s="86"/>
      <c r="Q3262" s="85"/>
      <c r="R3262" s="85"/>
      <c r="S3262" s="85"/>
      <c r="T3262" s="87" t="s">
        <v>14</v>
      </c>
      <c r="U3262" s="85"/>
      <c r="V3262" s="85"/>
      <c r="W3262" s="88"/>
    </row>
    <row r="3263" spans="6:25" s="81" customFormat="1" ht="11.25" outlineLevel="5" x14ac:dyDescent="0.2">
      <c r="F3263" s="82"/>
      <c r="G3263" s="83"/>
      <c r="H3263" s="21" t="str">
        <f>IF(AND(H3262&lt;&gt;"Výkaz výměr:",I3262=""),"Výkaz výměr:","")</f>
        <v/>
      </c>
      <c r="I3263" s="84" t="s">
        <v>2469</v>
      </c>
      <c r="J3263" s="215"/>
      <c r="L3263" s="85"/>
      <c r="M3263" s="216">
        <v>806.1825</v>
      </c>
      <c r="N3263" s="244"/>
      <c r="O3263" s="85"/>
      <c r="P3263" s="86"/>
      <c r="Q3263" s="85"/>
      <c r="R3263" s="85"/>
      <c r="S3263" s="85"/>
      <c r="T3263" s="87" t="s">
        <v>14</v>
      </c>
      <c r="U3263" s="85"/>
      <c r="V3263" s="85"/>
      <c r="W3263" s="88"/>
    </row>
    <row r="3264" spans="6:25" s="81" customFormat="1" ht="11.25" outlineLevel="5" x14ac:dyDescent="0.2">
      <c r="F3264" s="82"/>
      <c r="G3264" s="83"/>
      <c r="H3264" s="21" t="str">
        <f>IF(AND(H3263&lt;&gt;"Výkaz výměr:",I3263=""),"Výkaz výměr:","")</f>
        <v/>
      </c>
      <c r="I3264" s="84" t="s">
        <v>1448</v>
      </c>
      <c r="J3264" s="215"/>
      <c r="L3264" s="85"/>
      <c r="M3264" s="216">
        <v>0</v>
      </c>
      <c r="N3264" s="244"/>
      <c r="O3264" s="85"/>
      <c r="P3264" s="86"/>
      <c r="Q3264" s="85"/>
      <c r="R3264" s="85"/>
      <c r="S3264" s="85"/>
      <c r="T3264" s="87" t="s">
        <v>14</v>
      </c>
      <c r="U3264" s="85"/>
      <c r="V3264" s="85"/>
      <c r="W3264" s="88"/>
    </row>
    <row r="3265" spans="6:25" s="81" customFormat="1" ht="11.25" outlineLevel="5" x14ac:dyDescent="0.2">
      <c r="F3265" s="82"/>
      <c r="G3265" s="83"/>
      <c r="H3265" s="21" t="str">
        <f>IF(AND(H3264&lt;&gt;"Výkaz výměr:",I3264=""),"Výkaz výměr:","")</f>
        <v/>
      </c>
      <c r="I3265" s="84" t="s">
        <v>2469</v>
      </c>
      <c r="J3265" s="215"/>
      <c r="L3265" s="85"/>
      <c r="M3265" s="216">
        <v>806.1825</v>
      </c>
      <c r="N3265" s="244"/>
      <c r="O3265" s="85"/>
      <c r="P3265" s="86"/>
      <c r="Q3265" s="85"/>
      <c r="R3265" s="85"/>
      <c r="S3265" s="85"/>
      <c r="T3265" s="87" t="s">
        <v>14</v>
      </c>
      <c r="U3265" s="85"/>
      <c r="V3265" s="85"/>
      <c r="W3265" s="88"/>
    </row>
    <row r="3266" spans="6:25" s="205" customFormat="1" ht="12" outlineLevel="4" x14ac:dyDescent="0.2">
      <c r="F3266" s="72">
        <v>312</v>
      </c>
      <c r="G3266" s="73" t="s">
        <v>13</v>
      </c>
      <c r="H3266" s="74" t="s">
        <v>351</v>
      </c>
      <c r="I3266" s="75" t="s">
        <v>2944</v>
      </c>
      <c r="J3266" s="73" t="s">
        <v>38</v>
      </c>
      <c r="K3266" s="76">
        <v>806.18299999999999</v>
      </c>
      <c r="L3266" s="77">
        <v>2</v>
      </c>
      <c r="M3266" s="206">
        <v>822.30665999999997</v>
      </c>
      <c r="N3266" s="232"/>
      <c r="O3266" s="77">
        <f>M3266*N3266</f>
        <v>0</v>
      </c>
      <c r="P3266" s="79">
        <v>2.3999999999999998E-3</v>
      </c>
      <c r="Q3266" s="80">
        <f>M3266*P3266</f>
        <v>1.9735359839999997</v>
      </c>
      <c r="R3266" s="79"/>
      <c r="S3266" s="80">
        <f>M3266*R3266</f>
        <v>0</v>
      </c>
      <c r="T3266" s="78">
        <v>15</v>
      </c>
      <c r="U3266" s="78">
        <f>O3266*(T3266/100)</f>
        <v>0</v>
      </c>
      <c r="V3266" s="78">
        <f>O3266+U3266</f>
        <v>0</v>
      </c>
      <c r="W3266" s="75"/>
      <c r="X3266" s="96" t="s">
        <v>1162</v>
      </c>
      <c r="Y3266" s="96">
        <v>1</v>
      </c>
    </row>
    <row r="3267" spans="6:25" s="71" customFormat="1" ht="12" outlineLevel="4" x14ac:dyDescent="0.2">
      <c r="F3267" s="207"/>
      <c r="G3267" s="208"/>
      <c r="H3267" s="19" t="s">
        <v>1053</v>
      </c>
      <c r="I3267" s="228" t="s">
        <v>2944</v>
      </c>
      <c r="J3267" s="221"/>
      <c r="K3267" s="221"/>
      <c r="L3267" s="221"/>
      <c r="M3267" s="221"/>
      <c r="N3267" s="245"/>
      <c r="O3267" s="231"/>
      <c r="P3267" s="209"/>
      <c r="Q3267" s="210"/>
      <c r="R3267" s="209"/>
      <c r="S3267" s="210"/>
      <c r="T3267" s="211"/>
      <c r="U3267" s="211"/>
      <c r="V3267" s="211"/>
      <c r="W3267" s="212"/>
      <c r="X3267" s="212"/>
      <c r="Y3267" s="212"/>
    </row>
    <row r="3268" spans="6:25" s="71" customFormat="1" ht="6" customHeight="1" outlineLevel="4" x14ac:dyDescent="0.2">
      <c r="F3268" s="207"/>
      <c r="G3268" s="208"/>
      <c r="H3268" s="20"/>
      <c r="I3268" s="212"/>
      <c r="J3268" s="208"/>
      <c r="K3268" s="213"/>
      <c r="L3268" s="214"/>
      <c r="M3268" s="213"/>
      <c r="N3268" s="241"/>
      <c r="O3268" s="214"/>
      <c r="P3268" s="209"/>
      <c r="Q3268" s="210"/>
      <c r="R3268" s="209"/>
      <c r="S3268" s="210"/>
      <c r="T3268" s="211"/>
      <c r="U3268" s="211"/>
      <c r="V3268" s="211"/>
      <c r="W3268" s="212"/>
      <c r="X3268" s="212"/>
      <c r="Y3268" s="212"/>
    </row>
    <row r="3269" spans="6:25" s="81" customFormat="1" ht="22.5" outlineLevel="5" x14ac:dyDescent="0.2">
      <c r="F3269" s="82"/>
      <c r="G3269" s="83"/>
      <c r="H3269" s="21" t="str">
        <f>IF(AND(H3268&lt;&gt;"Výkaz výměr:",I3268=""),"Výkaz výměr:","")</f>
        <v>Výkaz výměr:</v>
      </c>
      <c r="I3269" s="84" t="s">
        <v>3407</v>
      </c>
      <c r="J3269" s="215"/>
      <c r="L3269" s="85"/>
      <c r="M3269" s="216">
        <v>0</v>
      </c>
      <c r="N3269" s="244"/>
      <c r="O3269" s="85"/>
      <c r="P3269" s="86"/>
      <c r="Q3269" s="85"/>
      <c r="R3269" s="85"/>
      <c r="S3269" s="85"/>
      <c r="T3269" s="87" t="s">
        <v>14</v>
      </c>
      <c r="U3269" s="85"/>
      <c r="V3269" s="85"/>
      <c r="W3269" s="88"/>
    </row>
    <row r="3270" spans="6:25" s="81" customFormat="1" ht="11.25" outlineLevel="5" x14ac:dyDescent="0.2">
      <c r="F3270" s="82"/>
      <c r="G3270" s="83"/>
      <c r="H3270" s="21" t="str">
        <f>IF(AND(H3269&lt;&gt;"Výkaz výměr:",I3269=""),"Výkaz výměr:","")</f>
        <v/>
      </c>
      <c r="I3270" s="84" t="s">
        <v>312</v>
      </c>
      <c r="J3270" s="215"/>
      <c r="L3270" s="85"/>
      <c r="M3270" s="216">
        <v>806.18299999999999</v>
      </c>
      <c r="N3270" s="244"/>
      <c r="O3270" s="85"/>
      <c r="P3270" s="86"/>
      <c r="Q3270" s="85"/>
      <c r="R3270" s="85"/>
      <c r="S3270" s="85"/>
      <c r="T3270" s="87" t="s">
        <v>14</v>
      </c>
      <c r="U3270" s="85"/>
      <c r="V3270" s="85"/>
      <c r="W3270" s="88"/>
    </row>
    <row r="3271" spans="6:25" s="205" customFormat="1" ht="12" outlineLevel="4" x14ac:dyDescent="0.2">
      <c r="F3271" s="72">
        <v>313</v>
      </c>
      <c r="G3271" s="73" t="s">
        <v>13</v>
      </c>
      <c r="H3271" s="74" t="s">
        <v>352</v>
      </c>
      <c r="I3271" s="75" t="s">
        <v>2959</v>
      </c>
      <c r="J3271" s="73" t="s">
        <v>38</v>
      </c>
      <c r="K3271" s="76">
        <v>806.18299999999999</v>
      </c>
      <c r="L3271" s="77">
        <v>2</v>
      </c>
      <c r="M3271" s="206">
        <v>822.30665999999997</v>
      </c>
      <c r="N3271" s="232"/>
      <c r="O3271" s="77">
        <f>M3271*N3271</f>
        <v>0</v>
      </c>
      <c r="P3271" s="79">
        <v>3.0000000000000001E-3</v>
      </c>
      <c r="Q3271" s="80">
        <f>M3271*P3271</f>
        <v>2.4669199800000001</v>
      </c>
      <c r="R3271" s="79"/>
      <c r="S3271" s="80">
        <f>M3271*R3271</f>
        <v>0</v>
      </c>
      <c r="T3271" s="78">
        <v>15</v>
      </c>
      <c r="U3271" s="78">
        <f>O3271*(T3271/100)</f>
        <v>0</v>
      </c>
      <c r="V3271" s="78">
        <f>O3271+U3271</f>
        <v>0</v>
      </c>
      <c r="W3271" s="75"/>
      <c r="X3271" s="96" t="s">
        <v>1162</v>
      </c>
      <c r="Y3271" s="96">
        <v>1</v>
      </c>
    </row>
    <row r="3272" spans="6:25" s="71" customFormat="1" ht="12" outlineLevel="4" x14ac:dyDescent="0.2">
      <c r="F3272" s="207"/>
      <c r="G3272" s="208"/>
      <c r="H3272" s="19" t="s">
        <v>1053</v>
      </c>
      <c r="I3272" s="228" t="s">
        <v>2959</v>
      </c>
      <c r="J3272" s="221"/>
      <c r="K3272" s="221"/>
      <c r="L3272" s="221"/>
      <c r="M3272" s="221"/>
      <c r="N3272" s="245"/>
      <c r="O3272" s="231"/>
      <c r="P3272" s="209"/>
      <c r="Q3272" s="210"/>
      <c r="R3272" s="209"/>
      <c r="S3272" s="210"/>
      <c r="T3272" s="211"/>
      <c r="U3272" s="211"/>
      <c r="V3272" s="211"/>
      <c r="W3272" s="212"/>
      <c r="X3272" s="212"/>
      <c r="Y3272" s="212"/>
    </row>
    <row r="3273" spans="6:25" s="71" customFormat="1" ht="6" customHeight="1" outlineLevel="4" x14ac:dyDescent="0.2">
      <c r="F3273" s="207"/>
      <c r="G3273" s="208"/>
      <c r="H3273" s="20"/>
      <c r="I3273" s="212"/>
      <c r="J3273" s="208"/>
      <c r="K3273" s="213"/>
      <c r="L3273" s="214"/>
      <c r="M3273" s="213"/>
      <c r="N3273" s="241"/>
      <c r="O3273" s="214"/>
      <c r="P3273" s="209"/>
      <c r="Q3273" s="210"/>
      <c r="R3273" s="209"/>
      <c r="S3273" s="210"/>
      <c r="T3273" s="211"/>
      <c r="U3273" s="211"/>
      <c r="V3273" s="211"/>
      <c r="W3273" s="212"/>
      <c r="X3273" s="212"/>
      <c r="Y3273" s="212"/>
    </row>
    <row r="3274" spans="6:25" s="81" customFormat="1" ht="22.5" outlineLevel="5" x14ac:dyDescent="0.2">
      <c r="F3274" s="82"/>
      <c r="G3274" s="83"/>
      <c r="H3274" s="21" t="str">
        <f>IF(AND(H3273&lt;&gt;"Výkaz výměr:",I3273=""),"Výkaz výměr:","")</f>
        <v>Výkaz výměr:</v>
      </c>
      <c r="I3274" s="84" t="s">
        <v>3407</v>
      </c>
      <c r="J3274" s="215"/>
      <c r="L3274" s="85"/>
      <c r="M3274" s="216">
        <v>0</v>
      </c>
      <c r="N3274" s="244"/>
      <c r="O3274" s="85"/>
      <c r="P3274" s="86"/>
      <c r="Q3274" s="85"/>
      <c r="R3274" s="85"/>
      <c r="S3274" s="85"/>
      <c r="T3274" s="87" t="s">
        <v>14</v>
      </c>
      <c r="U3274" s="85"/>
      <c r="V3274" s="85"/>
      <c r="W3274" s="88"/>
    </row>
    <row r="3275" spans="6:25" s="81" customFormat="1" ht="11.25" outlineLevel="5" x14ac:dyDescent="0.2">
      <c r="F3275" s="82"/>
      <c r="G3275" s="83"/>
      <c r="H3275" s="21" t="str">
        <f>IF(AND(H3274&lt;&gt;"Výkaz výměr:",I3274=""),"Výkaz výměr:","")</f>
        <v/>
      </c>
      <c r="I3275" s="84" t="s">
        <v>312</v>
      </c>
      <c r="J3275" s="215"/>
      <c r="L3275" s="85"/>
      <c r="M3275" s="216">
        <v>806.18299999999999</v>
      </c>
      <c r="N3275" s="244"/>
      <c r="O3275" s="85"/>
      <c r="P3275" s="86"/>
      <c r="Q3275" s="85"/>
      <c r="R3275" s="85"/>
      <c r="S3275" s="85"/>
      <c r="T3275" s="87" t="s">
        <v>14</v>
      </c>
      <c r="U3275" s="85"/>
      <c r="V3275" s="85"/>
      <c r="W3275" s="88"/>
    </row>
    <row r="3276" spans="6:25" s="205" customFormat="1" ht="24" outlineLevel="4" x14ac:dyDescent="0.2">
      <c r="F3276" s="72">
        <v>314</v>
      </c>
      <c r="G3276" s="73" t="s">
        <v>34</v>
      </c>
      <c r="H3276" s="74" t="s">
        <v>648</v>
      </c>
      <c r="I3276" s="75" t="s">
        <v>3298</v>
      </c>
      <c r="J3276" s="73" t="s">
        <v>38</v>
      </c>
      <c r="K3276" s="76">
        <v>1612.365</v>
      </c>
      <c r="L3276" s="77">
        <v>0</v>
      </c>
      <c r="M3276" s="206">
        <v>1612.365</v>
      </c>
      <c r="N3276" s="232"/>
      <c r="O3276" s="77">
        <f>M3276*N3276</f>
        <v>0</v>
      </c>
      <c r="P3276" s="79">
        <v>5.8E-4</v>
      </c>
      <c r="Q3276" s="80">
        <f>M3276*P3276</f>
        <v>0.93517170000000005</v>
      </c>
      <c r="R3276" s="79"/>
      <c r="S3276" s="80">
        <f>M3276*R3276</f>
        <v>0</v>
      </c>
      <c r="T3276" s="78">
        <v>15</v>
      </c>
      <c r="U3276" s="78">
        <f>O3276*(T3276/100)</f>
        <v>0</v>
      </c>
      <c r="V3276" s="78">
        <f>O3276+U3276</f>
        <v>0</v>
      </c>
      <c r="W3276" s="75"/>
      <c r="X3276" s="96" t="s">
        <v>1162</v>
      </c>
      <c r="Y3276" s="96">
        <v>1</v>
      </c>
    </row>
    <row r="3277" spans="6:25" s="71" customFormat="1" ht="45" outlineLevel="4" x14ac:dyDescent="0.2">
      <c r="F3277" s="207"/>
      <c r="G3277" s="208"/>
      <c r="H3277" s="19" t="s">
        <v>1053</v>
      </c>
      <c r="I3277" s="228" t="s">
        <v>3566</v>
      </c>
      <c r="J3277" s="221"/>
      <c r="K3277" s="221"/>
      <c r="L3277" s="221"/>
      <c r="M3277" s="221"/>
      <c r="N3277" s="245"/>
      <c r="O3277" s="231"/>
      <c r="P3277" s="209"/>
      <c r="Q3277" s="210"/>
      <c r="R3277" s="209"/>
      <c r="S3277" s="210"/>
      <c r="T3277" s="211"/>
      <c r="U3277" s="211"/>
      <c r="V3277" s="211"/>
      <c r="W3277" s="212"/>
      <c r="X3277" s="212"/>
      <c r="Y3277" s="212"/>
    </row>
    <row r="3278" spans="6:25" s="71" customFormat="1" ht="6" customHeight="1" outlineLevel="4" x14ac:dyDescent="0.2">
      <c r="F3278" s="207"/>
      <c r="G3278" s="208"/>
      <c r="H3278" s="20"/>
      <c r="I3278" s="212"/>
      <c r="J3278" s="208"/>
      <c r="K3278" s="213"/>
      <c r="L3278" s="214"/>
      <c r="M3278" s="213"/>
      <c r="N3278" s="241"/>
      <c r="O3278" s="214"/>
      <c r="P3278" s="209"/>
      <c r="Q3278" s="210"/>
      <c r="R3278" s="209"/>
      <c r="S3278" s="210"/>
      <c r="T3278" s="211"/>
      <c r="U3278" s="211"/>
      <c r="V3278" s="211"/>
      <c r="W3278" s="212"/>
      <c r="X3278" s="212"/>
      <c r="Y3278" s="212"/>
    </row>
    <row r="3279" spans="6:25" s="81" customFormat="1" ht="11.25" outlineLevel="5" x14ac:dyDescent="0.2">
      <c r="F3279" s="82"/>
      <c r="G3279" s="83"/>
      <c r="H3279" s="21" t="str">
        <f>IF(AND(H3278&lt;&gt;"Výkaz výměr:",I3278=""),"Výkaz výměr:","")</f>
        <v>Výkaz výměr:</v>
      </c>
      <c r="I3279" s="84" t="s">
        <v>1129</v>
      </c>
      <c r="J3279" s="215"/>
      <c r="L3279" s="85"/>
      <c r="M3279" s="216">
        <v>0</v>
      </c>
      <c r="N3279" s="244"/>
      <c r="O3279" s="85"/>
      <c r="P3279" s="86"/>
      <c r="Q3279" s="85"/>
      <c r="R3279" s="85"/>
      <c r="S3279" s="85"/>
      <c r="T3279" s="87" t="s">
        <v>14</v>
      </c>
      <c r="U3279" s="85"/>
      <c r="V3279" s="85"/>
      <c r="W3279" s="88"/>
    </row>
    <row r="3280" spans="6:25" s="81" customFormat="1" ht="11.25" outlineLevel="5" x14ac:dyDescent="0.2">
      <c r="F3280" s="82"/>
      <c r="G3280" s="83"/>
      <c r="H3280" s="21" t="str">
        <f>IF(AND(H3279&lt;&gt;"Výkaz výměr:",I3279=""),"Výkaz výměr:","")</f>
        <v/>
      </c>
      <c r="I3280" s="84" t="s">
        <v>1838</v>
      </c>
      <c r="J3280" s="215"/>
      <c r="L3280" s="85"/>
      <c r="M3280" s="216">
        <v>0</v>
      </c>
      <c r="N3280" s="244"/>
      <c r="O3280" s="85"/>
      <c r="P3280" s="86"/>
      <c r="Q3280" s="85"/>
      <c r="R3280" s="85"/>
      <c r="S3280" s="85"/>
      <c r="T3280" s="87" t="s">
        <v>14</v>
      </c>
      <c r="U3280" s="85"/>
      <c r="V3280" s="85"/>
      <c r="W3280" s="88"/>
    </row>
    <row r="3281" spans="6:25" s="81" customFormat="1" ht="11.25" outlineLevel="5" x14ac:dyDescent="0.2">
      <c r="F3281" s="82"/>
      <c r="G3281" s="83"/>
      <c r="H3281" s="21" t="str">
        <f>IF(AND(H3280&lt;&gt;"Výkaz výměr:",I3280=""),"Výkaz výměr:","")</f>
        <v/>
      </c>
      <c r="I3281" s="84" t="s">
        <v>2515</v>
      </c>
      <c r="J3281" s="215"/>
      <c r="L3281" s="85"/>
      <c r="M3281" s="216">
        <v>1612.365</v>
      </c>
      <c r="N3281" s="244"/>
      <c r="O3281" s="85"/>
      <c r="P3281" s="86"/>
      <c r="Q3281" s="85"/>
      <c r="R3281" s="85"/>
      <c r="S3281" s="85"/>
      <c r="T3281" s="87" t="s">
        <v>14</v>
      </c>
      <c r="U3281" s="85"/>
      <c r="V3281" s="85"/>
      <c r="W3281" s="88"/>
    </row>
    <row r="3282" spans="6:25" s="205" customFormat="1" ht="12" outlineLevel="4" x14ac:dyDescent="0.2">
      <c r="F3282" s="72">
        <v>315</v>
      </c>
      <c r="G3282" s="73" t="s">
        <v>13</v>
      </c>
      <c r="H3282" s="74" t="s">
        <v>353</v>
      </c>
      <c r="I3282" s="75" t="s">
        <v>2960</v>
      </c>
      <c r="J3282" s="73" t="s">
        <v>38</v>
      </c>
      <c r="K3282" s="76">
        <v>1612.365</v>
      </c>
      <c r="L3282" s="77">
        <v>2</v>
      </c>
      <c r="M3282" s="206">
        <v>1644.6123</v>
      </c>
      <c r="N3282" s="232"/>
      <c r="O3282" s="77">
        <f>M3282*N3282</f>
        <v>0</v>
      </c>
      <c r="P3282" s="79">
        <v>3.5999999999999999E-3</v>
      </c>
      <c r="Q3282" s="80">
        <f>M3282*P3282</f>
        <v>5.9206042800000001</v>
      </c>
      <c r="R3282" s="79"/>
      <c r="S3282" s="80">
        <f>M3282*R3282</f>
        <v>0</v>
      </c>
      <c r="T3282" s="78">
        <v>15</v>
      </c>
      <c r="U3282" s="78">
        <f>O3282*(T3282/100)</f>
        <v>0</v>
      </c>
      <c r="V3282" s="78">
        <f>O3282+U3282</f>
        <v>0</v>
      </c>
      <c r="W3282" s="75"/>
      <c r="X3282" s="96" t="s">
        <v>1162</v>
      </c>
      <c r="Y3282" s="96">
        <v>1</v>
      </c>
    </row>
    <row r="3283" spans="6:25" s="71" customFormat="1" ht="12" outlineLevel="4" x14ac:dyDescent="0.2">
      <c r="F3283" s="207"/>
      <c r="G3283" s="208"/>
      <c r="H3283" s="19" t="s">
        <v>1053</v>
      </c>
      <c r="I3283" s="228" t="s">
        <v>2960</v>
      </c>
      <c r="J3283" s="221"/>
      <c r="K3283" s="221"/>
      <c r="L3283" s="221"/>
      <c r="M3283" s="221"/>
      <c r="N3283" s="245"/>
      <c r="O3283" s="231"/>
      <c r="P3283" s="209"/>
      <c r="Q3283" s="210"/>
      <c r="R3283" s="209"/>
      <c r="S3283" s="210"/>
      <c r="T3283" s="211"/>
      <c r="U3283" s="211"/>
      <c r="V3283" s="211"/>
      <c r="W3283" s="212"/>
      <c r="X3283" s="212"/>
      <c r="Y3283" s="212"/>
    </row>
    <row r="3284" spans="6:25" s="71" customFormat="1" ht="6" customHeight="1" outlineLevel="4" x14ac:dyDescent="0.2">
      <c r="F3284" s="207"/>
      <c r="G3284" s="208"/>
      <c r="H3284" s="20"/>
      <c r="I3284" s="212"/>
      <c r="J3284" s="208"/>
      <c r="K3284" s="213"/>
      <c r="L3284" s="214"/>
      <c r="M3284" s="213"/>
      <c r="N3284" s="241"/>
      <c r="O3284" s="214"/>
      <c r="P3284" s="209"/>
      <c r="Q3284" s="210"/>
      <c r="R3284" s="209"/>
      <c r="S3284" s="210"/>
      <c r="T3284" s="211"/>
      <c r="U3284" s="211"/>
      <c r="V3284" s="211"/>
      <c r="W3284" s="212"/>
      <c r="X3284" s="212"/>
      <c r="Y3284" s="212"/>
    </row>
    <row r="3285" spans="6:25" s="81" customFormat="1" ht="22.5" outlineLevel="5" x14ac:dyDescent="0.2">
      <c r="F3285" s="82"/>
      <c r="G3285" s="83"/>
      <c r="H3285" s="21" t="str">
        <f>IF(AND(H3284&lt;&gt;"Výkaz výměr:",I3284=""),"Výkaz výměr:","")</f>
        <v>Výkaz výměr:</v>
      </c>
      <c r="I3285" s="84" t="s">
        <v>3407</v>
      </c>
      <c r="J3285" s="215"/>
      <c r="L3285" s="85"/>
      <c r="M3285" s="216">
        <v>0</v>
      </c>
      <c r="N3285" s="244"/>
      <c r="O3285" s="85"/>
      <c r="P3285" s="86"/>
      <c r="Q3285" s="85"/>
      <c r="R3285" s="85"/>
      <c r="S3285" s="85"/>
      <c r="T3285" s="87" t="s">
        <v>14</v>
      </c>
      <c r="U3285" s="85"/>
      <c r="V3285" s="85"/>
      <c r="W3285" s="88"/>
    </row>
    <row r="3286" spans="6:25" s="81" customFormat="1" ht="11.25" outlineLevel="5" x14ac:dyDescent="0.2">
      <c r="F3286" s="82"/>
      <c r="G3286" s="83"/>
      <c r="H3286" s="21" t="str">
        <f>IF(AND(H3285&lt;&gt;"Výkaz výměr:",I3285=""),"Výkaz výměr:","")</f>
        <v/>
      </c>
      <c r="I3286" s="84" t="s">
        <v>345</v>
      </c>
      <c r="J3286" s="215"/>
      <c r="L3286" s="85"/>
      <c r="M3286" s="216">
        <v>1612.365</v>
      </c>
      <c r="N3286" s="244"/>
      <c r="O3286" s="85"/>
      <c r="P3286" s="86"/>
      <c r="Q3286" s="85"/>
      <c r="R3286" s="85"/>
      <c r="S3286" s="85"/>
      <c r="T3286" s="87" t="s">
        <v>14</v>
      </c>
      <c r="U3286" s="85"/>
      <c r="V3286" s="85"/>
      <c r="W3286" s="88"/>
    </row>
    <row r="3287" spans="6:25" s="205" customFormat="1" ht="12" outlineLevel="4" x14ac:dyDescent="0.2">
      <c r="F3287" s="72">
        <v>316</v>
      </c>
      <c r="G3287" s="73" t="s">
        <v>34</v>
      </c>
      <c r="H3287" s="74" t="s">
        <v>872</v>
      </c>
      <c r="I3287" s="75" t="s">
        <v>2850</v>
      </c>
      <c r="J3287" s="73" t="s">
        <v>16</v>
      </c>
      <c r="K3287" s="76">
        <v>14.027359628000001</v>
      </c>
      <c r="L3287" s="77">
        <v>0</v>
      </c>
      <c r="M3287" s="206">
        <v>14.027359628000001</v>
      </c>
      <c r="N3287" s="232"/>
      <c r="O3287" s="77">
        <f>M3287*N3287</f>
        <v>0</v>
      </c>
      <c r="P3287" s="79"/>
      <c r="Q3287" s="80">
        <f>M3287*P3287</f>
        <v>0</v>
      </c>
      <c r="R3287" s="79"/>
      <c r="S3287" s="80">
        <f>M3287*R3287</f>
        <v>0</v>
      </c>
      <c r="T3287" s="78">
        <v>15</v>
      </c>
      <c r="U3287" s="78">
        <f>O3287*(T3287/100)</f>
        <v>0</v>
      </c>
      <c r="V3287" s="78">
        <f>O3287+U3287</f>
        <v>0</v>
      </c>
      <c r="W3287" s="75" t="s">
        <v>1942</v>
      </c>
      <c r="X3287" s="96" t="s">
        <v>1162</v>
      </c>
      <c r="Y3287" s="96">
        <v>1</v>
      </c>
    </row>
    <row r="3288" spans="6:25" s="71" customFormat="1" ht="56.25" outlineLevel="4" x14ac:dyDescent="0.2">
      <c r="F3288" s="207"/>
      <c r="G3288" s="208"/>
      <c r="H3288" s="19" t="s">
        <v>1053</v>
      </c>
      <c r="I3288" s="228" t="s">
        <v>3571</v>
      </c>
      <c r="J3288" s="221"/>
      <c r="K3288" s="221"/>
      <c r="L3288" s="221"/>
      <c r="M3288" s="221"/>
      <c r="N3288" s="245"/>
      <c r="O3288" s="231"/>
      <c r="P3288" s="209"/>
      <c r="Q3288" s="210"/>
      <c r="R3288" s="209"/>
      <c r="S3288" s="210"/>
      <c r="T3288" s="211"/>
      <c r="U3288" s="211"/>
      <c r="V3288" s="211"/>
      <c r="W3288" s="212"/>
      <c r="X3288" s="212"/>
      <c r="Y3288" s="212"/>
    </row>
    <row r="3289" spans="6:25" s="71" customFormat="1" ht="6" customHeight="1" outlineLevel="4" x14ac:dyDescent="0.2">
      <c r="F3289" s="207"/>
      <c r="G3289" s="208"/>
      <c r="H3289" s="20"/>
      <c r="I3289" s="212"/>
      <c r="J3289" s="208"/>
      <c r="K3289" s="213"/>
      <c r="L3289" s="214"/>
      <c r="M3289" s="213"/>
      <c r="N3289" s="241"/>
      <c r="O3289" s="214"/>
      <c r="P3289" s="209"/>
      <c r="Q3289" s="210"/>
      <c r="R3289" s="209"/>
      <c r="S3289" s="210"/>
      <c r="T3289" s="211"/>
      <c r="U3289" s="211"/>
      <c r="V3289" s="211"/>
      <c r="W3289" s="212"/>
      <c r="X3289" s="212"/>
      <c r="Y3289" s="212"/>
    </row>
    <row r="3290" spans="6:25" s="205" customFormat="1" ht="12" outlineLevel="4" x14ac:dyDescent="0.2">
      <c r="F3290" s="72">
        <v>317</v>
      </c>
      <c r="G3290" s="73" t="s">
        <v>34</v>
      </c>
      <c r="H3290" s="74" t="s">
        <v>873</v>
      </c>
      <c r="I3290" s="75" t="s">
        <v>2892</v>
      </c>
      <c r="J3290" s="73" t="s">
        <v>16</v>
      </c>
      <c r="K3290" s="76">
        <v>14.027359628000001</v>
      </c>
      <c r="L3290" s="77">
        <v>0</v>
      </c>
      <c r="M3290" s="206">
        <v>14.027359628000001</v>
      </c>
      <c r="N3290" s="232"/>
      <c r="O3290" s="77">
        <f>M3290*N3290</f>
        <v>0</v>
      </c>
      <c r="P3290" s="79"/>
      <c r="Q3290" s="80">
        <f>M3290*P3290</f>
        <v>0</v>
      </c>
      <c r="R3290" s="79"/>
      <c r="S3290" s="80">
        <f>M3290*R3290</f>
        <v>0</v>
      </c>
      <c r="T3290" s="78">
        <v>15</v>
      </c>
      <c r="U3290" s="78">
        <f>O3290*(T3290/100)</f>
        <v>0</v>
      </c>
      <c r="V3290" s="78">
        <f>O3290+U3290</f>
        <v>0</v>
      </c>
      <c r="W3290" s="75" t="s">
        <v>1942</v>
      </c>
      <c r="X3290" s="96" t="s">
        <v>1162</v>
      </c>
      <c r="Y3290" s="96">
        <v>1</v>
      </c>
    </row>
    <row r="3291" spans="6:25" s="71" customFormat="1" ht="56.25" outlineLevel="4" x14ac:dyDescent="0.2">
      <c r="F3291" s="207"/>
      <c r="G3291" s="208"/>
      <c r="H3291" s="19" t="s">
        <v>1053</v>
      </c>
      <c r="I3291" s="228" t="s">
        <v>3598</v>
      </c>
      <c r="J3291" s="221"/>
      <c r="K3291" s="221"/>
      <c r="L3291" s="221"/>
      <c r="M3291" s="221"/>
      <c r="N3291" s="245"/>
      <c r="O3291" s="231"/>
      <c r="P3291" s="209"/>
      <c r="Q3291" s="210"/>
      <c r="R3291" s="209"/>
      <c r="S3291" s="210"/>
      <c r="T3291" s="211"/>
      <c r="U3291" s="211"/>
      <c r="V3291" s="211"/>
      <c r="W3291" s="212"/>
      <c r="X3291" s="212"/>
      <c r="Y3291" s="212"/>
    </row>
    <row r="3292" spans="6:25" s="71" customFormat="1" ht="6" customHeight="1" outlineLevel="4" x14ac:dyDescent="0.2">
      <c r="F3292" s="207"/>
      <c r="G3292" s="208"/>
      <c r="H3292" s="20"/>
      <c r="I3292" s="212"/>
      <c r="J3292" s="208"/>
      <c r="K3292" s="213"/>
      <c r="L3292" s="214"/>
      <c r="M3292" s="213"/>
      <c r="N3292" s="241"/>
      <c r="O3292" s="214"/>
      <c r="P3292" s="209"/>
      <c r="Q3292" s="210"/>
      <c r="R3292" s="209"/>
      <c r="S3292" s="210"/>
      <c r="T3292" s="211"/>
      <c r="U3292" s="211"/>
      <c r="V3292" s="211"/>
      <c r="W3292" s="212"/>
      <c r="X3292" s="212"/>
      <c r="Y3292" s="212"/>
    </row>
    <row r="3293" spans="6:25" s="6" customFormat="1" ht="12.75" customHeight="1" outlineLevel="4" x14ac:dyDescent="0.2">
      <c r="F3293" s="7"/>
      <c r="G3293" s="8"/>
      <c r="H3293" s="8"/>
      <c r="I3293" s="217"/>
      <c r="J3293" s="218"/>
      <c r="K3293" s="219"/>
      <c r="L3293" s="220"/>
      <c r="M3293" s="219"/>
      <c r="N3293" s="242"/>
      <c r="O3293" s="11"/>
      <c r="P3293" s="12"/>
      <c r="Q3293" s="11"/>
      <c r="R3293" s="11"/>
      <c r="S3293" s="11"/>
      <c r="T3293" s="5" t="s">
        <v>14</v>
      </c>
      <c r="U3293" s="11"/>
      <c r="V3293" s="11"/>
      <c r="W3293" s="11"/>
    </row>
    <row r="3294" spans="6:25" s="60" customFormat="1" ht="16.5" customHeight="1" outlineLevel="3" x14ac:dyDescent="0.2">
      <c r="F3294" s="61"/>
      <c r="G3294" s="62"/>
      <c r="H3294" s="63"/>
      <c r="I3294" s="227" t="s">
        <v>3692</v>
      </c>
      <c r="J3294" s="62"/>
      <c r="K3294" s="64"/>
      <c r="L3294" s="65"/>
      <c r="M3294" s="64"/>
      <c r="N3294" s="239"/>
      <c r="O3294" s="65">
        <f>SUBTOTAL(9,O3295:O3315)</f>
        <v>0</v>
      </c>
      <c r="P3294" s="67"/>
      <c r="Q3294" s="68">
        <f>SUBTOTAL(9,Q3295:Q3315)</f>
        <v>1.2719999999999999E-2</v>
      </c>
      <c r="R3294" s="65"/>
      <c r="S3294" s="68">
        <f>SUBTOTAL(9,S3295:S3315)</f>
        <v>0.1023</v>
      </c>
      <c r="T3294" s="69" t="s">
        <v>14</v>
      </c>
      <c r="U3294" s="66">
        <f>SUBTOTAL(9,U3295:U3315)</f>
        <v>0</v>
      </c>
      <c r="V3294" s="66">
        <f>SUBTOTAL(9,V3295:V3315)</f>
        <v>0</v>
      </c>
      <c r="W3294" s="70"/>
      <c r="Y3294" s="66">
        <f>SUBTOTAL(9,Y3295:Y3315)</f>
        <v>4</v>
      </c>
    </row>
    <row r="3295" spans="6:25" s="205" customFormat="1" ht="12" outlineLevel="4" x14ac:dyDescent="0.2">
      <c r="F3295" s="72">
        <v>318</v>
      </c>
      <c r="G3295" s="73" t="s">
        <v>34</v>
      </c>
      <c r="H3295" s="74" t="s">
        <v>656</v>
      </c>
      <c r="I3295" s="75" t="s">
        <v>2359</v>
      </c>
      <c r="J3295" s="73" t="s">
        <v>116</v>
      </c>
      <c r="K3295" s="76">
        <v>6</v>
      </c>
      <c r="L3295" s="77">
        <v>0</v>
      </c>
      <c r="M3295" s="206">
        <v>6</v>
      </c>
      <c r="N3295" s="232"/>
      <c r="O3295" s="77">
        <f>M3295*N3295</f>
        <v>0</v>
      </c>
      <c r="P3295" s="79"/>
      <c r="Q3295" s="80">
        <f>M3295*P3295</f>
        <v>0</v>
      </c>
      <c r="R3295" s="79">
        <v>1.7049999999999999E-2</v>
      </c>
      <c r="S3295" s="80">
        <f>M3295*R3295</f>
        <v>0.1023</v>
      </c>
      <c r="T3295" s="78">
        <v>15</v>
      </c>
      <c r="U3295" s="78">
        <f>O3295*(T3295/100)</f>
        <v>0</v>
      </c>
      <c r="V3295" s="78">
        <f>O3295+U3295</f>
        <v>0</v>
      </c>
      <c r="W3295" s="75"/>
      <c r="X3295" s="96" t="s">
        <v>1162</v>
      </c>
      <c r="Y3295" s="96">
        <v>1</v>
      </c>
    </row>
    <row r="3296" spans="6:25" s="71" customFormat="1" ht="33.75" outlineLevel="4" x14ac:dyDescent="0.2">
      <c r="F3296" s="207"/>
      <c r="G3296" s="208"/>
      <c r="H3296" s="19" t="s">
        <v>1053</v>
      </c>
      <c r="I3296" s="228" t="s">
        <v>2919</v>
      </c>
      <c r="J3296" s="221"/>
      <c r="K3296" s="221"/>
      <c r="L3296" s="221"/>
      <c r="M3296" s="221"/>
      <c r="N3296" s="245"/>
      <c r="O3296" s="231"/>
      <c r="P3296" s="209"/>
      <c r="Q3296" s="210"/>
      <c r="R3296" s="209"/>
      <c r="S3296" s="210"/>
      <c r="T3296" s="211"/>
      <c r="U3296" s="211"/>
      <c r="V3296" s="211"/>
      <c r="W3296" s="212"/>
      <c r="X3296" s="212"/>
      <c r="Y3296" s="212"/>
    </row>
    <row r="3297" spans="6:25" s="71" customFormat="1" ht="6" customHeight="1" outlineLevel="4" x14ac:dyDescent="0.2">
      <c r="F3297" s="207"/>
      <c r="G3297" s="208"/>
      <c r="H3297" s="20"/>
      <c r="I3297" s="212"/>
      <c r="J3297" s="208"/>
      <c r="K3297" s="213"/>
      <c r="L3297" s="214"/>
      <c r="M3297" s="213"/>
      <c r="N3297" s="241"/>
      <c r="O3297" s="214"/>
      <c r="P3297" s="209"/>
      <c r="Q3297" s="210"/>
      <c r="R3297" s="209"/>
      <c r="S3297" s="210"/>
      <c r="T3297" s="211"/>
      <c r="U3297" s="211"/>
      <c r="V3297" s="211"/>
      <c r="W3297" s="212"/>
      <c r="X3297" s="212"/>
      <c r="Y3297" s="212"/>
    </row>
    <row r="3298" spans="6:25" s="81" customFormat="1" ht="11.25" outlineLevel="5" x14ac:dyDescent="0.2">
      <c r="F3298" s="82"/>
      <c r="G3298" s="83"/>
      <c r="H3298" s="21" t="str">
        <f>IF(AND(H3297&lt;&gt;"Výkaz výměr:",I3297=""),"Výkaz výměr:","")</f>
        <v>Výkaz výměr:</v>
      </c>
      <c r="I3298" s="84" t="s">
        <v>1129</v>
      </c>
      <c r="J3298" s="215"/>
      <c r="L3298" s="85"/>
      <c r="M3298" s="216">
        <v>0</v>
      </c>
      <c r="N3298" s="244"/>
      <c r="O3298" s="85"/>
      <c r="P3298" s="86"/>
      <c r="Q3298" s="85"/>
      <c r="R3298" s="85"/>
      <c r="S3298" s="85"/>
      <c r="T3298" s="87" t="s">
        <v>14</v>
      </c>
      <c r="U3298" s="85"/>
      <c r="V3298" s="85"/>
      <c r="W3298" s="88"/>
    </row>
    <row r="3299" spans="6:25" s="81" customFormat="1" ht="11.25" outlineLevel="5" x14ac:dyDescent="0.2">
      <c r="F3299" s="82"/>
      <c r="G3299" s="83"/>
      <c r="H3299" s="21" t="str">
        <f>IF(AND(H3298&lt;&gt;"Výkaz výměr:",I3298=""),"Výkaz výměr:","")</f>
        <v/>
      </c>
      <c r="I3299" s="84" t="s">
        <v>4</v>
      </c>
      <c r="J3299" s="215"/>
      <c r="L3299" s="85"/>
      <c r="M3299" s="216">
        <v>3</v>
      </c>
      <c r="N3299" s="244"/>
      <c r="O3299" s="85"/>
      <c r="P3299" s="86"/>
      <c r="Q3299" s="85"/>
      <c r="R3299" s="85"/>
      <c r="S3299" s="85"/>
      <c r="T3299" s="87" t="s">
        <v>14</v>
      </c>
      <c r="U3299" s="85"/>
      <c r="V3299" s="85"/>
      <c r="W3299" s="88"/>
    </row>
    <row r="3300" spans="6:25" s="81" customFormat="1" ht="11.25" outlineLevel="5" x14ac:dyDescent="0.2">
      <c r="F3300" s="82"/>
      <c r="G3300" s="83"/>
      <c r="H3300" s="21" t="str">
        <f>IF(AND(H3299&lt;&gt;"Výkaz výměr:",I3299=""),"Výkaz výměr:","")</f>
        <v/>
      </c>
      <c r="I3300" s="84" t="s">
        <v>1130</v>
      </c>
      <c r="J3300" s="215"/>
      <c r="L3300" s="85"/>
      <c r="M3300" s="216">
        <v>0</v>
      </c>
      <c r="N3300" s="244"/>
      <c r="O3300" s="85"/>
      <c r="P3300" s="86"/>
      <c r="Q3300" s="85"/>
      <c r="R3300" s="85"/>
      <c r="S3300" s="85"/>
      <c r="T3300" s="87" t="s">
        <v>14</v>
      </c>
      <c r="U3300" s="85"/>
      <c r="V3300" s="85"/>
      <c r="W3300" s="88"/>
    </row>
    <row r="3301" spans="6:25" s="81" customFormat="1" ht="11.25" outlineLevel="5" x14ac:dyDescent="0.2">
      <c r="F3301" s="82"/>
      <c r="G3301" s="83"/>
      <c r="H3301" s="21" t="str">
        <f>IF(AND(H3300&lt;&gt;"Výkaz výměr:",I3300=""),"Výkaz výměr:","")</f>
        <v/>
      </c>
      <c r="I3301" s="84" t="s">
        <v>4</v>
      </c>
      <c r="J3301" s="215"/>
      <c r="L3301" s="85"/>
      <c r="M3301" s="216">
        <v>3</v>
      </c>
      <c r="N3301" s="244"/>
      <c r="O3301" s="85"/>
      <c r="P3301" s="86"/>
      <c r="Q3301" s="85"/>
      <c r="R3301" s="85"/>
      <c r="S3301" s="85"/>
      <c r="T3301" s="87" t="s">
        <v>14</v>
      </c>
      <c r="U3301" s="85"/>
      <c r="V3301" s="85"/>
      <c r="W3301" s="88"/>
    </row>
    <row r="3302" spans="6:25" s="205" customFormat="1" ht="12" outlineLevel="4" x14ac:dyDescent="0.2">
      <c r="F3302" s="72">
        <v>319</v>
      </c>
      <c r="G3302" s="73" t="s">
        <v>34</v>
      </c>
      <c r="H3302" s="74" t="s">
        <v>657</v>
      </c>
      <c r="I3302" s="75" t="s">
        <v>2940</v>
      </c>
      <c r="J3302" s="73" t="s">
        <v>116</v>
      </c>
      <c r="K3302" s="76">
        <v>6</v>
      </c>
      <c r="L3302" s="77">
        <v>0</v>
      </c>
      <c r="M3302" s="206">
        <v>6</v>
      </c>
      <c r="N3302" s="232"/>
      <c r="O3302" s="77">
        <f>M3302*N3302</f>
        <v>0</v>
      </c>
      <c r="P3302" s="79">
        <v>2.1199999999999999E-3</v>
      </c>
      <c r="Q3302" s="80">
        <f>M3302*P3302</f>
        <v>1.2719999999999999E-2</v>
      </c>
      <c r="R3302" s="79"/>
      <c r="S3302" s="80">
        <f>M3302*R3302</f>
        <v>0</v>
      </c>
      <c r="T3302" s="78">
        <v>15</v>
      </c>
      <c r="U3302" s="78">
        <f>O3302*(T3302/100)</f>
        <v>0</v>
      </c>
      <c r="V3302" s="78">
        <f>O3302+U3302</f>
        <v>0</v>
      </c>
      <c r="W3302" s="75"/>
      <c r="X3302" s="96" t="s">
        <v>1162</v>
      </c>
      <c r="Y3302" s="96">
        <v>1</v>
      </c>
    </row>
    <row r="3303" spans="6:25" s="71" customFormat="1" ht="56.25" outlineLevel="4" x14ac:dyDescent="0.2">
      <c r="F3303" s="207"/>
      <c r="G3303" s="208"/>
      <c r="H3303" s="19" t="s">
        <v>1053</v>
      </c>
      <c r="I3303" s="228" t="s">
        <v>3334</v>
      </c>
      <c r="J3303" s="221"/>
      <c r="K3303" s="221"/>
      <c r="L3303" s="221"/>
      <c r="M3303" s="221"/>
      <c r="N3303" s="245"/>
      <c r="O3303" s="231"/>
      <c r="P3303" s="209"/>
      <c r="Q3303" s="210"/>
      <c r="R3303" s="209"/>
      <c r="S3303" s="210"/>
      <c r="T3303" s="211"/>
      <c r="U3303" s="211"/>
      <c r="V3303" s="211"/>
      <c r="W3303" s="212"/>
      <c r="X3303" s="212"/>
      <c r="Y3303" s="212"/>
    </row>
    <row r="3304" spans="6:25" s="71" customFormat="1" ht="6" customHeight="1" outlineLevel="4" x14ac:dyDescent="0.2">
      <c r="F3304" s="207"/>
      <c r="G3304" s="208"/>
      <c r="H3304" s="20"/>
      <c r="I3304" s="212"/>
      <c r="J3304" s="208"/>
      <c r="K3304" s="213"/>
      <c r="L3304" s="214"/>
      <c r="M3304" s="213"/>
      <c r="N3304" s="241"/>
      <c r="O3304" s="214"/>
      <c r="P3304" s="209"/>
      <c r="Q3304" s="210"/>
      <c r="R3304" s="209"/>
      <c r="S3304" s="210"/>
      <c r="T3304" s="211"/>
      <c r="U3304" s="211"/>
      <c r="V3304" s="211"/>
      <c r="W3304" s="212"/>
      <c r="X3304" s="212"/>
      <c r="Y3304" s="212"/>
    </row>
    <row r="3305" spans="6:25" s="81" customFormat="1" ht="11.25" outlineLevel="5" x14ac:dyDescent="0.2">
      <c r="F3305" s="82"/>
      <c r="G3305" s="83"/>
      <c r="H3305" s="21" t="str">
        <f>IF(AND(H3304&lt;&gt;"Výkaz výměr:",I3304=""),"Výkaz výměr:","")</f>
        <v>Výkaz výměr:</v>
      </c>
      <c r="I3305" s="84" t="s">
        <v>1129</v>
      </c>
      <c r="J3305" s="215"/>
      <c r="L3305" s="85"/>
      <c r="M3305" s="216">
        <v>0</v>
      </c>
      <c r="N3305" s="244"/>
      <c r="O3305" s="85"/>
      <c r="P3305" s="86"/>
      <c r="Q3305" s="85"/>
      <c r="R3305" s="85"/>
      <c r="S3305" s="85"/>
      <c r="T3305" s="87" t="s">
        <v>14</v>
      </c>
      <c r="U3305" s="85"/>
      <c r="V3305" s="85"/>
      <c r="W3305" s="88"/>
    </row>
    <row r="3306" spans="6:25" s="81" customFormat="1" ht="11.25" outlineLevel="5" x14ac:dyDescent="0.2">
      <c r="F3306" s="82"/>
      <c r="G3306" s="83"/>
      <c r="H3306" s="21" t="str">
        <f>IF(AND(H3305&lt;&gt;"Výkaz výměr:",I3305=""),"Výkaz výměr:","")</f>
        <v/>
      </c>
      <c r="I3306" s="84" t="s">
        <v>4</v>
      </c>
      <c r="J3306" s="215"/>
      <c r="L3306" s="85"/>
      <c r="M3306" s="216">
        <v>3</v>
      </c>
      <c r="N3306" s="244"/>
      <c r="O3306" s="85"/>
      <c r="P3306" s="86"/>
      <c r="Q3306" s="85"/>
      <c r="R3306" s="85"/>
      <c r="S3306" s="85"/>
      <c r="T3306" s="87" t="s">
        <v>14</v>
      </c>
      <c r="U3306" s="85"/>
      <c r="V3306" s="85"/>
      <c r="W3306" s="88"/>
    </row>
    <row r="3307" spans="6:25" s="81" customFormat="1" ht="11.25" outlineLevel="5" x14ac:dyDescent="0.2">
      <c r="F3307" s="82"/>
      <c r="G3307" s="83"/>
      <c r="H3307" s="21" t="str">
        <f>IF(AND(H3306&lt;&gt;"Výkaz výměr:",I3306=""),"Výkaz výměr:","")</f>
        <v/>
      </c>
      <c r="I3307" s="84" t="s">
        <v>1130</v>
      </c>
      <c r="J3307" s="215"/>
      <c r="L3307" s="85"/>
      <c r="M3307" s="216">
        <v>0</v>
      </c>
      <c r="N3307" s="244"/>
      <c r="O3307" s="85"/>
      <c r="P3307" s="86"/>
      <c r="Q3307" s="85"/>
      <c r="R3307" s="85"/>
      <c r="S3307" s="85"/>
      <c r="T3307" s="87" t="s">
        <v>14</v>
      </c>
      <c r="U3307" s="85"/>
      <c r="V3307" s="85"/>
      <c r="W3307" s="88"/>
    </row>
    <row r="3308" spans="6:25" s="81" customFormat="1" ht="11.25" outlineLevel="5" x14ac:dyDescent="0.2">
      <c r="F3308" s="82"/>
      <c r="G3308" s="83"/>
      <c r="H3308" s="21" t="str">
        <f>IF(AND(H3307&lt;&gt;"Výkaz výměr:",I3307=""),"Výkaz výměr:","")</f>
        <v/>
      </c>
      <c r="I3308" s="84" t="s">
        <v>4</v>
      </c>
      <c r="J3308" s="215"/>
      <c r="L3308" s="85"/>
      <c r="M3308" s="216">
        <v>3</v>
      </c>
      <c r="N3308" s="244"/>
      <c r="O3308" s="85"/>
      <c r="P3308" s="86"/>
      <c r="Q3308" s="85"/>
      <c r="R3308" s="85"/>
      <c r="S3308" s="85"/>
      <c r="T3308" s="87" t="s">
        <v>14</v>
      </c>
      <c r="U3308" s="85"/>
      <c r="V3308" s="85"/>
      <c r="W3308" s="88"/>
    </row>
    <row r="3309" spans="6:25" s="205" customFormat="1" ht="12" outlineLevel="4" x14ac:dyDescent="0.2">
      <c r="F3309" s="72">
        <v>320</v>
      </c>
      <c r="G3309" s="73" t="s">
        <v>34</v>
      </c>
      <c r="H3309" s="74" t="s">
        <v>876</v>
      </c>
      <c r="I3309" s="75" t="s">
        <v>2889</v>
      </c>
      <c r="J3309" s="73" t="s">
        <v>16</v>
      </c>
      <c r="K3309" s="76">
        <v>1.2719999999999999E-2</v>
      </c>
      <c r="L3309" s="77">
        <v>0</v>
      </c>
      <c r="M3309" s="206">
        <v>1.2719999999999999E-2</v>
      </c>
      <c r="N3309" s="232"/>
      <c r="O3309" s="77">
        <f>M3309*N3309</f>
        <v>0</v>
      </c>
      <c r="P3309" s="79"/>
      <c r="Q3309" s="80">
        <f>M3309*P3309</f>
        <v>0</v>
      </c>
      <c r="R3309" s="79"/>
      <c r="S3309" s="80">
        <f>M3309*R3309</f>
        <v>0</v>
      </c>
      <c r="T3309" s="78">
        <v>15</v>
      </c>
      <c r="U3309" s="78">
        <f>O3309*(T3309/100)</f>
        <v>0</v>
      </c>
      <c r="V3309" s="78">
        <f>O3309+U3309</f>
        <v>0</v>
      </c>
      <c r="W3309" s="75" t="s">
        <v>1942</v>
      </c>
      <c r="X3309" s="96" t="s">
        <v>1162</v>
      </c>
      <c r="Y3309" s="96">
        <v>1</v>
      </c>
    </row>
    <row r="3310" spans="6:25" s="71" customFormat="1" ht="56.25" outlineLevel="4" x14ac:dyDescent="0.2">
      <c r="F3310" s="207"/>
      <c r="G3310" s="208"/>
      <c r="H3310" s="19" t="s">
        <v>1053</v>
      </c>
      <c r="I3310" s="228" t="s">
        <v>3576</v>
      </c>
      <c r="J3310" s="221"/>
      <c r="K3310" s="221"/>
      <c r="L3310" s="221"/>
      <c r="M3310" s="221"/>
      <c r="N3310" s="245"/>
      <c r="O3310" s="231"/>
      <c r="P3310" s="209"/>
      <c r="Q3310" s="210"/>
      <c r="R3310" s="209"/>
      <c r="S3310" s="210"/>
      <c r="T3310" s="211"/>
      <c r="U3310" s="211"/>
      <c r="V3310" s="211"/>
      <c r="W3310" s="212"/>
      <c r="X3310" s="212"/>
      <c r="Y3310" s="212"/>
    </row>
    <row r="3311" spans="6:25" s="71" customFormat="1" ht="6" customHeight="1" outlineLevel="4" x14ac:dyDescent="0.2">
      <c r="F3311" s="207"/>
      <c r="G3311" s="208"/>
      <c r="H3311" s="20"/>
      <c r="I3311" s="212"/>
      <c r="J3311" s="208"/>
      <c r="K3311" s="213"/>
      <c r="L3311" s="214"/>
      <c r="M3311" s="213"/>
      <c r="N3311" s="241"/>
      <c r="O3311" s="214"/>
      <c r="P3311" s="209"/>
      <c r="Q3311" s="210"/>
      <c r="R3311" s="209"/>
      <c r="S3311" s="210"/>
      <c r="T3311" s="211"/>
      <c r="U3311" s="211"/>
      <c r="V3311" s="211"/>
      <c r="W3311" s="212"/>
      <c r="X3311" s="212"/>
      <c r="Y3311" s="212"/>
    </row>
    <row r="3312" spans="6:25" s="205" customFormat="1" ht="12" outlineLevel="4" x14ac:dyDescent="0.2">
      <c r="F3312" s="72">
        <v>321</v>
      </c>
      <c r="G3312" s="73" t="s">
        <v>34</v>
      </c>
      <c r="H3312" s="74" t="s">
        <v>877</v>
      </c>
      <c r="I3312" s="75" t="s">
        <v>2893</v>
      </c>
      <c r="J3312" s="73" t="s">
        <v>16</v>
      </c>
      <c r="K3312" s="76">
        <v>1.2719999999999999E-2</v>
      </c>
      <c r="L3312" s="77">
        <v>0</v>
      </c>
      <c r="M3312" s="206">
        <v>1.2719999999999999E-2</v>
      </c>
      <c r="N3312" s="232"/>
      <c r="O3312" s="77">
        <f>M3312*N3312</f>
        <v>0</v>
      </c>
      <c r="P3312" s="79"/>
      <c r="Q3312" s="80">
        <f>M3312*P3312</f>
        <v>0</v>
      </c>
      <c r="R3312" s="79"/>
      <c r="S3312" s="80">
        <f>M3312*R3312</f>
        <v>0</v>
      </c>
      <c r="T3312" s="78">
        <v>15</v>
      </c>
      <c r="U3312" s="78">
        <f>O3312*(T3312/100)</f>
        <v>0</v>
      </c>
      <c r="V3312" s="78">
        <f>O3312+U3312</f>
        <v>0</v>
      </c>
      <c r="W3312" s="75" t="s">
        <v>1942</v>
      </c>
      <c r="X3312" s="96" t="s">
        <v>1162</v>
      </c>
      <c r="Y3312" s="96">
        <v>1</v>
      </c>
    </row>
    <row r="3313" spans="6:25" s="71" customFormat="1" ht="56.25" outlineLevel="4" x14ac:dyDescent="0.2">
      <c r="F3313" s="207"/>
      <c r="G3313" s="208"/>
      <c r="H3313" s="19" t="s">
        <v>1053</v>
      </c>
      <c r="I3313" s="228" t="s">
        <v>3608</v>
      </c>
      <c r="J3313" s="221"/>
      <c r="K3313" s="221"/>
      <c r="L3313" s="221"/>
      <c r="M3313" s="221"/>
      <c r="N3313" s="245"/>
      <c r="O3313" s="231"/>
      <c r="P3313" s="209"/>
      <c r="Q3313" s="210"/>
      <c r="R3313" s="209"/>
      <c r="S3313" s="210"/>
      <c r="T3313" s="211"/>
      <c r="U3313" s="211"/>
      <c r="V3313" s="211"/>
      <c r="W3313" s="212"/>
      <c r="X3313" s="212"/>
      <c r="Y3313" s="212"/>
    </row>
    <row r="3314" spans="6:25" s="71" customFormat="1" ht="6" customHeight="1" outlineLevel="4" x14ac:dyDescent="0.2">
      <c r="F3314" s="207"/>
      <c r="G3314" s="208"/>
      <c r="H3314" s="20"/>
      <c r="I3314" s="212"/>
      <c r="J3314" s="208"/>
      <c r="K3314" s="213"/>
      <c r="L3314" s="214"/>
      <c r="M3314" s="213"/>
      <c r="N3314" s="241"/>
      <c r="O3314" s="214"/>
      <c r="P3314" s="209"/>
      <c r="Q3314" s="210"/>
      <c r="R3314" s="209"/>
      <c r="S3314" s="210"/>
      <c r="T3314" s="211"/>
      <c r="U3314" s="211"/>
      <c r="V3314" s="211"/>
      <c r="W3314" s="212"/>
      <c r="X3314" s="212"/>
      <c r="Y3314" s="212"/>
    </row>
    <row r="3315" spans="6:25" s="6" customFormat="1" ht="12.75" customHeight="1" outlineLevel="4" x14ac:dyDescent="0.2">
      <c r="F3315" s="7"/>
      <c r="G3315" s="8"/>
      <c r="H3315" s="8"/>
      <c r="I3315" s="217"/>
      <c r="J3315" s="218"/>
      <c r="K3315" s="219"/>
      <c r="L3315" s="220"/>
      <c r="M3315" s="219"/>
      <c r="N3315" s="242"/>
      <c r="O3315" s="11"/>
      <c r="P3315" s="12"/>
      <c r="Q3315" s="11"/>
      <c r="R3315" s="11"/>
      <c r="S3315" s="11"/>
      <c r="T3315" s="5" t="s">
        <v>14</v>
      </c>
      <c r="U3315" s="11"/>
      <c r="V3315" s="11"/>
      <c r="W3315" s="11"/>
    </row>
    <row r="3316" spans="6:25" s="60" customFormat="1" ht="16.5" customHeight="1" outlineLevel="3" x14ac:dyDescent="0.2">
      <c r="F3316" s="61"/>
      <c r="G3316" s="62"/>
      <c r="H3316" s="63"/>
      <c r="I3316" s="227" t="s">
        <v>3701</v>
      </c>
      <c r="J3316" s="62"/>
      <c r="K3316" s="64"/>
      <c r="L3316" s="65"/>
      <c r="M3316" s="64"/>
      <c r="N3316" s="239"/>
      <c r="O3316" s="65">
        <f>SUBTOTAL(9,O3317:O3356)</f>
        <v>0</v>
      </c>
      <c r="P3316" s="67"/>
      <c r="Q3316" s="68">
        <f>SUBTOTAL(9,Q3317:Q3356)</f>
        <v>3.4109100299999997</v>
      </c>
      <c r="R3316" s="65"/>
      <c r="S3316" s="68">
        <f>SUBTOTAL(9,S3317:S3356)</f>
        <v>0</v>
      </c>
      <c r="T3316" s="69" t="s">
        <v>14</v>
      </c>
      <c r="U3316" s="66">
        <f>SUBTOTAL(9,U3317:U3356)</f>
        <v>0</v>
      </c>
      <c r="V3316" s="66">
        <f>SUBTOTAL(9,V3317:V3356)</f>
        <v>0</v>
      </c>
      <c r="W3316" s="70"/>
      <c r="Y3316" s="66">
        <f>SUBTOTAL(9,Y3317:Y3356)</f>
        <v>6</v>
      </c>
    </row>
    <row r="3317" spans="6:25" s="205" customFormat="1" ht="12" outlineLevel="4" x14ac:dyDescent="0.2">
      <c r="F3317" s="72">
        <v>322</v>
      </c>
      <c r="G3317" s="73" t="s">
        <v>34</v>
      </c>
      <c r="H3317" s="74" t="s">
        <v>728</v>
      </c>
      <c r="I3317" s="75" t="s">
        <v>2906</v>
      </c>
      <c r="J3317" s="73" t="s">
        <v>38</v>
      </c>
      <c r="K3317" s="76">
        <v>219.17779999999999</v>
      </c>
      <c r="L3317" s="77">
        <v>0</v>
      </c>
      <c r="M3317" s="206">
        <v>219.17779999999999</v>
      </c>
      <c r="N3317" s="232"/>
      <c r="O3317" s="77">
        <f>M3317*N3317</f>
        <v>0</v>
      </c>
      <c r="P3317" s="79"/>
      <c r="Q3317" s="80">
        <f>M3317*P3317</f>
        <v>0</v>
      </c>
      <c r="R3317" s="79"/>
      <c r="S3317" s="80">
        <f>M3317*R3317</f>
        <v>0</v>
      </c>
      <c r="T3317" s="78">
        <v>15</v>
      </c>
      <c r="U3317" s="78">
        <f>O3317*(T3317/100)</f>
        <v>0</v>
      </c>
      <c r="V3317" s="78">
        <f>O3317+U3317</f>
        <v>0</v>
      </c>
      <c r="W3317" s="75"/>
      <c r="X3317" s="96" t="s">
        <v>1162</v>
      </c>
      <c r="Y3317" s="96">
        <v>1</v>
      </c>
    </row>
    <row r="3318" spans="6:25" s="71" customFormat="1" ht="67.5" outlineLevel="4" x14ac:dyDescent="0.2">
      <c r="F3318" s="207"/>
      <c r="G3318" s="208"/>
      <c r="H3318" s="19" t="s">
        <v>1053</v>
      </c>
      <c r="I3318" s="228" t="s">
        <v>3617</v>
      </c>
      <c r="J3318" s="221"/>
      <c r="K3318" s="221"/>
      <c r="L3318" s="221"/>
      <c r="M3318" s="221"/>
      <c r="N3318" s="245"/>
      <c r="O3318" s="231"/>
      <c r="P3318" s="209"/>
      <c r="Q3318" s="210"/>
      <c r="R3318" s="209"/>
      <c r="S3318" s="210"/>
      <c r="T3318" s="211"/>
      <c r="U3318" s="211"/>
      <c r="V3318" s="211"/>
      <c r="W3318" s="212"/>
      <c r="X3318" s="212"/>
      <c r="Y3318" s="212"/>
    </row>
    <row r="3319" spans="6:25" s="71" customFormat="1" ht="6" customHeight="1" outlineLevel="4" x14ac:dyDescent="0.2">
      <c r="F3319" s="207"/>
      <c r="G3319" s="208"/>
      <c r="H3319" s="20"/>
      <c r="I3319" s="212"/>
      <c r="J3319" s="208"/>
      <c r="K3319" s="213"/>
      <c r="L3319" s="214"/>
      <c r="M3319" s="213"/>
      <c r="N3319" s="241"/>
      <c r="O3319" s="214"/>
      <c r="P3319" s="209"/>
      <c r="Q3319" s="210"/>
      <c r="R3319" s="209"/>
      <c r="S3319" s="210"/>
      <c r="T3319" s="211"/>
      <c r="U3319" s="211"/>
      <c r="V3319" s="211"/>
      <c r="W3319" s="212"/>
      <c r="X3319" s="212"/>
      <c r="Y3319" s="212"/>
    </row>
    <row r="3320" spans="6:25" s="81" customFormat="1" ht="11.25" outlineLevel="5" x14ac:dyDescent="0.2">
      <c r="F3320" s="82"/>
      <c r="G3320" s="83"/>
      <c r="H3320" s="21" t="str">
        <f t="shared" ref="H3320:H3331" si="100">IF(AND(H3319&lt;&gt;"Výkaz výměr:",I3319=""),"Výkaz výměr:","")</f>
        <v>Výkaz výměr:</v>
      </c>
      <c r="I3320" s="84" t="s">
        <v>1161</v>
      </c>
      <c r="J3320" s="215"/>
      <c r="L3320" s="85"/>
      <c r="M3320" s="216">
        <v>0</v>
      </c>
      <c r="N3320" s="244"/>
      <c r="O3320" s="85"/>
      <c r="P3320" s="86"/>
      <c r="Q3320" s="85"/>
      <c r="R3320" s="85"/>
      <c r="S3320" s="85"/>
      <c r="T3320" s="87" t="s">
        <v>14</v>
      </c>
      <c r="U3320" s="85"/>
      <c r="V3320" s="85"/>
      <c r="W3320" s="88"/>
    </row>
    <row r="3321" spans="6:25" s="81" customFormat="1" ht="11.25" outlineLevel="5" x14ac:dyDescent="0.2">
      <c r="F3321" s="82"/>
      <c r="G3321" s="83"/>
      <c r="H3321" s="21" t="str">
        <f t="shared" si="100"/>
        <v/>
      </c>
      <c r="I3321" s="84" t="s">
        <v>1129</v>
      </c>
      <c r="J3321" s="215"/>
      <c r="L3321" s="85"/>
      <c r="M3321" s="216">
        <v>0</v>
      </c>
      <c r="N3321" s="244"/>
      <c r="O3321" s="85"/>
      <c r="P3321" s="86"/>
      <c r="Q3321" s="85"/>
      <c r="R3321" s="85"/>
      <c r="S3321" s="85"/>
      <c r="T3321" s="87" t="s">
        <v>14</v>
      </c>
      <c r="U3321" s="85"/>
      <c r="V3321" s="85"/>
      <c r="W3321" s="88"/>
    </row>
    <row r="3322" spans="6:25" s="81" customFormat="1" ht="11.25" outlineLevel="5" x14ac:dyDescent="0.2">
      <c r="F3322" s="82"/>
      <c r="G3322" s="83"/>
      <c r="H3322" s="21" t="str">
        <f t="shared" si="100"/>
        <v/>
      </c>
      <c r="I3322" s="84" t="s">
        <v>2058</v>
      </c>
      <c r="J3322" s="215"/>
      <c r="L3322" s="85"/>
      <c r="M3322" s="216">
        <v>67.849199999999996</v>
      </c>
      <c r="N3322" s="244"/>
      <c r="O3322" s="85"/>
      <c r="P3322" s="86"/>
      <c r="Q3322" s="85"/>
      <c r="R3322" s="85"/>
      <c r="S3322" s="85"/>
      <c r="T3322" s="87" t="s">
        <v>14</v>
      </c>
      <c r="U3322" s="85"/>
      <c r="V3322" s="85"/>
      <c r="W3322" s="88"/>
    </row>
    <row r="3323" spans="6:25" s="81" customFormat="1" ht="11.25" outlineLevel="5" x14ac:dyDescent="0.2">
      <c r="F3323" s="82"/>
      <c r="G3323" s="83"/>
      <c r="H3323" s="21" t="str">
        <f t="shared" si="100"/>
        <v/>
      </c>
      <c r="I3323" s="84" t="s">
        <v>2034</v>
      </c>
      <c r="J3323" s="215"/>
      <c r="L3323" s="85"/>
      <c r="M3323" s="216">
        <v>10.6967</v>
      </c>
      <c r="N3323" s="244"/>
      <c r="O3323" s="85"/>
      <c r="P3323" s="86"/>
      <c r="Q3323" s="85"/>
      <c r="R3323" s="85"/>
      <c r="S3323" s="85"/>
      <c r="T3323" s="87" t="s">
        <v>14</v>
      </c>
      <c r="U3323" s="85"/>
      <c r="V3323" s="85"/>
      <c r="W3323" s="88"/>
    </row>
    <row r="3324" spans="6:25" s="81" customFormat="1" ht="11.25" outlineLevel="5" x14ac:dyDescent="0.2">
      <c r="F3324" s="82"/>
      <c r="G3324" s="83"/>
      <c r="H3324" s="21" t="str">
        <f t="shared" si="100"/>
        <v/>
      </c>
      <c r="I3324" s="84" t="s">
        <v>1130</v>
      </c>
      <c r="J3324" s="215"/>
      <c r="L3324" s="85"/>
      <c r="M3324" s="216">
        <v>0</v>
      </c>
      <c r="N3324" s="244"/>
      <c r="O3324" s="85"/>
      <c r="P3324" s="86"/>
      <c r="Q3324" s="85"/>
      <c r="R3324" s="85"/>
      <c r="S3324" s="85"/>
      <c r="T3324" s="87" t="s">
        <v>14</v>
      </c>
      <c r="U3324" s="85"/>
      <c r="V3324" s="85"/>
      <c r="W3324" s="88"/>
    </row>
    <row r="3325" spans="6:25" s="81" customFormat="1" ht="11.25" outlineLevel="5" x14ac:dyDescent="0.2">
      <c r="F3325" s="82"/>
      <c r="G3325" s="83"/>
      <c r="H3325" s="21" t="str">
        <f t="shared" si="100"/>
        <v/>
      </c>
      <c r="I3325" s="84" t="s">
        <v>2058</v>
      </c>
      <c r="J3325" s="215"/>
      <c r="L3325" s="85"/>
      <c r="M3325" s="216">
        <v>67.849199999999996</v>
      </c>
      <c r="N3325" s="244"/>
      <c r="O3325" s="85"/>
      <c r="P3325" s="86"/>
      <c r="Q3325" s="85"/>
      <c r="R3325" s="85"/>
      <c r="S3325" s="85"/>
      <c r="T3325" s="87" t="s">
        <v>14</v>
      </c>
      <c r="U3325" s="85"/>
      <c r="V3325" s="85"/>
      <c r="W3325" s="88"/>
    </row>
    <row r="3326" spans="6:25" s="81" customFormat="1" ht="11.25" outlineLevel="5" x14ac:dyDescent="0.2">
      <c r="F3326" s="82"/>
      <c r="G3326" s="83"/>
      <c r="H3326" s="21" t="str">
        <f t="shared" si="100"/>
        <v/>
      </c>
      <c r="I3326" s="84" t="s">
        <v>2034</v>
      </c>
      <c r="J3326" s="215"/>
      <c r="L3326" s="85"/>
      <c r="M3326" s="216">
        <v>10.6967</v>
      </c>
      <c r="N3326" s="244"/>
      <c r="O3326" s="85"/>
      <c r="P3326" s="86"/>
      <c r="Q3326" s="85"/>
      <c r="R3326" s="85"/>
      <c r="S3326" s="85"/>
      <c r="T3326" s="87" t="s">
        <v>14</v>
      </c>
      <c r="U3326" s="85"/>
      <c r="V3326" s="85"/>
      <c r="W3326" s="88"/>
    </row>
    <row r="3327" spans="6:25" s="81" customFormat="1" ht="11.25" outlineLevel="5" x14ac:dyDescent="0.2">
      <c r="F3327" s="82"/>
      <c r="G3327" s="83"/>
      <c r="H3327" s="21" t="str">
        <f t="shared" si="100"/>
        <v/>
      </c>
      <c r="I3327" s="84" t="s">
        <v>1131</v>
      </c>
      <c r="J3327" s="215"/>
      <c r="L3327" s="85"/>
      <c r="M3327" s="216">
        <v>0</v>
      </c>
      <c r="N3327" s="244"/>
      <c r="O3327" s="85"/>
      <c r="P3327" s="86"/>
      <c r="Q3327" s="85"/>
      <c r="R3327" s="85"/>
      <c r="S3327" s="85"/>
      <c r="T3327" s="87" t="s">
        <v>14</v>
      </c>
      <c r="U3327" s="85"/>
      <c r="V3327" s="85"/>
      <c r="W3327" s="88"/>
    </row>
    <row r="3328" spans="6:25" s="81" customFormat="1" ht="11.25" outlineLevel="5" x14ac:dyDescent="0.2">
      <c r="F3328" s="82"/>
      <c r="G3328" s="83"/>
      <c r="H3328" s="21" t="str">
        <f t="shared" si="100"/>
        <v/>
      </c>
      <c r="I3328" s="84" t="s">
        <v>2229</v>
      </c>
      <c r="J3328" s="215"/>
      <c r="L3328" s="85"/>
      <c r="M3328" s="216">
        <v>9.5968</v>
      </c>
      <c r="N3328" s="244"/>
      <c r="O3328" s="85"/>
      <c r="P3328" s="86"/>
      <c r="Q3328" s="85"/>
      <c r="R3328" s="85"/>
      <c r="S3328" s="85"/>
      <c r="T3328" s="87" t="s">
        <v>14</v>
      </c>
      <c r="U3328" s="85"/>
      <c r="V3328" s="85"/>
      <c r="W3328" s="88"/>
    </row>
    <row r="3329" spans="6:25" s="81" customFormat="1" ht="11.25" outlineLevel="5" x14ac:dyDescent="0.2">
      <c r="F3329" s="82"/>
      <c r="G3329" s="83"/>
      <c r="H3329" s="21" t="str">
        <f t="shared" si="100"/>
        <v/>
      </c>
      <c r="I3329" s="84" t="s">
        <v>2221</v>
      </c>
      <c r="J3329" s="215"/>
      <c r="L3329" s="85"/>
      <c r="M3329" s="216">
        <v>9.5919999999999987</v>
      </c>
      <c r="N3329" s="244"/>
      <c r="O3329" s="85"/>
      <c r="P3329" s="86"/>
      <c r="Q3329" s="85"/>
      <c r="R3329" s="85"/>
      <c r="S3329" s="85"/>
      <c r="T3329" s="87" t="s">
        <v>14</v>
      </c>
      <c r="U3329" s="85"/>
      <c r="V3329" s="85"/>
      <c r="W3329" s="88"/>
    </row>
    <row r="3330" spans="6:25" s="81" customFormat="1" ht="11.25" outlineLevel="5" x14ac:dyDescent="0.2">
      <c r="F3330" s="82"/>
      <c r="G3330" s="83"/>
      <c r="H3330" s="21" t="str">
        <f t="shared" si="100"/>
        <v/>
      </c>
      <c r="I3330" s="84" t="s">
        <v>2112</v>
      </c>
      <c r="J3330" s="215"/>
      <c r="L3330" s="85"/>
      <c r="M3330" s="216">
        <v>13.899199999999999</v>
      </c>
      <c r="N3330" s="244"/>
      <c r="O3330" s="85"/>
      <c r="P3330" s="86"/>
      <c r="Q3330" s="85"/>
      <c r="R3330" s="85"/>
      <c r="S3330" s="85"/>
      <c r="T3330" s="87" t="s">
        <v>14</v>
      </c>
      <c r="U3330" s="85"/>
      <c r="V3330" s="85"/>
      <c r="W3330" s="88"/>
    </row>
    <row r="3331" spans="6:25" s="81" customFormat="1" ht="11.25" outlineLevel="5" x14ac:dyDescent="0.2">
      <c r="F3331" s="82"/>
      <c r="G3331" s="83"/>
      <c r="H3331" s="21" t="str">
        <f t="shared" si="100"/>
        <v/>
      </c>
      <c r="I3331" s="84" t="s">
        <v>2079</v>
      </c>
      <c r="J3331" s="215"/>
      <c r="L3331" s="85"/>
      <c r="M3331" s="216">
        <v>28.997999999999998</v>
      </c>
      <c r="N3331" s="244"/>
      <c r="O3331" s="85"/>
      <c r="P3331" s="86"/>
      <c r="Q3331" s="85"/>
      <c r="R3331" s="85"/>
      <c r="S3331" s="85"/>
      <c r="T3331" s="87" t="s">
        <v>14</v>
      </c>
      <c r="U3331" s="85"/>
      <c r="V3331" s="85"/>
      <c r="W3331" s="88"/>
    </row>
    <row r="3332" spans="6:25" s="205" customFormat="1" ht="12" outlineLevel="4" x14ac:dyDescent="0.2">
      <c r="F3332" s="72">
        <v>323</v>
      </c>
      <c r="G3332" s="73" t="s">
        <v>13</v>
      </c>
      <c r="H3332" s="74" t="s">
        <v>396</v>
      </c>
      <c r="I3332" s="75" t="s">
        <v>2728</v>
      </c>
      <c r="J3332" s="73" t="s">
        <v>38</v>
      </c>
      <c r="K3332" s="76">
        <v>219.178</v>
      </c>
      <c r="L3332" s="77">
        <v>20</v>
      </c>
      <c r="M3332" s="206">
        <v>263.0136</v>
      </c>
      <c r="N3332" s="232"/>
      <c r="O3332" s="77">
        <f>M3332*N3332</f>
        <v>0</v>
      </c>
      <c r="P3332" s="79">
        <v>1.2800000000000001E-2</v>
      </c>
      <c r="Q3332" s="80">
        <f>M3332*P3332</f>
        <v>3.3665740799999999</v>
      </c>
      <c r="R3332" s="79"/>
      <c r="S3332" s="80">
        <f>M3332*R3332</f>
        <v>0</v>
      </c>
      <c r="T3332" s="78">
        <v>15</v>
      </c>
      <c r="U3332" s="78">
        <f>O3332*(T3332/100)</f>
        <v>0</v>
      </c>
      <c r="V3332" s="78">
        <f>O3332+U3332</f>
        <v>0</v>
      </c>
      <c r="W3332" s="75"/>
      <c r="X3332" s="96" t="s">
        <v>1162</v>
      </c>
      <c r="Y3332" s="96">
        <v>1</v>
      </c>
    </row>
    <row r="3333" spans="6:25" s="71" customFormat="1" ht="12" outlineLevel="4" x14ac:dyDescent="0.2">
      <c r="F3333" s="207"/>
      <c r="G3333" s="208"/>
      <c r="H3333" s="19" t="s">
        <v>1053</v>
      </c>
      <c r="I3333" s="228" t="s">
        <v>2728</v>
      </c>
      <c r="J3333" s="221"/>
      <c r="K3333" s="221"/>
      <c r="L3333" s="221"/>
      <c r="M3333" s="221"/>
      <c r="N3333" s="245"/>
      <c r="O3333" s="231"/>
      <c r="P3333" s="209"/>
      <c r="Q3333" s="210"/>
      <c r="R3333" s="209"/>
      <c r="S3333" s="210"/>
      <c r="T3333" s="211"/>
      <c r="U3333" s="211"/>
      <c r="V3333" s="211"/>
      <c r="W3333" s="212"/>
      <c r="X3333" s="212"/>
      <c r="Y3333" s="212"/>
    </row>
    <row r="3334" spans="6:25" s="71" customFormat="1" ht="6" customHeight="1" outlineLevel="4" x14ac:dyDescent="0.2">
      <c r="F3334" s="207"/>
      <c r="G3334" s="208"/>
      <c r="H3334" s="20"/>
      <c r="I3334" s="212"/>
      <c r="J3334" s="208"/>
      <c r="K3334" s="213"/>
      <c r="L3334" s="214"/>
      <c r="M3334" s="213"/>
      <c r="N3334" s="241"/>
      <c r="O3334" s="214"/>
      <c r="P3334" s="209"/>
      <c r="Q3334" s="210"/>
      <c r="R3334" s="209"/>
      <c r="S3334" s="210"/>
      <c r="T3334" s="211"/>
      <c r="U3334" s="211"/>
      <c r="V3334" s="211"/>
      <c r="W3334" s="212"/>
      <c r="X3334" s="212"/>
      <c r="Y3334" s="212"/>
    </row>
    <row r="3335" spans="6:25" s="81" customFormat="1" ht="22.5" outlineLevel="5" x14ac:dyDescent="0.2">
      <c r="F3335" s="82"/>
      <c r="G3335" s="83"/>
      <c r="H3335" s="21" t="str">
        <f>IF(AND(H3334&lt;&gt;"Výkaz výměr:",I3334=""),"Výkaz výměr:","")</f>
        <v>Výkaz výměr:</v>
      </c>
      <c r="I3335" s="84" t="s">
        <v>3147</v>
      </c>
      <c r="J3335" s="215"/>
      <c r="L3335" s="85"/>
      <c r="M3335" s="216">
        <v>0</v>
      </c>
      <c r="N3335" s="244"/>
      <c r="O3335" s="85"/>
      <c r="P3335" s="86"/>
      <c r="Q3335" s="85"/>
      <c r="R3335" s="85"/>
      <c r="S3335" s="85"/>
      <c r="T3335" s="87" t="s">
        <v>14</v>
      </c>
      <c r="U3335" s="85"/>
      <c r="V3335" s="85"/>
      <c r="W3335" s="88"/>
    </row>
    <row r="3336" spans="6:25" s="81" customFormat="1" ht="11.25" outlineLevel="5" x14ac:dyDescent="0.2">
      <c r="F3336" s="82"/>
      <c r="G3336" s="83"/>
      <c r="H3336" s="21" t="str">
        <f>IF(AND(H3335&lt;&gt;"Výkaz výměr:",I3335=""),"Výkaz výměr:","")</f>
        <v/>
      </c>
      <c r="I3336" s="84" t="s">
        <v>292</v>
      </c>
      <c r="J3336" s="215"/>
      <c r="L3336" s="85"/>
      <c r="M3336" s="216">
        <v>219.178</v>
      </c>
      <c r="N3336" s="244"/>
      <c r="O3336" s="85"/>
      <c r="P3336" s="86"/>
      <c r="Q3336" s="85"/>
      <c r="R3336" s="85"/>
      <c r="S3336" s="85"/>
      <c r="T3336" s="87" t="s">
        <v>14</v>
      </c>
      <c r="U3336" s="85"/>
      <c r="V3336" s="85"/>
      <c r="W3336" s="88"/>
    </row>
    <row r="3337" spans="6:25" s="205" customFormat="1" ht="24" outlineLevel="4" x14ac:dyDescent="0.2">
      <c r="F3337" s="72">
        <v>324</v>
      </c>
      <c r="G3337" s="73" t="s">
        <v>34</v>
      </c>
      <c r="H3337" s="74" t="s">
        <v>309</v>
      </c>
      <c r="I3337" s="75" t="s">
        <v>3369</v>
      </c>
      <c r="J3337" s="73" t="s">
        <v>15</v>
      </c>
      <c r="K3337" s="76">
        <v>14.9</v>
      </c>
      <c r="L3337" s="77">
        <v>0</v>
      </c>
      <c r="M3337" s="206">
        <v>14.9</v>
      </c>
      <c r="N3337" s="232"/>
      <c r="O3337" s="77">
        <f>M3337*N3337</f>
        <v>0</v>
      </c>
      <c r="P3337" s="79">
        <v>2E-3</v>
      </c>
      <c r="Q3337" s="80">
        <f>M3337*P3337</f>
        <v>2.98E-2</v>
      </c>
      <c r="R3337" s="79"/>
      <c r="S3337" s="80">
        <f>M3337*R3337</f>
        <v>0</v>
      </c>
      <c r="T3337" s="78">
        <v>15</v>
      </c>
      <c r="U3337" s="78">
        <f>O3337*(T3337/100)</f>
        <v>0</v>
      </c>
      <c r="V3337" s="78">
        <f>O3337+U3337</f>
        <v>0</v>
      </c>
      <c r="W3337" s="75"/>
      <c r="X3337" s="96" t="s">
        <v>1261</v>
      </c>
      <c r="Y3337" s="96">
        <v>1</v>
      </c>
    </row>
    <row r="3338" spans="6:25" s="71" customFormat="1" ht="12" outlineLevel="4" x14ac:dyDescent="0.2">
      <c r="F3338" s="207"/>
      <c r="G3338" s="208"/>
      <c r="H3338" s="19" t="s">
        <v>1053</v>
      </c>
      <c r="I3338" s="228"/>
      <c r="J3338" s="221"/>
      <c r="K3338" s="221"/>
      <c r="L3338" s="221"/>
      <c r="M3338" s="221"/>
      <c r="N3338" s="245"/>
      <c r="O3338" s="231"/>
      <c r="P3338" s="209"/>
      <c r="Q3338" s="210"/>
      <c r="R3338" s="209"/>
      <c r="S3338" s="210"/>
      <c r="T3338" s="211"/>
      <c r="U3338" s="211"/>
      <c r="V3338" s="211"/>
      <c r="W3338" s="212"/>
      <c r="X3338" s="212"/>
      <c r="Y3338" s="212"/>
    </row>
    <row r="3339" spans="6:25" s="71" customFormat="1" ht="6" customHeight="1" outlineLevel="4" x14ac:dyDescent="0.2">
      <c r="F3339" s="207"/>
      <c r="G3339" s="208"/>
      <c r="H3339" s="20"/>
      <c r="I3339" s="212"/>
      <c r="J3339" s="208"/>
      <c r="K3339" s="213"/>
      <c r="L3339" s="214"/>
      <c r="M3339" s="213"/>
      <c r="N3339" s="241"/>
      <c r="O3339" s="214"/>
      <c r="P3339" s="209"/>
      <c r="Q3339" s="210"/>
      <c r="R3339" s="209"/>
      <c r="S3339" s="210"/>
      <c r="T3339" s="211"/>
      <c r="U3339" s="211"/>
      <c r="V3339" s="211"/>
      <c r="W3339" s="212"/>
      <c r="X3339" s="212"/>
      <c r="Y3339" s="212"/>
    </row>
    <row r="3340" spans="6:25" s="81" customFormat="1" ht="11.25" outlineLevel="5" x14ac:dyDescent="0.2">
      <c r="F3340" s="82"/>
      <c r="G3340" s="83"/>
      <c r="H3340" s="21" t="str">
        <f>IF(AND(H3339&lt;&gt;"Výkaz výměr:",I3339=""),"Výkaz výměr:","")</f>
        <v>Výkaz výměr:</v>
      </c>
      <c r="I3340" s="84" t="s">
        <v>1233</v>
      </c>
      <c r="J3340" s="215"/>
      <c r="L3340" s="85"/>
      <c r="M3340" s="216">
        <v>0</v>
      </c>
      <c r="N3340" s="244"/>
      <c r="O3340" s="85"/>
      <c r="P3340" s="86"/>
      <c r="Q3340" s="85"/>
      <c r="R3340" s="85"/>
      <c r="S3340" s="85"/>
      <c r="T3340" s="87" t="s">
        <v>14</v>
      </c>
      <c r="U3340" s="85"/>
      <c r="V3340" s="85"/>
      <c r="W3340" s="88"/>
    </row>
    <row r="3341" spans="6:25" s="81" customFormat="1" ht="11.25" outlineLevel="5" x14ac:dyDescent="0.2">
      <c r="F3341" s="82"/>
      <c r="G3341" s="83"/>
      <c r="H3341" s="21" t="str">
        <f>IF(AND(H3340&lt;&gt;"Výkaz výměr:",I3340=""),"Výkaz výměr:","")</f>
        <v/>
      </c>
      <c r="I3341" s="84" t="s">
        <v>1129</v>
      </c>
      <c r="J3341" s="215"/>
      <c r="L3341" s="85"/>
      <c r="M3341" s="216">
        <v>0</v>
      </c>
      <c r="N3341" s="244"/>
      <c r="O3341" s="85"/>
      <c r="P3341" s="86"/>
      <c r="Q3341" s="85"/>
      <c r="R3341" s="85"/>
      <c r="S3341" s="85"/>
      <c r="T3341" s="87" t="s">
        <v>14</v>
      </c>
      <c r="U3341" s="85"/>
      <c r="V3341" s="85"/>
      <c r="W3341" s="88"/>
    </row>
    <row r="3342" spans="6:25" s="81" customFormat="1" ht="11.25" outlineLevel="5" x14ac:dyDescent="0.2">
      <c r="F3342" s="82"/>
      <c r="G3342" s="83"/>
      <c r="H3342" s="21" t="str">
        <f>IF(AND(H3341&lt;&gt;"Výkaz výměr:",I3341=""),"Výkaz výměr:","")</f>
        <v/>
      </c>
      <c r="I3342" s="84" t="s">
        <v>143</v>
      </c>
      <c r="J3342" s="215"/>
      <c r="L3342" s="85"/>
      <c r="M3342" s="216">
        <v>7.45</v>
      </c>
      <c r="N3342" s="244"/>
      <c r="O3342" s="85"/>
      <c r="P3342" s="86"/>
      <c r="Q3342" s="85"/>
      <c r="R3342" s="85"/>
      <c r="S3342" s="85"/>
      <c r="T3342" s="87" t="s">
        <v>14</v>
      </c>
      <c r="U3342" s="85"/>
      <c r="V3342" s="85"/>
      <c r="W3342" s="88"/>
    </row>
    <row r="3343" spans="6:25" s="81" customFormat="1" ht="11.25" outlineLevel="5" x14ac:dyDescent="0.2">
      <c r="F3343" s="82"/>
      <c r="G3343" s="83"/>
      <c r="H3343" s="21" t="str">
        <f>IF(AND(H3342&lt;&gt;"Výkaz výměr:",I3342=""),"Výkaz výměr:","")</f>
        <v/>
      </c>
      <c r="I3343" s="84" t="s">
        <v>1130</v>
      </c>
      <c r="J3343" s="215"/>
      <c r="L3343" s="85"/>
      <c r="M3343" s="216">
        <v>0</v>
      </c>
      <c r="N3343" s="244"/>
      <c r="O3343" s="85"/>
      <c r="P3343" s="86"/>
      <c r="Q3343" s="85"/>
      <c r="R3343" s="85"/>
      <c r="S3343" s="85"/>
      <c r="T3343" s="87" t="s">
        <v>14</v>
      </c>
      <c r="U3343" s="85"/>
      <c r="V3343" s="85"/>
      <c r="W3343" s="88"/>
    </row>
    <row r="3344" spans="6:25" s="81" customFormat="1" ht="11.25" outlineLevel="5" x14ac:dyDescent="0.2">
      <c r="F3344" s="82"/>
      <c r="G3344" s="83"/>
      <c r="H3344" s="21" t="str">
        <f>IF(AND(H3343&lt;&gt;"Výkaz výměr:",I3343=""),"Výkaz výměr:","")</f>
        <v/>
      </c>
      <c r="I3344" s="84" t="s">
        <v>143</v>
      </c>
      <c r="J3344" s="215"/>
      <c r="L3344" s="85"/>
      <c r="M3344" s="216">
        <v>7.45</v>
      </c>
      <c r="N3344" s="244"/>
      <c r="O3344" s="85"/>
      <c r="P3344" s="86"/>
      <c r="Q3344" s="85"/>
      <c r="R3344" s="85"/>
      <c r="S3344" s="85"/>
      <c r="T3344" s="87" t="s">
        <v>14</v>
      </c>
      <c r="U3344" s="85"/>
      <c r="V3344" s="85"/>
      <c r="W3344" s="88"/>
    </row>
    <row r="3345" spans="6:25" s="205" customFormat="1" ht="12" outlineLevel="4" x14ac:dyDescent="0.2">
      <c r="F3345" s="72">
        <v>325</v>
      </c>
      <c r="G3345" s="73" t="s">
        <v>13</v>
      </c>
      <c r="H3345" s="74" t="s">
        <v>395</v>
      </c>
      <c r="I3345" s="75" t="s">
        <v>2703</v>
      </c>
      <c r="J3345" s="73" t="s">
        <v>39</v>
      </c>
      <c r="K3345" s="76">
        <v>2.4700000000000003E-2</v>
      </c>
      <c r="L3345" s="77">
        <v>7</v>
      </c>
      <c r="M3345" s="206">
        <v>2.6429000000000005E-2</v>
      </c>
      <c r="N3345" s="232"/>
      <c r="O3345" s="77">
        <f>M3345*N3345</f>
        <v>0</v>
      </c>
      <c r="P3345" s="79">
        <v>0.55000000000000004</v>
      </c>
      <c r="Q3345" s="80">
        <f>M3345*P3345</f>
        <v>1.4535950000000004E-2</v>
      </c>
      <c r="R3345" s="79"/>
      <c r="S3345" s="80">
        <f>M3345*R3345</f>
        <v>0</v>
      </c>
      <c r="T3345" s="78">
        <v>15</v>
      </c>
      <c r="U3345" s="78">
        <f>O3345*(T3345/100)</f>
        <v>0</v>
      </c>
      <c r="V3345" s="78">
        <f>O3345+U3345</f>
        <v>0</v>
      </c>
      <c r="W3345" s="75"/>
      <c r="X3345" s="96" t="s">
        <v>1162</v>
      </c>
      <c r="Y3345" s="96">
        <v>1</v>
      </c>
    </row>
    <row r="3346" spans="6:25" s="71" customFormat="1" ht="12" outlineLevel="4" x14ac:dyDescent="0.2">
      <c r="F3346" s="207"/>
      <c r="G3346" s="208"/>
      <c r="H3346" s="19" t="s">
        <v>1053</v>
      </c>
      <c r="I3346" s="228" t="s">
        <v>2703</v>
      </c>
      <c r="J3346" s="221"/>
      <c r="K3346" s="221"/>
      <c r="L3346" s="221"/>
      <c r="M3346" s="221"/>
      <c r="N3346" s="245"/>
      <c r="O3346" s="231"/>
      <c r="P3346" s="209"/>
      <c r="Q3346" s="210"/>
      <c r="R3346" s="209"/>
      <c r="S3346" s="210"/>
      <c r="T3346" s="211"/>
      <c r="U3346" s="211"/>
      <c r="V3346" s="211"/>
      <c r="W3346" s="212"/>
      <c r="X3346" s="212"/>
      <c r="Y3346" s="212"/>
    </row>
    <row r="3347" spans="6:25" s="71" customFormat="1" ht="6" customHeight="1" outlineLevel="4" x14ac:dyDescent="0.2">
      <c r="F3347" s="207"/>
      <c r="G3347" s="208"/>
      <c r="H3347" s="20"/>
      <c r="I3347" s="212"/>
      <c r="J3347" s="208"/>
      <c r="K3347" s="213"/>
      <c r="L3347" s="214"/>
      <c r="M3347" s="213"/>
      <c r="N3347" s="241"/>
      <c r="O3347" s="214"/>
      <c r="P3347" s="209"/>
      <c r="Q3347" s="210"/>
      <c r="R3347" s="209"/>
      <c r="S3347" s="210"/>
      <c r="T3347" s="211"/>
      <c r="U3347" s="211"/>
      <c r="V3347" s="211"/>
      <c r="W3347" s="212"/>
      <c r="X3347" s="212"/>
      <c r="Y3347" s="212"/>
    </row>
    <row r="3348" spans="6:25" s="81" customFormat="1" ht="11.25" outlineLevel="5" x14ac:dyDescent="0.2">
      <c r="F3348" s="82"/>
      <c r="G3348" s="83"/>
      <c r="H3348" s="21" t="str">
        <f>IF(AND(H3347&lt;&gt;"Výkaz výměr:",I3347=""),"Výkaz výměr:","")</f>
        <v>Výkaz výměr:</v>
      </c>
      <c r="I3348" s="84" t="s">
        <v>2580</v>
      </c>
      <c r="J3348" s="215"/>
      <c r="L3348" s="85"/>
      <c r="M3348" s="216">
        <v>0</v>
      </c>
      <c r="N3348" s="244"/>
      <c r="O3348" s="85"/>
      <c r="P3348" s="86"/>
      <c r="Q3348" s="85"/>
      <c r="R3348" s="85"/>
      <c r="S3348" s="85"/>
      <c r="T3348" s="87" t="s">
        <v>14</v>
      </c>
      <c r="U3348" s="85"/>
      <c r="V3348" s="85"/>
      <c r="W3348" s="88"/>
    </row>
    <row r="3349" spans="6:25" s="81" customFormat="1" ht="11.25" outlineLevel="5" x14ac:dyDescent="0.2">
      <c r="F3349" s="82"/>
      <c r="G3349" s="83"/>
      <c r="H3349" s="21" t="str">
        <f>IF(AND(H3348&lt;&gt;"Výkaz výměr:",I3348=""),"Výkaz výměr:","")</f>
        <v/>
      </c>
      <c r="I3349" s="84" t="s">
        <v>1243</v>
      </c>
      <c r="J3349" s="215"/>
      <c r="L3349" s="85"/>
      <c r="M3349" s="216">
        <v>2.4700000000000003E-2</v>
      </c>
      <c r="N3349" s="244"/>
      <c r="O3349" s="85"/>
      <c r="P3349" s="86"/>
      <c r="Q3349" s="85"/>
      <c r="R3349" s="85"/>
      <c r="S3349" s="85"/>
      <c r="T3349" s="87" t="s">
        <v>14</v>
      </c>
      <c r="U3349" s="85"/>
      <c r="V3349" s="85"/>
      <c r="W3349" s="88"/>
    </row>
    <row r="3350" spans="6:25" s="205" customFormat="1" ht="12" outlineLevel="4" x14ac:dyDescent="0.2">
      <c r="F3350" s="72">
        <v>326</v>
      </c>
      <c r="G3350" s="73" t="s">
        <v>34</v>
      </c>
      <c r="H3350" s="74" t="s">
        <v>890</v>
      </c>
      <c r="I3350" s="75" t="s">
        <v>2795</v>
      </c>
      <c r="J3350" s="73" t="s">
        <v>16</v>
      </c>
      <c r="K3350" s="76">
        <v>3.4109100299999997</v>
      </c>
      <c r="L3350" s="77">
        <v>0</v>
      </c>
      <c r="M3350" s="206">
        <v>3.4109100299999997</v>
      </c>
      <c r="N3350" s="232"/>
      <c r="O3350" s="77">
        <f>M3350*N3350</f>
        <v>0</v>
      </c>
      <c r="P3350" s="79"/>
      <c r="Q3350" s="80">
        <f>M3350*P3350</f>
        <v>0</v>
      </c>
      <c r="R3350" s="79"/>
      <c r="S3350" s="80">
        <f>M3350*R3350</f>
        <v>0</v>
      </c>
      <c r="T3350" s="78">
        <v>15</v>
      </c>
      <c r="U3350" s="78">
        <f>O3350*(T3350/100)</f>
        <v>0</v>
      </c>
      <c r="V3350" s="78">
        <f>O3350+U3350</f>
        <v>0</v>
      </c>
      <c r="W3350" s="75" t="s">
        <v>1942</v>
      </c>
      <c r="X3350" s="96" t="s">
        <v>1162</v>
      </c>
      <c r="Y3350" s="96">
        <v>1</v>
      </c>
    </row>
    <row r="3351" spans="6:25" s="71" customFormat="1" ht="56.25" outlineLevel="4" x14ac:dyDescent="0.2">
      <c r="F3351" s="207"/>
      <c r="G3351" s="208"/>
      <c r="H3351" s="19" t="s">
        <v>1053</v>
      </c>
      <c r="I3351" s="228" t="s">
        <v>3578</v>
      </c>
      <c r="J3351" s="221"/>
      <c r="K3351" s="221"/>
      <c r="L3351" s="221"/>
      <c r="M3351" s="221"/>
      <c r="N3351" s="245"/>
      <c r="O3351" s="231"/>
      <c r="P3351" s="209"/>
      <c r="Q3351" s="210"/>
      <c r="R3351" s="209"/>
      <c r="S3351" s="210"/>
      <c r="T3351" s="211"/>
      <c r="U3351" s="211"/>
      <c r="V3351" s="211"/>
      <c r="W3351" s="212"/>
      <c r="X3351" s="212"/>
      <c r="Y3351" s="212"/>
    </row>
    <row r="3352" spans="6:25" s="71" customFormat="1" ht="6" customHeight="1" outlineLevel="4" x14ac:dyDescent="0.2">
      <c r="F3352" s="207"/>
      <c r="G3352" s="208"/>
      <c r="H3352" s="20"/>
      <c r="I3352" s="212"/>
      <c r="J3352" s="208"/>
      <c r="K3352" s="213"/>
      <c r="L3352" s="214"/>
      <c r="M3352" s="213"/>
      <c r="N3352" s="241"/>
      <c r="O3352" s="214"/>
      <c r="P3352" s="209"/>
      <c r="Q3352" s="210"/>
      <c r="R3352" s="209"/>
      <c r="S3352" s="210"/>
      <c r="T3352" s="211"/>
      <c r="U3352" s="211"/>
      <c r="V3352" s="211"/>
      <c r="W3352" s="212"/>
      <c r="X3352" s="212"/>
      <c r="Y3352" s="212"/>
    </row>
    <row r="3353" spans="6:25" s="205" customFormat="1" ht="12" outlineLevel="4" x14ac:dyDescent="0.2">
      <c r="F3353" s="72">
        <v>327</v>
      </c>
      <c r="G3353" s="73" t="s">
        <v>34</v>
      </c>
      <c r="H3353" s="74" t="s">
        <v>891</v>
      </c>
      <c r="I3353" s="75" t="s">
        <v>2911</v>
      </c>
      <c r="J3353" s="73" t="s">
        <v>16</v>
      </c>
      <c r="K3353" s="76">
        <v>3.4109100299999997</v>
      </c>
      <c r="L3353" s="77">
        <v>0</v>
      </c>
      <c r="M3353" s="206">
        <v>3.4109100299999997</v>
      </c>
      <c r="N3353" s="232"/>
      <c r="O3353" s="77">
        <f>M3353*N3353</f>
        <v>0</v>
      </c>
      <c r="P3353" s="79"/>
      <c r="Q3353" s="80">
        <f>M3353*P3353</f>
        <v>0</v>
      </c>
      <c r="R3353" s="79"/>
      <c r="S3353" s="80">
        <f>M3353*R3353</f>
        <v>0</v>
      </c>
      <c r="T3353" s="78">
        <v>15</v>
      </c>
      <c r="U3353" s="78">
        <f>O3353*(T3353/100)</f>
        <v>0</v>
      </c>
      <c r="V3353" s="78">
        <f>O3353+U3353</f>
        <v>0</v>
      </c>
      <c r="W3353" s="75" t="s">
        <v>1942</v>
      </c>
      <c r="X3353" s="96" t="s">
        <v>1162</v>
      </c>
      <c r="Y3353" s="96">
        <v>1</v>
      </c>
    </row>
    <row r="3354" spans="6:25" s="71" customFormat="1" ht="56.25" outlineLevel="4" x14ac:dyDescent="0.2">
      <c r="F3354" s="207"/>
      <c r="G3354" s="208"/>
      <c r="H3354" s="19" t="s">
        <v>1053</v>
      </c>
      <c r="I3354" s="228" t="s">
        <v>3610</v>
      </c>
      <c r="J3354" s="221"/>
      <c r="K3354" s="221"/>
      <c r="L3354" s="221"/>
      <c r="M3354" s="221"/>
      <c r="N3354" s="245"/>
      <c r="O3354" s="231"/>
      <c r="P3354" s="209"/>
      <c r="Q3354" s="210"/>
      <c r="R3354" s="209"/>
      <c r="S3354" s="210"/>
      <c r="T3354" s="211"/>
      <c r="U3354" s="211"/>
      <c r="V3354" s="211"/>
      <c r="W3354" s="212"/>
      <c r="X3354" s="212"/>
      <c r="Y3354" s="212"/>
    </row>
    <row r="3355" spans="6:25" s="71" customFormat="1" ht="6" customHeight="1" outlineLevel="4" x14ac:dyDescent="0.2">
      <c r="F3355" s="207"/>
      <c r="G3355" s="208"/>
      <c r="H3355" s="20"/>
      <c r="I3355" s="212"/>
      <c r="J3355" s="208"/>
      <c r="K3355" s="213"/>
      <c r="L3355" s="214"/>
      <c r="M3355" s="213"/>
      <c r="N3355" s="241"/>
      <c r="O3355" s="214"/>
      <c r="P3355" s="209"/>
      <c r="Q3355" s="210"/>
      <c r="R3355" s="209"/>
      <c r="S3355" s="210"/>
      <c r="T3355" s="211"/>
      <c r="U3355" s="211"/>
      <c r="V3355" s="211"/>
      <c r="W3355" s="212"/>
      <c r="X3355" s="212"/>
      <c r="Y3355" s="212"/>
    </row>
    <row r="3356" spans="6:25" s="6" customFormat="1" ht="12.75" customHeight="1" outlineLevel="4" x14ac:dyDescent="0.2">
      <c r="F3356" s="7"/>
      <c r="G3356" s="8"/>
      <c r="H3356" s="8"/>
      <c r="I3356" s="217"/>
      <c r="J3356" s="218"/>
      <c r="K3356" s="219"/>
      <c r="L3356" s="220"/>
      <c r="M3356" s="219"/>
      <c r="N3356" s="242"/>
      <c r="O3356" s="11"/>
      <c r="P3356" s="12"/>
      <c r="Q3356" s="11"/>
      <c r="R3356" s="11"/>
      <c r="S3356" s="11"/>
      <c r="T3356" s="5" t="s">
        <v>14</v>
      </c>
      <c r="U3356" s="11"/>
      <c r="V3356" s="11"/>
      <c r="W3356" s="11"/>
    </row>
    <row r="3357" spans="6:25" s="60" customFormat="1" ht="16.5" customHeight="1" outlineLevel="3" x14ac:dyDescent="0.2">
      <c r="F3357" s="61"/>
      <c r="G3357" s="62"/>
      <c r="H3357" s="63"/>
      <c r="I3357" s="227" t="s">
        <v>3681</v>
      </c>
      <c r="J3357" s="62"/>
      <c r="K3357" s="64"/>
      <c r="L3357" s="65"/>
      <c r="M3357" s="64"/>
      <c r="N3357" s="239"/>
      <c r="O3357" s="65">
        <f>SUBTOTAL(9,O3358:O3425)</f>
        <v>0</v>
      </c>
      <c r="P3357" s="67"/>
      <c r="Q3357" s="68">
        <f>SUBTOTAL(9,Q3358:Q3425)</f>
        <v>5.0589999999999996E-2</v>
      </c>
      <c r="R3357" s="65"/>
      <c r="S3357" s="68">
        <f>SUBTOTAL(9,S3358:S3425)</f>
        <v>1.0583947500000002</v>
      </c>
      <c r="T3357" s="69" t="s">
        <v>14</v>
      </c>
      <c r="U3357" s="66">
        <f>SUBTOTAL(9,U3358:U3425)</f>
        <v>0</v>
      </c>
      <c r="V3357" s="66">
        <f>SUBTOTAL(9,V3358:V3425)</f>
        <v>0</v>
      </c>
      <c r="W3357" s="70"/>
      <c r="Y3357" s="66">
        <f>SUBTOTAL(9,Y3358:Y3425)</f>
        <v>10</v>
      </c>
    </row>
    <row r="3358" spans="6:25" s="205" customFormat="1" ht="12" outlineLevel="4" x14ac:dyDescent="0.2">
      <c r="F3358" s="72">
        <v>328</v>
      </c>
      <c r="G3358" s="73" t="s">
        <v>34</v>
      </c>
      <c r="H3358" s="74" t="s">
        <v>730</v>
      </c>
      <c r="I3358" s="75" t="s">
        <v>2706</v>
      </c>
      <c r="J3358" s="73" t="s">
        <v>15</v>
      </c>
      <c r="K3358" s="76">
        <v>14.9</v>
      </c>
      <c r="L3358" s="77">
        <v>0</v>
      </c>
      <c r="M3358" s="206">
        <v>14.9</v>
      </c>
      <c r="N3358" s="232"/>
      <c r="O3358" s="77">
        <f>M3358*N3358</f>
        <v>0</v>
      </c>
      <c r="P3358" s="79"/>
      <c r="Q3358" s="80">
        <f>M3358*P3358</f>
        <v>0</v>
      </c>
      <c r="R3358" s="79">
        <v>1.7700000000000001E-3</v>
      </c>
      <c r="S3358" s="80">
        <f>M3358*R3358</f>
        <v>2.6373000000000001E-2</v>
      </c>
      <c r="T3358" s="78">
        <v>15</v>
      </c>
      <c r="U3358" s="78">
        <f>O3358*(T3358/100)</f>
        <v>0</v>
      </c>
      <c r="V3358" s="78">
        <f>O3358+U3358</f>
        <v>0</v>
      </c>
      <c r="W3358" s="75"/>
      <c r="X3358" s="96" t="s">
        <v>1162</v>
      </c>
      <c r="Y3358" s="96">
        <v>1</v>
      </c>
    </row>
    <row r="3359" spans="6:25" s="71" customFormat="1" ht="45" outlineLevel="4" x14ac:dyDescent="0.2">
      <c r="F3359" s="207"/>
      <c r="G3359" s="208"/>
      <c r="H3359" s="19" t="s">
        <v>1053</v>
      </c>
      <c r="I3359" s="228" t="s">
        <v>3190</v>
      </c>
      <c r="J3359" s="221"/>
      <c r="K3359" s="221"/>
      <c r="L3359" s="221"/>
      <c r="M3359" s="221"/>
      <c r="N3359" s="245"/>
      <c r="O3359" s="231"/>
      <c r="P3359" s="209"/>
      <c r="Q3359" s="210"/>
      <c r="R3359" s="209"/>
      <c r="S3359" s="210"/>
      <c r="T3359" s="211"/>
      <c r="U3359" s="211"/>
      <c r="V3359" s="211"/>
      <c r="W3359" s="212"/>
      <c r="X3359" s="212"/>
      <c r="Y3359" s="212"/>
    </row>
    <row r="3360" spans="6:25" s="71" customFormat="1" ht="6" customHeight="1" outlineLevel="4" x14ac:dyDescent="0.2">
      <c r="F3360" s="207"/>
      <c r="G3360" s="208"/>
      <c r="H3360" s="20"/>
      <c r="I3360" s="212"/>
      <c r="J3360" s="208"/>
      <c r="K3360" s="213"/>
      <c r="L3360" s="214"/>
      <c r="M3360" s="213"/>
      <c r="N3360" s="241"/>
      <c r="O3360" s="214"/>
      <c r="P3360" s="209"/>
      <c r="Q3360" s="210"/>
      <c r="R3360" s="209"/>
      <c r="S3360" s="210"/>
      <c r="T3360" s="211"/>
      <c r="U3360" s="211"/>
      <c r="V3360" s="211"/>
      <c r="W3360" s="212"/>
      <c r="X3360" s="212"/>
      <c r="Y3360" s="212"/>
    </row>
    <row r="3361" spans="6:25" s="81" customFormat="1" ht="11.25" outlineLevel="5" x14ac:dyDescent="0.2">
      <c r="F3361" s="82"/>
      <c r="G3361" s="83"/>
      <c r="H3361" s="21" t="str">
        <f>IF(AND(H3360&lt;&gt;"Výkaz výměr:",I3360=""),"Výkaz výměr:","")</f>
        <v>Výkaz výměr:</v>
      </c>
      <c r="I3361" s="84" t="s">
        <v>1233</v>
      </c>
      <c r="J3361" s="215"/>
      <c r="L3361" s="85"/>
      <c r="M3361" s="216">
        <v>0</v>
      </c>
      <c r="N3361" s="244"/>
      <c r="O3361" s="85"/>
      <c r="P3361" s="86"/>
      <c r="Q3361" s="85"/>
      <c r="R3361" s="85"/>
      <c r="S3361" s="85"/>
      <c r="T3361" s="87" t="s">
        <v>14</v>
      </c>
      <c r="U3361" s="85"/>
      <c r="V3361" s="85"/>
      <c r="W3361" s="88"/>
    </row>
    <row r="3362" spans="6:25" s="81" customFormat="1" ht="11.25" outlineLevel="5" x14ac:dyDescent="0.2">
      <c r="F3362" s="82"/>
      <c r="G3362" s="83"/>
      <c r="H3362" s="21" t="str">
        <f>IF(AND(H3361&lt;&gt;"Výkaz výměr:",I3361=""),"Výkaz výměr:","")</f>
        <v/>
      </c>
      <c r="I3362" s="84" t="s">
        <v>1129</v>
      </c>
      <c r="J3362" s="215"/>
      <c r="L3362" s="85"/>
      <c r="M3362" s="216">
        <v>0</v>
      </c>
      <c r="N3362" s="244"/>
      <c r="O3362" s="85"/>
      <c r="P3362" s="86"/>
      <c r="Q3362" s="85"/>
      <c r="R3362" s="85"/>
      <c r="S3362" s="85"/>
      <c r="T3362" s="87" t="s">
        <v>14</v>
      </c>
      <c r="U3362" s="85"/>
      <c r="V3362" s="85"/>
      <c r="W3362" s="88"/>
    </row>
    <row r="3363" spans="6:25" s="81" customFormat="1" ht="11.25" outlineLevel="5" x14ac:dyDescent="0.2">
      <c r="F3363" s="82"/>
      <c r="G3363" s="83"/>
      <c r="H3363" s="21" t="str">
        <f>IF(AND(H3362&lt;&gt;"Výkaz výměr:",I3362=""),"Výkaz výměr:","")</f>
        <v/>
      </c>
      <c r="I3363" s="84" t="s">
        <v>143</v>
      </c>
      <c r="J3363" s="215"/>
      <c r="L3363" s="85"/>
      <c r="M3363" s="216">
        <v>7.45</v>
      </c>
      <c r="N3363" s="244"/>
      <c r="O3363" s="85"/>
      <c r="P3363" s="86"/>
      <c r="Q3363" s="85"/>
      <c r="R3363" s="85"/>
      <c r="S3363" s="85"/>
      <c r="T3363" s="87" t="s">
        <v>14</v>
      </c>
      <c r="U3363" s="85"/>
      <c r="V3363" s="85"/>
      <c r="W3363" s="88"/>
    </row>
    <row r="3364" spans="6:25" s="81" customFormat="1" ht="11.25" outlineLevel="5" x14ac:dyDescent="0.2">
      <c r="F3364" s="82"/>
      <c r="G3364" s="83"/>
      <c r="H3364" s="21" t="str">
        <f>IF(AND(H3363&lt;&gt;"Výkaz výměr:",I3363=""),"Výkaz výměr:","")</f>
        <v/>
      </c>
      <c r="I3364" s="84" t="s">
        <v>1130</v>
      </c>
      <c r="J3364" s="215"/>
      <c r="L3364" s="85"/>
      <c r="M3364" s="216">
        <v>0</v>
      </c>
      <c r="N3364" s="244"/>
      <c r="O3364" s="85"/>
      <c r="P3364" s="86"/>
      <c r="Q3364" s="85"/>
      <c r="R3364" s="85"/>
      <c r="S3364" s="85"/>
      <c r="T3364" s="87" t="s">
        <v>14</v>
      </c>
      <c r="U3364" s="85"/>
      <c r="V3364" s="85"/>
      <c r="W3364" s="88"/>
    </row>
    <row r="3365" spans="6:25" s="81" customFormat="1" ht="11.25" outlineLevel="5" x14ac:dyDescent="0.2">
      <c r="F3365" s="82"/>
      <c r="G3365" s="83"/>
      <c r="H3365" s="21" t="str">
        <f>IF(AND(H3364&lt;&gt;"Výkaz výměr:",I3364=""),"Výkaz výměr:","")</f>
        <v/>
      </c>
      <c r="I3365" s="84" t="s">
        <v>143</v>
      </c>
      <c r="J3365" s="215"/>
      <c r="L3365" s="85"/>
      <c r="M3365" s="216">
        <v>7.45</v>
      </c>
      <c r="N3365" s="244"/>
      <c r="O3365" s="85"/>
      <c r="P3365" s="86"/>
      <c r="Q3365" s="85"/>
      <c r="R3365" s="85"/>
      <c r="S3365" s="85"/>
      <c r="T3365" s="87" t="s">
        <v>14</v>
      </c>
      <c r="U3365" s="85"/>
      <c r="V3365" s="85"/>
      <c r="W3365" s="88"/>
    </row>
    <row r="3366" spans="6:25" s="205" customFormat="1" ht="12" outlineLevel="4" x14ac:dyDescent="0.2">
      <c r="F3366" s="72">
        <v>329</v>
      </c>
      <c r="G3366" s="73" t="s">
        <v>34</v>
      </c>
      <c r="H3366" s="74" t="s">
        <v>731</v>
      </c>
      <c r="I3366" s="75" t="s">
        <v>2807</v>
      </c>
      <c r="J3366" s="73" t="s">
        <v>15</v>
      </c>
      <c r="K3366" s="76">
        <v>477.36500000000001</v>
      </c>
      <c r="L3366" s="77">
        <v>0</v>
      </c>
      <c r="M3366" s="206">
        <v>477.36500000000001</v>
      </c>
      <c r="N3366" s="232"/>
      <c r="O3366" s="77">
        <f>M3366*N3366</f>
        <v>0</v>
      </c>
      <c r="P3366" s="79"/>
      <c r="Q3366" s="80">
        <f>M3366*P3366</f>
        <v>0</v>
      </c>
      <c r="R3366" s="79">
        <v>1.91E-3</v>
      </c>
      <c r="S3366" s="80">
        <f>M3366*R3366</f>
        <v>0.91176715000000008</v>
      </c>
      <c r="T3366" s="78">
        <v>15</v>
      </c>
      <c r="U3366" s="78">
        <f>O3366*(T3366/100)</f>
        <v>0</v>
      </c>
      <c r="V3366" s="78">
        <f>O3366+U3366</f>
        <v>0</v>
      </c>
      <c r="W3366" s="75"/>
      <c r="X3366" s="96" t="s">
        <v>1162</v>
      </c>
      <c r="Y3366" s="96">
        <v>1</v>
      </c>
    </row>
    <row r="3367" spans="6:25" s="71" customFormat="1" ht="33.75" outlineLevel="4" x14ac:dyDescent="0.2">
      <c r="F3367" s="207"/>
      <c r="G3367" s="208"/>
      <c r="H3367" s="19" t="s">
        <v>1053</v>
      </c>
      <c r="I3367" s="228" t="s">
        <v>3178</v>
      </c>
      <c r="J3367" s="221"/>
      <c r="K3367" s="221"/>
      <c r="L3367" s="221"/>
      <c r="M3367" s="221"/>
      <c r="N3367" s="245"/>
      <c r="O3367" s="231"/>
      <c r="P3367" s="209"/>
      <c r="Q3367" s="210"/>
      <c r="R3367" s="209"/>
      <c r="S3367" s="210"/>
      <c r="T3367" s="211"/>
      <c r="U3367" s="211"/>
      <c r="V3367" s="211"/>
      <c r="W3367" s="212"/>
      <c r="X3367" s="212"/>
      <c r="Y3367" s="212"/>
    </row>
    <row r="3368" spans="6:25" s="71" customFormat="1" ht="6" customHeight="1" outlineLevel="4" x14ac:dyDescent="0.2">
      <c r="F3368" s="207"/>
      <c r="G3368" s="208"/>
      <c r="H3368" s="20"/>
      <c r="I3368" s="212"/>
      <c r="J3368" s="208"/>
      <c r="K3368" s="213"/>
      <c r="L3368" s="214"/>
      <c r="M3368" s="213"/>
      <c r="N3368" s="241"/>
      <c r="O3368" s="214"/>
      <c r="P3368" s="209"/>
      <c r="Q3368" s="210"/>
      <c r="R3368" s="209"/>
      <c r="S3368" s="210"/>
      <c r="T3368" s="211"/>
      <c r="U3368" s="211"/>
      <c r="V3368" s="211"/>
      <c r="W3368" s="212"/>
      <c r="X3368" s="212"/>
      <c r="Y3368" s="212"/>
    </row>
    <row r="3369" spans="6:25" s="81" customFormat="1" ht="11.25" outlineLevel="5" x14ac:dyDescent="0.2">
      <c r="F3369" s="82"/>
      <c r="G3369" s="83"/>
      <c r="H3369" s="21" t="str">
        <f t="shared" ref="H3369:H3379" si="101">IF(AND(H3368&lt;&gt;"Výkaz výměr:",I3368=""),"Výkaz výměr:","")</f>
        <v>Výkaz výměr:</v>
      </c>
      <c r="I3369" s="84" t="s">
        <v>1233</v>
      </c>
      <c r="J3369" s="215"/>
      <c r="L3369" s="85"/>
      <c r="M3369" s="216">
        <v>0</v>
      </c>
      <c r="N3369" s="244"/>
      <c r="O3369" s="85"/>
      <c r="P3369" s="86"/>
      <c r="Q3369" s="85"/>
      <c r="R3369" s="85"/>
      <c r="S3369" s="85"/>
      <c r="T3369" s="87" t="s">
        <v>14</v>
      </c>
      <c r="U3369" s="85"/>
      <c r="V3369" s="85"/>
      <c r="W3369" s="88"/>
    </row>
    <row r="3370" spans="6:25" s="81" customFormat="1" ht="11.25" outlineLevel="5" x14ac:dyDescent="0.2">
      <c r="F3370" s="82"/>
      <c r="G3370" s="83"/>
      <c r="H3370" s="21" t="str">
        <f t="shared" si="101"/>
        <v/>
      </c>
      <c r="I3370" s="84" t="s">
        <v>1129</v>
      </c>
      <c r="J3370" s="215"/>
      <c r="L3370" s="85"/>
      <c r="M3370" s="216">
        <v>0</v>
      </c>
      <c r="N3370" s="244"/>
      <c r="O3370" s="85"/>
      <c r="P3370" s="86"/>
      <c r="Q3370" s="85"/>
      <c r="R3370" s="85"/>
      <c r="S3370" s="85"/>
      <c r="T3370" s="87" t="s">
        <v>14</v>
      </c>
      <c r="U3370" s="85"/>
      <c r="V3370" s="85"/>
      <c r="W3370" s="88"/>
    </row>
    <row r="3371" spans="6:25" s="81" customFormat="1" ht="11.25" outlineLevel="5" x14ac:dyDescent="0.2">
      <c r="F3371" s="82"/>
      <c r="G3371" s="83"/>
      <c r="H3371" s="21" t="str">
        <f t="shared" si="101"/>
        <v/>
      </c>
      <c r="I3371" s="84" t="s">
        <v>1296</v>
      </c>
      <c r="J3371" s="215"/>
      <c r="L3371" s="85"/>
      <c r="M3371" s="216">
        <v>143.4</v>
      </c>
      <c r="N3371" s="244"/>
      <c r="O3371" s="85"/>
      <c r="P3371" s="86"/>
      <c r="Q3371" s="85"/>
      <c r="R3371" s="85"/>
      <c r="S3371" s="85"/>
      <c r="T3371" s="87" t="s">
        <v>14</v>
      </c>
      <c r="U3371" s="85"/>
      <c r="V3371" s="85"/>
      <c r="W3371" s="88"/>
    </row>
    <row r="3372" spans="6:25" s="81" customFormat="1" ht="11.25" outlineLevel="5" x14ac:dyDescent="0.2">
      <c r="F3372" s="82"/>
      <c r="G3372" s="83"/>
      <c r="H3372" s="21" t="str">
        <f t="shared" si="101"/>
        <v/>
      </c>
      <c r="I3372" s="84" t="s">
        <v>1223</v>
      </c>
      <c r="J3372" s="215"/>
      <c r="L3372" s="85"/>
      <c r="M3372" s="216">
        <v>20.100000000000001</v>
      </c>
      <c r="N3372" s="244"/>
      <c r="O3372" s="85"/>
      <c r="P3372" s="86"/>
      <c r="Q3372" s="85"/>
      <c r="R3372" s="85"/>
      <c r="S3372" s="85"/>
      <c r="T3372" s="87" t="s">
        <v>14</v>
      </c>
      <c r="U3372" s="85"/>
      <c r="V3372" s="85"/>
      <c r="W3372" s="88"/>
    </row>
    <row r="3373" spans="6:25" s="81" customFormat="1" ht="11.25" outlineLevel="5" x14ac:dyDescent="0.2">
      <c r="F3373" s="82"/>
      <c r="G3373" s="83"/>
      <c r="H3373" s="21" t="str">
        <f t="shared" si="101"/>
        <v/>
      </c>
      <c r="I3373" s="84" t="s">
        <v>1130</v>
      </c>
      <c r="J3373" s="215"/>
      <c r="L3373" s="85"/>
      <c r="M3373" s="216">
        <v>0</v>
      </c>
      <c r="N3373" s="244"/>
      <c r="O3373" s="85"/>
      <c r="P3373" s="86"/>
      <c r="Q3373" s="85"/>
      <c r="R3373" s="85"/>
      <c r="S3373" s="85"/>
      <c r="T3373" s="87" t="s">
        <v>14</v>
      </c>
      <c r="U3373" s="85"/>
      <c r="V3373" s="85"/>
      <c r="W3373" s="88"/>
    </row>
    <row r="3374" spans="6:25" s="81" customFormat="1" ht="11.25" outlineLevel="5" x14ac:dyDescent="0.2">
      <c r="F3374" s="82"/>
      <c r="G3374" s="83"/>
      <c r="H3374" s="21" t="str">
        <f t="shared" si="101"/>
        <v/>
      </c>
      <c r="I3374" s="84" t="s">
        <v>1296</v>
      </c>
      <c r="J3374" s="215"/>
      <c r="L3374" s="85"/>
      <c r="M3374" s="216">
        <v>143.4</v>
      </c>
      <c r="N3374" s="244"/>
      <c r="O3374" s="85"/>
      <c r="P3374" s="86"/>
      <c r="Q3374" s="85"/>
      <c r="R3374" s="85"/>
      <c r="S3374" s="85"/>
      <c r="T3374" s="87" t="s">
        <v>14</v>
      </c>
      <c r="U3374" s="85"/>
      <c r="V3374" s="85"/>
      <c r="W3374" s="88"/>
    </row>
    <row r="3375" spans="6:25" s="81" customFormat="1" ht="11.25" outlineLevel="5" x14ac:dyDescent="0.2">
      <c r="F3375" s="82"/>
      <c r="G3375" s="83"/>
      <c r="H3375" s="21" t="str">
        <f t="shared" si="101"/>
        <v/>
      </c>
      <c r="I3375" s="84" t="s">
        <v>1223</v>
      </c>
      <c r="J3375" s="215"/>
      <c r="L3375" s="85"/>
      <c r="M3375" s="216">
        <v>20.100000000000001</v>
      </c>
      <c r="N3375" s="244"/>
      <c r="O3375" s="85"/>
      <c r="P3375" s="86"/>
      <c r="Q3375" s="85"/>
      <c r="R3375" s="85"/>
      <c r="S3375" s="85"/>
      <c r="T3375" s="87" t="s">
        <v>14</v>
      </c>
      <c r="U3375" s="85"/>
      <c r="V3375" s="85"/>
      <c r="W3375" s="88"/>
    </row>
    <row r="3376" spans="6:25" s="81" customFormat="1" ht="11.25" outlineLevel="5" x14ac:dyDescent="0.2">
      <c r="F3376" s="82"/>
      <c r="G3376" s="83"/>
      <c r="H3376" s="21" t="str">
        <f t="shared" si="101"/>
        <v/>
      </c>
      <c r="I3376" s="84" t="s">
        <v>1131</v>
      </c>
      <c r="J3376" s="215"/>
      <c r="L3376" s="85"/>
      <c r="M3376" s="216">
        <v>0</v>
      </c>
      <c r="N3376" s="244"/>
      <c r="O3376" s="85"/>
      <c r="P3376" s="86"/>
      <c r="Q3376" s="85"/>
      <c r="R3376" s="85"/>
      <c r="S3376" s="85"/>
      <c r="T3376" s="87" t="s">
        <v>14</v>
      </c>
      <c r="U3376" s="85"/>
      <c r="V3376" s="85"/>
      <c r="W3376" s="88"/>
    </row>
    <row r="3377" spans="6:25" s="81" customFormat="1" ht="11.25" outlineLevel="5" x14ac:dyDescent="0.2">
      <c r="F3377" s="82"/>
      <c r="G3377" s="83"/>
      <c r="H3377" s="21" t="str">
        <f t="shared" si="101"/>
        <v/>
      </c>
      <c r="I3377" s="84" t="s">
        <v>1377</v>
      </c>
      <c r="J3377" s="215"/>
      <c r="L3377" s="85"/>
      <c r="M3377" s="216">
        <v>42.25</v>
      </c>
      <c r="N3377" s="244"/>
      <c r="O3377" s="85"/>
      <c r="P3377" s="86"/>
      <c r="Q3377" s="85"/>
      <c r="R3377" s="85"/>
      <c r="S3377" s="85"/>
      <c r="T3377" s="87" t="s">
        <v>14</v>
      </c>
      <c r="U3377" s="85"/>
      <c r="V3377" s="85"/>
      <c r="W3377" s="88"/>
    </row>
    <row r="3378" spans="6:25" s="81" customFormat="1" ht="11.25" outlineLevel="5" x14ac:dyDescent="0.2">
      <c r="F3378" s="82"/>
      <c r="G3378" s="83"/>
      <c r="H3378" s="21" t="str">
        <f t="shared" si="101"/>
        <v/>
      </c>
      <c r="I3378" s="84" t="s">
        <v>1739</v>
      </c>
      <c r="J3378" s="215"/>
      <c r="L3378" s="85"/>
      <c r="M3378" s="216">
        <v>67.484999999999999</v>
      </c>
      <c r="N3378" s="244"/>
      <c r="O3378" s="85"/>
      <c r="P3378" s="86"/>
      <c r="Q3378" s="85"/>
      <c r="R3378" s="85"/>
      <c r="S3378" s="85"/>
      <c r="T3378" s="87" t="s">
        <v>14</v>
      </c>
      <c r="U3378" s="85"/>
      <c r="V3378" s="85"/>
      <c r="W3378" s="88"/>
    </row>
    <row r="3379" spans="6:25" s="81" customFormat="1" ht="11.25" outlineLevel="5" x14ac:dyDescent="0.2">
      <c r="F3379" s="82"/>
      <c r="G3379" s="83"/>
      <c r="H3379" s="21" t="str">
        <f t="shared" si="101"/>
        <v/>
      </c>
      <c r="I3379" s="84" t="s">
        <v>1514</v>
      </c>
      <c r="J3379" s="215"/>
      <c r="L3379" s="85"/>
      <c r="M3379" s="216">
        <v>40.629999999999995</v>
      </c>
      <c r="N3379" s="244"/>
      <c r="O3379" s="85"/>
      <c r="P3379" s="86"/>
      <c r="Q3379" s="85"/>
      <c r="R3379" s="85"/>
      <c r="S3379" s="85"/>
      <c r="T3379" s="87" t="s">
        <v>14</v>
      </c>
      <c r="U3379" s="85"/>
      <c r="V3379" s="85"/>
      <c r="W3379" s="88"/>
    </row>
    <row r="3380" spans="6:25" s="205" customFormat="1" ht="12" outlineLevel="4" x14ac:dyDescent="0.2">
      <c r="F3380" s="72">
        <v>330</v>
      </c>
      <c r="G3380" s="73" t="s">
        <v>34</v>
      </c>
      <c r="H3380" s="74" t="s">
        <v>733</v>
      </c>
      <c r="I3380" s="75" t="s">
        <v>2680</v>
      </c>
      <c r="J3380" s="73" t="s">
        <v>15</v>
      </c>
      <c r="K3380" s="76">
        <v>25.02</v>
      </c>
      <c r="L3380" s="77">
        <v>0</v>
      </c>
      <c r="M3380" s="206">
        <v>25.02</v>
      </c>
      <c r="N3380" s="232"/>
      <c r="O3380" s="77">
        <f>M3380*N3380</f>
        <v>0</v>
      </c>
      <c r="P3380" s="79"/>
      <c r="Q3380" s="80">
        <f>M3380*P3380</f>
        <v>0</v>
      </c>
      <c r="R3380" s="79">
        <v>2.2300000000000002E-3</v>
      </c>
      <c r="S3380" s="80">
        <f>M3380*R3380</f>
        <v>5.5794600000000007E-2</v>
      </c>
      <c r="T3380" s="78">
        <v>15</v>
      </c>
      <c r="U3380" s="78">
        <f>O3380*(T3380/100)</f>
        <v>0</v>
      </c>
      <c r="V3380" s="78">
        <f>O3380+U3380</f>
        <v>0</v>
      </c>
      <c r="W3380" s="75"/>
      <c r="X3380" s="96" t="s">
        <v>1162</v>
      </c>
      <c r="Y3380" s="96">
        <v>1</v>
      </c>
    </row>
    <row r="3381" spans="6:25" s="71" customFormat="1" ht="33.75" outlineLevel="4" x14ac:dyDescent="0.2">
      <c r="F3381" s="207"/>
      <c r="G3381" s="208"/>
      <c r="H3381" s="19" t="s">
        <v>1053</v>
      </c>
      <c r="I3381" s="228" t="s">
        <v>2861</v>
      </c>
      <c r="J3381" s="221"/>
      <c r="K3381" s="221"/>
      <c r="L3381" s="221"/>
      <c r="M3381" s="221"/>
      <c r="N3381" s="245"/>
      <c r="O3381" s="231"/>
      <c r="P3381" s="209"/>
      <c r="Q3381" s="210"/>
      <c r="R3381" s="209"/>
      <c r="S3381" s="210"/>
      <c r="T3381" s="211"/>
      <c r="U3381" s="211"/>
      <c r="V3381" s="211"/>
      <c r="W3381" s="212"/>
      <c r="X3381" s="212"/>
      <c r="Y3381" s="212"/>
    </row>
    <row r="3382" spans="6:25" s="71" customFormat="1" ht="6" customHeight="1" outlineLevel="4" x14ac:dyDescent="0.2">
      <c r="F3382" s="207"/>
      <c r="G3382" s="208"/>
      <c r="H3382" s="20"/>
      <c r="I3382" s="212"/>
      <c r="J3382" s="208"/>
      <c r="K3382" s="213"/>
      <c r="L3382" s="214"/>
      <c r="M3382" s="213"/>
      <c r="N3382" s="241"/>
      <c r="O3382" s="214"/>
      <c r="P3382" s="209"/>
      <c r="Q3382" s="210"/>
      <c r="R3382" s="209"/>
      <c r="S3382" s="210"/>
      <c r="T3382" s="211"/>
      <c r="U3382" s="211"/>
      <c r="V3382" s="211"/>
      <c r="W3382" s="212"/>
      <c r="X3382" s="212"/>
      <c r="Y3382" s="212"/>
    </row>
    <row r="3383" spans="6:25" s="81" customFormat="1" ht="11.25" outlineLevel="5" x14ac:dyDescent="0.2">
      <c r="F3383" s="82"/>
      <c r="G3383" s="83"/>
      <c r="H3383" s="21" t="str">
        <f>IF(AND(H3382&lt;&gt;"Výkaz výměr:",I3382=""),"Výkaz výměr:","")</f>
        <v>Výkaz výměr:</v>
      </c>
      <c r="I3383" s="84" t="s">
        <v>1131</v>
      </c>
      <c r="J3383" s="215"/>
      <c r="L3383" s="85"/>
      <c r="M3383" s="216">
        <v>0</v>
      </c>
      <c r="N3383" s="244"/>
      <c r="O3383" s="85"/>
      <c r="P3383" s="86"/>
      <c r="Q3383" s="85"/>
      <c r="R3383" s="85"/>
      <c r="S3383" s="85"/>
      <c r="T3383" s="87" t="s">
        <v>14</v>
      </c>
      <c r="U3383" s="85"/>
      <c r="V3383" s="85"/>
      <c r="W3383" s="88"/>
    </row>
    <row r="3384" spans="6:25" s="81" customFormat="1" ht="11.25" outlineLevel="5" x14ac:dyDescent="0.2">
      <c r="F3384" s="82"/>
      <c r="G3384" s="83"/>
      <c r="H3384" s="21" t="str">
        <f>IF(AND(H3383&lt;&gt;"Výkaz výměr:",I3383=""),"Výkaz výměr:","")</f>
        <v/>
      </c>
      <c r="I3384" s="84" t="s">
        <v>159</v>
      </c>
      <c r="J3384" s="215"/>
      <c r="L3384" s="85"/>
      <c r="M3384" s="216">
        <v>25.02</v>
      </c>
      <c r="N3384" s="244"/>
      <c r="O3384" s="85"/>
      <c r="P3384" s="86"/>
      <c r="Q3384" s="85"/>
      <c r="R3384" s="85"/>
      <c r="S3384" s="85"/>
      <c r="T3384" s="87" t="s">
        <v>14</v>
      </c>
      <c r="U3384" s="85"/>
      <c r="V3384" s="85"/>
      <c r="W3384" s="88"/>
    </row>
    <row r="3385" spans="6:25" s="205" customFormat="1" ht="12" outlineLevel="4" x14ac:dyDescent="0.2">
      <c r="F3385" s="72">
        <v>331</v>
      </c>
      <c r="G3385" s="73" t="s">
        <v>34</v>
      </c>
      <c r="H3385" s="74" t="s">
        <v>734</v>
      </c>
      <c r="I3385" s="75" t="s">
        <v>2412</v>
      </c>
      <c r="J3385" s="73" t="s">
        <v>15</v>
      </c>
      <c r="K3385" s="76">
        <v>15.7</v>
      </c>
      <c r="L3385" s="77">
        <v>0</v>
      </c>
      <c r="M3385" s="206">
        <v>15.7</v>
      </c>
      <c r="N3385" s="232"/>
      <c r="O3385" s="77">
        <f>M3385*N3385</f>
        <v>0</v>
      </c>
      <c r="P3385" s="79"/>
      <c r="Q3385" s="80">
        <f>M3385*P3385</f>
        <v>0</v>
      </c>
      <c r="R3385" s="79">
        <v>2.5999999999999999E-3</v>
      </c>
      <c r="S3385" s="80">
        <f>M3385*R3385</f>
        <v>4.0819999999999995E-2</v>
      </c>
      <c r="T3385" s="78">
        <v>15</v>
      </c>
      <c r="U3385" s="78">
        <f>O3385*(T3385/100)</f>
        <v>0</v>
      </c>
      <c r="V3385" s="78">
        <f>O3385+U3385</f>
        <v>0</v>
      </c>
      <c r="W3385" s="75"/>
      <c r="X3385" s="96" t="s">
        <v>1162</v>
      </c>
      <c r="Y3385" s="96">
        <v>1</v>
      </c>
    </row>
    <row r="3386" spans="6:25" s="71" customFormat="1" ht="45" outlineLevel="4" x14ac:dyDescent="0.2">
      <c r="F3386" s="207"/>
      <c r="G3386" s="208"/>
      <c r="H3386" s="19" t="s">
        <v>1053</v>
      </c>
      <c r="I3386" s="228" t="s">
        <v>2971</v>
      </c>
      <c r="J3386" s="221"/>
      <c r="K3386" s="221"/>
      <c r="L3386" s="221"/>
      <c r="M3386" s="221"/>
      <c r="N3386" s="245"/>
      <c r="O3386" s="231"/>
      <c r="P3386" s="209"/>
      <c r="Q3386" s="210"/>
      <c r="R3386" s="209"/>
      <c r="S3386" s="210"/>
      <c r="T3386" s="211"/>
      <c r="U3386" s="211"/>
      <c r="V3386" s="211"/>
      <c r="W3386" s="212"/>
      <c r="X3386" s="212"/>
      <c r="Y3386" s="212"/>
    </row>
    <row r="3387" spans="6:25" s="71" customFormat="1" ht="6" customHeight="1" outlineLevel="4" x14ac:dyDescent="0.2">
      <c r="F3387" s="207"/>
      <c r="G3387" s="208"/>
      <c r="H3387" s="20"/>
      <c r="I3387" s="212"/>
      <c r="J3387" s="208"/>
      <c r="K3387" s="213"/>
      <c r="L3387" s="214"/>
      <c r="M3387" s="213"/>
      <c r="N3387" s="241"/>
      <c r="O3387" s="214"/>
      <c r="P3387" s="209"/>
      <c r="Q3387" s="210"/>
      <c r="R3387" s="209"/>
      <c r="S3387" s="210"/>
      <c r="T3387" s="211"/>
      <c r="U3387" s="211"/>
      <c r="V3387" s="211"/>
      <c r="W3387" s="212"/>
      <c r="X3387" s="212"/>
      <c r="Y3387" s="212"/>
    </row>
    <row r="3388" spans="6:25" s="81" customFormat="1" ht="11.25" outlineLevel="5" x14ac:dyDescent="0.2">
      <c r="F3388" s="82"/>
      <c r="G3388" s="83"/>
      <c r="H3388" s="21" t="str">
        <f>IF(AND(H3387&lt;&gt;"Výkaz výměr:",I3387=""),"Výkaz výměr:","")</f>
        <v>Výkaz výměr:</v>
      </c>
      <c r="I3388" s="84" t="s">
        <v>1233</v>
      </c>
      <c r="J3388" s="215"/>
      <c r="L3388" s="85"/>
      <c r="M3388" s="216">
        <v>0</v>
      </c>
      <c r="N3388" s="244"/>
      <c r="O3388" s="85"/>
      <c r="P3388" s="86"/>
      <c r="Q3388" s="85"/>
      <c r="R3388" s="85"/>
      <c r="S3388" s="85"/>
      <c r="T3388" s="87" t="s">
        <v>14</v>
      </c>
      <c r="U3388" s="85"/>
      <c r="V3388" s="85"/>
      <c r="W3388" s="88"/>
    </row>
    <row r="3389" spans="6:25" s="81" customFormat="1" ht="11.25" outlineLevel="5" x14ac:dyDescent="0.2">
      <c r="F3389" s="82"/>
      <c r="G3389" s="83"/>
      <c r="H3389" s="21" t="str">
        <f>IF(AND(H3388&lt;&gt;"Výkaz výměr:",I3388=""),"Výkaz výměr:","")</f>
        <v/>
      </c>
      <c r="I3389" s="84" t="s">
        <v>1129</v>
      </c>
      <c r="J3389" s="215"/>
      <c r="L3389" s="85"/>
      <c r="M3389" s="216">
        <v>0</v>
      </c>
      <c r="N3389" s="244"/>
      <c r="O3389" s="85"/>
      <c r="P3389" s="86"/>
      <c r="Q3389" s="85"/>
      <c r="R3389" s="85"/>
      <c r="S3389" s="85"/>
      <c r="T3389" s="87" t="s">
        <v>14</v>
      </c>
      <c r="U3389" s="85"/>
      <c r="V3389" s="85"/>
      <c r="W3389" s="88"/>
    </row>
    <row r="3390" spans="6:25" s="81" customFormat="1" ht="11.25" outlineLevel="5" x14ac:dyDescent="0.2">
      <c r="F3390" s="82"/>
      <c r="G3390" s="83"/>
      <c r="H3390" s="21" t="str">
        <f>IF(AND(H3389&lt;&gt;"Výkaz výměr:",I3389=""),"Výkaz výměr:","")</f>
        <v/>
      </c>
      <c r="I3390" s="84" t="s">
        <v>145</v>
      </c>
      <c r="J3390" s="215"/>
      <c r="L3390" s="85"/>
      <c r="M3390" s="216">
        <v>7.85</v>
      </c>
      <c r="N3390" s="244"/>
      <c r="O3390" s="85"/>
      <c r="P3390" s="86"/>
      <c r="Q3390" s="85"/>
      <c r="R3390" s="85"/>
      <c r="S3390" s="85"/>
      <c r="T3390" s="87" t="s">
        <v>14</v>
      </c>
      <c r="U3390" s="85"/>
      <c r="V3390" s="85"/>
      <c r="W3390" s="88"/>
    </row>
    <row r="3391" spans="6:25" s="81" customFormat="1" ht="11.25" outlineLevel="5" x14ac:dyDescent="0.2">
      <c r="F3391" s="82"/>
      <c r="G3391" s="83"/>
      <c r="H3391" s="21" t="str">
        <f>IF(AND(H3390&lt;&gt;"Výkaz výměr:",I3390=""),"Výkaz výměr:","")</f>
        <v/>
      </c>
      <c r="I3391" s="84" t="s">
        <v>1130</v>
      </c>
      <c r="J3391" s="215"/>
      <c r="L3391" s="85"/>
      <c r="M3391" s="216">
        <v>0</v>
      </c>
      <c r="N3391" s="244"/>
      <c r="O3391" s="85"/>
      <c r="P3391" s="86"/>
      <c r="Q3391" s="85"/>
      <c r="R3391" s="85"/>
      <c r="S3391" s="85"/>
      <c r="T3391" s="87" t="s">
        <v>14</v>
      </c>
      <c r="U3391" s="85"/>
      <c r="V3391" s="85"/>
      <c r="W3391" s="88"/>
    </row>
    <row r="3392" spans="6:25" s="81" customFormat="1" ht="11.25" outlineLevel="5" x14ac:dyDescent="0.2">
      <c r="F3392" s="82"/>
      <c r="G3392" s="83"/>
      <c r="H3392" s="21" t="str">
        <f>IF(AND(H3391&lt;&gt;"Výkaz výměr:",I3391=""),"Výkaz výměr:","")</f>
        <v/>
      </c>
      <c r="I3392" s="84" t="s">
        <v>145</v>
      </c>
      <c r="J3392" s="215"/>
      <c r="L3392" s="85"/>
      <c r="M3392" s="216">
        <v>7.85</v>
      </c>
      <c r="N3392" s="244"/>
      <c r="O3392" s="85"/>
      <c r="P3392" s="86"/>
      <c r="Q3392" s="85"/>
      <c r="R3392" s="85"/>
      <c r="S3392" s="85"/>
      <c r="T3392" s="87" t="s">
        <v>14</v>
      </c>
      <c r="U3392" s="85"/>
      <c r="V3392" s="85"/>
      <c r="W3392" s="88"/>
    </row>
    <row r="3393" spans="6:25" s="205" customFormat="1" ht="12" outlineLevel="4" x14ac:dyDescent="0.2">
      <c r="F3393" s="72">
        <v>332</v>
      </c>
      <c r="G3393" s="73" t="s">
        <v>34</v>
      </c>
      <c r="H3393" s="74" t="s">
        <v>735</v>
      </c>
      <c r="I3393" s="75" t="s">
        <v>2106</v>
      </c>
      <c r="J3393" s="73" t="s">
        <v>15</v>
      </c>
      <c r="K3393" s="76">
        <v>6</v>
      </c>
      <c r="L3393" s="77">
        <v>0</v>
      </c>
      <c r="M3393" s="206">
        <v>6</v>
      </c>
      <c r="N3393" s="232"/>
      <c r="O3393" s="77">
        <f>M3393*N3393</f>
        <v>0</v>
      </c>
      <c r="P3393" s="79"/>
      <c r="Q3393" s="80">
        <f>M3393*P3393</f>
        <v>0</v>
      </c>
      <c r="R3393" s="79">
        <v>3.9399999999999999E-3</v>
      </c>
      <c r="S3393" s="80">
        <f>M3393*R3393</f>
        <v>2.3640000000000001E-2</v>
      </c>
      <c r="T3393" s="78">
        <v>15</v>
      </c>
      <c r="U3393" s="78">
        <f>O3393*(T3393/100)</f>
        <v>0</v>
      </c>
      <c r="V3393" s="78">
        <f>O3393+U3393</f>
        <v>0</v>
      </c>
      <c r="W3393" s="75"/>
      <c r="X3393" s="96" t="s">
        <v>1162</v>
      </c>
      <c r="Y3393" s="96">
        <v>1</v>
      </c>
    </row>
    <row r="3394" spans="6:25" s="71" customFormat="1" ht="33.75" outlineLevel="4" x14ac:dyDescent="0.2">
      <c r="F3394" s="207"/>
      <c r="G3394" s="208"/>
      <c r="H3394" s="19" t="s">
        <v>1053</v>
      </c>
      <c r="I3394" s="228" t="s">
        <v>2692</v>
      </c>
      <c r="J3394" s="221"/>
      <c r="K3394" s="221"/>
      <c r="L3394" s="221"/>
      <c r="M3394" s="221"/>
      <c r="N3394" s="245"/>
      <c r="O3394" s="231"/>
      <c r="P3394" s="209"/>
      <c r="Q3394" s="210"/>
      <c r="R3394" s="209"/>
      <c r="S3394" s="210"/>
      <c r="T3394" s="211"/>
      <c r="U3394" s="211"/>
      <c r="V3394" s="211"/>
      <c r="W3394" s="212"/>
      <c r="X3394" s="212"/>
      <c r="Y3394" s="212"/>
    </row>
    <row r="3395" spans="6:25" s="71" customFormat="1" ht="6" customHeight="1" outlineLevel="4" x14ac:dyDescent="0.2">
      <c r="F3395" s="207"/>
      <c r="G3395" s="208"/>
      <c r="H3395" s="20"/>
      <c r="I3395" s="212"/>
      <c r="J3395" s="208"/>
      <c r="K3395" s="213"/>
      <c r="L3395" s="214"/>
      <c r="M3395" s="213"/>
      <c r="N3395" s="241"/>
      <c r="O3395" s="214"/>
      <c r="P3395" s="209"/>
      <c r="Q3395" s="210"/>
      <c r="R3395" s="209"/>
      <c r="S3395" s="210"/>
      <c r="T3395" s="211"/>
      <c r="U3395" s="211"/>
      <c r="V3395" s="211"/>
      <c r="W3395" s="212"/>
      <c r="X3395" s="212"/>
      <c r="Y3395" s="212"/>
    </row>
    <row r="3396" spans="6:25" s="81" customFormat="1" ht="11.25" outlineLevel="5" x14ac:dyDescent="0.2">
      <c r="F3396" s="82"/>
      <c r="G3396" s="83"/>
      <c r="H3396" s="21" t="str">
        <f>IF(AND(H3395&lt;&gt;"Výkaz výměr:",I3395=""),"Výkaz výměr:","")</f>
        <v>Výkaz výměr:</v>
      </c>
      <c r="I3396" s="84" t="s">
        <v>1233</v>
      </c>
      <c r="J3396" s="215"/>
      <c r="L3396" s="85"/>
      <c r="M3396" s="216">
        <v>0</v>
      </c>
      <c r="N3396" s="244"/>
      <c r="O3396" s="85"/>
      <c r="P3396" s="86"/>
      <c r="Q3396" s="85"/>
      <c r="R3396" s="85"/>
      <c r="S3396" s="85"/>
      <c r="T3396" s="87" t="s">
        <v>14</v>
      </c>
      <c r="U3396" s="85"/>
      <c r="V3396" s="85"/>
      <c r="W3396" s="88"/>
    </row>
    <row r="3397" spans="6:25" s="81" customFormat="1" ht="11.25" outlineLevel="5" x14ac:dyDescent="0.2">
      <c r="F3397" s="82"/>
      <c r="G3397" s="83"/>
      <c r="H3397" s="21" t="str">
        <f>IF(AND(H3396&lt;&gt;"Výkaz výměr:",I3396=""),"Výkaz výměr:","")</f>
        <v/>
      </c>
      <c r="I3397" s="84" t="s">
        <v>1129</v>
      </c>
      <c r="J3397" s="215"/>
      <c r="L3397" s="85"/>
      <c r="M3397" s="216">
        <v>0</v>
      </c>
      <c r="N3397" s="244"/>
      <c r="O3397" s="85"/>
      <c r="P3397" s="86"/>
      <c r="Q3397" s="85"/>
      <c r="R3397" s="85"/>
      <c r="S3397" s="85"/>
      <c r="T3397" s="87" t="s">
        <v>14</v>
      </c>
      <c r="U3397" s="85"/>
      <c r="V3397" s="85"/>
      <c r="W3397" s="88"/>
    </row>
    <row r="3398" spans="6:25" s="81" customFormat="1" ht="11.25" outlineLevel="5" x14ac:dyDescent="0.2">
      <c r="F3398" s="82"/>
      <c r="G3398" s="83"/>
      <c r="H3398" s="21" t="str">
        <f>IF(AND(H3397&lt;&gt;"Výkaz výměr:",I3397=""),"Výkaz výměr:","")</f>
        <v/>
      </c>
      <c r="I3398" s="84" t="s">
        <v>4</v>
      </c>
      <c r="J3398" s="215"/>
      <c r="L3398" s="85"/>
      <c r="M3398" s="216">
        <v>3</v>
      </c>
      <c r="N3398" s="244"/>
      <c r="O3398" s="85"/>
      <c r="P3398" s="86"/>
      <c r="Q3398" s="85"/>
      <c r="R3398" s="85"/>
      <c r="S3398" s="85"/>
      <c r="T3398" s="87" t="s">
        <v>14</v>
      </c>
      <c r="U3398" s="85"/>
      <c r="V3398" s="85"/>
      <c r="W3398" s="88"/>
    </row>
    <row r="3399" spans="6:25" s="81" customFormat="1" ht="11.25" outlineLevel="5" x14ac:dyDescent="0.2">
      <c r="F3399" s="82"/>
      <c r="G3399" s="83"/>
      <c r="H3399" s="21" t="str">
        <f>IF(AND(H3398&lt;&gt;"Výkaz výměr:",I3398=""),"Výkaz výměr:","")</f>
        <v/>
      </c>
      <c r="I3399" s="84" t="s">
        <v>1130</v>
      </c>
      <c r="J3399" s="215"/>
      <c r="L3399" s="85"/>
      <c r="M3399" s="216">
        <v>0</v>
      </c>
      <c r="N3399" s="244"/>
      <c r="O3399" s="85"/>
      <c r="P3399" s="86"/>
      <c r="Q3399" s="85"/>
      <c r="R3399" s="85"/>
      <c r="S3399" s="85"/>
      <c r="T3399" s="87" t="s">
        <v>14</v>
      </c>
      <c r="U3399" s="85"/>
      <c r="V3399" s="85"/>
      <c r="W3399" s="88"/>
    </row>
    <row r="3400" spans="6:25" s="81" customFormat="1" ht="11.25" outlineLevel="5" x14ac:dyDescent="0.2">
      <c r="F3400" s="82"/>
      <c r="G3400" s="83"/>
      <c r="H3400" s="21" t="str">
        <f>IF(AND(H3399&lt;&gt;"Výkaz výměr:",I3399=""),"Výkaz výměr:","")</f>
        <v/>
      </c>
      <c r="I3400" s="84" t="s">
        <v>4</v>
      </c>
      <c r="J3400" s="215"/>
      <c r="L3400" s="85"/>
      <c r="M3400" s="216">
        <v>3</v>
      </c>
      <c r="N3400" s="244"/>
      <c r="O3400" s="85"/>
      <c r="P3400" s="86"/>
      <c r="Q3400" s="85"/>
      <c r="R3400" s="85"/>
      <c r="S3400" s="85"/>
      <c r="T3400" s="87" t="s">
        <v>14</v>
      </c>
      <c r="U3400" s="85"/>
      <c r="V3400" s="85"/>
      <c r="W3400" s="88"/>
    </row>
    <row r="3401" spans="6:25" s="205" customFormat="1" ht="12" outlineLevel="4" x14ac:dyDescent="0.2">
      <c r="F3401" s="72">
        <v>333</v>
      </c>
      <c r="G3401" s="73" t="s">
        <v>34</v>
      </c>
      <c r="H3401" s="74" t="s">
        <v>759</v>
      </c>
      <c r="I3401" s="75" t="s">
        <v>2803</v>
      </c>
      <c r="J3401" s="73" t="s">
        <v>15</v>
      </c>
      <c r="K3401" s="76">
        <v>16.2</v>
      </c>
      <c r="L3401" s="77">
        <v>0</v>
      </c>
      <c r="M3401" s="206">
        <v>16.2</v>
      </c>
      <c r="N3401" s="232"/>
      <c r="O3401" s="77">
        <f>M3401*N3401</f>
        <v>0</v>
      </c>
      <c r="P3401" s="79">
        <v>2.4499999999999999E-3</v>
      </c>
      <c r="Q3401" s="80">
        <f>M3401*P3401</f>
        <v>3.9689999999999996E-2</v>
      </c>
      <c r="R3401" s="79"/>
      <c r="S3401" s="80">
        <f>M3401*R3401</f>
        <v>0</v>
      </c>
      <c r="T3401" s="78">
        <v>15</v>
      </c>
      <c r="U3401" s="78">
        <f>O3401*(T3401/100)</f>
        <v>0</v>
      </c>
      <c r="V3401" s="78">
        <f>O3401+U3401</f>
        <v>0</v>
      </c>
      <c r="W3401" s="75"/>
      <c r="X3401" s="96" t="s">
        <v>1162</v>
      </c>
      <c r="Y3401" s="96">
        <v>1</v>
      </c>
    </row>
    <row r="3402" spans="6:25" s="71" customFormat="1" ht="45" outlineLevel="4" x14ac:dyDescent="0.2">
      <c r="F3402" s="207"/>
      <c r="G3402" s="208"/>
      <c r="H3402" s="19" t="s">
        <v>1053</v>
      </c>
      <c r="I3402" s="228" t="s">
        <v>3364</v>
      </c>
      <c r="J3402" s="221"/>
      <c r="K3402" s="221"/>
      <c r="L3402" s="221"/>
      <c r="M3402" s="221"/>
      <c r="N3402" s="245"/>
      <c r="O3402" s="231"/>
      <c r="P3402" s="209"/>
      <c r="Q3402" s="210"/>
      <c r="R3402" s="209"/>
      <c r="S3402" s="210"/>
      <c r="T3402" s="211"/>
      <c r="U3402" s="211"/>
      <c r="V3402" s="211"/>
      <c r="W3402" s="212"/>
      <c r="X3402" s="212"/>
      <c r="Y3402" s="212"/>
    </row>
    <row r="3403" spans="6:25" s="71" customFormat="1" ht="6" customHeight="1" outlineLevel="4" x14ac:dyDescent="0.2">
      <c r="F3403" s="207"/>
      <c r="G3403" s="208"/>
      <c r="H3403" s="20"/>
      <c r="I3403" s="212"/>
      <c r="J3403" s="208"/>
      <c r="K3403" s="213"/>
      <c r="L3403" s="214"/>
      <c r="M3403" s="213"/>
      <c r="N3403" s="241"/>
      <c r="O3403" s="214"/>
      <c r="P3403" s="209"/>
      <c r="Q3403" s="210"/>
      <c r="R3403" s="209"/>
      <c r="S3403" s="210"/>
      <c r="T3403" s="211"/>
      <c r="U3403" s="211"/>
      <c r="V3403" s="211"/>
      <c r="W3403" s="212"/>
      <c r="X3403" s="212"/>
      <c r="Y3403" s="212"/>
    </row>
    <row r="3404" spans="6:25" s="81" customFormat="1" ht="11.25" outlineLevel="5" x14ac:dyDescent="0.2">
      <c r="F3404" s="82"/>
      <c r="G3404" s="83"/>
      <c r="H3404" s="21" t="str">
        <f>IF(AND(H3403&lt;&gt;"Výkaz výměr:",I3403=""),"Výkaz výměr:","")</f>
        <v>Výkaz výměr:</v>
      </c>
      <c r="I3404" s="84" t="s">
        <v>2394</v>
      </c>
      <c r="J3404" s="215"/>
      <c r="L3404" s="85"/>
      <c r="M3404" s="216">
        <v>0</v>
      </c>
      <c r="N3404" s="244"/>
      <c r="O3404" s="85"/>
      <c r="P3404" s="86"/>
      <c r="Q3404" s="85"/>
      <c r="R3404" s="85"/>
      <c r="S3404" s="85"/>
      <c r="T3404" s="87" t="s">
        <v>14</v>
      </c>
      <c r="U3404" s="85"/>
      <c r="V3404" s="85"/>
      <c r="W3404" s="88"/>
    </row>
    <row r="3405" spans="6:25" s="81" customFormat="1" ht="11.25" outlineLevel="5" x14ac:dyDescent="0.2">
      <c r="F3405" s="82"/>
      <c r="G3405" s="83"/>
      <c r="H3405" s="21" t="str">
        <f>IF(AND(H3404&lt;&gt;"Výkaz výměr:",I3404=""),"Výkaz výměr:","")</f>
        <v/>
      </c>
      <c r="I3405" s="84" t="s">
        <v>941</v>
      </c>
      <c r="J3405" s="215"/>
      <c r="L3405" s="85"/>
      <c r="M3405" s="216">
        <v>0</v>
      </c>
      <c r="N3405" s="244"/>
      <c r="O3405" s="85"/>
      <c r="P3405" s="86"/>
      <c r="Q3405" s="85"/>
      <c r="R3405" s="85"/>
      <c r="S3405" s="85"/>
      <c r="T3405" s="87" t="s">
        <v>14</v>
      </c>
      <c r="U3405" s="85"/>
      <c r="V3405" s="85"/>
      <c r="W3405" s="88"/>
    </row>
    <row r="3406" spans="6:25" s="81" customFormat="1" ht="11.25" outlineLevel="5" x14ac:dyDescent="0.2">
      <c r="F3406" s="82"/>
      <c r="G3406" s="83"/>
      <c r="H3406" s="21" t="str">
        <f>IF(AND(H3405&lt;&gt;"Výkaz výměr:",I3405=""),"Výkaz výměr:","")</f>
        <v/>
      </c>
      <c r="I3406" s="84" t="s">
        <v>131</v>
      </c>
      <c r="J3406" s="215"/>
      <c r="L3406" s="85"/>
      <c r="M3406" s="216">
        <v>16.2</v>
      </c>
      <c r="N3406" s="244"/>
      <c r="O3406" s="85"/>
      <c r="P3406" s="86"/>
      <c r="Q3406" s="85"/>
      <c r="R3406" s="85"/>
      <c r="S3406" s="85"/>
      <c r="T3406" s="87" t="s">
        <v>14</v>
      </c>
      <c r="U3406" s="85"/>
      <c r="V3406" s="85"/>
      <c r="W3406" s="88"/>
    </row>
    <row r="3407" spans="6:25" s="205" customFormat="1" ht="24" outlineLevel="4" x14ac:dyDescent="0.2">
      <c r="F3407" s="72">
        <v>334</v>
      </c>
      <c r="G3407" s="73" t="s">
        <v>34</v>
      </c>
      <c r="H3407" s="74" t="s">
        <v>760</v>
      </c>
      <c r="I3407" s="75" t="s">
        <v>3069</v>
      </c>
      <c r="J3407" s="73" t="s">
        <v>116</v>
      </c>
      <c r="K3407" s="76">
        <v>2</v>
      </c>
      <c r="L3407" s="77">
        <v>0</v>
      </c>
      <c r="M3407" s="206">
        <v>2</v>
      </c>
      <c r="N3407" s="232"/>
      <c r="O3407" s="77">
        <f>M3407*N3407</f>
        <v>0</v>
      </c>
      <c r="P3407" s="79">
        <v>3.2000000000000003E-4</v>
      </c>
      <c r="Q3407" s="80">
        <f>M3407*P3407</f>
        <v>6.4000000000000005E-4</v>
      </c>
      <c r="R3407" s="79"/>
      <c r="S3407" s="80">
        <f>M3407*R3407</f>
        <v>0</v>
      </c>
      <c r="T3407" s="78">
        <v>15</v>
      </c>
      <c r="U3407" s="78">
        <f>O3407*(T3407/100)</f>
        <v>0</v>
      </c>
      <c r="V3407" s="78">
        <f>O3407+U3407</f>
        <v>0</v>
      </c>
      <c r="W3407" s="75"/>
      <c r="X3407" s="96" t="s">
        <v>1162</v>
      </c>
      <c r="Y3407" s="96">
        <v>1</v>
      </c>
    </row>
    <row r="3408" spans="6:25" s="71" customFormat="1" ht="56.25" outlineLevel="4" x14ac:dyDescent="0.2">
      <c r="F3408" s="207"/>
      <c r="G3408" s="208"/>
      <c r="H3408" s="19" t="s">
        <v>1053</v>
      </c>
      <c r="I3408" s="228" t="s">
        <v>3524</v>
      </c>
      <c r="J3408" s="221"/>
      <c r="K3408" s="221"/>
      <c r="L3408" s="221"/>
      <c r="M3408" s="221"/>
      <c r="N3408" s="245"/>
      <c r="O3408" s="231"/>
      <c r="P3408" s="209"/>
      <c r="Q3408" s="210"/>
      <c r="R3408" s="209"/>
      <c r="S3408" s="210"/>
      <c r="T3408" s="211"/>
      <c r="U3408" s="211"/>
      <c r="V3408" s="211"/>
      <c r="W3408" s="212"/>
      <c r="X3408" s="212"/>
      <c r="Y3408" s="212"/>
    </row>
    <row r="3409" spans="6:25" s="71" customFormat="1" ht="6" customHeight="1" outlineLevel="4" x14ac:dyDescent="0.2">
      <c r="F3409" s="207"/>
      <c r="G3409" s="208"/>
      <c r="H3409" s="20"/>
      <c r="I3409" s="212"/>
      <c r="J3409" s="208"/>
      <c r="K3409" s="213"/>
      <c r="L3409" s="214"/>
      <c r="M3409" s="213"/>
      <c r="N3409" s="241"/>
      <c r="O3409" s="214"/>
      <c r="P3409" s="209"/>
      <c r="Q3409" s="210"/>
      <c r="R3409" s="209"/>
      <c r="S3409" s="210"/>
      <c r="T3409" s="211"/>
      <c r="U3409" s="211"/>
      <c r="V3409" s="211"/>
      <c r="W3409" s="212"/>
      <c r="X3409" s="212"/>
      <c r="Y3409" s="212"/>
    </row>
    <row r="3410" spans="6:25" s="81" customFormat="1" ht="11.25" outlineLevel="5" x14ac:dyDescent="0.2">
      <c r="F3410" s="82"/>
      <c r="G3410" s="83"/>
      <c r="H3410" s="21" t="str">
        <f>IF(AND(H3409&lt;&gt;"Výkaz výměr:",I3409=""),"Výkaz výměr:","")</f>
        <v>Výkaz výměr:</v>
      </c>
      <c r="I3410" s="84" t="s">
        <v>2394</v>
      </c>
      <c r="J3410" s="215"/>
      <c r="L3410" s="85"/>
      <c r="M3410" s="216">
        <v>0</v>
      </c>
      <c r="N3410" s="244"/>
      <c r="O3410" s="85"/>
      <c r="P3410" s="86"/>
      <c r="Q3410" s="85"/>
      <c r="R3410" s="85"/>
      <c r="S3410" s="85"/>
      <c r="T3410" s="87" t="s">
        <v>14</v>
      </c>
      <c r="U3410" s="85"/>
      <c r="V3410" s="85"/>
      <c r="W3410" s="88"/>
    </row>
    <row r="3411" spans="6:25" s="81" customFormat="1" ht="11.25" outlineLevel="5" x14ac:dyDescent="0.2">
      <c r="F3411" s="82"/>
      <c r="G3411" s="83"/>
      <c r="H3411" s="21" t="str">
        <f>IF(AND(H3410&lt;&gt;"Výkaz výměr:",I3410=""),"Výkaz výměr:","")</f>
        <v/>
      </c>
      <c r="I3411" s="84" t="s">
        <v>942</v>
      </c>
      <c r="J3411" s="215"/>
      <c r="L3411" s="85"/>
      <c r="M3411" s="216">
        <v>0</v>
      </c>
      <c r="N3411" s="244"/>
      <c r="O3411" s="85"/>
      <c r="P3411" s="86"/>
      <c r="Q3411" s="85"/>
      <c r="R3411" s="85"/>
      <c r="S3411" s="85"/>
      <c r="T3411" s="87" t="s">
        <v>14</v>
      </c>
      <c r="U3411" s="85"/>
      <c r="V3411" s="85"/>
      <c r="W3411" s="88"/>
    </row>
    <row r="3412" spans="6:25" s="81" customFormat="1" ht="11.25" outlineLevel="5" x14ac:dyDescent="0.2">
      <c r="F3412" s="82"/>
      <c r="G3412" s="83"/>
      <c r="H3412" s="21" t="str">
        <f>IF(AND(H3411&lt;&gt;"Výkaz výměr:",I3411=""),"Výkaz výměr:","")</f>
        <v/>
      </c>
      <c r="I3412" s="84" t="s">
        <v>3</v>
      </c>
      <c r="J3412" s="215"/>
      <c r="L3412" s="85"/>
      <c r="M3412" s="216">
        <v>2</v>
      </c>
      <c r="N3412" s="244"/>
      <c r="O3412" s="85"/>
      <c r="P3412" s="86"/>
      <c r="Q3412" s="85"/>
      <c r="R3412" s="85"/>
      <c r="S3412" s="85"/>
      <c r="T3412" s="87" t="s">
        <v>14</v>
      </c>
      <c r="U3412" s="85"/>
      <c r="V3412" s="85"/>
      <c r="W3412" s="88"/>
    </row>
    <row r="3413" spans="6:25" s="205" customFormat="1" ht="24" outlineLevel="4" x14ac:dyDescent="0.2">
      <c r="F3413" s="72">
        <v>335</v>
      </c>
      <c r="G3413" s="73" t="s">
        <v>34</v>
      </c>
      <c r="H3413" s="74" t="s">
        <v>761</v>
      </c>
      <c r="I3413" s="75" t="s">
        <v>3086</v>
      </c>
      <c r="J3413" s="73" t="s">
        <v>15</v>
      </c>
      <c r="K3413" s="76">
        <v>6</v>
      </c>
      <c r="L3413" s="77">
        <v>0</v>
      </c>
      <c r="M3413" s="206">
        <v>6</v>
      </c>
      <c r="N3413" s="232"/>
      <c r="O3413" s="77">
        <f>M3413*N3413</f>
        <v>0</v>
      </c>
      <c r="P3413" s="79">
        <v>1.7099999999999999E-3</v>
      </c>
      <c r="Q3413" s="80">
        <f>M3413*P3413</f>
        <v>1.026E-2</v>
      </c>
      <c r="R3413" s="79"/>
      <c r="S3413" s="80">
        <f>M3413*R3413</f>
        <v>0</v>
      </c>
      <c r="T3413" s="78">
        <v>15</v>
      </c>
      <c r="U3413" s="78">
        <f>O3413*(T3413/100)</f>
        <v>0</v>
      </c>
      <c r="V3413" s="78">
        <f>O3413+U3413</f>
        <v>0</v>
      </c>
      <c r="W3413" s="75"/>
      <c r="X3413" s="96" t="s">
        <v>1162</v>
      </c>
      <c r="Y3413" s="96">
        <v>1</v>
      </c>
    </row>
    <row r="3414" spans="6:25" s="71" customFormat="1" ht="45" outlineLevel="4" x14ac:dyDescent="0.2">
      <c r="F3414" s="207"/>
      <c r="G3414" s="208"/>
      <c r="H3414" s="19" t="s">
        <v>1053</v>
      </c>
      <c r="I3414" s="228" t="s">
        <v>3398</v>
      </c>
      <c r="J3414" s="221"/>
      <c r="K3414" s="221"/>
      <c r="L3414" s="221"/>
      <c r="M3414" s="221"/>
      <c r="N3414" s="245"/>
      <c r="O3414" s="231"/>
      <c r="P3414" s="209"/>
      <c r="Q3414" s="210"/>
      <c r="R3414" s="209"/>
      <c r="S3414" s="210"/>
      <c r="T3414" s="211"/>
      <c r="U3414" s="211"/>
      <c r="V3414" s="211"/>
      <c r="W3414" s="212"/>
      <c r="X3414" s="212"/>
      <c r="Y3414" s="212"/>
    </row>
    <row r="3415" spans="6:25" s="71" customFormat="1" ht="6" customHeight="1" outlineLevel="4" x14ac:dyDescent="0.2">
      <c r="F3415" s="207"/>
      <c r="G3415" s="208"/>
      <c r="H3415" s="20"/>
      <c r="I3415" s="212"/>
      <c r="J3415" s="208"/>
      <c r="K3415" s="213"/>
      <c r="L3415" s="214"/>
      <c r="M3415" s="213"/>
      <c r="N3415" s="241"/>
      <c r="O3415" s="214"/>
      <c r="P3415" s="209"/>
      <c r="Q3415" s="210"/>
      <c r="R3415" s="209"/>
      <c r="S3415" s="210"/>
      <c r="T3415" s="211"/>
      <c r="U3415" s="211"/>
      <c r="V3415" s="211"/>
      <c r="W3415" s="212"/>
      <c r="X3415" s="212"/>
      <c r="Y3415" s="212"/>
    </row>
    <row r="3416" spans="6:25" s="81" customFormat="1" ht="11.25" outlineLevel="5" x14ac:dyDescent="0.2">
      <c r="F3416" s="82"/>
      <c r="G3416" s="83"/>
      <c r="H3416" s="21" t="str">
        <f>IF(AND(H3415&lt;&gt;"Výkaz výměr:",I3415=""),"Výkaz výměr:","")</f>
        <v>Výkaz výměr:</v>
      </c>
      <c r="I3416" s="84" t="s">
        <v>2394</v>
      </c>
      <c r="J3416" s="215"/>
      <c r="L3416" s="85"/>
      <c r="M3416" s="216">
        <v>0</v>
      </c>
      <c r="N3416" s="244"/>
      <c r="O3416" s="85"/>
      <c r="P3416" s="86"/>
      <c r="Q3416" s="85"/>
      <c r="R3416" s="85"/>
      <c r="S3416" s="85"/>
      <c r="T3416" s="87" t="s">
        <v>14</v>
      </c>
      <c r="U3416" s="85"/>
      <c r="V3416" s="85"/>
      <c r="W3416" s="88"/>
    </row>
    <row r="3417" spans="6:25" s="81" customFormat="1" ht="11.25" outlineLevel="5" x14ac:dyDescent="0.2">
      <c r="F3417" s="82"/>
      <c r="G3417" s="83"/>
      <c r="H3417" s="21" t="str">
        <f>IF(AND(H3416&lt;&gt;"Výkaz výměr:",I3416=""),"Výkaz výměr:","")</f>
        <v/>
      </c>
      <c r="I3417" s="84" t="s">
        <v>943</v>
      </c>
      <c r="J3417" s="215"/>
      <c r="L3417" s="85"/>
      <c r="M3417" s="216">
        <v>0</v>
      </c>
      <c r="N3417" s="244"/>
      <c r="O3417" s="85"/>
      <c r="P3417" s="86"/>
      <c r="Q3417" s="85"/>
      <c r="R3417" s="85"/>
      <c r="S3417" s="85"/>
      <c r="T3417" s="87" t="s">
        <v>14</v>
      </c>
      <c r="U3417" s="85"/>
      <c r="V3417" s="85"/>
      <c r="W3417" s="88"/>
    </row>
    <row r="3418" spans="6:25" s="81" customFormat="1" ht="11.25" outlineLevel="5" x14ac:dyDescent="0.2">
      <c r="F3418" s="82"/>
      <c r="G3418" s="83"/>
      <c r="H3418" s="21" t="str">
        <f>IF(AND(H3417&lt;&gt;"Výkaz výměr:",I3417=""),"Výkaz výměr:","")</f>
        <v/>
      </c>
      <c r="I3418" s="84" t="s">
        <v>64</v>
      </c>
      <c r="J3418" s="215"/>
      <c r="L3418" s="85"/>
      <c r="M3418" s="216">
        <v>6</v>
      </c>
      <c r="N3418" s="244"/>
      <c r="O3418" s="85"/>
      <c r="P3418" s="86"/>
      <c r="Q3418" s="85"/>
      <c r="R3418" s="85"/>
      <c r="S3418" s="85"/>
      <c r="T3418" s="87" t="s">
        <v>14</v>
      </c>
      <c r="U3418" s="85"/>
      <c r="V3418" s="85"/>
      <c r="W3418" s="88"/>
    </row>
    <row r="3419" spans="6:25" s="205" customFormat="1" ht="12" outlineLevel="4" x14ac:dyDescent="0.2">
      <c r="F3419" s="72">
        <v>336</v>
      </c>
      <c r="G3419" s="73" t="s">
        <v>34</v>
      </c>
      <c r="H3419" s="74" t="s">
        <v>893</v>
      </c>
      <c r="I3419" s="75" t="s">
        <v>2937</v>
      </c>
      <c r="J3419" s="73" t="s">
        <v>16</v>
      </c>
      <c r="K3419" s="76">
        <v>5.0589999999999996E-2</v>
      </c>
      <c r="L3419" s="77">
        <v>0</v>
      </c>
      <c r="M3419" s="206">
        <v>5.0589999999999996E-2</v>
      </c>
      <c r="N3419" s="232"/>
      <c r="O3419" s="77">
        <f>M3419*N3419</f>
        <v>0</v>
      </c>
      <c r="P3419" s="79"/>
      <c r="Q3419" s="80">
        <f>M3419*P3419</f>
        <v>0</v>
      </c>
      <c r="R3419" s="79"/>
      <c r="S3419" s="80">
        <f>M3419*R3419</f>
        <v>0</v>
      </c>
      <c r="T3419" s="78">
        <v>15</v>
      </c>
      <c r="U3419" s="78">
        <f>O3419*(T3419/100)</f>
        <v>0</v>
      </c>
      <c r="V3419" s="78">
        <f>O3419+U3419</f>
        <v>0</v>
      </c>
      <c r="W3419" s="75" t="s">
        <v>1942</v>
      </c>
      <c r="X3419" s="96" t="s">
        <v>1162</v>
      </c>
      <c r="Y3419" s="96">
        <v>1</v>
      </c>
    </row>
    <row r="3420" spans="6:25" s="71" customFormat="1" ht="56.25" outlineLevel="4" x14ac:dyDescent="0.2">
      <c r="F3420" s="207"/>
      <c r="G3420" s="208"/>
      <c r="H3420" s="19" t="s">
        <v>1053</v>
      </c>
      <c r="I3420" s="228" t="s">
        <v>3579</v>
      </c>
      <c r="J3420" s="221"/>
      <c r="K3420" s="221"/>
      <c r="L3420" s="221"/>
      <c r="M3420" s="221"/>
      <c r="N3420" s="245"/>
      <c r="O3420" s="231"/>
      <c r="P3420" s="209"/>
      <c r="Q3420" s="210"/>
      <c r="R3420" s="209"/>
      <c r="S3420" s="210"/>
      <c r="T3420" s="211"/>
      <c r="U3420" s="211"/>
      <c r="V3420" s="211"/>
      <c r="W3420" s="212"/>
      <c r="X3420" s="212"/>
      <c r="Y3420" s="212"/>
    </row>
    <row r="3421" spans="6:25" s="71" customFormat="1" ht="6" customHeight="1" outlineLevel="4" x14ac:dyDescent="0.2">
      <c r="F3421" s="207"/>
      <c r="G3421" s="208"/>
      <c r="H3421" s="20"/>
      <c r="I3421" s="212"/>
      <c r="J3421" s="208"/>
      <c r="K3421" s="213"/>
      <c r="L3421" s="214"/>
      <c r="M3421" s="213"/>
      <c r="N3421" s="241"/>
      <c r="O3421" s="214"/>
      <c r="P3421" s="209"/>
      <c r="Q3421" s="210"/>
      <c r="R3421" s="209"/>
      <c r="S3421" s="210"/>
      <c r="T3421" s="211"/>
      <c r="U3421" s="211"/>
      <c r="V3421" s="211"/>
      <c r="W3421" s="212"/>
      <c r="X3421" s="212"/>
      <c r="Y3421" s="212"/>
    </row>
    <row r="3422" spans="6:25" s="205" customFormat="1" ht="12" outlineLevel="4" x14ac:dyDescent="0.2">
      <c r="F3422" s="72">
        <v>337</v>
      </c>
      <c r="G3422" s="73" t="s">
        <v>34</v>
      </c>
      <c r="H3422" s="74" t="s">
        <v>894</v>
      </c>
      <c r="I3422" s="75" t="s">
        <v>2896</v>
      </c>
      <c r="J3422" s="73" t="s">
        <v>16</v>
      </c>
      <c r="K3422" s="76">
        <v>5.0589999999999996E-2</v>
      </c>
      <c r="L3422" s="77">
        <v>0</v>
      </c>
      <c r="M3422" s="206">
        <v>5.0589999999999996E-2</v>
      </c>
      <c r="N3422" s="232"/>
      <c r="O3422" s="77">
        <f>M3422*N3422</f>
        <v>0</v>
      </c>
      <c r="P3422" s="79"/>
      <c r="Q3422" s="80">
        <f>M3422*P3422</f>
        <v>0</v>
      </c>
      <c r="R3422" s="79"/>
      <c r="S3422" s="80">
        <f>M3422*R3422</f>
        <v>0</v>
      </c>
      <c r="T3422" s="78">
        <v>15</v>
      </c>
      <c r="U3422" s="78">
        <f>O3422*(T3422/100)</f>
        <v>0</v>
      </c>
      <c r="V3422" s="78">
        <f>O3422+U3422</f>
        <v>0</v>
      </c>
      <c r="W3422" s="75" t="s">
        <v>1942</v>
      </c>
      <c r="X3422" s="96" t="s">
        <v>1162</v>
      </c>
      <c r="Y3422" s="96">
        <v>1</v>
      </c>
    </row>
    <row r="3423" spans="6:25" s="71" customFormat="1" ht="56.25" outlineLevel="4" x14ac:dyDescent="0.2">
      <c r="F3423" s="207"/>
      <c r="G3423" s="208"/>
      <c r="H3423" s="19" t="s">
        <v>1053</v>
      </c>
      <c r="I3423" s="228" t="s">
        <v>3609</v>
      </c>
      <c r="J3423" s="221"/>
      <c r="K3423" s="221"/>
      <c r="L3423" s="221"/>
      <c r="M3423" s="221"/>
      <c r="N3423" s="245"/>
      <c r="O3423" s="231"/>
      <c r="P3423" s="209"/>
      <c r="Q3423" s="210"/>
      <c r="R3423" s="209"/>
      <c r="S3423" s="210"/>
      <c r="T3423" s="211"/>
      <c r="U3423" s="211"/>
      <c r="V3423" s="211"/>
      <c r="W3423" s="212"/>
      <c r="X3423" s="212"/>
      <c r="Y3423" s="212"/>
    </row>
    <row r="3424" spans="6:25" s="71" customFormat="1" ht="6" customHeight="1" outlineLevel="4" x14ac:dyDescent="0.2">
      <c r="F3424" s="207"/>
      <c r="G3424" s="208"/>
      <c r="H3424" s="20"/>
      <c r="I3424" s="212"/>
      <c r="J3424" s="208"/>
      <c r="K3424" s="213"/>
      <c r="L3424" s="214"/>
      <c r="M3424" s="213"/>
      <c r="N3424" s="241"/>
      <c r="O3424" s="214"/>
      <c r="P3424" s="209"/>
      <c r="Q3424" s="210"/>
      <c r="R3424" s="209"/>
      <c r="S3424" s="210"/>
      <c r="T3424" s="211"/>
      <c r="U3424" s="211"/>
      <c r="V3424" s="211"/>
      <c r="W3424" s="212"/>
      <c r="X3424" s="212"/>
      <c r="Y3424" s="212"/>
    </row>
    <row r="3425" spans="6:25" s="6" customFormat="1" ht="12.75" customHeight="1" outlineLevel="4" x14ac:dyDescent="0.2">
      <c r="F3425" s="7"/>
      <c r="G3425" s="8"/>
      <c r="H3425" s="8"/>
      <c r="I3425" s="217"/>
      <c r="J3425" s="218"/>
      <c r="K3425" s="219"/>
      <c r="L3425" s="220"/>
      <c r="M3425" s="219"/>
      <c r="N3425" s="242"/>
      <c r="O3425" s="11"/>
      <c r="P3425" s="12"/>
      <c r="Q3425" s="11"/>
      <c r="R3425" s="11"/>
      <c r="S3425" s="11"/>
      <c r="T3425" s="5" t="s">
        <v>14</v>
      </c>
      <c r="U3425" s="11"/>
      <c r="V3425" s="11"/>
      <c r="W3425" s="11"/>
    </row>
    <row r="3426" spans="6:25" s="6" customFormat="1" ht="12.75" customHeight="1" outlineLevel="3" x14ac:dyDescent="0.2">
      <c r="F3426" s="7"/>
      <c r="G3426" s="8"/>
      <c r="H3426" s="8"/>
      <c r="I3426" s="9"/>
      <c r="J3426" s="8"/>
      <c r="K3426" s="10"/>
      <c r="L3426" s="11"/>
      <c r="M3426" s="10"/>
      <c r="N3426" s="242"/>
      <c r="O3426" s="11"/>
      <c r="P3426" s="12"/>
      <c r="Q3426" s="11"/>
      <c r="R3426" s="11"/>
      <c r="S3426" s="11"/>
      <c r="T3426" s="5" t="s">
        <v>14</v>
      </c>
      <c r="U3426" s="11"/>
      <c r="V3426" s="11"/>
      <c r="W3426" s="11"/>
    </row>
    <row r="3427" spans="6:25" s="49" customFormat="1" ht="18.75" customHeight="1" outlineLevel="2" x14ac:dyDescent="0.2">
      <c r="F3427" s="50"/>
      <c r="G3427" s="51"/>
      <c r="H3427" s="52"/>
      <c r="I3427" s="226" t="s">
        <v>3702</v>
      </c>
      <c r="J3427" s="51"/>
      <c r="K3427" s="53"/>
      <c r="L3427" s="54"/>
      <c r="M3427" s="53"/>
      <c r="N3427" s="238"/>
      <c r="O3427" s="54">
        <f>SUBTOTAL(9,O3428:O3931)</f>
        <v>0</v>
      </c>
      <c r="P3427" s="56"/>
      <c r="Q3427" s="57">
        <f>SUBTOTAL(9,Q3428:Q3931)</f>
        <v>13.38074445191215</v>
      </c>
      <c r="R3427" s="54"/>
      <c r="S3427" s="57">
        <f>SUBTOTAL(9,S3428:S3931)</f>
        <v>2.9581200000000001</v>
      </c>
      <c r="T3427" s="58" t="s">
        <v>14</v>
      </c>
      <c r="U3427" s="55">
        <f>SUBTOTAL(9,U3428:U3931)</f>
        <v>0</v>
      </c>
      <c r="V3427" s="55">
        <f>SUBTOTAL(9,V3428:V3931)</f>
        <v>0</v>
      </c>
      <c r="W3427" s="59"/>
      <c r="Y3427" s="55">
        <f>SUBTOTAL(9,Y3428:Y3931)</f>
        <v>69</v>
      </c>
    </row>
    <row r="3428" spans="6:25" s="60" customFormat="1" ht="16.5" customHeight="1" outlineLevel="3" x14ac:dyDescent="0.2">
      <c r="F3428" s="61"/>
      <c r="G3428" s="62"/>
      <c r="H3428" s="63"/>
      <c r="I3428" s="227" t="s">
        <v>3667</v>
      </c>
      <c r="J3428" s="62"/>
      <c r="K3428" s="64"/>
      <c r="L3428" s="65"/>
      <c r="M3428" s="64"/>
      <c r="N3428" s="239"/>
      <c r="O3428" s="65">
        <f>SUBTOTAL(9,O3429:O3528)</f>
        <v>0</v>
      </c>
      <c r="P3428" s="67"/>
      <c r="Q3428" s="68">
        <f>SUBTOTAL(9,Q3429:Q3528)</f>
        <v>6.7279248000000011</v>
      </c>
      <c r="R3428" s="65"/>
      <c r="S3428" s="68">
        <f>SUBTOTAL(9,S3429:S3528)</f>
        <v>0</v>
      </c>
      <c r="T3428" s="69" t="s">
        <v>14</v>
      </c>
      <c r="U3428" s="66">
        <f>SUBTOTAL(9,U3429:U3528)</f>
        <v>0</v>
      </c>
      <c r="V3428" s="66">
        <f>SUBTOTAL(9,V3429:V3528)</f>
        <v>0</v>
      </c>
      <c r="W3428" s="70"/>
      <c r="Y3428" s="66">
        <f>SUBTOTAL(9,Y3429:Y3528)</f>
        <v>3</v>
      </c>
    </row>
    <row r="3429" spans="6:25" s="205" customFormat="1" ht="12" outlineLevel="4" x14ac:dyDescent="0.2">
      <c r="F3429" s="72">
        <v>338</v>
      </c>
      <c r="G3429" s="73" t="s">
        <v>34</v>
      </c>
      <c r="H3429" s="74" t="s">
        <v>577</v>
      </c>
      <c r="I3429" s="75" t="s">
        <v>2577</v>
      </c>
      <c r="J3429" s="73" t="s">
        <v>38</v>
      </c>
      <c r="K3429" s="76">
        <v>3386.0399999999995</v>
      </c>
      <c r="L3429" s="77">
        <v>0</v>
      </c>
      <c r="M3429" s="206">
        <v>3386.0399999999995</v>
      </c>
      <c r="N3429" s="232"/>
      <c r="O3429" s="77">
        <f>M3429*N3429</f>
        <v>0</v>
      </c>
      <c r="P3429" s="79">
        <v>1.2E-4</v>
      </c>
      <c r="Q3429" s="80">
        <f>M3429*P3429</f>
        <v>0.40632479999999993</v>
      </c>
      <c r="R3429" s="79"/>
      <c r="S3429" s="80">
        <f>M3429*R3429</f>
        <v>0</v>
      </c>
      <c r="T3429" s="78">
        <v>15</v>
      </c>
      <c r="U3429" s="78">
        <f>O3429*(T3429/100)</f>
        <v>0</v>
      </c>
      <c r="V3429" s="78">
        <f>O3429+U3429</f>
        <v>0</v>
      </c>
      <c r="W3429" s="75"/>
      <c r="X3429" s="96" t="s">
        <v>1162</v>
      </c>
      <c r="Y3429" s="96">
        <v>1</v>
      </c>
    </row>
    <row r="3430" spans="6:25" s="71" customFormat="1" ht="45" outlineLevel="4" x14ac:dyDescent="0.2">
      <c r="F3430" s="207"/>
      <c r="G3430" s="208"/>
      <c r="H3430" s="19" t="s">
        <v>1053</v>
      </c>
      <c r="I3430" s="228" t="s">
        <v>3401</v>
      </c>
      <c r="J3430" s="221"/>
      <c r="K3430" s="221"/>
      <c r="L3430" s="221"/>
      <c r="M3430" s="221"/>
      <c r="N3430" s="245"/>
      <c r="O3430" s="231"/>
      <c r="P3430" s="209"/>
      <c r="Q3430" s="210"/>
      <c r="R3430" s="209"/>
      <c r="S3430" s="210"/>
      <c r="T3430" s="211"/>
      <c r="U3430" s="211"/>
      <c r="V3430" s="211"/>
      <c r="W3430" s="212"/>
      <c r="X3430" s="212"/>
      <c r="Y3430" s="212"/>
    </row>
    <row r="3431" spans="6:25" s="71" customFormat="1" ht="6" customHeight="1" outlineLevel="4" x14ac:dyDescent="0.2">
      <c r="F3431" s="207"/>
      <c r="G3431" s="208"/>
      <c r="H3431" s="20"/>
      <c r="I3431" s="212"/>
      <c r="J3431" s="208"/>
      <c r="K3431" s="213"/>
      <c r="L3431" s="214"/>
      <c r="M3431" s="213"/>
      <c r="N3431" s="241"/>
      <c r="O3431" s="214"/>
      <c r="P3431" s="209"/>
      <c r="Q3431" s="210"/>
      <c r="R3431" s="209"/>
      <c r="S3431" s="210"/>
      <c r="T3431" s="211"/>
      <c r="U3431" s="211"/>
      <c r="V3431" s="211"/>
      <c r="W3431" s="212"/>
      <c r="X3431" s="212"/>
      <c r="Y3431" s="212"/>
    </row>
    <row r="3432" spans="6:25" s="81" customFormat="1" ht="11.25" outlineLevel="5" x14ac:dyDescent="0.2">
      <c r="F3432" s="82"/>
      <c r="G3432" s="83"/>
      <c r="H3432" s="21" t="str">
        <f t="shared" ref="H3432:H3456" si="102">IF(AND(H3431&lt;&gt;"Výkaz výměr:",I3431=""),"Výkaz výměr:","")</f>
        <v>Výkaz výměr:</v>
      </c>
      <c r="I3432" s="84" t="s">
        <v>2449</v>
      </c>
      <c r="J3432" s="215"/>
      <c r="L3432" s="85"/>
      <c r="M3432" s="216">
        <v>0</v>
      </c>
      <c r="N3432" s="244"/>
      <c r="O3432" s="85"/>
      <c r="P3432" s="86"/>
      <c r="Q3432" s="85"/>
      <c r="R3432" s="85"/>
      <c r="S3432" s="85"/>
      <c r="T3432" s="87" t="s">
        <v>14</v>
      </c>
      <c r="U3432" s="85"/>
      <c r="V3432" s="85"/>
      <c r="W3432" s="88"/>
    </row>
    <row r="3433" spans="6:25" s="81" customFormat="1" ht="11.25" outlineLevel="5" x14ac:dyDescent="0.2">
      <c r="F3433" s="82"/>
      <c r="G3433" s="83"/>
      <c r="H3433" s="21" t="str">
        <f t="shared" si="102"/>
        <v/>
      </c>
      <c r="I3433" s="84" t="s">
        <v>1129</v>
      </c>
      <c r="J3433" s="215"/>
      <c r="L3433" s="85"/>
      <c r="M3433" s="216">
        <v>0</v>
      </c>
      <c r="N3433" s="244"/>
      <c r="O3433" s="85"/>
      <c r="P3433" s="86"/>
      <c r="Q3433" s="85"/>
      <c r="R3433" s="85"/>
      <c r="S3433" s="85"/>
      <c r="T3433" s="87" t="s">
        <v>14</v>
      </c>
      <c r="U3433" s="85"/>
      <c r="V3433" s="85"/>
      <c r="W3433" s="88"/>
    </row>
    <row r="3434" spans="6:25" s="81" customFormat="1" ht="11.25" outlineLevel="5" x14ac:dyDescent="0.2">
      <c r="F3434" s="82"/>
      <c r="G3434" s="83"/>
      <c r="H3434" s="21" t="str">
        <f t="shared" si="102"/>
        <v/>
      </c>
      <c r="I3434" s="84" t="s">
        <v>1891</v>
      </c>
      <c r="J3434" s="215"/>
      <c r="L3434" s="85"/>
      <c r="M3434" s="216">
        <v>963.9</v>
      </c>
      <c r="N3434" s="244"/>
      <c r="O3434" s="85"/>
      <c r="P3434" s="86"/>
      <c r="Q3434" s="85"/>
      <c r="R3434" s="85"/>
      <c r="S3434" s="85"/>
      <c r="T3434" s="87" t="s">
        <v>14</v>
      </c>
      <c r="U3434" s="85"/>
      <c r="V3434" s="85"/>
      <c r="W3434" s="88"/>
    </row>
    <row r="3435" spans="6:25" s="81" customFormat="1" ht="11.25" outlineLevel="5" x14ac:dyDescent="0.2">
      <c r="F3435" s="82"/>
      <c r="G3435" s="83"/>
      <c r="H3435" s="21" t="str">
        <f t="shared" si="102"/>
        <v/>
      </c>
      <c r="I3435" s="84" t="s">
        <v>1839</v>
      </c>
      <c r="J3435" s="215"/>
      <c r="L3435" s="85"/>
      <c r="M3435" s="216">
        <v>193.8</v>
      </c>
      <c r="N3435" s="244"/>
      <c r="O3435" s="85"/>
      <c r="P3435" s="86"/>
      <c r="Q3435" s="85"/>
      <c r="R3435" s="85"/>
      <c r="S3435" s="85"/>
      <c r="T3435" s="87" t="s">
        <v>14</v>
      </c>
      <c r="U3435" s="85"/>
      <c r="V3435" s="85"/>
      <c r="W3435" s="88"/>
    </row>
    <row r="3436" spans="6:25" s="81" customFormat="1" ht="11.25" outlineLevel="5" x14ac:dyDescent="0.2">
      <c r="F3436" s="82"/>
      <c r="G3436" s="83"/>
      <c r="H3436" s="21" t="str">
        <f t="shared" si="102"/>
        <v/>
      </c>
      <c r="I3436" s="84" t="s">
        <v>1855</v>
      </c>
      <c r="J3436" s="215"/>
      <c r="L3436" s="85"/>
      <c r="M3436" s="216">
        <v>27</v>
      </c>
      <c r="N3436" s="244"/>
      <c r="O3436" s="85"/>
      <c r="P3436" s="86"/>
      <c r="Q3436" s="85"/>
      <c r="R3436" s="85"/>
      <c r="S3436" s="85"/>
      <c r="T3436" s="87" t="s">
        <v>14</v>
      </c>
      <c r="U3436" s="85"/>
      <c r="V3436" s="85"/>
      <c r="W3436" s="88"/>
    </row>
    <row r="3437" spans="6:25" s="81" customFormat="1" ht="11.25" outlineLevel="5" x14ac:dyDescent="0.2">
      <c r="F3437" s="82"/>
      <c r="G3437" s="83"/>
      <c r="H3437" s="21" t="str">
        <f t="shared" si="102"/>
        <v/>
      </c>
      <c r="I3437" s="84" t="s">
        <v>1856</v>
      </c>
      <c r="J3437" s="215"/>
      <c r="L3437" s="85"/>
      <c r="M3437" s="216">
        <v>40.5</v>
      </c>
      <c r="N3437" s="244"/>
      <c r="O3437" s="85"/>
      <c r="P3437" s="86"/>
      <c r="Q3437" s="85"/>
      <c r="R3437" s="85"/>
      <c r="S3437" s="85"/>
      <c r="T3437" s="87" t="s">
        <v>14</v>
      </c>
      <c r="U3437" s="85"/>
      <c r="V3437" s="85"/>
      <c r="W3437" s="88"/>
    </row>
    <row r="3438" spans="6:25" s="81" customFormat="1" ht="11.25" outlineLevel="5" x14ac:dyDescent="0.2">
      <c r="F3438" s="82"/>
      <c r="G3438" s="83"/>
      <c r="H3438" s="21" t="str">
        <f t="shared" si="102"/>
        <v/>
      </c>
      <c r="I3438" s="84" t="s">
        <v>1792</v>
      </c>
      <c r="J3438" s="215"/>
      <c r="L3438" s="85"/>
      <c r="M3438" s="216">
        <v>4.5</v>
      </c>
      <c r="N3438" s="244"/>
      <c r="O3438" s="85"/>
      <c r="P3438" s="86"/>
      <c r="Q3438" s="85"/>
      <c r="R3438" s="85"/>
      <c r="S3438" s="85"/>
      <c r="T3438" s="87" t="s">
        <v>14</v>
      </c>
      <c r="U3438" s="85"/>
      <c r="V3438" s="85"/>
      <c r="W3438" s="88"/>
    </row>
    <row r="3439" spans="6:25" s="81" customFormat="1" ht="11.25" outlineLevel="5" x14ac:dyDescent="0.2">
      <c r="F3439" s="82"/>
      <c r="G3439" s="83"/>
      <c r="H3439" s="21" t="str">
        <f t="shared" si="102"/>
        <v/>
      </c>
      <c r="I3439" s="84" t="s">
        <v>1130</v>
      </c>
      <c r="J3439" s="215"/>
      <c r="L3439" s="85"/>
      <c r="M3439" s="216">
        <v>0</v>
      </c>
      <c r="N3439" s="244"/>
      <c r="O3439" s="85"/>
      <c r="P3439" s="86"/>
      <c r="Q3439" s="85"/>
      <c r="R3439" s="85"/>
      <c r="S3439" s="85"/>
      <c r="T3439" s="87" t="s">
        <v>14</v>
      </c>
      <c r="U3439" s="85"/>
      <c r="V3439" s="85"/>
      <c r="W3439" s="88"/>
    </row>
    <row r="3440" spans="6:25" s="81" customFormat="1" ht="11.25" outlineLevel="5" x14ac:dyDescent="0.2">
      <c r="F3440" s="82"/>
      <c r="G3440" s="83"/>
      <c r="H3440" s="21" t="str">
        <f t="shared" si="102"/>
        <v/>
      </c>
      <c r="I3440" s="84" t="s">
        <v>1892</v>
      </c>
      <c r="J3440" s="215"/>
      <c r="L3440" s="85"/>
      <c r="M3440" s="216">
        <v>1296</v>
      </c>
      <c r="N3440" s="244"/>
      <c r="O3440" s="85"/>
      <c r="P3440" s="86"/>
      <c r="Q3440" s="85"/>
      <c r="R3440" s="85"/>
      <c r="S3440" s="85"/>
      <c r="T3440" s="87" t="s">
        <v>14</v>
      </c>
      <c r="U3440" s="85"/>
      <c r="V3440" s="85"/>
      <c r="W3440" s="88"/>
    </row>
    <row r="3441" spans="6:23" s="81" customFormat="1" ht="11.25" outlineLevel="5" x14ac:dyDescent="0.2">
      <c r="F3441" s="82"/>
      <c r="G3441" s="83"/>
      <c r="H3441" s="21" t="str">
        <f t="shared" si="102"/>
        <v/>
      </c>
      <c r="I3441" s="84" t="s">
        <v>1840</v>
      </c>
      <c r="J3441" s="215"/>
      <c r="L3441" s="85"/>
      <c r="M3441" s="216">
        <v>296.40000000000003</v>
      </c>
      <c r="N3441" s="244"/>
      <c r="O3441" s="85"/>
      <c r="P3441" s="86"/>
      <c r="Q3441" s="85"/>
      <c r="R3441" s="85"/>
      <c r="S3441" s="85"/>
      <c r="T3441" s="87" t="s">
        <v>14</v>
      </c>
      <c r="U3441" s="85"/>
      <c r="V3441" s="85"/>
      <c r="W3441" s="88"/>
    </row>
    <row r="3442" spans="6:23" s="81" customFormat="1" ht="11.25" outlineLevel="5" x14ac:dyDescent="0.2">
      <c r="F3442" s="82"/>
      <c r="G3442" s="83"/>
      <c r="H3442" s="21" t="str">
        <f t="shared" si="102"/>
        <v/>
      </c>
      <c r="I3442" s="84" t="s">
        <v>1841</v>
      </c>
      <c r="J3442" s="215"/>
      <c r="L3442" s="85"/>
      <c r="M3442" s="216">
        <v>162</v>
      </c>
      <c r="N3442" s="244"/>
      <c r="O3442" s="85"/>
      <c r="P3442" s="86"/>
      <c r="Q3442" s="85"/>
      <c r="R3442" s="85"/>
      <c r="S3442" s="85"/>
      <c r="T3442" s="87" t="s">
        <v>14</v>
      </c>
      <c r="U3442" s="85"/>
      <c r="V3442" s="85"/>
      <c r="W3442" s="88"/>
    </row>
    <row r="3443" spans="6:23" s="81" customFormat="1" ht="11.25" outlineLevel="5" x14ac:dyDescent="0.2">
      <c r="F3443" s="82"/>
      <c r="G3443" s="83"/>
      <c r="H3443" s="21" t="str">
        <f t="shared" si="102"/>
        <v/>
      </c>
      <c r="I3443" s="84" t="s">
        <v>1799</v>
      </c>
      <c r="J3443" s="215"/>
      <c r="L3443" s="85"/>
      <c r="M3443" s="216">
        <v>22.8</v>
      </c>
      <c r="N3443" s="244"/>
      <c r="O3443" s="85"/>
      <c r="P3443" s="86"/>
      <c r="Q3443" s="85"/>
      <c r="R3443" s="85"/>
      <c r="S3443" s="85"/>
      <c r="T3443" s="87" t="s">
        <v>14</v>
      </c>
      <c r="U3443" s="85"/>
      <c r="V3443" s="85"/>
      <c r="W3443" s="88"/>
    </row>
    <row r="3444" spans="6:23" s="81" customFormat="1" ht="11.25" outlineLevel="5" x14ac:dyDescent="0.2">
      <c r="F3444" s="82"/>
      <c r="G3444" s="83"/>
      <c r="H3444" s="21" t="str">
        <f t="shared" si="102"/>
        <v/>
      </c>
      <c r="I3444" s="84" t="s">
        <v>1800</v>
      </c>
      <c r="J3444" s="215"/>
      <c r="L3444" s="85"/>
      <c r="M3444" s="216">
        <v>11.4</v>
      </c>
      <c r="N3444" s="244"/>
      <c r="O3444" s="85"/>
      <c r="P3444" s="86"/>
      <c r="Q3444" s="85"/>
      <c r="R3444" s="85"/>
      <c r="S3444" s="85"/>
      <c r="T3444" s="87" t="s">
        <v>14</v>
      </c>
      <c r="U3444" s="85"/>
      <c r="V3444" s="85"/>
      <c r="W3444" s="88"/>
    </row>
    <row r="3445" spans="6:23" s="81" customFormat="1" ht="11.25" outlineLevel="5" x14ac:dyDescent="0.2">
      <c r="F3445" s="82"/>
      <c r="G3445" s="83"/>
      <c r="H3445" s="21" t="str">
        <f t="shared" si="102"/>
        <v/>
      </c>
      <c r="I3445" s="84" t="s">
        <v>1901</v>
      </c>
      <c r="J3445" s="215"/>
      <c r="L3445" s="85"/>
      <c r="M3445" s="216">
        <v>45</v>
      </c>
      <c r="N3445" s="244"/>
      <c r="O3445" s="85"/>
      <c r="P3445" s="86"/>
      <c r="Q3445" s="85"/>
      <c r="R3445" s="85"/>
      <c r="S3445" s="85"/>
      <c r="T3445" s="87" t="s">
        <v>14</v>
      </c>
      <c r="U3445" s="85"/>
      <c r="V3445" s="85"/>
      <c r="W3445" s="88"/>
    </row>
    <row r="3446" spans="6:23" s="81" customFormat="1" ht="11.25" outlineLevel="5" x14ac:dyDescent="0.2">
      <c r="F3446" s="82"/>
      <c r="G3446" s="83"/>
      <c r="H3446" s="21" t="str">
        <f t="shared" si="102"/>
        <v/>
      </c>
      <c r="I3446" s="84" t="s">
        <v>1857</v>
      </c>
      <c r="J3446" s="215"/>
      <c r="L3446" s="85"/>
      <c r="M3446" s="216">
        <v>27</v>
      </c>
      <c r="N3446" s="244"/>
      <c r="O3446" s="85"/>
      <c r="P3446" s="86"/>
      <c r="Q3446" s="85"/>
      <c r="R3446" s="85"/>
      <c r="S3446" s="85"/>
      <c r="T3446" s="87" t="s">
        <v>14</v>
      </c>
      <c r="U3446" s="85"/>
      <c r="V3446" s="85"/>
      <c r="W3446" s="88"/>
    </row>
    <row r="3447" spans="6:23" s="81" customFormat="1" ht="11.25" outlineLevel="5" x14ac:dyDescent="0.2">
      <c r="F3447" s="82"/>
      <c r="G3447" s="83"/>
      <c r="H3447" s="21" t="str">
        <f t="shared" si="102"/>
        <v/>
      </c>
      <c r="I3447" s="84" t="s">
        <v>1791</v>
      </c>
      <c r="J3447" s="215"/>
      <c r="L3447" s="85"/>
      <c r="M3447" s="216">
        <v>4.5</v>
      </c>
      <c r="N3447" s="244"/>
      <c r="O3447" s="85"/>
      <c r="P3447" s="86"/>
      <c r="Q3447" s="85"/>
      <c r="R3447" s="85"/>
      <c r="S3447" s="85"/>
      <c r="T3447" s="87" t="s">
        <v>14</v>
      </c>
      <c r="U3447" s="85"/>
      <c r="V3447" s="85"/>
      <c r="W3447" s="88"/>
    </row>
    <row r="3448" spans="6:23" s="81" customFormat="1" ht="11.25" outlineLevel="5" x14ac:dyDescent="0.2">
      <c r="F3448" s="82"/>
      <c r="G3448" s="83"/>
      <c r="H3448" s="21" t="str">
        <f t="shared" si="102"/>
        <v/>
      </c>
      <c r="I3448" s="84" t="s">
        <v>1131</v>
      </c>
      <c r="J3448" s="215"/>
      <c r="L3448" s="85"/>
      <c r="M3448" s="216">
        <v>0</v>
      </c>
      <c r="N3448" s="244"/>
      <c r="O3448" s="85"/>
      <c r="P3448" s="86"/>
      <c r="Q3448" s="85"/>
      <c r="R3448" s="85"/>
      <c r="S3448" s="85"/>
      <c r="T3448" s="87" t="s">
        <v>14</v>
      </c>
      <c r="U3448" s="85"/>
      <c r="V3448" s="85"/>
      <c r="W3448" s="88"/>
    </row>
    <row r="3449" spans="6:23" s="81" customFormat="1" ht="11.25" outlineLevel="5" x14ac:dyDescent="0.2">
      <c r="F3449" s="82"/>
      <c r="G3449" s="83"/>
      <c r="H3449" s="21" t="str">
        <f t="shared" si="102"/>
        <v/>
      </c>
      <c r="I3449" s="84" t="s">
        <v>1753</v>
      </c>
      <c r="J3449" s="215"/>
      <c r="L3449" s="85"/>
      <c r="M3449" s="216">
        <v>4.32</v>
      </c>
      <c r="N3449" s="244"/>
      <c r="O3449" s="85"/>
      <c r="P3449" s="86"/>
      <c r="Q3449" s="85"/>
      <c r="R3449" s="85"/>
      <c r="S3449" s="85"/>
      <c r="T3449" s="87" t="s">
        <v>14</v>
      </c>
      <c r="U3449" s="85"/>
      <c r="V3449" s="85"/>
      <c r="W3449" s="88"/>
    </row>
    <row r="3450" spans="6:23" s="81" customFormat="1" ht="11.25" outlineLevel="5" x14ac:dyDescent="0.2">
      <c r="F3450" s="82"/>
      <c r="G3450" s="83"/>
      <c r="H3450" s="21" t="str">
        <f t="shared" si="102"/>
        <v/>
      </c>
      <c r="I3450" s="84" t="s">
        <v>2124</v>
      </c>
      <c r="J3450" s="215"/>
      <c r="L3450" s="85"/>
      <c r="M3450" s="216">
        <v>118.52000000000001</v>
      </c>
      <c r="N3450" s="244"/>
      <c r="O3450" s="85"/>
      <c r="P3450" s="86"/>
      <c r="Q3450" s="85"/>
      <c r="R3450" s="85"/>
      <c r="S3450" s="85"/>
      <c r="T3450" s="87" t="s">
        <v>14</v>
      </c>
      <c r="U3450" s="85"/>
      <c r="V3450" s="85"/>
      <c r="W3450" s="88"/>
    </row>
    <row r="3451" spans="6:23" s="81" customFormat="1" ht="11.25" outlineLevel="5" x14ac:dyDescent="0.2">
      <c r="F3451" s="82"/>
      <c r="G3451" s="83"/>
      <c r="H3451" s="21" t="str">
        <f t="shared" si="102"/>
        <v/>
      </c>
      <c r="I3451" s="84" t="s">
        <v>1757</v>
      </c>
      <c r="J3451" s="215"/>
      <c r="L3451" s="85"/>
      <c r="M3451" s="216">
        <v>23.2</v>
      </c>
      <c r="N3451" s="244"/>
      <c r="O3451" s="85"/>
      <c r="P3451" s="86"/>
      <c r="Q3451" s="85"/>
      <c r="R3451" s="85"/>
      <c r="S3451" s="85"/>
      <c r="T3451" s="87" t="s">
        <v>14</v>
      </c>
      <c r="U3451" s="85"/>
      <c r="V3451" s="85"/>
      <c r="W3451" s="88"/>
    </row>
    <row r="3452" spans="6:23" s="81" customFormat="1" ht="11.25" outlineLevel="5" x14ac:dyDescent="0.2">
      <c r="F3452" s="82"/>
      <c r="G3452" s="83"/>
      <c r="H3452" s="21" t="str">
        <f t="shared" si="102"/>
        <v/>
      </c>
      <c r="I3452" s="84" t="s">
        <v>1680</v>
      </c>
      <c r="J3452" s="215"/>
      <c r="L3452" s="85"/>
      <c r="M3452" s="216">
        <v>71</v>
      </c>
      <c r="N3452" s="244"/>
      <c r="O3452" s="85"/>
      <c r="P3452" s="86"/>
      <c r="Q3452" s="85"/>
      <c r="R3452" s="85"/>
      <c r="S3452" s="85"/>
      <c r="T3452" s="87" t="s">
        <v>14</v>
      </c>
      <c r="U3452" s="85"/>
      <c r="V3452" s="85"/>
      <c r="W3452" s="88"/>
    </row>
    <row r="3453" spans="6:23" s="81" customFormat="1" ht="11.25" outlineLevel="5" x14ac:dyDescent="0.2">
      <c r="F3453" s="82"/>
      <c r="G3453" s="83"/>
      <c r="H3453" s="21" t="str">
        <f t="shared" si="102"/>
        <v/>
      </c>
      <c r="I3453" s="84" t="s">
        <v>1806</v>
      </c>
      <c r="J3453" s="215"/>
      <c r="L3453" s="85"/>
      <c r="M3453" s="216">
        <v>20.2</v>
      </c>
      <c r="N3453" s="244"/>
      <c r="O3453" s="85"/>
      <c r="P3453" s="86"/>
      <c r="Q3453" s="85"/>
      <c r="R3453" s="85"/>
      <c r="S3453" s="85"/>
      <c r="T3453" s="87" t="s">
        <v>14</v>
      </c>
      <c r="U3453" s="85"/>
      <c r="V3453" s="85"/>
      <c r="W3453" s="88"/>
    </row>
    <row r="3454" spans="6:23" s="81" customFormat="1" ht="11.25" outlineLevel="5" x14ac:dyDescent="0.2">
      <c r="F3454" s="82"/>
      <c r="G3454" s="83"/>
      <c r="H3454" s="21" t="str">
        <f t="shared" si="102"/>
        <v/>
      </c>
      <c r="I3454" s="84" t="s">
        <v>1807</v>
      </c>
      <c r="J3454" s="215"/>
      <c r="L3454" s="85"/>
      <c r="M3454" s="216">
        <v>10.6</v>
      </c>
      <c r="N3454" s="244"/>
      <c r="O3454" s="85"/>
      <c r="P3454" s="86"/>
      <c r="Q3454" s="85"/>
      <c r="R3454" s="85"/>
      <c r="S3454" s="85"/>
      <c r="T3454" s="87" t="s">
        <v>14</v>
      </c>
      <c r="U3454" s="85"/>
      <c r="V3454" s="85"/>
      <c r="W3454" s="88"/>
    </row>
    <row r="3455" spans="6:23" s="81" customFormat="1" ht="11.25" outlineLevel="5" x14ac:dyDescent="0.2">
      <c r="F3455" s="82"/>
      <c r="G3455" s="83"/>
      <c r="H3455" s="21" t="str">
        <f t="shared" si="102"/>
        <v/>
      </c>
      <c r="I3455" s="84" t="s">
        <v>2021</v>
      </c>
      <c r="J3455" s="215"/>
      <c r="L3455" s="85"/>
      <c r="M3455" s="216">
        <v>19.2</v>
      </c>
      <c r="N3455" s="244"/>
      <c r="O3455" s="85"/>
      <c r="P3455" s="86"/>
      <c r="Q3455" s="85"/>
      <c r="R3455" s="85"/>
      <c r="S3455" s="85"/>
      <c r="T3455" s="87" t="s">
        <v>14</v>
      </c>
      <c r="U3455" s="85"/>
      <c r="V3455" s="85"/>
      <c r="W3455" s="88"/>
    </row>
    <row r="3456" spans="6:23" s="81" customFormat="1" ht="11.25" outlineLevel="5" x14ac:dyDescent="0.2">
      <c r="F3456" s="82"/>
      <c r="G3456" s="83"/>
      <c r="H3456" s="21" t="str">
        <f t="shared" si="102"/>
        <v/>
      </c>
      <c r="I3456" s="84" t="s">
        <v>1794</v>
      </c>
      <c r="J3456" s="215"/>
      <c r="L3456" s="85"/>
      <c r="M3456" s="216">
        <v>24.2</v>
      </c>
      <c r="N3456" s="244"/>
      <c r="O3456" s="85"/>
      <c r="P3456" s="86"/>
      <c r="Q3456" s="85"/>
      <c r="R3456" s="85"/>
      <c r="S3456" s="85"/>
      <c r="T3456" s="87" t="s">
        <v>14</v>
      </c>
      <c r="U3456" s="85"/>
      <c r="V3456" s="85"/>
      <c r="W3456" s="88"/>
    </row>
    <row r="3457" spans="6:25" s="205" customFormat="1" ht="12" outlineLevel="4" x14ac:dyDescent="0.2">
      <c r="F3457" s="72">
        <v>339</v>
      </c>
      <c r="G3457" s="73" t="s">
        <v>34</v>
      </c>
      <c r="H3457" s="74" t="s">
        <v>578</v>
      </c>
      <c r="I3457" s="75" t="s">
        <v>2620</v>
      </c>
      <c r="J3457" s="73" t="s">
        <v>15</v>
      </c>
      <c r="K3457" s="76">
        <v>4214.4000000000005</v>
      </c>
      <c r="L3457" s="77">
        <v>0</v>
      </c>
      <c r="M3457" s="206">
        <v>4214.4000000000005</v>
      </c>
      <c r="N3457" s="232"/>
      <c r="O3457" s="77">
        <f>M3457*N3457</f>
        <v>0</v>
      </c>
      <c r="P3457" s="79"/>
      <c r="Q3457" s="80">
        <f>M3457*P3457</f>
        <v>0</v>
      </c>
      <c r="R3457" s="79"/>
      <c r="S3457" s="80">
        <f>M3457*R3457</f>
        <v>0</v>
      </c>
      <c r="T3457" s="78">
        <v>15</v>
      </c>
      <c r="U3457" s="78">
        <f>O3457*(T3457/100)</f>
        <v>0</v>
      </c>
      <c r="V3457" s="78">
        <f>O3457+U3457</f>
        <v>0</v>
      </c>
      <c r="W3457" s="75"/>
      <c r="X3457" s="96" t="s">
        <v>1162</v>
      </c>
      <c r="Y3457" s="96">
        <v>1</v>
      </c>
    </row>
    <row r="3458" spans="6:25" s="71" customFormat="1" ht="45" outlineLevel="4" x14ac:dyDescent="0.2">
      <c r="F3458" s="207"/>
      <c r="G3458" s="208"/>
      <c r="H3458" s="19" t="s">
        <v>1053</v>
      </c>
      <c r="I3458" s="228" t="s">
        <v>3487</v>
      </c>
      <c r="J3458" s="221"/>
      <c r="K3458" s="221"/>
      <c r="L3458" s="221"/>
      <c r="M3458" s="221"/>
      <c r="N3458" s="245"/>
      <c r="O3458" s="231"/>
      <c r="P3458" s="209"/>
      <c r="Q3458" s="210"/>
      <c r="R3458" s="209"/>
      <c r="S3458" s="210"/>
      <c r="T3458" s="211"/>
      <c r="U3458" s="211"/>
      <c r="V3458" s="211"/>
      <c r="W3458" s="212"/>
      <c r="X3458" s="212"/>
      <c r="Y3458" s="212"/>
    </row>
    <row r="3459" spans="6:25" s="71" customFormat="1" ht="6" customHeight="1" outlineLevel="4" x14ac:dyDescent="0.2">
      <c r="F3459" s="207"/>
      <c r="G3459" s="208"/>
      <c r="H3459" s="20"/>
      <c r="I3459" s="212"/>
      <c r="J3459" s="208"/>
      <c r="K3459" s="213"/>
      <c r="L3459" s="214"/>
      <c r="M3459" s="213"/>
      <c r="N3459" s="241"/>
      <c r="O3459" s="214"/>
      <c r="P3459" s="209"/>
      <c r="Q3459" s="210"/>
      <c r="R3459" s="209"/>
      <c r="S3459" s="210"/>
      <c r="T3459" s="211"/>
      <c r="U3459" s="211"/>
      <c r="V3459" s="211"/>
      <c r="W3459" s="212"/>
      <c r="X3459" s="212"/>
      <c r="Y3459" s="212"/>
    </row>
    <row r="3460" spans="6:25" s="81" customFormat="1" ht="11.25" outlineLevel="5" x14ac:dyDescent="0.2">
      <c r="F3460" s="82"/>
      <c r="G3460" s="83"/>
      <c r="H3460" s="21" t="str">
        <f t="shared" ref="H3460:H3492" si="103">IF(AND(H3459&lt;&gt;"Výkaz výměr:",I3459=""),"Výkaz výměr:","")</f>
        <v>Výkaz výměr:</v>
      </c>
      <c r="I3460" s="84" t="s">
        <v>2399</v>
      </c>
      <c r="J3460" s="215"/>
      <c r="L3460" s="85"/>
      <c r="M3460" s="216">
        <v>0</v>
      </c>
      <c r="N3460" s="244"/>
      <c r="O3460" s="85"/>
      <c r="P3460" s="86"/>
      <c r="Q3460" s="85"/>
      <c r="R3460" s="85"/>
      <c r="S3460" s="85"/>
      <c r="T3460" s="87" t="s">
        <v>14</v>
      </c>
      <c r="U3460" s="85"/>
      <c r="V3460" s="85"/>
      <c r="W3460" s="88"/>
    </row>
    <row r="3461" spans="6:25" s="81" customFormat="1" ht="11.25" outlineLevel="5" x14ac:dyDescent="0.2">
      <c r="F3461" s="82"/>
      <c r="G3461" s="83"/>
      <c r="H3461" s="21" t="str">
        <f t="shared" si="103"/>
        <v/>
      </c>
      <c r="I3461" s="84" t="s">
        <v>1129</v>
      </c>
      <c r="J3461" s="215"/>
      <c r="L3461" s="85"/>
      <c r="M3461" s="216">
        <v>0</v>
      </c>
      <c r="N3461" s="244"/>
      <c r="O3461" s="85"/>
      <c r="P3461" s="86"/>
      <c r="Q3461" s="85"/>
      <c r="R3461" s="85"/>
      <c r="S3461" s="85"/>
      <c r="T3461" s="87" t="s">
        <v>14</v>
      </c>
      <c r="U3461" s="85"/>
      <c r="V3461" s="85"/>
      <c r="W3461" s="88"/>
    </row>
    <row r="3462" spans="6:25" s="81" customFormat="1" ht="11.25" outlineLevel="5" x14ac:dyDescent="0.2">
      <c r="F3462" s="82"/>
      <c r="G3462" s="83"/>
      <c r="H3462" s="21" t="str">
        <f t="shared" si="103"/>
        <v/>
      </c>
      <c r="I3462" s="84" t="s">
        <v>2101</v>
      </c>
      <c r="J3462" s="215"/>
      <c r="L3462" s="85"/>
      <c r="M3462" s="216">
        <v>1098.3700000000001</v>
      </c>
      <c r="N3462" s="244"/>
      <c r="O3462" s="85"/>
      <c r="P3462" s="86"/>
      <c r="Q3462" s="85"/>
      <c r="R3462" s="85"/>
      <c r="S3462" s="85"/>
      <c r="T3462" s="87" t="s">
        <v>14</v>
      </c>
      <c r="U3462" s="85"/>
      <c r="V3462" s="85"/>
      <c r="W3462" s="88"/>
    </row>
    <row r="3463" spans="6:25" s="81" customFormat="1" ht="11.25" outlineLevel="5" x14ac:dyDescent="0.2">
      <c r="F3463" s="82"/>
      <c r="G3463" s="83"/>
      <c r="H3463" s="21" t="str">
        <f t="shared" si="103"/>
        <v/>
      </c>
      <c r="I3463" s="84" t="s">
        <v>2083</v>
      </c>
      <c r="J3463" s="215"/>
      <c r="L3463" s="85"/>
      <c r="M3463" s="216">
        <v>232.22</v>
      </c>
      <c r="N3463" s="244"/>
      <c r="O3463" s="85"/>
      <c r="P3463" s="86"/>
      <c r="Q3463" s="85"/>
      <c r="R3463" s="85"/>
      <c r="S3463" s="85"/>
      <c r="T3463" s="87" t="s">
        <v>14</v>
      </c>
      <c r="U3463" s="85"/>
      <c r="V3463" s="85"/>
      <c r="W3463" s="88"/>
    </row>
    <row r="3464" spans="6:25" s="81" customFormat="1" ht="11.25" outlineLevel="5" x14ac:dyDescent="0.2">
      <c r="F3464" s="82"/>
      <c r="G3464" s="83"/>
      <c r="H3464" s="21" t="str">
        <f t="shared" si="103"/>
        <v/>
      </c>
      <c r="I3464" s="84" t="s">
        <v>1929</v>
      </c>
      <c r="J3464" s="215"/>
      <c r="L3464" s="85"/>
      <c r="M3464" s="216">
        <v>6</v>
      </c>
      <c r="N3464" s="244"/>
      <c r="O3464" s="85"/>
      <c r="P3464" s="86"/>
      <c r="Q3464" s="85"/>
      <c r="R3464" s="85"/>
      <c r="S3464" s="85"/>
      <c r="T3464" s="87" t="s">
        <v>14</v>
      </c>
      <c r="U3464" s="85"/>
      <c r="V3464" s="85"/>
      <c r="W3464" s="88"/>
    </row>
    <row r="3465" spans="6:25" s="81" customFormat="1" ht="11.25" outlineLevel="5" x14ac:dyDescent="0.2">
      <c r="F3465" s="82"/>
      <c r="G3465" s="83"/>
      <c r="H3465" s="21" t="str">
        <f t="shared" si="103"/>
        <v/>
      </c>
      <c r="I3465" s="84" t="s">
        <v>2086</v>
      </c>
      <c r="J3465" s="215"/>
      <c r="L3465" s="85"/>
      <c r="M3465" s="216">
        <v>38.1</v>
      </c>
      <c r="N3465" s="244"/>
      <c r="O3465" s="85"/>
      <c r="P3465" s="86"/>
      <c r="Q3465" s="85"/>
      <c r="R3465" s="85"/>
      <c r="S3465" s="85"/>
      <c r="T3465" s="87" t="s">
        <v>14</v>
      </c>
      <c r="U3465" s="85"/>
      <c r="V3465" s="85"/>
      <c r="W3465" s="88"/>
    </row>
    <row r="3466" spans="6:25" s="81" customFormat="1" ht="11.25" outlineLevel="5" x14ac:dyDescent="0.2">
      <c r="F3466" s="82"/>
      <c r="G3466" s="83"/>
      <c r="H3466" s="21" t="str">
        <f t="shared" si="103"/>
        <v/>
      </c>
      <c r="I3466" s="84" t="s">
        <v>2127</v>
      </c>
      <c r="J3466" s="215"/>
      <c r="L3466" s="85"/>
      <c r="M3466" s="216">
        <v>54.35</v>
      </c>
      <c r="N3466" s="244"/>
      <c r="O3466" s="85"/>
      <c r="P3466" s="86"/>
      <c r="Q3466" s="85"/>
      <c r="R3466" s="85"/>
      <c r="S3466" s="85"/>
      <c r="T3466" s="87" t="s">
        <v>14</v>
      </c>
      <c r="U3466" s="85"/>
      <c r="V3466" s="85"/>
      <c r="W3466" s="88"/>
    </row>
    <row r="3467" spans="6:25" s="81" customFormat="1" ht="11.25" outlineLevel="5" x14ac:dyDescent="0.2">
      <c r="F3467" s="82"/>
      <c r="G3467" s="83"/>
      <c r="H3467" s="21" t="str">
        <f t="shared" si="103"/>
        <v/>
      </c>
      <c r="I3467" s="84" t="s">
        <v>2002</v>
      </c>
      <c r="J3467" s="215"/>
      <c r="L3467" s="85"/>
      <c r="M3467" s="216">
        <v>7.4</v>
      </c>
      <c r="N3467" s="244"/>
      <c r="O3467" s="85"/>
      <c r="P3467" s="86"/>
      <c r="Q3467" s="85"/>
      <c r="R3467" s="85"/>
      <c r="S3467" s="85"/>
      <c r="T3467" s="87" t="s">
        <v>14</v>
      </c>
      <c r="U3467" s="85"/>
      <c r="V3467" s="85"/>
      <c r="W3467" s="88"/>
    </row>
    <row r="3468" spans="6:25" s="81" customFormat="1" ht="11.25" outlineLevel="5" x14ac:dyDescent="0.2">
      <c r="F3468" s="82"/>
      <c r="G3468" s="83"/>
      <c r="H3468" s="21" t="str">
        <f t="shared" si="103"/>
        <v/>
      </c>
      <c r="I3468" s="84" t="s">
        <v>2004</v>
      </c>
      <c r="J3468" s="215"/>
      <c r="L3468" s="85"/>
      <c r="M3468" s="216">
        <v>6</v>
      </c>
      <c r="N3468" s="244"/>
      <c r="O3468" s="85"/>
      <c r="P3468" s="86"/>
      <c r="Q3468" s="85"/>
      <c r="R3468" s="85"/>
      <c r="S3468" s="85"/>
      <c r="T3468" s="87" t="s">
        <v>14</v>
      </c>
      <c r="U3468" s="85"/>
      <c r="V3468" s="85"/>
      <c r="W3468" s="88"/>
    </row>
    <row r="3469" spans="6:25" s="81" customFormat="1" ht="11.25" outlineLevel="5" x14ac:dyDescent="0.2">
      <c r="F3469" s="82"/>
      <c r="G3469" s="83"/>
      <c r="H3469" s="21" t="str">
        <f t="shared" si="103"/>
        <v/>
      </c>
      <c r="I3469" s="84" t="s">
        <v>1130</v>
      </c>
      <c r="J3469" s="215"/>
      <c r="L3469" s="85"/>
      <c r="M3469" s="216">
        <v>0</v>
      </c>
      <c r="N3469" s="244"/>
      <c r="O3469" s="85"/>
      <c r="P3469" s="86"/>
      <c r="Q3469" s="85"/>
      <c r="R3469" s="85"/>
      <c r="S3469" s="85"/>
      <c r="T3469" s="87" t="s">
        <v>14</v>
      </c>
      <c r="U3469" s="85"/>
      <c r="V3469" s="85"/>
      <c r="W3469" s="88"/>
    </row>
    <row r="3470" spans="6:25" s="81" customFormat="1" ht="11.25" outlineLevel="5" x14ac:dyDescent="0.2">
      <c r="F3470" s="82"/>
      <c r="G3470" s="83"/>
      <c r="H3470" s="21" t="str">
        <f t="shared" si="103"/>
        <v/>
      </c>
      <c r="I3470" s="84" t="s">
        <v>2102</v>
      </c>
      <c r="J3470" s="215"/>
      <c r="L3470" s="85"/>
      <c r="M3470" s="216">
        <v>1476.8000000000002</v>
      </c>
      <c r="N3470" s="244"/>
      <c r="O3470" s="85"/>
      <c r="P3470" s="86"/>
      <c r="Q3470" s="85"/>
      <c r="R3470" s="85"/>
      <c r="S3470" s="85"/>
      <c r="T3470" s="87" t="s">
        <v>14</v>
      </c>
      <c r="U3470" s="85"/>
      <c r="V3470" s="85"/>
      <c r="W3470" s="88"/>
    </row>
    <row r="3471" spans="6:25" s="81" customFormat="1" ht="11.25" outlineLevel="5" x14ac:dyDescent="0.2">
      <c r="F3471" s="82"/>
      <c r="G3471" s="83"/>
      <c r="H3471" s="21" t="str">
        <f t="shared" si="103"/>
        <v/>
      </c>
      <c r="I3471" s="84" t="s">
        <v>2084</v>
      </c>
      <c r="J3471" s="215"/>
      <c r="L3471" s="85"/>
      <c r="M3471" s="216">
        <v>355.16</v>
      </c>
      <c r="N3471" s="244"/>
      <c r="O3471" s="85"/>
      <c r="P3471" s="86"/>
      <c r="Q3471" s="85"/>
      <c r="R3471" s="85"/>
      <c r="S3471" s="85"/>
      <c r="T3471" s="87" t="s">
        <v>14</v>
      </c>
      <c r="U3471" s="85"/>
      <c r="V3471" s="85"/>
      <c r="W3471" s="88"/>
    </row>
    <row r="3472" spans="6:25" s="81" customFormat="1" ht="11.25" outlineLevel="5" x14ac:dyDescent="0.2">
      <c r="F3472" s="82"/>
      <c r="G3472" s="83"/>
      <c r="H3472" s="21" t="str">
        <f t="shared" si="103"/>
        <v/>
      </c>
      <c r="I3472" s="84" t="s">
        <v>2044</v>
      </c>
      <c r="J3472" s="215"/>
      <c r="L3472" s="85"/>
      <c r="M3472" s="216">
        <v>184</v>
      </c>
      <c r="N3472" s="244"/>
      <c r="O3472" s="85"/>
      <c r="P3472" s="86"/>
      <c r="Q3472" s="85"/>
      <c r="R3472" s="85"/>
      <c r="S3472" s="85"/>
      <c r="T3472" s="87" t="s">
        <v>14</v>
      </c>
      <c r="U3472" s="85"/>
      <c r="V3472" s="85"/>
      <c r="W3472" s="88"/>
    </row>
    <row r="3473" spans="6:23" s="81" customFormat="1" ht="11.25" outlineLevel="5" x14ac:dyDescent="0.2">
      <c r="F3473" s="82"/>
      <c r="G3473" s="83"/>
      <c r="H3473" s="21" t="str">
        <f t="shared" si="103"/>
        <v/>
      </c>
      <c r="I3473" s="84" t="s">
        <v>2008</v>
      </c>
      <c r="J3473" s="215"/>
      <c r="L3473" s="85"/>
      <c r="M3473" s="216">
        <v>27.200000000000003</v>
      </c>
      <c r="N3473" s="244"/>
      <c r="O3473" s="85"/>
      <c r="P3473" s="86"/>
      <c r="Q3473" s="85"/>
      <c r="R3473" s="85"/>
      <c r="S3473" s="85"/>
      <c r="T3473" s="87" t="s">
        <v>14</v>
      </c>
      <c r="U3473" s="85"/>
      <c r="V3473" s="85"/>
      <c r="W3473" s="88"/>
    </row>
    <row r="3474" spans="6:23" s="81" customFormat="1" ht="11.25" outlineLevel="5" x14ac:dyDescent="0.2">
      <c r="F3474" s="82"/>
      <c r="G3474" s="83"/>
      <c r="H3474" s="21" t="str">
        <f t="shared" si="103"/>
        <v/>
      </c>
      <c r="I3474" s="84" t="s">
        <v>2010</v>
      </c>
      <c r="J3474" s="215"/>
      <c r="L3474" s="85"/>
      <c r="M3474" s="216">
        <v>11.2</v>
      </c>
      <c r="N3474" s="244"/>
      <c r="O3474" s="85"/>
      <c r="P3474" s="86"/>
      <c r="Q3474" s="85"/>
      <c r="R3474" s="85"/>
      <c r="S3474" s="85"/>
      <c r="T3474" s="87" t="s">
        <v>14</v>
      </c>
      <c r="U3474" s="85"/>
      <c r="V3474" s="85"/>
      <c r="W3474" s="88"/>
    </row>
    <row r="3475" spans="6:23" s="81" customFormat="1" ht="11.25" outlineLevel="5" x14ac:dyDescent="0.2">
      <c r="F3475" s="82"/>
      <c r="G3475" s="83"/>
      <c r="H3475" s="21" t="str">
        <f t="shared" si="103"/>
        <v/>
      </c>
      <c r="I3475" s="84" t="s">
        <v>1929</v>
      </c>
      <c r="J3475" s="215"/>
      <c r="L3475" s="85"/>
      <c r="M3475" s="216">
        <v>6</v>
      </c>
      <c r="N3475" s="244"/>
      <c r="O3475" s="85"/>
      <c r="P3475" s="86"/>
      <c r="Q3475" s="85"/>
      <c r="R3475" s="85"/>
      <c r="S3475" s="85"/>
      <c r="T3475" s="87" t="s">
        <v>14</v>
      </c>
      <c r="U3475" s="85"/>
      <c r="V3475" s="85"/>
      <c r="W3475" s="88"/>
    </row>
    <row r="3476" spans="6:23" s="81" customFormat="1" ht="11.25" outlineLevel="5" x14ac:dyDescent="0.2">
      <c r="F3476" s="82"/>
      <c r="G3476" s="83"/>
      <c r="H3476" s="21" t="str">
        <f t="shared" si="103"/>
        <v/>
      </c>
      <c r="I3476" s="84" t="s">
        <v>2088</v>
      </c>
      <c r="J3476" s="215"/>
      <c r="L3476" s="85"/>
      <c r="M3476" s="216">
        <v>60.9</v>
      </c>
      <c r="N3476" s="244"/>
      <c r="O3476" s="85"/>
      <c r="P3476" s="86"/>
      <c r="Q3476" s="85"/>
      <c r="R3476" s="85"/>
      <c r="S3476" s="85"/>
      <c r="T3476" s="87" t="s">
        <v>14</v>
      </c>
      <c r="U3476" s="85"/>
      <c r="V3476" s="85"/>
      <c r="W3476" s="88"/>
    </row>
    <row r="3477" spans="6:23" s="81" customFormat="1" ht="11.25" outlineLevel="5" x14ac:dyDescent="0.2">
      <c r="F3477" s="82"/>
      <c r="G3477" s="83"/>
      <c r="H3477" s="21" t="str">
        <f t="shared" si="103"/>
        <v/>
      </c>
      <c r="I3477" s="84" t="s">
        <v>2090</v>
      </c>
      <c r="J3477" s="215"/>
      <c r="L3477" s="85"/>
      <c r="M3477" s="216">
        <v>38.1</v>
      </c>
      <c r="N3477" s="244"/>
      <c r="O3477" s="85"/>
      <c r="P3477" s="86"/>
      <c r="Q3477" s="85"/>
      <c r="R3477" s="85"/>
      <c r="S3477" s="85"/>
      <c r="T3477" s="87" t="s">
        <v>14</v>
      </c>
      <c r="U3477" s="85"/>
      <c r="V3477" s="85"/>
      <c r="W3477" s="88"/>
    </row>
    <row r="3478" spans="6:23" s="81" customFormat="1" ht="11.25" outlineLevel="5" x14ac:dyDescent="0.2">
      <c r="F3478" s="82"/>
      <c r="G3478" s="83"/>
      <c r="H3478" s="21" t="str">
        <f t="shared" si="103"/>
        <v/>
      </c>
      <c r="I3478" s="84" t="s">
        <v>2040</v>
      </c>
      <c r="J3478" s="215"/>
      <c r="L3478" s="85"/>
      <c r="M3478" s="216">
        <v>8.1000000000000014</v>
      </c>
      <c r="N3478" s="244"/>
      <c r="O3478" s="85"/>
      <c r="P3478" s="86"/>
      <c r="Q3478" s="85"/>
      <c r="R3478" s="85"/>
      <c r="S3478" s="85"/>
      <c r="T3478" s="87" t="s">
        <v>14</v>
      </c>
      <c r="U3478" s="85"/>
      <c r="V3478" s="85"/>
      <c r="W3478" s="88"/>
    </row>
    <row r="3479" spans="6:23" s="81" customFormat="1" ht="11.25" outlineLevel="5" x14ac:dyDescent="0.2">
      <c r="F3479" s="82"/>
      <c r="G3479" s="83"/>
      <c r="H3479" s="21" t="str">
        <f t="shared" si="103"/>
        <v/>
      </c>
      <c r="I3479" s="84" t="s">
        <v>2004</v>
      </c>
      <c r="J3479" s="215"/>
      <c r="L3479" s="85"/>
      <c r="M3479" s="216">
        <v>6</v>
      </c>
      <c r="N3479" s="244"/>
      <c r="O3479" s="85"/>
      <c r="P3479" s="86"/>
      <c r="Q3479" s="85"/>
      <c r="R3479" s="85"/>
      <c r="S3479" s="85"/>
      <c r="T3479" s="87" t="s">
        <v>14</v>
      </c>
      <c r="U3479" s="85"/>
      <c r="V3479" s="85"/>
      <c r="W3479" s="88"/>
    </row>
    <row r="3480" spans="6:23" s="81" customFormat="1" ht="11.25" outlineLevel="5" x14ac:dyDescent="0.2">
      <c r="F3480" s="82"/>
      <c r="G3480" s="83"/>
      <c r="H3480" s="21" t="str">
        <f t="shared" si="103"/>
        <v/>
      </c>
      <c r="I3480" s="84" t="s">
        <v>1131</v>
      </c>
      <c r="J3480" s="215"/>
      <c r="L3480" s="85"/>
      <c r="M3480" s="216">
        <v>0</v>
      </c>
      <c r="N3480" s="244"/>
      <c r="O3480" s="85"/>
      <c r="P3480" s="86"/>
      <c r="Q3480" s="85"/>
      <c r="R3480" s="85"/>
      <c r="S3480" s="85"/>
      <c r="T3480" s="87" t="s">
        <v>14</v>
      </c>
      <c r="U3480" s="85"/>
      <c r="V3480" s="85"/>
      <c r="W3480" s="88"/>
    </row>
    <row r="3481" spans="6:23" s="81" customFormat="1" ht="11.25" outlineLevel="5" x14ac:dyDescent="0.2">
      <c r="F3481" s="82"/>
      <c r="G3481" s="83"/>
      <c r="H3481" s="21" t="str">
        <f t="shared" si="103"/>
        <v/>
      </c>
      <c r="I3481" s="84" t="s">
        <v>2046</v>
      </c>
      <c r="J3481" s="215"/>
      <c r="L3481" s="85"/>
      <c r="M3481" s="216">
        <v>60</v>
      </c>
      <c r="N3481" s="244"/>
      <c r="O3481" s="85"/>
      <c r="P3481" s="86"/>
      <c r="Q3481" s="85"/>
      <c r="R3481" s="85"/>
      <c r="S3481" s="85"/>
      <c r="T3481" s="87" t="s">
        <v>14</v>
      </c>
      <c r="U3481" s="85"/>
      <c r="V3481" s="85"/>
      <c r="W3481" s="88"/>
    </row>
    <row r="3482" spans="6:23" s="81" customFormat="1" ht="11.25" outlineLevel="5" x14ac:dyDescent="0.2">
      <c r="F3482" s="82"/>
      <c r="G3482" s="83"/>
      <c r="H3482" s="21" t="str">
        <f t="shared" si="103"/>
        <v/>
      </c>
      <c r="I3482" s="84" t="s">
        <v>2012</v>
      </c>
      <c r="J3482" s="215"/>
      <c r="L3482" s="85"/>
      <c r="M3482" s="216">
        <v>14.399999999999999</v>
      </c>
      <c r="N3482" s="244"/>
      <c r="O3482" s="85"/>
      <c r="P3482" s="86"/>
      <c r="Q3482" s="85"/>
      <c r="R3482" s="85"/>
      <c r="S3482" s="85"/>
      <c r="T3482" s="87" t="s">
        <v>14</v>
      </c>
      <c r="U3482" s="85"/>
      <c r="V3482" s="85"/>
      <c r="W3482" s="88"/>
    </row>
    <row r="3483" spans="6:23" s="81" customFormat="1" ht="11.25" outlineLevel="5" x14ac:dyDescent="0.2">
      <c r="F3483" s="82"/>
      <c r="G3483" s="83"/>
      <c r="H3483" s="21" t="str">
        <f t="shared" si="103"/>
        <v/>
      </c>
      <c r="I3483" s="84" t="s">
        <v>2048</v>
      </c>
      <c r="J3483" s="215"/>
      <c r="L3483" s="85"/>
      <c r="M3483" s="216">
        <v>5.0999999999999996</v>
      </c>
      <c r="N3483" s="244"/>
      <c r="O3483" s="85"/>
      <c r="P3483" s="86"/>
      <c r="Q3483" s="85"/>
      <c r="R3483" s="85"/>
      <c r="S3483" s="85"/>
      <c r="T3483" s="87" t="s">
        <v>14</v>
      </c>
      <c r="U3483" s="85"/>
      <c r="V3483" s="85"/>
      <c r="W3483" s="88"/>
    </row>
    <row r="3484" spans="6:23" s="81" customFormat="1" ht="11.25" outlineLevel="5" x14ac:dyDescent="0.2">
      <c r="F3484" s="82"/>
      <c r="G3484" s="83"/>
      <c r="H3484" s="21" t="str">
        <f t="shared" si="103"/>
        <v/>
      </c>
      <c r="I3484" s="84" t="s">
        <v>2014</v>
      </c>
      <c r="J3484" s="215"/>
      <c r="L3484" s="85"/>
      <c r="M3484" s="216">
        <v>17.600000000000001</v>
      </c>
      <c r="N3484" s="244"/>
      <c r="O3484" s="85"/>
      <c r="P3484" s="86"/>
      <c r="Q3484" s="85"/>
      <c r="R3484" s="85"/>
      <c r="S3484" s="85"/>
      <c r="T3484" s="87" t="s">
        <v>14</v>
      </c>
      <c r="U3484" s="85"/>
      <c r="V3484" s="85"/>
      <c r="W3484" s="88"/>
    </row>
    <row r="3485" spans="6:23" s="81" customFormat="1" ht="11.25" outlineLevel="5" x14ac:dyDescent="0.2">
      <c r="F3485" s="82"/>
      <c r="G3485" s="83"/>
      <c r="H3485" s="21" t="str">
        <f t="shared" si="103"/>
        <v/>
      </c>
      <c r="I3485" s="84" t="s">
        <v>2050</v>
      </c>
      <c r="J3485" s="215"/>
      <c r="L3485" s="85"/>
      <c r="M3485" s="216">
        <v>105.6</v>
      </c>
      <c r="N3485" s="244"/>
      <c r="O3485" s="85"/>
      <c r="P3485" s="86"/>
      <c r="Q3485" s="85"/>
      <c r="R3485" s="85"/>
      <c r="S3485" s="85"/>
      <c r="T3485" s="87" t="s">
        <v>14</v>
      </c>
      <c r="U3485" s="85"/>
      <c r="V3485" s="85"/>
      <c r="W3485" s="88"/>
    </row>
    <row r="3486" spans="6:23" s="81" customFormat="1" ht="11.25" outlineLevel="5" x14ac:dyDescent="0.2">
      <c r="F3486" s="82"/>
      <c r="G3486" s="83"/>
      <c r="H3486" s="21" t="str">
        <f t="shared" si="103"/>
        <v/>
      </c>
      <c r="I3486" s="84" t="s">
        <v>2016</v>
      </c>
      <c r="J3486" s="215"/>
      <c r="L3486" s="85"/>
      <c r="M3486" s="216">
        <v>70.400000000000006</v>
      </c>
      <c r="N3486" s="244"/>
      <c r="O3486" s="85"/>
      <c r="P3486" s="86"/>
      <c r="Q3486" s="85"/>
      <c r="R3486" s="85"/>
      <c r="S3486" s="85"/>
      <c r="T3486" s="87" t="s">
        <v>14</v>
      </c>
      <c r="U3486" s="85"/>
      <c r="V3486" s="85"/>
      <c r="W3486" s="88"/>
    </row>
    <row r="3487" spans="6:23" s="81" customFormat="1" ht="11.25" outlineLevel="5" x14ac:dyDescent="0.2">
      <c r="F3487" s="82"/>
      <c r="G3487" s="83"/>
      <c r="H3487" s="21" t="str">
        <f t="shared" si="103"/>
        <v/>
      </c>
      <c r="I3487" s="84" t="s">
        <v>2052</v>
      </c>
      <c r="J3487" s="215"/>
      <c r="L3487" s="85"/>
      <c r="M3487" s="216">
        <v>36.400000000000006</v>
      </c>
      <c r="N3487" s="244"/>
      <c r="O3487" s="85"/>
      <c r="P3487" s="86"/>
      <c r="Q3487" s="85"/>
      <c r="R3487" s="85"/>
      <c r="S3487" s="85"/>
      <c r="T3487" s="87" t="s">
        <v>14</v>
      </c>
      <c r="U3487" s="85"/>
      <c r="V3487" s="85"/>
      <c r="W3487" s="88"/>
    </row>
    <row r="3488" spans="6:23" s="81" customFormat="1" ht="11.25" outlineLevel="5" x14ac:dyDescent="0.2">
      <c r="F3488" s="82"/>
      <c r="G3488" s="83"/>
      <c r="H3488" s="21" t="str">
        <f t="shared" si="103"/>
        <v/>
      </c>
      <c r="I3488" s="84" t="s">
        <v>2065</v>
      </c>
      <c r="J3488" s="215"/>
      <c r="L3488" s="85"/>
      <c r="M3488" s="216">
        <v>123.6</v>
      </c>
      <c r="N3488" s="244"/>
      <c r="O3488" s="85"/>
      <c r="P3488" s="86"/>
      <c r="Q3488" s="85"/>
      <c r="R3488" s="85"/>
      <c r="S3488" s="85"/>
      <c r="T3488" s="87" t="s">
        <v>14</v>
      </c>
      <c r="U3488" s="85"/>
      <c r="V3488" s="85"/>
      <c r="W3488" s="88"/>
    </row>
    <row r="3489" spans="6:25" s="81" customFormat="1" ht="11.25" outlineLevel="5" x14ac:dyDescent="0.2">
      <c r="F3489" s="82"/>
      <c r="G3489" s="83"/>
      <c r="H3489" s="21" t="str">
        <f t="shared" si="103"/>
        <v/>
      </c>
      <c r="I3489" s="84" t="s">
        <v>2018</v>
      </c>
      <c r="J3489" s="215"/>
      <c r="L3489" s="85"/>
      <c r="M3489" s="216">
        <v>43.6</v>
      </c>
      <c r="N3489" s="244"/>
      <c r="O3489" s="85"/>
      <c r="P3489" s="86"/>
      <c r="Q3489" s="85"/>
      <c r="R3489" s="85"/>
      <c r="S3489" s="85"/>
      <c r="T3489" s="87" t="s">
        <v>14</v>
      </c>
      <c r="U3489" s="85"/>
      <c r="V3489" s="85"/>
      <c r="W3489" s="88"/>
    </row>
    <row r="3490" spans="6:25" s="81" customFormat="1" ht="11.25" outlineLevel="5" x14ac:dyDescent="0.2">
      <c r="F3490" s="82"/>
      <c r="G3490" s="83"/>
      <c r="H3490" s="21" t="str">
        <f t="shared" si="103"/>
        <v/>
      </c>
      <c r="I3490" s="84" t="s">
        <v>2020</v>
      </c>
      <c r="J3490" s="215"/>
      <c r="L3490" s="85"/>
      <c r="M3490" s="216">
        <v>43.6</v>
      </c>
      <c r="N3490" s="244"/>
      <c r="O3490" s="85"/>
      <c r="P3490" s="86"/>
      <c r="Q3490" s="85"/>
      <c r="R3490" s="85"/>
      <c r="S3490" s="85"/>
      <c r="T3490" s="87" t="s">
        <v>14</v>
      </c>
      <c r="U3490" s="85"/>
      <c r="V3490" s="85"/>
      <c r="W3490" s="88"/>
    </row>
    <row r="3491" spans="6:25" s="81" customFormat="1" ht="11.25" outlineLevel="5" x14ac:dyDescent="0.2">
      <c r="F3491" s="82"/>
      <c r="G3491" s="83"/>
      <c r="H3491" s="21" t="str">
        <f t="shared" si="103"/>
        <v/>
      </c>
      <c r="I3491" s="84" t="s">
        <v>2023</v>
      </c>
      <c r="J3491" s="215"/>
      <c r="L3491" s="85"/>
      <c r="M3491" s="216">
        <v>43.6</v>
      </c>
      <c r="N3491" s="244"/>
      <c r="O3491" s="85"/>
      <c r="P3491" s="86"/>
      <c r="Q3491" s="85"/>
      <c r="R3491" s="85"/>
      <c r="S3491" s="85"/>
      <c r="T3491" s="87" t="s">
        <v>14</v>
      </c>
      <c r="U3491" s="85"/>
      <c r="V3491" s="85"/>
      <c r="W3491" s="88"/>
    </row>
    <row r="3492" spans="6:25" s="81" customFormat="1" ht="11.25" outlineLevel="5" x14ac:dyDescent="0.2">
      <c r="F3492" s="82"/>
      <c r="G3492" s="83"/>
      <c r="H3492" s="21" t="str">
        <f t="shared" si="103"/>
        <v/>
      </c>
      <c r="I3492" s="84" t="s">
        <v>2042</v>
      </c>
      <c r="J3492" s="215"/>
      <c r="L3492" s="85"/>
      <c r="M3492" s="216">
        <v>34.6</v>
      </c>
      <c r="N3492" s="244"/>
      <c r="O3492" s="85"/>
      <c r="P3492" s="86"/>
      <c r="Q3492" s="85"/>
      <c r="R3492" s="85"/>
      <c r="S3492" s="85"/>
      <c r="T3492" s="87" t="s">
        <v>14</v>
      </c>
      <c r="U3492" s="85"/>
      <c r="V3492" s="85"/>
      <c r="W3492" s="88"/>
    </row>
    <row r="3493" spans="6:25" s="205" customFormat="1" ht="12" outlineLevel="4" x14ac:dyDescent="0.2">
      <c r="F3493" s="72">
        <v>340</v>
      </c>
      <c r="G3493" s="73" t="s">
        <v>34</v>
      </c>
      <c r="H3493" s="74" t="s">
        <v>579</v>
      </c>
      <c r="I3493" s="75" t="s">
        <v>2745</v>
      </c>
      <c r="J3493" s="73" t="s">
        <v>15</v>
      </c>
      <c r="K3493" s="76">
        <v>4214.4000000000005</v>
      </c>
      <c r="L3493" s="77">
        <v>0</v>
      </c>
      <c r="M3493" s="206">
        <v>4214.4000000000005</v>
      </c>
      <c r="N3493" s="232"/>
      <c r="O3493" s="77">
        <f>M3493*N3493</f>
        <v>0</v>
      </c>
      <c r="P3493" s="79">
        <v>1.5E-3</v>
      </c>
      <c r="Q3493" s="80">
        <f>M3493*P3493</f>
        <v>6.321600000000001</v>
      </c>
      <c r="R3493" s="79"/>
      <c r="S3493" s="80">
        <f>M3493*R3493</f>
        <v>0</v>
      </c>
      <c r="T3493" s="78">
        <v>15</v>
      </c>
      <c r="U3493" s="78">
        <f>O3493*(T3493/100)</f>
        <v>0</v>
      </c>
      <c r="V3493" s="78">
        <f>O3493+U3493</f>
        <v>0</v>
      </c>
      <c r="W3493" s="75"/>
      <c r="X3493" s="96" t="s">
        <v>1162</v>
      </c>
      <c r="Y3493" s="96">
        <v>1</v>
      </c>
    </row>
    <row r="3494" spans="6:25" s="71" customFormat="1" ht="22.5" outlineLevel="4" x14ac:dyDescent="0.2">
      <c r="F3494" s="207"/>
      <c r="G3494" s="208"/>
      <c r="H3494" s="19" t="s">
        <v>1053</v>
      </c>
      <c r="I3494" s="228" t="s">
        <v>3040</v>
      </c>
      <c r="J3494" s="221"/>
      <c r="K3494" s="221"/>
      <c r="L3494" s="221"/>
      <c r="M3494" s="221"/>
      <c r="N3494" s="245"/>
      <c r="O3494" s="231"/>
      <c r="P3494" s="209"/>
      <c r="Q3494" s="210"/>
      <c r="R3494" s="209"/>
      <c r="S3494" s="210"/>
      <c r="T3494" s="211"/>
      <c r="U3494" s="211"/>
      <c r="V3494" s="211"/>
      <c r="W3494" s="212"/>
      <c r="X3494" s="212"/>
      <c r="Y3494" s="212"/>
    </row>
    <row r="3495" spans="6:25" s="71" customFormat="1" ht="6" customHeight="1" outlineLevel="4" x14ac:dyDescent="0.2">
      <c r="F3495" s="207"/>
      <c r="G3495" s="208"/>
      <c r="H3495" s="20"/>
      <c r="I3495" s="212"/>
      <c r="J3495" s="208"/>
      <c r="K3495" s="213"/>
      <c r="L3495" s="214"/>
      <c r="M3495" s="213"/>
      <c r="N3495" s="241"/>
      <c r="O3495" s="214"/>
      <c r="P3495" s="209"/>
      <c r="Q3495" s="210"/>
      <c r="R3495" s="209"/>
      <c r="S3495" s="210"/>
      <c r="T3495" s="211"/>
      <c r="U3495" s="211"/>
      <c r="V3495" s="211"/>
      <c r="W3495" s="212"/>
      <c r="X3495" s="212"/>
      <c r="Y3495" s="212"/>
    </row>
    <row r="3496" spans="6:25" s="81" customFormat="1" ht="11.25" outlineLevel="5" x14ac:dyDescent="0.2">
      <c r="F3496" s="82"/>
      <c r="G3496" s="83"/>
      <c r="H3496" s="21" t="str">
        <f t="shared" ref="H3496:H3527" si="104">IF(AND(H3495&lt;&gt;"Výkaz výměr:",I3495=""),"Výkaz výměr:","")</f>
        <v>Výkaz výměr:</v>
      </c>
      <c r="I3496" s="84" t="s">
        <v>1129</v>
      </c>
      <c r="J3496" s="215"/>
      <c r="L3496" s="85"/>
      <c r="M3496" s="216">
        <v>0</v>
      </c>
      <c r="N3496" s="244"/>
      <c r="O3496" s="85"/>
      <c r="P3496" s="86"/>
      <c r="Q3496" s="85"/>
      <c r="R3496" s="85"/>
      <c r="S3496" s="85"/>
      <c r="T3496" s="87" t="s">
        <v>14</v>
      </c>
      <c r="U3496" s="85"/>
      <c r="V3496" s="85"/>
      <c r="W3496" s="88"/>
    </row>
    <row r="3497" spans="6:25" s="81" customFormat="1" ht="11.25" outlineLevel="5" x14ac:dyDescent="0.2">
      <c r="F3497" s="82"/>
      <c r="G3497" s="83"/>
      <c r="H3497" s="21" t="str">
        <f t="shared" si="104"/>
        <v/>
      </c>
      <c r="I3497" s="84" t="s">
        <v>2101</v>
      </c>
      <c r="J3497" s="215"/>
      <c r="L3497" s="85"/>
      <c r="M3497" s="216">
        <v>1098.3700000000001</v>
      </c>
      <c r="N3497" s="244"/>
      <c r="O3497" s="85"/>
      <c r="P3497" s="86"/>
      <c r="Q3497" s="85"/>
      <c r="R3497" s="85"/>
      <c r="S3497" s="85"/>
      <c r="T3497" s="87" t="s">
        <v>14</v>
      </c>
      <c r="U3497" s="85"/>
      <c r="V3497" s="85"/>
      <c r="W3497" s="88"/>
    </row>
    <row r="3498" spans="6:25" s="81" customFormat="1" ht="11.25" outlineLevel="5" x14ac:dyDescent="0.2">
      <c r="F3498" s="82"/>
      <c r="G3498" s="83"/>
      <c r="H3498" s="21" t="str">
        <f t="shared" si="104"/>
        <v/>
      </c>
      <c r="I3498" s="84" t="s">
        <v>2083</v>
      </c>
      <c r="J3498" s="215"/>
      <c r="L3498" s="85"/>
      <c r="M3498" s="216">
        <v>232.22</v>
      </c>
      <c r="N3498" s="244"/>
      <c r="O3498" s="85"/>
      <c r="P3498" s="86"/>
      <c r="Q3498" s="85"/>
      <c r="R3498" s="85"/>
      <c r="S3498" s="85"/>
      <c r="T3498" s="87" t="s">
        <v>14</v>
      </c>
      <c r="U3498" s="85"/>
      <c r="V3498" s="85"/>
      <c r="W3498" s="88"/>
    </row>
    <row r="3499" spans="6:25" s="81" customFormat="1" ht="11.25" outlineLevel="5" x14ac:dyDescent="0.2">
      <c r="F3499" s="82"/>
      <c r="G3499" s="83"/>
      <c r="H3499" s="21" t="str">
        <f t="shared" si="104"/>
        <v/>
      </c>
      <c r="I3499" s="84" t="s">
        <v>1929</v>
      </c>
      <c r="J3499" s="215"/>
      <c r="L3499" s="85"/>
      <c r="M3499" s="216">
        <v>6</v>
      </c>
      <c r="N3499" s="244"/>
      <c r="O3499" s="85"/>
      <c r="P3499" s="86"/>
      <c r="Q3499" s="85"/>
      <c r="R3499" s="85"/>
      <c r="S3499" s="85"/>
      <c r="T3499" s="87" t="s">
        <v>14</v>
      </c>
      <c r="U3499" s="85"/>
      <c r="V3499" s="85"/>
      <c r="W3499" s="88"/>
    </row>
    <row r="3500" spans="6:25" s="81" customFormat="1" ht="11.25" outlineLevel="5" x14ac:dyDescent="0.2">
      <c r="F3500" s="82"/>
      <c r="G3500" s="83"/>
      <c r="H3500" s="21" t="str">
        <f t="shared" si="104"/>
        <v/>
      </c>
      <c r="I3500" s="84" t="s">
        <v>2086</v>
      </c>
      <c r="J3500" s="215"/>
      <c r="L3500" s="85"/>
      <c r="M3500" s="216">
        <v>38.1</v>
      </c>
      <c r="N3500" s="244"/>
      <c r="O3500" s="85"/>
      <c r="P3500" s="86"/>
      <c r="Q3500" s="85"/>
      <c r="R3500" s="85"/>
      <c r="S3500" s="85"/>
      <c r="T3500" s="87" t="s">
        <v>14</v>
      </c>
      <c r="U3500" s="85"/>
      <c r="V3500" s="85"/>
      <c r="W3500" s="88"/>
    </row>
    <row r="3501" spans="6:25" s="81" customFormat="1" ht="11.25" outlineLevel="5" x14ac:dyDescent="0.2">
      <c r="F3501" s="82"/>
      <c r="G3501" s="83"/>
      <c r="H3501" s="21" t="str">
        <f t="shared" si="104"/>
        <v/>
      </c>
      <c r="I3501" s="84" t="s">
        <v>2127</v>
      </c>
      <c r="J3501" s="215"/>
      <c r="L3501" s="85"/>
      <c r="M3501" s="216">
        <v>54.35</v>
      </c>
      <c r="N3501" s="244"/>
      <c r="O3501" s="85"/>
      <c r="P3501" s="86"/>
      <c r="Q3501" s="85"/>
      <c r="R3501" s="85"/>
      <c r="S3501" s="85"/>
      <c r="T3501" s="87" t="s">
        <v>14</v>
      </c>
      <c r="U3501" s="85"/>
      <c r="V3501" s="85"/>
      <c r="W3501" s="88"/>
    </row>
    <row r="3502" spans="6:25" s="81" customFormat="1" ht="11.25" outlineLevel="5" x14ac:dyDescent="0.2">
      <c r="F3502" s="82"/>
      <c r="G3502" s="83"/>
      <c r="H3502" s="21" t="str">
        <f t="shared" si="104"/>
        <v/>
      </c>
      <c r="I3502" s="84" t="s">
        <v>2002</v>
      </c>
      <c r="J3502" s="215"/>
      <c r="L3502" s="85"/>
      <c r="M3502" s="216">
        <v>7.4</v>
      </c>
      <c r="N3502" s="244"/>
      <c r="O3502" s="85"/>
      <c r="P3502" s="86"/>
      <c r="Q3502" s="85"/>
      <c r="R3502" s="85"/>
      <c r="S3502" s="85"/>
      <c r="T3502" s="87" t="s">
        <v>14</v>
      </c>
      <c r="U3502" s="85"/>
      <c r="V3502" s="85"/>
      <c r="W3502" s="88"/>
    </row>
    <row r="3503" spans="6:25" s="81" customFormat="1" ht="11.25" outlineLevel="5" x14ac:dyDescent="0.2">
      <c r="F3503" s="82"/>
      <c r="G3503" s="83"/>
      <c r="H3503" s="21" t="str">
        <f t="shared" si="104"/>
        <v/>
      </c>
      <c r="I3503" s="84" t="s">
        <v>2004</v>
      </c>
      <c r="J3503" s="215"/>
      <c r="L3503" s="85"/>
      <c r="M3503" s="216">
        <v>6</v>
      </c>
      <c r="N3503" s="244"/>
      <c r="O3503" s="85"/>
      <c r="P3503" s="86"/>
      <c r="Q3503" s="85"/>
      <c r="R3503" s="85"/>
      <c r="S3503" s="85"/>
      <c r="T3503" s="87" t="s">
        <v>14</v>
      </c>
      <c r="U3503" s="85"/>
      <c r="V3503" s="85"/>
      <c r="W3503" s="88"/>
    </row>
    <row r="3504" spans="6:25" s="81" customFormat="1" ht="11.25" outlineLevel="5" x14ac:dyDescent="0.2">
      <c r="F3504" s="82"/>
      <c r="G3504" s="83"/>
      <c r="H3504" s="21" t="str">
        <f t="shared" si="104"/>
        <v/>
      </c>
      <c r="I3504" s="84" t="s">
        <v>1130</v>
      </c>
      <c r="J3504" s="215"/>
      <c r="L3504" s="85"/>
      <c r="M3504" s="216">
        <v>0</v>
      </c>
      <c r="N3504" s="244"/>
      <c r="O3504" s="85"/>
      <c r="P3504" s="86"/>
      <c r="Q3504" s="85"/>
      <c r="R3504" s="85"/>
      <c r="S3504" s="85"/>
      <c r="T3504" s="87" t="s">
        <v>14</v>
      </c>
      <c r="U3504" s="85"/>
      <c r="V3504" s="85"/>
      <c r="W3504" s="88"/>
    </row>
    <row r="3505" spans="6:23" s="81" customFormat="1" ht="11.25" outlineLevel="5" x14ac:dyDescent="0.2">
      <c r="F3505" s="82"/>
      <c r="G3505" s="83"/>
      <c r="H3505" s="21" t="str">
        <f t="shared" si="104"/>
        <v/>
      </c>
      <c r="I3505" s="84" t="s">
        <v>2102</v>
      </c>
      <c r="J3505" s="215"/>
      <c r="L3505" s="85"/>
      <c r="M3505" s="216">
        <v>1476.8000000000002</v>
      </c>
      <c r="N3505" s="244"/>
      <c r="O3505" s="85"/>
      <c r="P3505" s="86"/>
      <c r="Q3505" s="85"/>
      <c r="R3505" s="85"/>
      <c r="S3505" s="85"/>
      <c r="T3505" s="87" t="s">
        <v>14</v>
      </c>
      <c r="U3505" s="85"/>
      <c r="V3505" s="85"/>
      <c r="W3505" s="88"/>
    </row>
    <row r="3506" spans="6:23" s="81" customFormat="1" ht="11.25" outlineLevel="5" x14ac:dyDescent="0.2">
      <c r="F3506" s="82"/>
      <c r="G3506" s="83"/>
      <c r="H3506" s="21" t="str">
        <f t="shared" si="104"/>
        <v/>
      </c>
      <c r="I3506" s="84" t="s">
        <v>2084</v>
      </c>
      <c r="J3506" s="215"/>
      <c r="L3506" s="85"/>
      <c r="M3506" s="216">
        <v>355.16</v>
      </c>
      <c r="N3506" s="244"/>
      <c r="O3506" s="85"/>
      <c r="P3506" s="86"/>
      <c r="Q3506" s="85"/>
      <c r="R3506" s="85"/>
      <c r="S3506" s="85"/>
      <c r="T3506" s="87" t="s">
        <v>14</v>
      </c>
      <c r="U3506" s="85"/>
      <c r="V3506" s="85"/>
      <c r="W3506" s="88"/>
    </row>
    <row r="3507" spans="6:23" s="81" customFormat="1" ht="11.25" outlineLevel="5" x14ac:dyDescent="0.2">
      <c r="F3507" s="82"/>
      <c r="G3507" s="83"/>
      <c r="H3507" s="21" t="str">
        <f t="shared" si="104"/>
        <v/>
      </c>
      <c r="I3507" s="84" t="s">
        <v>2044</v>
      </c>
      <c r="J3507" s="215"/>
      <c r="L3507" s="85"/>
      <c r="M3507" s="216">
        <v>184</v>
      </c>
      <c r="N3507" s="244"/>
      <c r="O3507" s="85"/>
      <c r="P3507" s="86"/>
      <c r="Q3507" s="85"/>
      <c r="R3507" s="85"/>
      <c r="S3507" s="85"/>
      <c r="T3507" s="87" t="s">
        <v>14</v>
      </c>
      <c r="U3507" s="85"/>
      <c r="V3507" s="85"/>
      <c r="W3507" s="88"/>
    </row>
    <row r="3508" spans="6:23" s="81" customFormat="1" ht="11.25" outlineLevel="5" x14ac:dyDescent="0.2">
      <c r="F3508" s="82"/>
      <c r="G3508" s="83"/>
      <c r="H3508" s="21" t="str">
        <f t="shared" si="104"/>
        <v/>
      </c>
      <c r="I3508" s="84" t="s">
        <v>2008</v>
      </c>
      <c r="J3508" s="215"/>
      <c r="L3508" s="85"/>
      <c r="M3508" s="216">
        <v>27.200000000000003</v>
      </c>
      <c r="N3508" s="244"/>
      <c r="O3508" s="85"/>
      <c r="P3508" s="86"/>
      <c r="Q3508" s="85"/>
      <c r="R3508" s="85"/>
      <c r="S3508" s="85"/>
      <c r="T3508" s="87" t="s">
        <v>14</v>
      </c>
      <c r="U3508" s="85"/>
      <c r="V3508" s="85"/>
      <c r="W3508" s="88"/>
    </row>
    <row r="3509" spans="6:23" s="81" customFormat="1" ht="11.25" outlineLevel="5" x14ac:dyDescent="0.2">
      <c r="F3509" s="82"/>
      <c r="G3509" s="83"/>
      <c r="H3509" s="21" t="str">
        <f t="shared" si="104"/>
        <v/>
      </c>
      <c r="I3509" s="84" t="s">
        <v>2010</v>
      </c>
      <c r="J3509" s="215"/>
      <c r="L3509" s="85"/>
      <c r="M3509" s="216">
        <v>11.2</v>
      </c>
      <c r="N3509" s="244"/>
      <c r="O3509" s="85"/>
      <c r="P3509" s="86"/>
      <c r="Q3509" s="85"/>
      <c r="R3509" s="85"/>
      <c r="S3509" s="85"/>
      <c r="T3509" s="87" t="s">
        <v>14</v>
      </c>
      <c r="U3509" s="85"/>
      <c r="V3509" s="85"/>
      <c r="W3509" s="88"/>
    </row>
    <row r="3510" spans="6:23" s="81" customFormat="1" ht="11.25" outlineLevel="5" x14ac:dyDescent="0.2">
      <c r="F3510" s="82"/>
      <c r="G3510" s="83"/>
      <c r="H3510" s="21" t="str">
        <f t="shared" si="104"/>
        <v/>
      </c>
      <c r="I3510" s="84" t="s">
        <v>1929</v>
      </c>
      <c r="J3510" s="215"/>
      <c r="L3510" s="85"/>
      <c r="M3510" s="216">
        <v>6</v>
      </c>
      <c r="N3510" s="244"/>
      <c r="O3510" s="85"/>
      <c r="P3510" s="86"/>
      <c r="Q3510" s="85"/>
      <c r="R3510" s="85"/>
      <c r="S3510" s="85"/>
      <c r="T3510" s="87" t="s">
        <v>14</v>
      </c>
      <c r="U3510" s="85"/>
      <c r="V3510" s="85"/>
      <c r="W3510" s="88"/>
    </row>
    <row r="3511" spans="6:23" s="81" customFormat="1" ht="11.25" outlineLevel="5" x14ac:dyDescent="0.2">
      <c r="F3511" s="82"/>
      <c r="G3511" s="83"/>
      <c r="H3511" s="21" t="str">
        <f t="shared" si="104"/>
        <v/>
      </c>
      <c r="I3511" s="84" t="s">
        <v>2088</v>
      </c>
      <c r="J3511" s="215"/>
      <c r="L3511" s="85"/>
      <c r="M3511" s="216">
        <v>60.9</v>
      </c>
      <c r="N3511" s="244"/>
      <c r="O3511" s="85"/>
      <c r="P3511" s="86"/>
      <c r="Q3511" s="85"/>
      <c r="R3511" s="85"/>
      <c r="S3511" s="85"/>
      <c r="T3511" s="87" t="s">
        <v>14</v>
      </c>
      <c r="U3511" s="85"/>
      <c r="V3511" s="85"/>
      <c r="W3511" s="88"/>
    </row>
    <row r="3512" spans="6:23" s="81" customFormat="1" ht="11.25" outlineLevel="5" x14ac:dyDescent="0.2">
      <c r="F3512" s="82"/>
      <c r="G3512" s="83"/>
      <c r="H3512" s="21" t="str">
        <f t="shared" si="104"/>
        <v/>
      </c>
      <c r="I3512" s="84" t="s">
        <v>2090</v>
      </c>
      <c r="J3512" s="215"/>
      <c r="L3512" s="85"/>
      <c r="M3512" s="216">
        <v>38.1</v>
      </c>
      <c r="N3512" s="244"/>
      <c r="O3512" s="85"/>
      <c r="P3512" s="86"/>
      <c r="Q3512" s="85"/>
      <c r="R3512" s="85"/>
      <c r="S3512" s="85"/>
      <c r="T3512" s="87" t="s">
        <v>14</v>
      </c>
      <c r="U3512" s="85"/>
      <c r="V3512" s="85"/>
      <c r="W3512" s="88"/>
    </row>
    <row r="3513" spans="6:23" s="81" customFormat="1" ht="11.25" outlineLevel="5" x14ac:dyDescent="0.2">
      <c r="F3513" s="82"/>
      <c r="G3513" s="83"/>
      <c r="H3513" s="21" t="str">
        <f t="shared" si="104"/>
        <v/>
      </c>
      <c r="I3513" s="84" t="s">
        <v>2040</v>
      </c>
      <c r="J3513" s="215"/>
      <c r="L3513" s="85"/>
      <c r="M3513" s="216">
        <v>8.1000000000000014</v>
      </c>
      <c r="N3513" s="244"/>
      <c r="O3513" s="85"/>
      <c r="P3513" s="86"/>
      <c r="Q3513" s="85"/>
      <c r="R3513" s="85"/>
      <c r="S3513" s="85"/>
      <c r="T3513" s="87" t="s">
        <v>14</v>
      </c>
      <c r="U3513" s="85"/>
      <c r="V3513" s="85"/>
      <c r="W3513" s="88"/>
    </row>
    <row r="3514" spans="6:23" s="81" customFormat="1" ht="11.25" outlineLevel="5" x14ac:dyDescent="0.2">
      <c r="F3514" s="82"/>
      <c r="G3514" s="83"/>
      <c r="H3514" s="21" t="str">
        <f t="shared" si="104"/>
        <v/>
      </c>
      <c r="I3514" s="84" t="s">
        <v>2004</v>
      </c>
      <c r="J3514" s="215"/>
      <c r="L3514" s="85"/>
      <c r="M3514" s="216">
        <v>6</v>
      </c>
      <c r="N3514" s="244"/>
      <c r="O3514" s="85"/>
      <c r="P3514" s="86"/>
      <c r="Q3514" s="85"/>
      <c r="R3514" s="85"/>
      <c r="S3514" s="85"/>
      <c r="T3514" s="87" t="s">
        <v>14</v>
      </c>
      <c r="U3514" s="85"/>
      <c r="V3514" s="85"/>
      <c r="W3514" s="88"/>
    </row>
    <row r="3515" spans="6:23" s="81" customFormat="1" ht="11.25" outlineLevel="5" x14ac:dyDescent="0.2">
      <c r="F3515" s="82"/>
      <c r="G3515" s="83"/>
      <c r="H3515" s="21" t="str">
        <f t="shared" si="104"/>
        <v/>
      </c>
      <c r="I3515" s="84" t="s">
        <v>1131</v>
      </c>
      <c r="J3515" s="215"/>
      <c r="L3515" s="85"/>
      <c r="M3515" s="216">
        <v>0</v>
      </c>
      <c r="N3515" s="244"/>
      <c r="O3515" s="85"/>
      <c r="P3515" s="86"/>
      <c r="Q3515" s="85"/>
      <c r="R3515" s="85"/>
      <c r="S3515" s="85"/>
      <c r="T3515" s="87" t="s">
        <v>14</v>
      </c>
      <c r="U3515" s="85"/>
      <c r="V3515" s="85"/>
      <c r="W3515" s="88"/>
    </row>
    <row r="3516" spans="6:23" s="81" customFormat="1" ht="11.25" outlineLevel="5" x14ac:dyDescent="0.2">
      <c r="F3516" s="82"/>
      <c r="G3516" s="83"/>
      <c r="H3516" s="21" t="str">
        <f t="shared" si="104"/>
        <v/>
      </c>
      <c r="I3516" s="84" t="s">
        <v>2046</v>
      </c>
      <c r="J3516" s="215"/>
      <c r="L3516" s="85"/>
      <c r="M3516" s="216">
        <v>60</v>
      </c>
      <c r="N3516" s="244"/>
      <c r="O3516" s="85"/>
      <c r="P3516" s="86"/>
      <c r="Q3516" s="85"/>
      <c r="R3516" s="85"/>
      <c r="S3516" s="85"/>
      <c r="T3516" s="87" t="s">
        <v>14</v>
      </c>
      <c r="U3516" s="85"/>
      <c r="V3516" s="85"/>
      <c r="W3516" s="88"/>
    </row>
    <row r="3517" spans="6:23" s="81" customFormat="1" ht="11.25" outlineLevel="5" x14ac:dyDescent="0.2">
      <c r="F3517" s="82"/>
      <c r="G3517" s="83"/>
      <c r="H3517" s="21" t="str">
        <f t="shared" si="104"/>
        <v/>
      </c>
      <c r="I3517" s="84" t="s">
        <v>2012</v>
      </c>
      <c r="J3517" s="215"/>
      <c r="L3517" s="85"/>
      <c r="M3517" s="216">
        <v>14.399999999999999</v>
      </c>
      <c r="N3517" s="244"/>
      <c r="O3517" s="85"/>
      <c r="P3517" s="86"/>
      <c r="Q3517" s="85"/>
      <c r="R3517" s="85"/>
      <c r="S3517" s="85"/>
      <c r="T3517" s="87" t="s">
        <v>14</v>
      </c>
      <c r="U3517" s="85"/>
      <c r="V3517" s="85"/>
      <c r="W3517" s="88"/>
    </row>
    <row r="3518" spans="6:23" s="81" customFormat="1" ht="11.25" outlineLevel="5" x14ac:dyDescent="0.2">
      <c r="F3518" s="82"/>
      <c r="G3518" s="83"/>
      <c r="H3518" s="21" t="str">
        <f t="shared" si="104"/>
        <v/>
      </c>
      <c r="I3518" s="84" t="s">
        <v>2048</v>
      </c>
      <c r="J3518" s="215"/>
      <c r="L3518" s="85"/>
      <c r="M3518" s="216">
        <v>5.0999999999999996</v>
      </c>
      <c r="N3518" s="244"/>
      <c r="O3518" s="85"/>
      <c r="P3518" s="86"/>
      <c r="Q3518" s="85"/>
      <c r="R3518" s="85"/>
      <c r="S3518" s="85"/>
      <c r="T3518" s="87" t="s">
        <v>14</v>
      </c>
      <c r="U3518" s="85"/>
      <c r="V3518" s="85"/>
      <c r="W3518" s="88"/>
    </row>
    <row r="3519" spans="6:23" s="81" customFormat="1" ht="11.25" outlineLevel="5" x14ac:dyDescent="0.2">
      <c r="F3519" s="82"/>
      <c r="G3519" s="83"/>
      <c r="H3519" s="21" t="str">
        <f t="shared" si="104"/>
        <v/>
      </c>
      <c r="I3519" s="84" t="s">
        <v>2014</v>
      </c>
      <c r="J3519" s="215"/>
      <c r="L3519" s="85"/>
      <c r="M3519" s="216">
        <v>17.600000000000001</v>
      </c>
      <c r="N3519" s="244"/>
      <c r="O3519" s="85"/>
      <c r="P3519" s="86"/>
      <c r="Q3519" s="85"/>
      <c r="R3519" s="85"/>
      <c r="S3519" s="85"/>
      <c r="T3519" s="87" t="s">
        <v>14</v>
      </c>
      <c r="U3519" s="85"/>
      <c r="V3519" s="85"/>
      <c r="W3519" s="88"/>
    </row>
    <row r="3520" spans="6:23" s="81" customFormat="1" ht="11.25" outlineLevel="5" x14ac:dyDescent="0.2">
      <c r="F3520" s="82"/>
      <c r="G3520" s="83"/>
      <c r="H3520" s="21" t="str">
        <f t="shared" si="104"/>
        <v/>
      </c>
      <c r="I3520" s="84" t="s">
        <v>2050</v>
      </c>
      <c r="J3520" s="215"/>
      <c r="L3520" s="85"/>
      <c r="M3520" s="216">
        <v>105.6</v>
      </c>
      <c r="N3520" s="244"/>
      <c r="O3520" s="85"/>
      <c r="P3520" s="86"/>
      <c r="Q3520" s="85"/>
      <c r="R3520" s="85"/>
      <c r="S3520" s="85"/>
      <c r="T3520" s="87" t="s">
        <v>14</v>
      </c>
      <c r="U3520" s="85"/>
      <c r="V3520" s="85"/>
      <c r="W3520" s="88"/>
    </row>
    <row r="3521" spans="6:25" s="81" customFormat="1" ht="11.25" outlineLevel="5" x14ac:dyDescent="0.2">
      <c r="F3521" s="82"/>
      <c r="G3521" s="83"/>
      <c r="H3521" s="21" t="str">
        <f t="shared" si="104"/>
        <v/>
      </c>
      <c r="I3521" s="84" t="s">
        <v>2016</v>
      </c>
      <c r="J3521" s="215"/>
      <c r="L3521" s="85"/>
      <c r="M3521" s="216">
        <v>70.400000000000006</v>
      </c>
      <c r="N3521" s="244"/>
      <c r="O3521" s="85"/>
      <c r="P3521" s="86"/>
      <c r="Q3521" s="85"/>
      <c r="R3521" s="85"/>
      <c r="S3521" s="85"/>
      <c r="T3521" s="87" t="s">
        <v>14</v>
      </c>
      <c r="U3521" s="85"/>
      <c r="V3521" s="85"/>
      <c r="W3521" s="88"/>
    </row>
    <row r="3522" spans="6:25" s="81" customFormat="1" ht="11.25" outlineLevel="5" x14ac:dyDescent="0.2">
      <c r="F3522" s="82"/>
      <c r="G3522" s="83"/>
      <c r="H3522" s="21" t="str">
        <f t="shared" si="104"/>
        <v/>
      </c>
      <c r="I3522" s="84" t="s">
        <v>2052</v>
      </c>
      <c r="J3522" s="215"/>
      <c r="L3522" s="85"/>
      <c r="M3522" s="216">
        <v>36.400000000000006</v>
      </c>
      <c r="N3522" s="244"/>
      <c r="O3522" s="85"/>
      <c r="P3522" s="86"/>
      <c r="Q3522" s="85"/>
      <c r="R3522" s="85"/>
      <c r="S3522" s="85"/>
      <c r="T3522" s="87" t="s">
        <v>14</v>
      </c>
      <c r="U3522" s="85"/>
      <c r="V3522" s="85"/>
      <c r="W3522" s="88"/>
    </row>
    <row r="3523" spans="6:25" s="81" customFormat="1" ht="11.25" outlineLevel="5" x14ac:dyDescent="0.2">
      <c r="F3523" s="82"/>
      <c r="G3523" s="83"/>
      <c r="H3523" s="21" t="str">
        <f t="shared" si="104"/>
        <v/>
      </c>
      <c r="I3523" s="84" t="s">
        <v>2065</v>
      </c>
      <c r="J3523" s="215"/>
      <c r="L3523" s="85"/>
      <c r="M3523" s="216">
        <v>123.6</v>
      </c>
      <c r="N3523" s="244"/>
      <c r="O3523" s="85"/>
      <c r="P3523" s="86"/>
      <c r="Q3523" s="85"/>
      <c r="R3523" s="85"/>
      <c r="S3523" s="85"/>
      <c r="T3523" s="87" t="s">
        <v>14</v>
      </c>
      <c r="U3523" s="85"/>
      <c r="V3523" s="85"/>
      <c r="W3523" s="88"/>
    </row>
    <row r="3524" spans="6:25" s="81" customFormat="1" ht="11.25" outlineLevel="5" x14ac:dyDescent="0.2">
      <c r="F3524" s="82"/>
      <c r="G3524" s="83"/>
      <c r="H3524" s="21" t="str">
        <f t="shared" si="104"/>
        <v/>
      </c>
      <c r="I3524" s="84" t="s">
        <v>2018</v>
      </c>
      <c r="J3524" s="215"/>
      <c r="L3524" s="85"/>
      <c r="M3524" s="216">
        <v>43.6</v>
      </c>
      <c r="N3524" s="244"/>
      <c r="O3524" s="85"/>
      <c r="P3524" s="86"/>
      <c r="Q3524" s="85"/>
      <c r="R3524" s="85"/>
      <c r="S3524" s="85"/>
      <c r="T3524" s="87" t="s">
        <v>14</v>
      </c>
      <c r="U3524" s="85"/>
      <c r="V3524" s="85"/>
      <c r="W3524" s="88"/>
    </row>
    <row r="3525" spans="6:25" s="81" customFormat="1" ht="11.25" outlineLevel="5" x14ac:dyDescent="0.2">
      <c r="F3525" s="82"/>
      <c r="G3525" s="83"/>
      <c r="H3525" s="21" t="str">
        <f t="shared" si="104"/>
        <v/>
      </c>
      <c r="I3525" s="84" t="s">
        <v>2020</v>
      </c>
      <c r="J3525" s="215"/>
      <c r="L3525" s="85"/>
      <c r="M3525" s="216">
        <v>43.6</v>
      </c>
      <c r="N3525" s="244"/>
      <c r="O3525" s="85"/>
      <c r="P3525" s="86"/>
      <c r="Q3525" s="85"/>
      <c r="R3525" s="85"/>
      <c r="S3525" s="85"/>
      <c r="T3525" s="87" t="s">
        <v>14</v>
      </c>
      <c r="U3525" s="85"/>
      <c r="V3525" s="85"/>
      <c r="W3525" s="88"/>
    </row>
    <row r="3526" spans="6:25" s="81" customFormat="1" ht="11.25" outlineLevel="5" x14ac:dyDescent="0.2">
      <c r="F3526" s="82"/>
      <c r="G3526" s="83"/>
      <c r="H3526" s="21" t="str">
        <f t="shared" si="104"/>
        <v/>
      </c>
      <c r="I3526" s="84" t="s">
        <v>2023</v>
      </c>
      <c r="J3526" s="215"/>
      <c r="L3526" s="85"/>
      <c r="M3526" s="216">
        <v>43.6</v>
      </c>
      <c r="N3526" s="244"/>
      <c r="O3526" s="85"/>
      <c r="P3526" s="86"/>
      <c r="Q3526" s="85"/>
      <c r="R3526" s="85"/>
      <c r="S3526" s="85"/>
      <c r="T3526" s="87" t="s">
        <v>14</v>
      </c>
      <c r="U3526" s="85"/>
      <c r="V3526" s="85"/>
      <c r="W3526" s="88"/>
    </row>
    <row r="3527" spans="6:25" s="81" customFormat="1" ht="11.25" outlineLevel="5" x14ac:dyDescent="0.2">
      <c r="F3527" s="82"/>
      <c r="G3527" s="83"/>
      <c r="H3527" s="21" t="str">
        <f t="shared" si="104"/>
        <v/>
      </c>
      <c r="I3527" s="84" t="s">
        <v>2042</v>
      </c>
      <c r="J3527" s="215"/>
      <c r="L3527" s="85"/>
      <c r="M3527" s="216">
        <v>34.6</v>
      </c>
      <c r="N3527" s="244"/>
      <c r="O3527" s="85"/>
      <c r="P3527" s="86"/>
      <c r="Q3527" s="85"/>
      <c r="R3527" s="85"/>
      <c r="S3527" s="85"/>
      <c r="T3527" s="87" t="s">
        <v>14</v>
      </c>
      <c r="U3527" s="85"/>
      <c r="V3527" s="85"/>
      <c r="W3527" s="88"/>
    </row>
    <row r="3528" spans="6:25" s="6" customFormat="1" ht="12.75" customHeight="1" outlineLevel="4" x14ac:dyDescent="0.2">
      <c r="F3528" s="7"/>
      <c r="G3528" s="8"/>
      <c r="H3528" s="8"/>
      <c r="I3528" s="217"/>
      <c r="J3528" s="218"/>
      <c r="K3528" s="219"/>
      <c r="L3528" s="220"/>
      <c r="M3528" s="219"/>
      <c r="N3528" s="242"/>
      <c r="O3528" s="11"/>
      <c r="P3528" s="12"/>
      <c r="Q3528" s="11"/>
      <c r="R3528" s="11"/>
      <c r="S3528" s="11"/>
      <c r="T3528" s="5" t="s">
        <v>14</v>
      </c>
      <c r="U3528" s="11"/>
      <c r="V3528" s="11"/>
      <c r="W3528" s="11"/>
    </row>
    <row r="3529" spans="6:25" s="60" customFormat="1" ht="16.5" customHeight="1" outlineLevel="3" x14ac:dyDescent="0.2">
      <c r="F3529" s="61"/>
      <c r="G3529" s="62"/>
      <c r="H3529" s="63"/>
      <c r="I3529" s="227" t="s">
        <v>3676</v>
      </c>
      <c r="J3529" s="62"/>
      <c r="K3529" s="64"/>
      <c r="L3529" s="65"/>
      <c r="M3529" s="64"/>
      <c r="N3529" s="239"/>
      <c r="O3529" s="65">
        <f>SUBTOTAL(9,O3530:O3544)</f>
        <v>0</v>
      </c>
      <c r="P3529" s="67"/>
      <c r="Q3529" s="68">
        <f>SUBTOTAL(9,Q3530:Q3544)</f>
        <v>0</v>
      </c>
      <c r="R3529" s="65"/>
      <c r="S3529" s="68">
        <f>SUBTOTAL(9,S3530:S3544)</f>
        <v>2.9581200000000001</v>
      </c>
      <c r="T3529" s="69" t="s">
        <v>14</v>
      </c>
      <c r="U3529" s="66">
        <f>SUBTOTAL(9,U3530:U3544)</f>
        <v>0</v>
      </c>
      <c r="V3529" s="66">
        <f>SUBTOTAL(9,V3530:V3544)</f>
        <v>0</v>
      </c>
      <c r="W3529" s="70"/>
      <c r="Y3529" s="66">
        <f>SUBTOTAL(9,Y3530:Y3544)</f>
        <v>1</v>
      </c>
    </row>
    <row r="3530" spans="6:25" s="205" customFormat="1" ht="12" outlineLevel="4" x14ac:dyDescent="0.2">
      <c r="F3530" s="72">
        <v>341</v>
      </c>
      <c r="G3530" s="73" t="s">
        <v>34</v>
      </c>
      <c r="H3530" s="74" t="s">
        <v>836</v>
      </c>
      <c r="I3530" s="75" t="s">
        <v>2397</v>
      </c>
      <c r="J3530" s="73" t="s">
        <v>38</v>
      </c>
      <c r="K3530" s="76">
        <v>44.82</v>
      </c>
      <c r="L3530" s="77">
        <v>0</v>
      </c>
      <c r="M3530" s="206">
        <v>44.82</v>
      </c>
      <c r="N3530" s="232"/>
      <c r="O3530" s="77">
        <f>M3530*N3530</f>
        <v>0</v>
      </c>
      <c r="P3530" s="79"/>
      <c r="Q3530" s="80">
        <f>M3530*P3530</f>
        <v>0</v>
      </c>
      <c r="R3530" s="79">
        <v>6.6000000000000003E-2</v>
      </c>
      <c r="S3530" s="80">
        <f>M3530*R3530</f>
        <v>2.9581200000000001</v>
      </c>
      <c r="T3530" s="78">
        <v>15</v>
      </c>
      <c r="U3530" s="78">
        <f>O3530*(T3530/100)</f>
        <v>0</v>
      </c>
      <c r="V3530" s="78">
        <f>O3530+U3530</f>
        <v>0</v>
      </c>
      <c r="W3530" s="75"/>
      <c r="X3530" s="96" t="s">
        <v>1162</v>
      </c>
      <c r="Y3530" s="96">
        <v>1</v>
      </c>
    </row>
    <row r="3531" spans="6:25" s="71" customFormat="1" ht="33.75" outlineLevel="4" x14ac:dyDescent="0.2">
      <c r="F3531" s="207"/>
      <c r="G3531" s="208"/>
      <c r="H3531" s="19" t="s">
        <v>1053</v>
      </c>
      <c r="I3531" s="228" t="s">
        <v>3208</v>
      </c>
      <c r="J3531" s="221"/>
      <c r="K3531" s="221"/>
      <c r="L3531" s="221"/>
      <c r="M3531" s="221"/>
      <c r="N3531" s="245"/>
      <c r="O3531" s="231"/>
      <c r="P3531" s="209"/>
      <c r="Q3531" s="210"/>
      <c r="R3531" s="209"/>
      <c r="S3531" s="210"/>
      <c r="T3531" s="211"/>
      <c r="U3531" s="211"/>
      <c r="V3531" s="211"/>
      <c r="W3531" s="212"/>
      <c r="X3531" s="212"/>
      <c r="Y3531" s="212"/>
    </row>
    <row r="3532" spans="6:25" s="71" customFormat="1" ht="6" customHeight="1" outlineLevel="4" x14ac:dyDescent="0.2">
      <c r="F3532" s="207"/>
      <c r="G3532" s="208"/>
      <c r="H3532" s="20"/>
      <c r="I3532" s="212"/>
      <c r="J3532" s="208"/>
      <c r="K3532" s="213"/>
      <c r="L3532" s="214"/>
      <c r="M3532" s="213"/>
      <c r="N3532" s="241"/>
      <c r="O3532" s="214"/>
      <c r="P3532" s="209"/>
      <c r="Q3532" s="210"/>
      <c r="R3532" s="209"/>
      <c r="S3532" s="210"/>
      <c r="T3532" s="211"/>
      <c r="U3532" s="211"/>
      <c r="V3532" s="211"/>
      <c r="W3532" s="212"/>
      <c r="X3532" s="212"/>
      <c r="Y3532" s="212"/>
    </row>
    <row r="3533" spans="6:25" s="81" customFormat="1" ht="11.25" outlineLevel="5" x14ac:dyDescent="0.2">
      <c r="F3533" s="82"/>
      <c r="G3533" s="83"/>
      <c r="H3533" s="21" t="str">
        <f t="shared" ref="H3533:H3543" si="105">IF(AND(H3532&lt;&gt;"Výkaz výměr:",I3532=""),"Výkaz výměr:","")</f>
        <v>Výkaz výměr:</v>
      </c>
      <c r="I3533" s="84" t="s">
        <v>2231</v>
      </c>
      <c r="J3533" s="215"/>
      <c r="L3533" s="85"/>
      <c r="M3533" s="216">
        <v>0</v>
      </c>
      <c r="N3533" s="244"/>
      <c r="O3533" s="85"/>
      <c r="P3533" s="86"/>
      <c r="Q3533" s="85"/>
      <c r="R3533" s="85"/>
      <c r="S3533" s="85"/>
      <c r="T3533" s="87" t="s">
        <v>14</v>
      </c>
      <c r="U3533" s="85"/>
      <c r="V3533" s="85"/>
      <c r="W3533" s="88"/>
    </row>
    <row r="3534" spans="6:25" s="81" customFormat="1" ht="11.25" outlineLevel="5" x14ac:dyDescent="0.2">
      <c r="F3534" s="82"/>
      <c r="G3534" s="83"/>
      <c r="H3534" s="21" t="str">
        <f t="shared" si="105"/>
        <v/>
      </c>
      <c r="I3534" s="84" t="s">
        <v>2357</v>
      </c>
      <c r="J3534" s="215"/>
      <c r="L3534" s="85"/>
      <c r="M3534" s="216">
        <v>0</v>
      </c>
      <c r="N3534" s="244"/>
      <c r="O3534" s="85"/>
      <c r="P3534" s="86"/>
      <c r="Q3534" s="85"/>
      <c r="R3534" s="85"/>
      <c r="S3534" s="85"/>
      <c r="T3534" s="87" t="s">
        <v>14</v>
      </c>
      <c r="U3534" s="85"/>
      <c r="V3534" s="85"/>
      <c r="W3534" s="88"/>
    </row>
    <row r="3535" spans="6:25" s="81" customFormat="1" ht="11.25" outlineLevel="5" x14ac:dyDescent="0.2">
      <c r="F3535" s="82"/>
      <c r="G3535" s="83"/>
      <c r="H3535" s="21" t="str">
        <f t="shared" si="105"/>
        <v/>
      </c>
      <c r="I3535" s="84" t="s">
        <v>2525</v>
      </c>
      <c r="J3535" s="215"/>
      <c r="L3535" s="85"/>
      <c r="M3535" s="216">
        <v>0</v>
      </c>
      <c r="N3535" s="244"/>
      <c r="O3535" s="85"/>
      <c r="P3535" s="86"/>
      <c r="Q3535" s="85"/>
      <c r="R3535" s="85"/>
      <c r="S3535" s="85"/>
      <c r="T3535" s="87" t="s">
        <v>14</v>
      </c>
      <c r="U3535" s="85"/>
      <c r="V3535" s="85"/>
      <c r="W3535" s="88"/>
    </row>
    <row r="3536" spans="6:25" s="81" customFormat="1" ht="11.25" outlineLevel="5" x14ac:dyDescent="0.2">
      <c r="F3536" s="82"/>
      <c r="G3536" s="83"/>
      <c r="H3536" s="21" t="str">
        <f t="shared" si="105"/>
        <v/>
      </c>
      <c r="I3536" s="84" t="s">
        <v>1129</v>
      </c>
      <c r="J3536" s="215"/>
      <c r="L3536" s="85"/>
      <c r="M3536" s="216">
        <v>0</v>
      </c>
      <c r="N3536" s="244"/>
      <c r="O3536" s="85"/>
      <c r="P3536" s="86"/>
      <c r="Q3536" s="85"/>
      <c r="R3536" s="85"/>
      <c r="S3536" s="85"/>
      <c r="T3536" s="87" t="s">
        <v>14</v>
      </c>
      <c r="U3536" s="85"/>
      <c r="V3536" s="85"/>
      <c r="W3536" s="88"/>
    </row>
    <row r="3537" spans="6:25" s="81" customFormat="1" ht="11.25" outlineLevel="5" x14ac:dyDescent="0.2">
      <c r="F3537" s="82"/>
      <c r="G3537" s="83"/>
      <c r="H3537" s="21" t="str">
        <f t="shared" si="105"/>
        <v/>
      </c>
      <c r="I3537" s="84" t="s">
        <v>1789</v>
      </c>
      <c r="J3537" s="215"/>
      <c r="L3537" s="85"/>
      <c r="M3537" s="216">
        <v>24.3</v>
      </c>
      <c r="N3537" s="244"/>
      <c r="O3537" s="85"/>
      <c r="P3537" s="86"/>
      <c r="Q3537" s="85"/>
      <c r="R3537" s="85"/>
      <c r="S3537" s="85"/>
      <c r="T3537" s="87" t="s">
        <v>14</v>
      </c>
      <c r="U3537" s="85"/>
      <c r="V3537" s="85"/>
      <c r="W3537" s="88"/>
    </row>
    <row r="3538" spans="6:25" s="81" customFormat="1" ht="11.25" outlineLevel="5" x14ac:dyDescent="0.2">
      <c r="F3538" s="82"/>
      <c r="G3538" s="83"/>
      <c r="H3538" s="21" t="str">
        <f t="shared" si="105"/>
        <v/>
      </c>
      <c r="I3538" s="84" t="s">
        <v>1787</v>
      </c>
      <c r="J3538" s="215"/>
      <c r="L3538" s="85"/>
      <c r="M3538" s="216">
        <v>5.4</v>
      </c>
      <c r="N3538" s="244"/>
      <c r="O3538" s="85"/>
      <c r="P3538" s="86"/>
      <c r="Q3538" s="85"/>
      <c r="R3538" s="85"/>
      <c r="S3538" s="85"/>
      <c r="T3538" s="87" t="s">
        <v>14</v>
      </c>
      <c r="U3538" s="85"/>
      <c r="V3538" s="85"/>
      <c r="W3538" s="88"/>
    </row>
    <row r="3539" spans="6:25" s="81" customFormat="1" ht="11.25" outlineLevel="5" x14ac:dyDescent="0.2">
      <c r="F3539" s="82"/>
      <c r="G3539" s="83"/>
      <c r="H3539" s="21" t="str">
        <f t="shared" si="105"/>
        <v/>
      </c>
      <c r="I3539" s="84" t="s">
        <v>1130</v>
      </c>
      <c r="J3539" s="215"/>
      <c r="L3539" s="85"/>
      <c r="M3539" s="216">
        <v>0</v>
      </c>
      <c r="N3539" s="244"/>
      <c r="O3539" s="85"/>
      <c r="P3539" s="86"/>
      <c r="Q3539" s="85"/>
      <c r="R3539" s="85"/>
      <c r="S3539" s="85"/>
      <c r="T3539" s="87" t="s">
        <v>14</v>
      </c>
      <c r="U3539" s="85"/>
      <c r="V3539" s="85"/>
      <c r="W3539" s="88"/>
    </row>
    <row r="3540" spans="6:25" s="81" customFormat="1" ht="11.25" outlineLevel="5" x14ac:dyDescent="0.2">
      <c r="F3540" s="82"/>
      <c r="G3540" s="83"/>
      <c r="H3540" s="21" t="str">
        <f t="shared" si="105"/>
        <v/>
      </c>
      <c r="I3540" s="84" t="s">
        <v>1788</v>
      </c>
      <c r="J3540" s="215"/>
      <c r="L3540" s="85"/>
      <c r="M3540" s="216">
        <v>12</v>
      </c>
      <c r="N3540" s="244"/>
      <c r="O3540" s="85"/>
      <c r="P3540" s="86"/>
      <c r="Q3540" s="85"/>
      <c r="R3540" s="85"/>
      <c r="S3540" s="85"/>
      <c r="T3540" s="87" t="s">
        <v>14</v>
      </c>
      <c r="U3540" s="85"/>
      <c r="V3540" s="85"/>
      <c r="W3540" s="88"/>
    </row>
    <row r="3541" spans="6:25" s="81" customFormat="1" ht="11.25" outlineLevel="5" x14ac:dyDescent="0.2">
      <c r="F3541" s="82"/>
      <c r="G3541" s="83"/>
      <c r="H3541" s="21" t="str">
        <f t="shared" si="105"/>
        <v/>
      </c>
      <c r="I3541" s="84" t="s">
        <v>1786</v>
      </c>
      <c r="J3541" s="215"/>
      <c r="L3541" s="85"/>
      <c r="M3541" s="216">
        <v>2.16</v>
      </c>
      <c r="N3541" s="244"/>
      <c r="O3541" s="85"/>
      <c r="P3541" s="86"/>
      <c r="Q3541" s="85"/>
      <c r="R3541" s="85"/>
      <c r="S3541" s="85"/>
      <c r="T3541" s="87" t="s">
        <v>14</v>
      </c>
      <c r="U3541" s="85"/>
      <c r="V3541" s="85"/>
      <c r="W3541" s="88"/>
    </row>
    <row r="3542" spans="6:25" s="81" customFormat="1" ht="11.25" outlineLevel="5" x14ac:dyDescent="0.2">
      <c r="F3542" s="82"/>
      <c r="G3542" s="83"/>
      <c r="H3542" s="21" t="str">
        <f t="shared" si="105"/>
        <v/>
      </c>
      <c r="I3542" s="84" t="s">
        <v>1131</v>
      </c>
      <c r="J3542" s="215"/>
      <c r="L3542" s="85"/>
      <c r="M3542" s="216">
        <v>0</v>
      </c>
      <c r="N3542" s="244"/>
      <c r="O3542" s="85"/>
      <c r="P3542" s="86"/>
      <c r="Q3542" s="85"/>
      <c r="R3542" s="85"/>
      <c r="S3542" s="85"/>
      <c r="T3542" s="87" t="s">
        <v>14</v>
      </c>
      <c r="U3542" s="85"/>
      <c r="V3542" s="85"/>
      <c r="W3542" s="88"/>
    </row>
    <row r="3543" spans="6:25" s="81" customFormat="1" ht="11.25" outlineLevel="5" x14ac:dyDescent="0.2">
      <c r="F3543" s="82"/>
      <c r="G3543" s="83"/>
      <c r="H3543" s="21" t="str">
        <f t="shared" si="105"/>
        <v/>
      </c>
      <c r="I3543" s="84" t="s">
        <v>1733</v>
      </c>
      <c r="J3543" s="215"/>
      <c r="L3543" s="85"/>
      <c r="M3543" s="216">
        <v>0.96</v>
      </c>
      <c r="N3543" s="244"/>
      <c r="O3543" s="85"/>
      <c r="P3543" s="86"/>
      <c r="Q3543" s="85"/>
      <c r="R3543" s="85"/>
      <c r="S3543" s="85"/>
      <c r="T3543" s="87" t="s">
        <v>14</v>
      </c>
      <c r="U3543" s="85"/>
      <c r="V3543" s="85"/>
      <c r="W3543" s="88"/>
    </row>
    <row r="3544" spans="6:25" s="6" customFormat="1" ht="12.75" customHeight="1" outlineLevel="4" x14ac:dyDescent="0.2">
      <c r="F3544" s="7"/>
      <c r="G3544" s="8"/>
      <c r="H3544" s="8"/>
      <c r="I3544" s="217"/>
      <c r="J3544" s="218"/>
      <c r="K3544" s="219"/>
      <c r="L3544" s="220"/>
      <c r="M3544" s="219"/>
      <c r="N3544" s="242"/>
      <c r="O3544" s="11"/>
      <c r="P3544" s="12"/>
      <c r="Q3544" s="11"/>
      <c r="R3544" s="11"/>
      <c r="S3544" s="11"/>
      <c r="T3544" s="5" t="s">
        <v>14</v>
      </c>
      <c r="U3544" s="11"/>
      <c r="V3544" s="11"/>
      <c r="W3544" s="11"/>
    </row>
    <row r="3545" spans="6:25" s="60" customFormat="1" ht="16.5" customHeight="1" outlineLevel="3" x14ac:dyDescent="0.2">
      <c r="F3545" s="61"/>
      <c r="G3545" s="62"/>
      <c r="H3545" s="63"/>
      <c r="I3545" s="227" t="s">
        <v>3677</v>
      </c>
      <c r="J3545" s="62"/>
      <c r="K3545" s="64"/>
      <c r="L3545" s="65"/>
      <c r="M3545" s="64"/>
      <c r="N3545" s="239"/>
      <c r="O3545" s="65">
        <f>SUBTOTAL(9,O3546:O3560)</f>
        <v>0</v>
      </c>
      <c r="P3545" s="67"/>
      <c r="Q3545" s="68">
        <f>SUBTOTAL(9,Q3546:Q3560)</f>
        <v>1.3302E-2</v>
      </c>
      <c r="R3545" s="65"/>
      <c r="S3545" s="68">
        <f>SUBTOTAL(9,S3546:S3560)</f>
        <v>0</v>
      </c>
      <c r="T3545" s="69" t="s">
        <v>14</v>
      </c>
      <c r="U3545" s="66">
        <f>SUBTOTAL(9,U3546:U3560)</f>
        <v>0</v>
      </c>
      <c r="V3545" s="66">
        <f>SUBTOTAL(9,V3546:V3560)</f>
        <v>0</v>
      </c>
      <c r="W3545" s="70"/>
      <c r="Y3545" s="66">
        <f>SUBTOTAL(9,Y3546:Y3560)</f>
        <v>1</v>
      </c>
    </row>
    <row r="3546" spans="6:25" s="205" customFormat="1" ht="12" outlineLevel="4" x14ac:dyDescent="0.2">
      <c r="F3546" s="72">
        <v>342</v>
      </c>
      <c r="G3546" s="73" t="s">
        <v>34</v>
      </c>
      <c r="H3546" s="74" t="s">
        <v>850</v>
      </c>
      <c r="I3546" s="75" t="s">
        <v>2928</v>
      </c>
      <c r="J3546" s="73" t="s">
        <v>15</v>
      </c>
      <c r="K3546" s="76">
        <v>443.4</v>
      </c>
      <c r="L3546" s="77">
        <v>0</v>
      </c>
      <c r="M3546" s="206">
        <v>443.4</v>
      </c>
      <c r="N3546" s="232"/>
      <c r="O3546" s="77">
        <f>M3546*N3546</f>
        <v>0</v>
      </c>
      <c r="P3546" s="79">
        <v>3.0000000000000001E-5</v>
      </c>
      <c r="Q3546" s="80">
        <f>M3546*P3546</f>
        <v>1.3302E-2</v>
      </c>
      <c r="R3546" s="79"/>
      <c r="S3546" s="80">
        <f>M3546*R3546</f>
        <v>0</v>
      </c>
      <c r="T3546" s="78">
        <v>15</v>
      </c>
      <c r="U3546" s="78">
        <f>O3546*(T3546/100)</f>
        <v>0</v>
      </c>
      <c r="V3546" s="78">
        <f>O3546+U3546</f>
        <v>0</v>
      </c>
      <c r="W3546" s="75"/>
      <c r="X3546" s="96" t="s">
        <v>1162</v>
      </c>
      <c r="Y3546" s="96">
        <v>1</v>
      </c>
    </row>
    <row r="3547" spans="6:25" s="71" customFormat="1" ht="45" outlineLevel="4" x14ac:dyDescent="0.2">
      <c r="F3547" s="207"/>
      <c r="G3547" s="208"/>
      <c r="H3547" s="19" t="s">
        <v>1053</v>
      </c>
      <c r="I3547" s="228" t="s">
        <v>3399</v>
      </c>
      <c r="J3547" s="221"/>
      <c r="K3547" s="221"/>
      <c r="L3547" s="221"/>
      <c r="M3547" s="221"/>
      <c r="N3547" s="245"/>
      <c r="O3547" s="231"/>
      <c r="P3547" s="209"/>
      <c r="Q3547" s="210"/>
      <c r="R3547" s="209"/>
      <c r="S3547" s="210"/>
      <c r="T3547" s="211"/>
      <c r="U3547" s="211"/>
      <c r="V3547" s="211"/>
      <c r="W3547" s="212"/>
      <c r="X3547" s="212"/>
      <c r="Y3547" s="212"/>
    </row>
    <row r="3548" spans="6:25" s="71" customFormat="1" ht="6" customHeight="1" outlineLevel="4" x14ac:dyDescent="0.2">
      <c r="F3548" s="207"/>
      <c r="G3548" s="208"/>
      <c r="H3548" s="20"/>
      <c r="I3548" s="212"/>
      <c r="J3548" s="208"/>
      <c r="K3548" s="213"/>
      <c r="L3548" s="214"/>
      <c r="M3548" s="213"/>
      <c r="N3548" s="241"/>
      <c r="O3548" s="214"/>
      <c r="P3548" s="209"/>
      <c r="Q3548" s="210"/>
      <c r="R3548" s="209"/>
      <c r="S3548" s="210"/>
      <c r="T3548" s="211"/>
      <c r="U3548" s="211"/>
      <c r="V3548" s="211"/>
      <c r="W3548" s="212"/>
      <c r="X3548" s="212"/>
      <c r="Y3548" s="212"/>
    </row>
    <row r="3549" spans="6:25" s="81" customFormat="1" ht="11.25" outlineLevel="5" x14ac:dyDescent="0.2">
      <c r="F3549" s="82"/>
      <c r="G3549" s="83"/>
      <c r="H3549" s="21" t="str">
        <f t="shared" ref="H3549:H3559" si="106">IF(AND(H3548&lt;&gt;"Výkaz výměr:",I3548=""),"Výkaz výměr:","")</f>
        <v>Výkaz výměr:</v>
      </c>
      <c r="I3549" s="84" t="s">
        <v>2231</v>
      </c>
      <c r="J3549" s="215"/>
      <c r="L3549" s="85"/>
      <c r="M3549" s="216">
        <v>0</v>
      </c>
      <c r="N3549" s="244"/>
      <c r="O3549" s="85"/>
      <c r="P3549" s="86"/>
      <c r="Q3549" s="85"/>
      <c r="R3549" s="85"/>
      <c r="S3549" s="85"/>
      <c r="T3549" s="87" t="s">
        <v>14</v>
      </c>
      <c r="U3549" s="85"/>
      <c r="V3549" s="85"/>
      <c r="W3549" s="88"/>
    </row>
    <row r="3550" spans="6:25" s="81" customFormat="1" ht="11.25" outlineLevel="5" x14ac:dyDescent="0.2">
      <c r="F3550" s="82"/>
      <c r="G3550" s="83"/>
      <c r="H3550" s="21" t="str">
        <f t="shared" si="106"/>
        <v/>
      </c>
      <c r="I3550" s="84" t="s">
        <v>2357</v>
      </c>
      <c r="J3550" s="215"/>
      <c r="L3550" s="85"/>
      <c r="M3550" s="216">
        <v>0</v>
      </c>
      <c r="N3550" s="244"/>
      <c r="O3550" s="85"/>
      <c r="P3550" s="86"/>
      <c r="Q3550" s="85"/>
      <c r="R3550" s="85"/>
      <c r="S3550" s="85"/>
      <c r="T3550" s="87" t="s">
        <v>14</v>
      </c>
      <c r="U3550" s="85"/>
      <c r="V3550" s="85"/>
      <c r="W3550" s="88"/>
    </row>
    <row r="3551" spans="6:25" s="81" customFormat="1" ht="11.25" outlineLevel="5" x14ac:dyDescent="0.2">
      <c r="F3551" s="82"/>
      <c r="G3551" s="83"/>
      <c r="H3551" s="21" t="str">
        <f t="shared" si="106"/>
        <v/>
      </c>
      <c r="I3551" s="84" t="s">
        <v>2532</v>
      </c>
      <c r="J3551" s="215"/>
      <c r="L3551" s="85"/>
      <c r="M3551" s="216">
        <v>0</v>
      </c>
      <c r="N3551" s="244"/>
      <c r="O3551" s="85"/>
      <c r="P3551" s="86"/>
      <c r="Q3551" s="85"/>
      <c r="R3551" s="85"/>
      <c r="S3551" s="85"/>
      <c r="T3551" s="87" t="s">
        <v>14</v>
      </c>
      <c r="U3551" s="85"/>
      <c r="V3551" s="85"/>
      <c r="W3551" s="88"/>
    </row>
    <row r="3552" spans="6:25" s="81" customFormat="1" ht="11.25" outlineLevel="5" x14ac:dyDescent="0.2">
      <c r="F3552" s="82"/>
      <c r="G3552" s="83"/>
      <c r="H3552" s="21" t="str">
        <f t="shared" si="106"/>
        <v/>
      </c>
      <c r="I3552" s="84" t="s">
        <v>1129</v>
      </c>
      <c r="J3552" s="215"/>
      <c r="L3552" s="85"/>
      <c r="M3552" s="216">
        <v>0</v>
      </c>
      <c r="N3552" s="244"/>
      <c r="O3552" s="85"/>
      <c r="P3552" s="86"/>
      <c r="Q3552" s="85"/>
      <c r="R3552" s="85"/>
      <c r="S3552" s="85"/>
      <c r="T3552" s="87" t="s">
        <v>14</v>
      </c>
      <c r="U3552" s="85"/>
      <c r="V3552" s="85"/>
      <c r="W3552" s="88"/>
    </row>
    <row r="3553" spans="6:25" s="81" customFormat="1" ht="11.25" outlineLevel="5" x14ac:dyDescent="0.2">
      <c r="F3553" s="82"/>
      <c r="G3553" s="83"/>
      <c r="H3553" s="21" t="str">
        <f t="shared" si="106"/>
        <v/>
      </c>
      <c r="I3553" s="84" t="s">
        <v>1608</v>
      </c>
      <c r="J3553" s="215"/>
      <c r="L3553" s="85"/>
      <c r="M3553" s="216">
        <v>243</v>
      </c>
      <c r="N3553" s="244"/>
      <c r="O3553" s="85"/>
      <c r="P3553" s="86"/>
      <c r="Q3553" s="85"/>
      <c r="R3553" s="85"/>
      <c r="S3553" s="85"/>
      <c r="T3553" s="87" t="s">
        <v>14</v>
      </c>
      <c r="U3553" s="85"/>
      <c r="V3553" s="85"/>
      <c r="W3553" s="88"/>
    </row>
    <row r="3554" spans="6:25" s="81" customFormat="1" ht="11.25" outlineLevel="5" x14ac:dyDescent="0.2">
      <c r="F3554" s="82"/>
      <c r="G3554" s="83"/>
      <c r="H3554" s="21" t="str">
        <f t="shared" si="106"/>
        <v/>
      </c>
      <c r="I3554" s="84" t="s">
        <v>1606</v>
      </c>
      <c r="J3554" s="215"/>
      <c r="L3554" s="85"/>
      <c r="M3554" s="216">
        <v>54</v>
      </c>
      <c r="N3554" s="244"/>
      <c r="O3554" s="85"/>
      <c r="P3554" s="86"/>
      <c r="Q3554" s="85"/>
      <c r="R3554" s="85"/>
      <c r="S3554" s="85"/>
      <c r="T3554" s="87" t="s">
        <v>14</v>
      </c>
      <c r="U3554" s="85"/>
      <c r="V3554" s="85"/>
      <c r="W3554" s="88"/>
    </row>
    <row r="3555" spans="6:25" s="81" customFormat="1" ht="11.25" outlineLevel="5" x14ac:dyDescent="0.2">
      <c r="F3555" s="82"/>
      <c r="G3555" s="83"/>
      <c r="H3555" s="21" t="str">
        <f t="shared" si="106"/>
        <v/>
      </c>
      <c r="I3555" s="84" t="s">
        <v>1130</v>
      </c>
      <c r="J3555" s="215"/>
      <c r="L3555" s="85"/>
      <c r="M3555" s="216">
        <v>0</v>
      </c>
      <c r="N3555" s="244"/>
      <c r="O3555" s="85"/>
      <c r="P3555" s="86"/>
      <c r="Q3555" s="85"/>
      <c r="R3555" s="85"/>
      <c r="S3555" s="85"/>
      <c r="T3555" s="87" t="s">
        <v>14</v>
      </c>
      <c r="U3555" s="85"/>
      <c r="V3555" s="85"/>
      <c r="W3555" s="88"/>
    </row>
    <row r="3556" spans="6:25" s="81" customFormat="1" ht="11.25" outlineLevel="5" x14ac:dyDescent="0.2">
      <c r="F3556" s="82"/>
      <c r="G3556" s="83"/>
      <c r="H3556" s="21" t="str">
        <f t="shared" si="106"/>
        <v/>
      </c>
      <c r="I3556" s="84" t="s">
        <v>1607</v>
      </c>
      <c r="J3556" s="215"/>
      <c r="L3556" s="85"/>
      <c r="M3556" s="216">
        <v>120</v>
      </c>
      <c r="N3556" s="244"/>
      <c r="O3556" s="85"/>
      <c r="P3556" s="86"/>
      <c r="Q3556" s="85"/>
      <c r="R3556" s="85"/>
      <c r="S3556" s="85"/>
      <c r="T3556" s="87" t="s">
        <v>14</v>
      </c>
      <c r="U3556" s="85"/>
      <c r="V3556" s="85"/>
      <c r="W3556" s="88"/>
    </row>
    <row r="3557" spans="6:25" s="81" customFormat="1" ht="11.25" outlineLevel="5" x14ac:dyDescent="0.2">
      <c r="F3557" s="82"/>
      <c r="G3557" s="83"/>
      <c r="H3557" s="21" t="str">
        <f t="shared" si="106"/>
        <v/>
      </c>
      <c r="I3557" s="84" t="s">
        <v>1605</v>
      </c>
      <c r="J3557" s="215"/>
      <c r="L3557" s="85"/>
      <c r="M3557" s="216">
        <v>21.6</v>
      </c>
      <c r="N3557" s="244"/>
      <c r="O3557" s="85"/>
      <c r="P3557" s="86"/>
      <c r="Q3557" s="85"/>
      <c r="R3557" s="85"/>
      <c r="S3557" s="85"/>
      <c r="T3557" s="87" t="s">
        <v>14</v>
      </c>
      <c r="U3557" s="85"/>
      <c r="V3557" s="85"/>
      <c r="W3557" s="88"/>
    </row>
    <row r="3558" spans="6:25" s="81" customFormat="1" ht="11.25" outlineLevel="5" x14ac:dyDescent="0.2">
      <c r="F3558" s="82"/>
      <c r="G3558" s="83"/>
      <c r="H3558" s="21" t="str">
        <f t="shared" si="106"/>
        <v/>
      </c>
      <c r="I3558" s="84" t="s">
        <v>1131</v>
      </c>
      <c r="J3558" s="215"/>
      <c r="L3558" s="85"/>
      <c r="M3558" s="216">
        <v>0</v>
      </c>
      <c r="N3558" s="244"/>
      <c r="O3558" s="85"/>
      <c r="P3558" s="86"/>
      <c r="Q3558" s="85"/>
      <c r="R3558" s="85"/>
      <c r="S3558" s="85"/>
      <c r="T3558" s="87" t="s">
        <v>14</v>
      </c>
      <c r="U3558" s="85"/>
      <c r="V3558" s="85"/>
      <c r="W3558" s="88"/>
    </row>
    <row r="3559" spans="6:25" s="81" customFormat="1" ht="11.25" outlineLevel="5" x14ac:dyDescent="0.2">
      <c r="F3559" s="82"/>
      <c r="G3559" s="83"/>
      <c r="H3559" s="21" t="str">
        <f t="shared" si="106"/>
        <v/>
      </c>
      <c r="I3559" s="84" t="s">
        <v>1553</v>
      </c>
      <c r="J3559" s="215"/>
      <c r="L3559" s="85"/>
      <c r="M3559" s="216">
        <v>4.8</v>
      </c>
      <c r="N3559" s="244"/>
      <c r="O3559" s="85"/>
      <c r="P3559" s="86"/>
      <c r="Q3559" s="85"/>
      <c r="R3559" s="85"/>
      <c r="S3559" s="85"/>
      <c r="T3559" s="87" t="s">
        <v>14</v>
      </c>
      <c r="U3559" s="85"/>
      <c r="V3559" s="85"/>
      <c r="W3559" s="88"/>
    </row>
    <row r="3560" spans="6:25" s="6" customFormat="1" ht="12.75" customHeight="1" outlineLevel="4" x14ac:dyDescent="0.2">
      <c r="F3560" s="7"/>
      <c r="G3560" s="8"/>
      <c r="H3560" s="8"/>
      <c r="I3560" s="217"/>
      <c r="J3560" s="218"/>
      <c r="K3560" s="219"/>
      <c r="L3560" s="220"/>
      <c r="M3560" s="219"/>
      <c r="N3560" s="242"/>
      <c r="O3560" s="11"/>
      <c r="P3560" s="12"/>
      <c r="Q3560" s="11"/>
      <c r="R3560" s="11"/>
      <c r="S3560" s="11"/>
      <c r="T3560" s="5" t="s">
        <v>14</v>
      </c>
      <c r="U3560" s="11"/>
      <c r="V3560" s="11"/>
      <c r="W3560" s="11"/>
    </row>
    <row r="3561" spans="6:25" s="60" customFormat="1" ht="16.5" customHeight="1" outlineLevel="3" x14ac:dyDescent="0.2">
      <c r="F3561" s="61"/>
      <c r="G3561" s="62"/>
      <c r="H3561" s="63"/>
      <c r="I3561" s="227" t="s">
        <v>3670</v>
      </c>
      <c r="J3561" s="62"/>
      <c r="K3561" s="64"/>
      <c r="L3561" s="65"/>
      <c r="M3561" s="64"/>
      <c r="N3561" s="239"/>
      <c r="O3561" s="65">
        <f>SUBTOTAL(9,O3562:O3574)</f>
        <v>0</v>
      </c>
      <c r="P3561" s="67"/>
      <c r="Q3561" s="68">
        <f>SUBTOTAL(9,Q3562:Q3574)</f>
        <v>0</v>
      </c>
      <c r="R3561" s="65"/>
      <c r="S3561" s="68">
        <f>SUBTOTAL(9,S3562:S3574)</f>
        <v>0</v>
      </c>
      <c r="T3561" s="69" t="s">
        <v>14</v>
      </c>
      <c r="U3561" s="66">
        <f>SUBTOTAL(9,U3562:U3574)</f>
        <v>0</v>
      </c>
      <c r="V3561" s="66">
        <f>SUBTOTAL(9,V3562:V3574)</f>
        <v>0</v>
      </c>
      <c r="W3561" s="70"/>
      <c r="Y3561" s="66">
        <f>SUBTOTAL(9,Y3562:Y3574)</f>
        <v>4</v>
      </c>
    </row>
    <row r="3562" spans="6:25" s="205" customFormat="1" ht="24" outlineLevel="4" x14ac:dyDescent="0.2">
      <c r="F3562" s="72">
        <v>343</v>
      </c>
      <c r="G3562" s="73" t="s">
        <v>34</v>
      </c>
      <c r="H3562" s="74" t="s">
        <v>859</v>
      </c>
      <c r="I3562" s="75" t="s">
        <v>3228</v>
      </c>
      <c r="J3562" s="73" t="s">
        <v>16</v>
      </c>
      <c r="K3562" s="76">
        <v>2.9581200000000001</v>
      </c>
      <c r="L3562" s="77"/>
      <c r="M3562" s="206">
        <v>2.9581200000000001</v>
      </c>
      <c r="N3562" s="232"/>
      <c r="O3562" s="77">
        <f>M3562*N3562</f>
        <v>0</v>
      </c>
      <c r="P3562" s="79"/>
      <c r="Q3562" s="80">
        <f>M3562*P3562</f>
        <v>0</v>
      </c>
      <c r="R3562" s="79"/>
      <c r="S3562" s="80">
        <f>M3562*R3562</f>
        <v>0</v>
      </c>
      <c r="T3562" s="78">
        <v>15</v>
      </c>
      <c r="U3562" s="78">
        <f>O3562*(T3562/100)</f>
        <v>0</v>
      </c>
      <c r="V3562" s="78">
        <f>O3562+U3562</f>
        <v>0</v>
      </c>
      <c r="W3562" s="75" t="s">
        <v>1942</v>
      </c>
      <c r="X3562" s="96" t="s">
        <v>1162</v>
      </c>
      <c r="Y3562" s="96">
        <v>1</v>
      </c>
    </row>
    <row r="3563" spans="6:25" s="71" customFormat="1" ht="56.25" outlineLevel="4" x14ac:dyDescent="0.2">
      <c r="F3563" s="207"/>
      <c r="G3563" s="208"/>
      <c r="H3563" s="19" t="s">
        <v>1053</v>
      </c>
      <c r="I3563" s="228" t="s">
        <v>3523</v>
      </c>
      <c r="J3563" s="221"/>
      <c r="K3563" s="221"/>
      <c r="L3563" s="221"/>
      <c r="M3563" s="221"/>
      <c r="N3563" s="245"/>
      <c r="O3563" s="231"/>
      <c r="P3563" s="209"/>
      <c r="Q3563" s="210"/>
      <c r="R3563" s="209"/>
      <c r="S3563" s="210"/>
      <c r="T3563" s="211"/>
      <c r="U3563" s="211"/>
      <c r="V3563" s="211"/>
      <c r="W3563" s="212"/>
      <c r="X3563" s="212"/>
      <c r="Y3563" s="212"/>
    </row>
    <row r="3564" spans="6:25" s="71" customFormat="1" ht="6" customHeight="1" outlineLevel="4" x14ac:dyDescent="0.2">
      <c r="F3564" s="207"/>
      <c r="G3564" s="208"/>
      <c r="H3564" s="20"/>
      <c r="I3564" s="212"/>
      <c r="J3564" s="208"/>
      <c r="K3564" s="213"/>
      <c r="L3564" s="214"/>
      <c r="M3564" s="213"/>
      <c r="N3564" s="241"/>
      <c r="O3564" s="214"/>
      <c r="P3564" s="209"/>
      <c r="Q3564" s="210"/>
      <c r="R3564" s="209"/>
      <c r="S3564" s="210"/>
      <c r="T3564" s="211"/>
      <c r="U3564" s="211"/>
      <c r="V3564" s="211"/>
      <c r="W3564" s="212"/>
      <c r="X3564" s="212"/>
      <c r="Y3564" s="212"/>
    </row>
    <row r="3565" spans="6:25" s="205" customFormat="1" ht="24" outlineLevel="4" x14ac:dyDescent="0.2">
      <c r="F3565" s="72">
        <v>344</v>
      </c>
      <c r="G3565" s="73" t="s">
        <v>12</v>
      </c>
      <c r="H3565" s="74" t="s">
        <v>316</v>
      </c>
      <c r="I3565" s="75" t="s">
        <v>3421</v>
      </c>
      <c r="J3565" s="73" t="s">
        <v>16</v>
      </c>
      <c r="K3565" s="76">
        <v>2.9581200000000001</v>
      </c>
      <c r="L3565" s="77"/>
      <c r="M3565" s="206">
        <v>2.9581200000000001</v>
      </c>
      <c r="N3565" s="232"/>
      <c r="O3565" s="77">
        <f>M3565*N3565</f>
        <v>0</v>
      </c>
      <c r="P3565" s="79"/>
      <c r="Q3565" s="80">
        <f>M3565*P3565</f>
        <v>0</v>
      </c>
      <c r="R3565" s="79"/>
      <c r="S3565" s="80">
        <f>M3565*R3565</f>
        <v>0</v>
      </c>
      <c r="T3565" s="78">
        <v>15</v>
      </c>
      <c r="U3565" s="78">
        <f>O3565*(T3565/100)</f>
        <v>0</v>
      </c>
      <c r="V3565" s="78">
        <f>O3565+U3565</f>
        <v>0</v>
      </c>
      <c r="W3565" s="75" t="s">
        <v>1942</v>
      </c>
      <c r="X3565" s="96" t="s">
        <v>1162</v>
      </c>
      <c r="Y3565" s="96">
        <v>1</v>
      </c>
    </row>
    <row r="3566" spans="6:25" s="71" customFormat="1" ht="12" outlineLevel="4" x14ac:dyDescent="0.2">
      <c r="F3566" s="207"/>
      <c r="G3566" s="208"/>
      <c r="H3566" s="19" t="s">
        <v>1053</v>
      </c>
      <c r="I3566" s="228"/>
      <c r="J3566" s="221"/>
      <c r="K3566" s="221"/>
      <c r="L3566" s="221"/>
      <c r="M3566" s="221"/>
      <c r="N3566" s="245"/>
      <c r="O3566" s="231"/>
      <c r="P3566" s="209"/>
      <c r="Q3566" s="210"/>
      <c r="R3566" s="209"/>
      <c r="S3566" s="210"/>
      <c r="T3566" s="211"/>
      <c r="U3566" s="211"/>
      <c r="V3566" s="211"/>
      <c r="W3566" s="212"/>
      <c r="X3566" s="212"/>
      <c r="Y3566" s="212"/>
    </row>
    <row r="3567" spans="6:25" s="71" customFormat="1" ht="6" customHeight="1" outlineLevel="4" x14ac:dyDescent="0.2">
      <c r="F3567" s="207"/>
      <c r="G3567" s="208"/>
      <c r="H3567" s="20"/>
      <c r="I3567" s="212"/>
      <c r="J3567" s="208"/>
      <c r="K3567" s="213"/>
      <c r="L3567" s="214"/>
      <c r="M3567" s="213"/>
      <c r="N3567" s="241"/>
      <c r="O3567" s="214"/>
      <c r="P3567" s="209"/>
      <c r="Q3567" s="210"/>
      <c r="R3567" s="209"/>
      <c r="S3567" s="210"/>
      <c r="T3567" s="211"/>
      <c r="U3567" s="211"/>
      <c r="V3567" s="211"/>
      <c r="W3567" s="212"/>
      <c r="X3567" s="212"/>
      <c r="Y3567" s="212"/>
    </row>
    <row r="3568" spans="6:25" s="205" customFormat="1" ht="12" outlineLevel="4" x14ac:dyDescent="0.2">
      <c r="F3568" s="72">
        <v>345</v>
      </c>
      <c r="G3568" s="73" t="s">
        <v>34</v>
      </c>
      <c r="H3568" s="74" t="s">
        <v>863</v>
      </c>
      <c r="I3568" s="75" t="s">
        <v>2742</v>
      </c>
      <c r="J3568" s="73" t="s">
        <v>16</v>
      </c>
      <c r="K3568" s="76">
        <v>6.7412268000000015</v>
      </c>
      <c r="L3568" s="77"/>
      <c r="M3568" s="206">
        <v>6.7412268000000015</v>
      </c>
      <c r="N3568" s="232"/>
      <c r="O3568" s="77">
        <f>M3568*N3568</f>
        <v>0</v>
      </c>
      <c r="P3568" s="79"/>
      <c r="Q3568" s="80">
        <f>M3568*P3568</f>
        <v>0</v>
      </c>
      <c r="R3568" s="79"/>
      <c r="S3568" s="80">
        <f>M3568*R3568</f>
        <v>0</v>
      </c>
      <c r="T3568" s="78">
        <v>15</v>
      </c>
      <c r="U3568" s="78">
        <f>O3568*(T3568/100)</f>
        <v>0</v>
      </c>
      <c r="V3568" s="78">
        <f>O3568+U3568</f>
        <v>0</v>
      </c>
      <c r="W3568" s="75" t="s">
        <v>1942</v>
      </c>
      <c r="X3568" s="96" t="s">
        <v>1162</v>
      </c>
      <c r="Y3568" s="96">
        <v>1</v>
      </c>
    </row>
    <row r="3569" spans="6:25" s="71" customFormat="1" ht="56.25" outlineLevel="4" x14ac:dyDescent="0.2">
      <c r="F3569" s="207"/>
      <c r="G3569" s="208"/>
      <c r="H3569" s="19" t="s">
        <v>1053</v>
      </c>
      <c r="I3569" s="228" t="s">
        <v>3634</v>
      </c>
      <c r="J3569" s="221"/>
      <c r="K3569" s="221"/>
      <c r="L3569" s="221"/>
      <c r="M3569" s="221"/>
      <c r="N3569" s="245"/>
      <c r="O3569" s="231"/>
      <c r="P3569" s="209"/>
      <c r="Q3569" s="210"/>
      <c r="R3569" s="209"/>
      <c r="S3569" s="210"/>
      <c r="T3569" s="211"/>
      <c r="U3569" s="211"/>
      <c r="V3569" s="211"/>
      <c r="W3569" s="212"/>
      <c r="X3569" s="212"/>
      <c r="Y3569" s="212"/>
    </row>
    <row r="3570" spans="6:25" s="71" customFormat="1" ht="6" customHeight="1" outlineLevel="4" x14ac:dyDescent="0.2">
      <c r="F3570" s="207"/>
      <c r="G3570" s="208"/>
      <c r="H3570" s="20"/>
      <c r="I3570" s="212"/>
      <c r="J3570" s="208"/>
      <c r="K3570" s="213"/>
      <c r="L3570" s="214"/>
      <c r="M3570" s="213"/>
      <c r="N3570" s="241"/>
      <c r="O3570" s="214"/>
      <c r="P3570" s="209"/>
      <c r="Q3570" s="210"/>
      <c r="R3570" s="209"/>
      <c r="S3570" s="210"/>
      <c r="T3570" s="211"/>
      <c r="U3570" s="211"/>
      <c r="V3570" s="211"/>
      <c r="W3570" s="212"/>
      <c r="X3570" s="212"/>
      <c r="Y3570" s="212"/>
    </row>
    <row r="3571" spans="6:25" s="205" customFormat="1" ht="24" outlineLevel="4" x14ac:dyDescent="0.2">
      <c r="F3571" s="72">
        <v>346</v>
      </c>
      <c r="G3571" s="73" t="s">
        <v>34</v>
      </c>
      <c r="H3571" s="74" t="s">
        <v>865</v>
      </c>
      <c r="I3571" s="75" t="s">
        <v>3045</v>
      </c>
      <c r="J3571" s="73" t="s">
        <v>16</v>
      </c>
      <c r="K3571" s="76">
        <v>6.7412268000000015</v>
      </c>
      <c r="L3571" s="77">
        <v>0</v>
      </c>
      <c r="M3571" s="206">
        <v>6.7412268000000015</v>
      </c>
      <c r="N3571" s="232"/>
      <c r="O3571" s="77">
        <f>M3571*N3571</f>
        <v>0</v>
      </c>
      <c r="P3571" s="79"/>
      <c r="Q3571" s="80">
        <f>M3571*P3571</f>
        <v>0</v>
      </c>
      <c r="R3571" s="79"/>
      <c r="S3571" s="80">
        <f>M3571*R3571</f>
        <v>0</v>
      </c>
      <c r="T3571" s="78">
        <v>15</v>
      </c>
      <c r="U3571" s="78">
        <f>O3571*(T3571/100)</f>
        <v>0</v>
      </c>
      <c r="V3571" s="78">
        <f>O3571+U3571</f>
        <v>0</v>
      </c>
      <c r="W3571" s="75" t="s">
        <v>1942</v>
      </c>
      <c r="X3571" s="96" t="s">
        <v>1162</v>
      </c>
      <c r="Y3571" s="96">
        <v>1</v>
      </c>
    </row>
    <row r="3572" spans="6:25" s="71" customFormat="1" ht="56.25" outlineLevel="4" x14ac:dyDescent="0.2">
      <c r="F3572" s="207"/>
      <c r="G3572" s="208"/>
      <c r="H3572" s="19" t="s">
        <v>1053</v>
      </c>
      <c r="I3572" s="228" t="s">
        <v>3647</v>
      </c>
      <c r="J3572" s="221"/>
      <c r="K3572" s="221"/>
      <c r="L3572" s="221"/>
      <c r="M3572" s="221"/>
      <c r="N3572" s="245"/>
      <c r="O3572" s="231"/>
      <c r="P3572" s="209"/>
      <c r="Q3572" s="210"/>
      <c r="R3572" s="209"/>
      <c r="S3572" s="210"/>
      <c r="T3572" s="211"/>
      <c r="U3572" s="211"/>
      <c r="V3572" s="211"/>
      <c r="W3572" s="212"/>
      <c r="X3572" s="212"/>
      <c r="Y3572" s="212"/>
    </row>
    <row r="3573" spans="6:25" s="71" customFormat="1" ht="6" customHeight="1" outlineLevel="4" x14ac:dyDescent="0.2">
      <c r="F3573" s="207"/>
      <c r="G3573" s="208"/>
      <c r="H3573" s="20"/>
      <c r="I3573" s="212"/>
      <c r="J3573" s="208"/>
      <c r="K3573" s="213"/>
      <c r="L3573" s="214"/>
      <c r="M3573" s="213"/>
      <c r="N3573" s="241"/>
      <c r="O3573" s="214"/>
      <c r="P3573" s="209"/>
      <c r="Q3573" s="210"/>
      <c r="R3573" s="209"/>
      <c r="S3573" s="210"/>
      <c r="T3573" s="211"/>
      <c r="U3573" s="211"/>
      <c r="V3573" s="211"/>
      <c r="W3573" s="212"/>
      <c r="X3573" s="212"/>
      <c r="Y3573" s="212"/>
    </row>
    <row r="3574" spans="6:25" s="6" customFormat="1" ht="12.75" customHeight="1" outlineLevel="4" x14ac:dyDescent="0.2">
      <c r="F3574" s="7"/>
      <c r="G3574" s="8"/>
      <c r="H3574" s="8"/>
      <c r="I3574" s="217"/>
      <c r="J3574" s="218"/>
      <c r="K3574" s="219"/>
      <c r="L3574" s="220"/>
      <c r="M3574" s="219"/>
      <c r="N3574" s="242"/>
      <c r="O3574" s="11"/>
      <c r="P3574" s="12"/>
      <c r="Q3574" s="11"/>
      <c r="R3574" s="11"/>
      <c r="S3574" s="11"/>
      <c r="T3574" s="5" t="s">
        <v>14</v>
      </c>
      <c r="U3574" s="11"/>
      <c r="V3574" s="11"/>
      <c r="W3574" s="11"/>
    </row>
    <row r="3575" spans="6:25" s="60" customFormat="1" ht="16.5" customHeight="1" outlineLevel="3" x14ac:dyDescent="0.2">
      <c r="F3575" s="61"/>
      <c r="G3575" s="62"/>
      <c r="H3575" s="63"/>
      <c r="I3575" s="227" t="s">
        <v>3703</v>
      </c>
      <c r="J3575" s="62"/>
      <c r="K3575" s="64"/>
      <c r="L3575" s="65"/>
      <c r="M3575" s="64"/>
      <c r="N3575" s="239"/>
      <c r="O3575" s="65">
        <f>SUBTOTAL(9,O3576:O3753)</f>
        <v>0</v>
      </c>
      <c r="P3575" s="67"/>
      <c r="Q3575" s="68">
        <f>SUBTOTAL(9,Q3576:Q3753)</f>
        <v>2.31933483941215</v>
      </c>
      <c r="R3575" s="65"/>
      <c r="S3575" s="68">
        <f>SUBTOTAL(9,S3576:S3753)</f>
        <v>0</v>
      </c>
      <c r="T3575" s="69" t="s">
        <v>14</v>
      </c>
      <c r="U3575" s="66">
        <f>SUBTOTAL(9,U3576:U3753)</f>
        <v>0</v>
      </c>
      <c r="V3575" s="66">
        <f>SUBTOTAL(9,V3576:V3753)</f>
        <v>0</v>
      </c>
      <c r="W3575" s="70"/>
      <c r="Y3575" s="66">
        <f>SUBTOTAL(9,Y3576:Y3753)</f>
        <v>32</v>
      </c>
    </row>
    <row r="3576" spans="6:25" s="205" customFormat="1" ht="12" outlineLevel="4" x14ac:dyDescent="0.2">
      <c r="F3576" s="72">
        <v>347</v>
      </c>
      <c r="G3576" s="73" t="s">
        <v>12</v>
      </c>
      <c r="H3576" s="74" t="s">
        <v>410</v>
      </c>
      <c r="I3576" s="75" t="s">
        <v>2325</v>
      </c>
      <c r="J3576" s="73" t="s">
        <v>15</v>
      </c>
      <c r="K3576" s="76">
        <v>3857.55</v>
      </c>
      <c r="L3576" s="77"/>
      <c r="M3576" s="206">
        <v>3857.55</v>
      </c>
      <c r="N3576" s="232"/>
      <c r="O3576" s="77">
        <f>M3576*N3576</f>
        <v>0</v>
      </c>
      <c r="P3576" s="79">
        <v>1.3194004987936638E-4</v>
      </c>
      <c r="Q3576" s="80">
        <f>M3576*P3576</f>
        <v>0.50896533941214983</v>
      </c>
      <c r="R3576" s="79"/>
      <c r="S3576" s="80">
        <f>M3576*R3576</f>
        <v>0</v>
      </c>
      <c r="T3576" s="78">
        <v>15</v>
      </c>
      <c r="U3576" s="78">
        <f>O3576*(T3576/100)</f>
        <v>0</v>
      </c>
      <c r="V3576" s="78">
        <f>O3576+U3576</f>
        <v>0</v>
      </c>
      <c r="W3576" s="75"/>
      <c r="X3576" s="96" t="s">
        <v>1090</v>
      </c>
      <c r="Y3576" s="96">
        <v>1</v>
      </c>
    </row>
    <row r="3577" spans="6:25" s="71" customFormat="1" ht="12" outlineLevel="4" x14ac:dyDescent="0.2">
      <c r="F3577" s="207"/>
      <c r="G3577" s="208"/>
      <c r="H3577" s="19" t="s">
        <v>1053</v>
      </c>
      <c r="I3577" s="228"/>
      <c r="J3577" s="221"/>
      <c r="K3577" s="221"/>
      <c r="L3577" s="221"/>
      <c r="M3577" s="221"/>
      <c r="N3577" s="245"/>
      <c r="O3577" s="231"/>
      <c r="P3577" s="209"/>
      <c r="Q3577" s="210"/>
      <c r="R3577" s="209"/>
      <c r="S3577" s="210"/>
      <c r="T3577" s="211"/>
      <c r="U3577" s="211"/>
      <c r="V3577" s="211"/>
      <c r="W3577" s="212"/>
      <c r="X3577" s="212"/>
      <c r="Y3577" s="212"/>
    </row>
    <row r="3578" spans="6:25" s="71" customFormat="1" ht="6" customHeight="1" outlineLevel="4" x14ac:dyDescent="0.2">
      <c r="F3578" s="207"/>
      <c r="G3578" s="208"/>
      <c r="H3578" s="20"/>
      <c r="I3578" s="212"/>
      <c r="J3578" s="208"/>
      <c r="K3578" s="213"/>
      <c r="L3578" s="214"/>
      <c r="M3578" s="213"/>
      <c r="N3578" s="241"/>
      <c r="O3578" s="214"/>
      <c r="P3578" s="209"/>
      <c r="Q3578" s="210"/>
      <c r="R3578" s="209"/>
      <c r="S3578" s="210"/>
      <c r="T3578" s="211"/>
      <c r="U3578" s="211"/>
      <c r="V3578" s="211"/>
      <c r="W3578" s="212"/>
      <c r="X3578" s="212"/>
      <c r="Y3578" s="212"/>
    </row>
    <row r="3579" spans="6:25" s="81" customFormat="1" ht="11.25" outlineLevel="5" x14ac:dyDescent="0.2">
      <c r="F3579" s="82"/>
      <c r="G3579" s="83"/>
      <c r="H3579" s="21" t="str">
        <f t="shared" ref="H3579:H3595" si="107">IF(AND(H3578&lt;&gt;"Výkaz výměr:",I3578=""),"Výkaz výměr:","")</f>
        <v>Výkaz výměr:</v>
      </c>
      <c r="I3579" s="84" t="s">
        <v>1678</v>
      </c>
      <c r="J3579" s="215"/>
      <c r="L3579" s="85"/>
      <c r="M3579" s="216">
        <v>2575.17</v>
      </c>
      <c r="N3579" s="244"/>
      <c r="O3579" s="85"/>
      <c r="P3579" s="86"/>
      <c r="Q3579" s="85"/>
      <c r="R3579" s="85"/>
      <c r="S3579" s="85"/>
      <c r="T3579" s="87" t="s">
        <v>14</v>
      </c>
      <c r="U3579" s="85"/>
      <c r="V3579" s="85"/>
      <c r="W3579" s="88"/>
    </row>
    <row r="3580" spans="6:25" s="81" customFormat="1" ht="11.25" outlineLevel="5" x14ac:dyDescent="0.2">
      <c r="F3580" s="82"/>
      <c r="G3580" s="83"/>
      <c r="H3580" s="21" t="str">
        <f t="shared" si="107"/>
        <v/>
      </c>
      <c r="I3580" s="84" t="s">
        <v>1652</v>
      </c>
      <c r="J3580" s="215"/>
      <c r="L3580" s="85"/>
      <c r="M3580" s="216">
        <v>587.38</v>
      </c>
      <c r="N3580" s="244"/>
      <c r="O3580" s="85"/>
      <c r="P3580" s="86"/>
      <c r="Q3580" s="85"/>
      <c r="R3580" s="85"/>
      <c r="S3580" s="85"/>
      <c r="T3580" s="87" t="s">
        <v>14</v>
      </c>
      <c r="U3580" s="85"/>
      <c r="V3580" s="85"/>
      <c r="W3580" s="88"/>
    </row>
    <row r="3581" spans="6:25" s="81" customFormat="1" ht="11.25" outlineLevel="5" x14ac:dyDescent="0.2">
      <c r="F3581" s="82"/>
      <c r="G3581" s="83"/>
      <c r="H3581" s="21" t="str">
        <f t="shared" si="107"/>
        <v/>
      </c>
      <c r="I3581" s="84" t="s">
        <v>1578</v>
      </c>
      <c r="J3581" s="215"/>
      <c r="L3581" s="85"/>
      <c r="M3581" s="216">
        <v>184</v>
      </c>
      <c r="N3581" s="244"/>
      <c r="O3581" s="85"/>
      <c r="P3581" s="86"/>
      <c r="Q3581" s="85"/>
      <c r="R3581" s="85"/>
      <c r="S3581" s="85"/>
      <c r="T3581" s="87" t="s">
        <v>14</v>
      </c>
      <c r="U3581" s="85"/>
      <c r="V3581" s="85"/>
      <c r="W3581" s="88"/>
    </row>
    <row r="3582" spans="6:25" s="81" customFormat="1" ht="11.25" outlineLevel="5" x14ac:dyDescent="0.2">
      <c r="F3582" s="82"/>
      <c r="G3582" s="83"/>
      <c r="H3582" s="21" t="str">
        <f t="shared" si="107"/>
        <v/>
      </c>
      <c r="I3582" s="84" t="s">
        <v>1525</v>
      </c>
      <c r="J3582" s="215"/>
      <c r="L3582" s="85"/>
      <c r="M3582" s="216">
        <v>27.200000000000003</v>
      </c>
      <c r="N3582" s="244"/>
      <c r="O3582" s="85"/>
      <c r="P3582" s="86"/>
      <c r="Q3582" s="85"/>
      <c r="R3582" s="85"/>
      <c r="S3582" s="85"/>
      <c r="T3582" s="87" t="s">
        <v>14</v>
      </c>
      <c r="U3582" s="85"/>
      <c r="V3582" s="85"/>
      <c r="W3582" s="88"/>
    </row>
    <row r="3583" spans="6:25" s="81" customFormat="1" ht="11.25" outlineLevel="5" x14ac:dyDescent="0.2">
      <c r="F3583" s="82"/>
      <c r="G3583" s="83"/>
      <c r="H3583" s="21" t="str">
        <f t="shared" si="107"/>
        <v/>
      </c>
      <c r="I3583" s="84" t="s">
        <v>1526</v>
      </c>
      <c r="J3583" s="215"/>
      <c r="L3583" s="85"/>
      <c r="M3583" s="216">
        <v>11.2</v>
      </c>
      <c r="N3583" s="244"/>
      <c r="O3583" s="85"/>
      <c r="P3583" s="86"/>
      <c r="Q3583" s="85"/>
      <c r="R3583" s="85"/>
      <c r="S3583" s="85"/>
      <c r="T3583" s="87" t="s">
        <v>14</v>
      </c>
      <c r="U3583" s="85"/>
      <c r="V3583" s="85"/>
      <c r="W3583" s="88"/>
    </row>
    <row r="3584" spans="6:25" s="81" customFormat="1" ht="11.25" outlineLevel="5" x14ac:dyDescent="0.2">
      <c r="F3584" s="82"/>
      <c r="G3584" s="83"/>
      <c r="H3584" s="21" t="str">
        <f t="shared" si="107"/>
        <v/>
      </c>
      <c r="I3584" s="84" t="s">
        <v>1527</v>
      </c>
      <c r="J3584" s="215"/>
      <c r="L3584" s="85"/>
      <c r="M3584" s="216">
        <v>12</v>
      </c>
      <c r="N3584" s="244"/>
      <c r="O3584" s="85"/>
      <c r="P3584" s="86"/>
      <c r="Q3584" s="85"/>
      <c r="R3584" s="85"/>
      <c r="S3584" s="85"/>
      <c r="T3584" s="87" t="s">
        <v>14</v>
      </c>
      <c r="U3584" s="85"/>
      <c r="V3584" s="85"/>
      <c r="W3584" s="88"/>
    </row>
    <row r="3585" spans="6:25" s="81" customFormat="1" ht="11.25" outlineLevel="5" x14ac:dyDescent="0.2">
      <c r="F3585" s="82"/>
      <c r="G3585" s="83"/>
      <c r="H3585" s="21" t="str">
        <f t="shared" si="107"/>
        <v/>
      </c>
      <c r="I3585" s="84" t="s">
        <v>1581</v>
      </c>
      <c r="J3585" s="215"/>
      <c r="L3585" s="85"/>
      <c r="M3585" s="216">
        <v>60</v>
      </c>
      <c r="N3585" s="244"/>
      <c r="O3585" s="85"/>
      <c r="P3585" s="86"/>
      <c r="Q3585" s="85"/>
      <c r="R3585" s="85"/>
      <c r="S3585" s="85"/>
      <c r="T3585" s="87" t="s">
        <v>14</v>
      </c>
      <c r="U3585" s="85"/>
      <c r="V3585" s="85"/>
      <c r="W3585" s="88"/>
    </row>
    <row r="3586" spans="6:25" s="81" customFormat="1" ht="11.25" outlineLevel="5" x14ac:dyDescent="0.2">
      <c r="F3586" s="82"/>
      <c r="G3586" s="83"/>
      <c r="H3586" s="21" t="str">
        <f t="shared" si="107"/>
        <v/>
      </c>
      <c r="I3586" s="84" t="s">
        <v>1529</v>
      </c>
      <c r="J3586" s="215"/>
      <c r="L3586" s="85"/>
      <c r="M3586" s="216">
        <v>14.399999999999999</v>
      </c>
      <c r="N3586" s="244"/>
      <c r="O3586" s="85"/>
      <c r="P3586" s="86"/>
      <c r="Q3586" s="85"/>
      <c r="R3586" s="85"/>
      <c r="S3586" s="85"/>
      <c r="T3586" s="87" t="s">
        <v>14</v>
      </c>
      <c r="U3586" s="85"/>
      <c r="V3586" s="85"/>
      <c r="W3586" s="88"/>
    </row>
    <row r="3587" spans="6:25" s="81" customFormat="1" ht="11.25" outlineLevel="5" x14ac:dyDescent="0.2">
      <c r="F3587" s="82"/>
      <c r="G3587" s="83"/>
      <c r="H3587" s="21" t="str">
        <f t="shared" si="107"/>
        <v/>
      </c>
      <c r="I3587" s="84" t="s">
        <v>1583</v>
      </c>
      <c r="J3587" s="215"/>
      <c r="L3587" s="85"/>
      <c r="M3587" s="216">
        <v>5.0999999999999996</v>
      </c>
      <c r="N3587" s="244"/>
      <c r="O3587" s="85"/>
      <c r="P3587" s="86"/>
      <c r="Q3587" s="85"/>
      <c r="R3587" s="85"/>
      <c r="S3587" s="85"/>
      <c r="T3587" s="87" t="s">
        <v>14</v>
      </c>
      <c r="U3587" s="85"/>
      <c r="V3587" s="85"/>
      <c r="W3587" s="88"/>
    </row>
    <row r="3588" spans="6:25" s="81" customFormat="1" ht="11.25" outlineLevel="5" x14ac:dyDescent="0.2">
      <c r="F3588" s="82"/>
      <c r="G3588" s="83"/>
      <c r="H3588" s="21" t="str">
        <f t="shared" si="107"/>
        <v/>
      </c>
      <c r="I3588" s="84" t="s">
        <v>1530</v>
      </c>
      <c r="J3588" s="215"/>
      <c r="L3588" s="85"/>
      <c r="M3588" s="216">
        <v>17.600000000000001</v>
      </c>
      <c r="N3588" s="244"/>
      <c r="O3588" s="85"/>
      <c r="P3588" s="86"/>
      <c r="Q3588" s="85"/>
      <c r="R3588" s="85"/>
      <c r="S3588" s="85"/>
      <c r="T3588" s="87" t="s">
        <v>14</v>
      </c>
      <c r="U3588" s="85"/>
      <c r="V3588" s="85"/>
      <c r="W3588" s="88"/>
    </row>
    <row r="3589" spans="6:25" s="81" customFormat="1" ht="11.25" outlineLevel="5" x14ac:dyDescent="0.2">
      <c r="F3589" s="82"/>
      <c r="G3589" s="83"/>
      <c r="H3589" s="21" t="str">
        <f t="shared" si="107"/>
        <v/>
      </c>
      <c r="I3589" s="84" t="s">
        <v>1586</v>
      </c>
      <c r="J3589" s="215"/>
      <c r="L3589" s="85"/>
      <c r="M3589" s="216">
        <v>176</v>
      </c>
      <c r="N3589" s="244"/>
      <c r="O3589" s="85"/>
      <c r="P3589" s="86"/>
      <c r="Q3589" s="85"/>
      <c r="R3589" s="85"/>
      <c r="S3589" s="85"/>
      <c r="T3589" s="87" t="s">
        <v>14</v>
      </c>
      <c r="U3589" s="85"/>
      <c r="V3589" s="85"/>
      <c r="W3589" s="88"/>
    </row>
    <row r="3590" spans="6:25" s="81" customFormat="1" ht="11.25" outlineLevel="5" x14ac:dyDescent="0.2">
      <c r="F3590" s="82"/>
      <c r="G3590" s="83"/>
      <c r="H3590" s="21" t="str">
        <f t="shared" si="107"/>
        <v/>
      </c>
      <c r="I3590" s="84" t="s">
        <v>1588</v>
      </c>
      <c r="J3590" s="215"/>
      <c r="L3590" s="85"/>
      <c r="M3590" s="216">
        <v>36.400000000000006</v>
      </c>
      <c r="N3590" s="244"/>
      <c r="O3590" s="85"/>
      <c r="P3590" s="86"/>
      <c r="Q3590" s="85"/>
      <c r="R3590" s="85"/>
      <c r="S3590" s="85"/>
      <c r="T3590" s="87" t="s">
        <v>14</v>
      </c>
      <c r="U3590" s="85"/>
      <c r="V3590" s="85"/>
      <c r="W3590" s="88"/>
    </row>
    <row r="3591" spans="6:25" s="81" customFormat="1" ht="11.25" outlineLevel="5" x14ac:dyDescent="0.2">
      <c r="F3591" s="82"/>
      <c r="G3591" s="83"/>
      <c r="H3591" s="21" t="str">
        <f t="shared" si="107"/>
        <v/>
      </c>
      <c r="I3591" s="84" t="s">
        <v>1626</v>
      </c>
      <c r="J3591" s="215"/>
      <c r="L3591" s="85"/>
      <c r="M3591" s="216">
        <v>123.6</v>
      </c>
      <c r="N3591" s="244"/>
      <c r="O3591" s="85"/>
      <c r="P3591" s="86"/>
      <c r="Q3591" s="85"/>
      <c r="R3591" s="85"/>
      <c r="S3591" s="85"/>
      <c r="T3591" s="87" t="s">
        <v>14</v>
      </c>
      <c r="U3591" s="85"/>
      <c r="V3591" s="85"/>
      <c r="W3591" s="88"/>
    </row>
    <row r="3592" spans="6:25" s="81" customFormat="1" ht="11.25" outlineLevel="5" x14ac:dyDescent="0.2">
      <c r="F3592" s="82"/>
      <c r="G3592" s="83"/>
      <c r="H3592" s="21" t="str">
        <f t="shared" si="107"/>
        <v/>
      </c>
      <c r="I3592" s="84" t="s">
        <v>1571</v>
      </c>
      <c r="J3592" s="215"/>
      <c r="L3592" s="85"/>
      <c r="M3592" s="216">
        <v>8.1000000000000014</v>
      </c>
      <c r="N3592" s="244"/>
      <c r="O3592" s="85"/>
      <c r="P3592" s="86"/>
      <c r="Q3592" s="85"/>
      <c r="R3592" s="85"/>
      <c r="S3592" s="85"/>
      <c r="T3592" s="87" t="s">
        <v>14</v>
      </c>
      <c r="U3592" s="85"/>
      <c r="V3592" s="85"/>
      <c r="W3592" s="88"/>
    </row>
    <row r="3593" spans="6:25" s="81" customFormat="1" ht="11.25" outlineLevel="5" x14ac:dyDescent="0.2">
      <c r="F3593" s="82"/>
      <c r="G3593" s="83"/>
      <c r="H3593" s="21" t="str">
        <f t="shared" si="107"/>
        <v/>
      </c>
      <c r="I3593" s="84" t="s">
        <v>1520</v>
      </c>
      <c r="J3593" s="215"/>
      <c r="L3593" s="85"/>
      <c r="M3593" s="216">
        <v>7.4</v>
      </c>
      <c r="N3593" s="244"/>
      <c r="O3593" s="85"/>
      <c r="P3593" s="86"/>
      <c r="Q3593" s="85"/>
      <c r="R3593" s="85"/>
      <c r="S3593" s="85"/>
      <c r="T3593" s="87" t="s">
        <v>14</v>
      </c>
      <c r="U3593" s="85"/>
      <c r="V3593" s="85"/>
      <c r="W3593" s="88"/>
    </row>
    <row r="3594" spans="6:25" s="81" customFormat="1" ht="11.25" outlineLevel="5" x14ac:dyDescent="0.2">
      <c r="F3594" s="82"/>
      <c r="G3594" s="83"/>
      <c r="H3594" s="21" t="str">
        <f t="shared" si="107"/>
        <v/>
      </c>
      <c r="I3594" s="84" t="s">
        <v>1521</v>
      </c>
      <c r="J3594" s="215"/>
      <c r="L3594" s="85"/>
      <c r="M3594" s="216">
        <v>12</v>
      </c>
      <c r="N3594" s="244"/>
      <c r="O3594" s="85"/>
      <c r="P3594" s="86"/>
      <c r="Q3594" s="85"/>
      <c r="R3594" s="85"/>
      <c r="S3594" s="85"/>
      <c r="T3594" s="87" t="s">
        <v>14</v>
      </c>
      <c r="U3594" s="85"/>
      <c r="V3594" s="85"/>
      <c r="W3594" s="88"/>
    </row>
    <row r="3595" spans="6:25" s="81" customFormat="1" ht="11.25" outlineLevel="5" x14ac:dyDescent="0.2">
      <c r="F3595" s="82"/>
      <c r="G3595" s="83"/>
      <c r="H3595" s="21" t="str">
        <f t="shared" si="107"/>
        <v/>
      </c>
      <c r="I3595" s="84" t="s">
        <v>11</v>
      </c>
      <c r="J3595" s="215"/>
      <c r="L3595" s="85"/>
      <c r="M3595" s="216">
        <v>3857.55</v>
      </c>
      <c r="N3595" s="244"/>
      <c r="O3595" s="85"/>
      <c r="P3595" s="86"/>
      <c r="Q3595" s="85"/>
      <c r="R3595" s="85"/>
      <c r="S3595" s="85"/>
      <c r="T3595" s="87" t="s">
        <v>14</v>
      </c>
      <c r="U3595" s="85"/>
      <c r="V3595" s="85"/>
      <c r="W3595" s="88"/>
    </row>
    <row r="3596" spans="6:25" s="205" customFormat="1" ht="24" outlineLevel="4" x14ac:dyDescent="0.2">
      <c r="F3596" s="72">
        <v>348</v>
      </c>
      <c r="G3596" s="73" t="s">
        <v>34</v>
      </c>
      <c r="H3596" s="74" t="s">
        <v>764</v>
      </c>
      <c r="I3596" s="75" t="s">
        <v>2976</v>
      </c>
      <c r="J3596" s="73" t="s">
        <v>15</v>
      </c>
      <c r="K3596" s="76">
        <v>3857.55</v>
      </c>
      <c r="L3596" s="77">
        <v>0</v>
      </c>
      <c r="M3596" s="206">
        <v>3857.55</v>
      </c>
      <c r="N3596" s="232"/>
      <c r="O3596" s="77">
        <f>M3596*N3596</f>
        <v>0</v>
      </c>
      <c r="P3596" s="79">
        <v>9.0000000000000006E-5</v>
      </c>
      <c r="Q3596" s="80">
        <f>M3596*P3596</f>
        <v>0.34717950000000003</v>
      </c>
      <c r="R3596" s="79"/>
      <c r="S3596" s="80">
        <f>M3596*R3596</f>
        <v>0</v>
      </c>
      <c r="T3596" s="78">
        <v>15</v>
      </c>
      <c r="U3596" s="78">
        <f>O3596*(T3596/100)</f>
        <v>0</v>
      </c>
      <c r="V3596" s="78">
        <f>O3596+U3596</f>
        <v>0</v>
      </c>
      <c r="W3596" s="75"/>
      <c r="X3596" s="96" t="s">
        <v>1162</v>
      </c>
      <c r="Y3596" s="96">
        <v>1</v>
      </c>
    </row>
    <row r="3597" spans="6:25" s="71" customFormat="1" ht="45" outlineLevel="4" x14ac:dyDescent="0.2">
      <c r="F3597" s="207"/>
      <c r="G3597" s="208"/>
      <c r="H3597" s="19" t="s">
        <v>1053</v>
      </c>
      <c r="I3597" s="228" t="s">
        <v>3565</v>
      </c>
      <c r="J3597" s="221"/>
      <c r="K3597" s="221"/>
      <c r="L3597" s="221"/>
      <c r="M3597" s="221"/>
      <c r="N3597" s="245"/>
      <c r="O3597" s="231"/>
      <c r="P3597" s="209"/>
      <c r="Q3597" s="210"/>
      <c r="R3597" s="209"/>
      <c r="S3597" s="210"/>
      <c r="T3597" s="211"/>
      <c r="U3597" s="211"/>
      <c r="V3597" s="211"/>
      <c r="W3597" s="212"/>
      <c r="X3597" s="212"/>
      <c r="Y3597" s="212"/>
    </row>
    <row r="3598" spans="6:25" s="71" customFormat="1" ht="6" customHeight="1" outlineLevel="4" x14ac:dyDescent="0.2">
      <c r="F3598" s="207"/>
      <c r="G3598" s="208"/>
      <c r="H3598" s="20"/>
      <c r="I3598" s="212"/>
      <c r="J3598" s="208"/>
      <c r="K3598" s="213"/>
      <c r="L3598" s="214"/>
      <c r="M3598" s="213"/>
      <c r="N3598" s="241"/>
      <c r="O3598" s="214"/>
      <c r="P3598" s="209"/>
      <c r="Q3598" s="210"/>
      <c r="R3598" s="209"/>
      <c r="S3598" s="210"/>
      <c r="T3598" s="211"/>
      <c r="U3598" s="211"/>
      <c r="V3598" s="211"/>
      <c r="W3598" s="212"/>
      <c r="X3598" s="212"/>
      <c r="Y3598" s="212"/>
    </row>
    <row r="3599" spans="6:25" s="81" customFormat="1" ht="11.25" outlineLevel="5" x14ac:dyDescent="0.2">
      <c r="F3599" s="82"/>
      <c r="G3599" s="83"/>
      <c r="H3599" s="21" t="str">
        <f t="shared" ref="H3599:H3614" si="108">IF(AND(H3598&lt;&gt;"Výkaz výměr:",I3598=""),"Výkaz výměr:","")</f>
        <v>Výkaz výměr:</v>
      </c>
      <c r="I3599" s="84" t="s">
        <v>1678</v>
      </c>
      <c r="J3599" s="215"/>
      <c r="L3599" s="85"/>
      <c r="M3599" s="216">
        <v>2575.17</v>
      </c>
      <c r="N3599" s="244"/>
      <c r="O3599" s="85"/>
      <c r="P3599" s="86"/>
      <c r="Q3599" s="85"/>
      <c r="R3599" s="85"/>
      <c r="S3599" s="85"/>
      <c r="T3599" s="87" t="s">
        <v>14</v>
      </c>
      <c r="U3599" s="85"/>
      <c r="V3599" s="85"/>
      <c r="W3599" s="88"/>
    </row>
    <row r="3600" spans="6:25" s="81" customFormat="1" ht="11.25" outlineLevel="5" x14ac:dyDescent="0.2">
      <c r="F3600" s="82"/>
      <c r="G3600" s="83"/>
      <c r="H3600" s="21" t="str">
        <f t="shared" si="108"/>
        <v/>
      </c>
      <c r="I3600" s="84" t="s">
        <v>1652</v>
      </c>
      <c r="J3600" s="215"/>
      <c r="L3600" s="85"/>
      <c r="M3600" s="216">
        <v>587.38</v>
      </c>
      <c r="N3600" s="244"/>
      <c r="O3600" s="85"/>
      <c r="P3600" s="86"/>
      <c r="Q3600" s="85"/>
      <c r="R3600" s="85"/>
      <c r="S3600" s="85"/>
      <c r="T3600" s="87" t="s">
        <v>14</v>
      </c>
      <c r="U3600" s="85"/>
      <c r="V3600" s="85"/>
      <c r="W3600" s="88"/>
    </row>
    <row r="3601" spans="6:25" s="81" customFormat="1" ht="11.25" outlineLevel="5" x14ac:dyDescent="0.2">
      <c r="F3601" s="82"/>
      <c r="G3601" s="83"/>
      <c r="H3601" s="21" t="str">
        <f t="shared" si="108"/>
        <v/>
      </c>
      <c r="I3601" s="84" t="s">
        <v>1578</v>
      </c>
      <c r="J3601" s="215"/>
      <c r="L3601" s="85"/>
      <c r="M3601" s="216">
        <v>184</v>
      </c>
      <c r="N3601" s="244"/>
      <c r="O3601" s="85"/>
      <c r="P3601" s="86"/>
      <c r="Q3601" s="85"/>
      <c r="R3601" s="85"/>
      <c r="S3601" s="85"/>
      <c r="T3601" s="87" t="s">
        <v>14</v>
      </c>
      <c r="U3601" s="85"/>
      <c r="V3601" s="85"/>
      <c r="W3601" s="88"/>
    </row>
    <row r="3602" spans="6:25" s="81" customFormat="1" ht="11.25" outlineLevel="5" x14ac:dyDescent="0.2">
      <c r="F3602" s="82"/>
      <c r="G3602" s="83"/>
      <c r="H3602" s="21" t="str">
        <f t="shared" si="108"/>
        <v/>
      </c>
      <c r="I3602" s="84" t="s">
        <v>1525</v>
      </c>
      <c r="J3602" s="215"/>
      <c r="L3602" s="85"/>
      <c r="M3602" s="216">
        <v>27.200000000000003</v>
      </c>
      <c r="N3602" s="244"/>
      <c r="O3602" s="85"/>
      <c r="P3602" s="86"/>
      <c r="Q3602" s="85"/>
      <c r="R3602" s="85"/>
      <c r="S3602" s="85"/>
      <c r="T3602" s="87" t="s">
        <v>14</v>
      </c>
      <c r="U3602" s="85"/>
      <c r="V3602" s="85"/>
      <c r="W3602" s="88"/>
    </row>
    <row r="3603" spans="6:25" s="81" customFormat="1" ht="11.25" outlineLevel="5" x14ac:dyDescent="0.2">
      <c r="F3603" s="82"/>
      <c r="G3603" s="83"/>
      <c r="H3603" s="21" t="str">
        <f t="shared" si="108"/>
        <v/>
      </c>
      <c r="I3603" s="84" t="s">
        <v>1526</v>
      </c>
      <c r="J3603" s="215"/>
      <c r="L3603" s="85"/>
      <c r="M3603" s="216">
        <v>11.2</v>
      </c>
      <c r="N3603" s="244"/>
      <c r="O3603" s="85"/>
      <c r="P3603" s="86"/>
      <c r="Q3603" s="85"/>
      <c r="R3603" s="85"/>
      <c r="S3603" s="85"/>
      <c r="T3603" s="87" t="s">
        <v>14</v>
      </c>
      <c r="U3603" s="85"/>
      <c r="V3603" s="85"/>
      <c r="W3603" s="88"/>
    </row>
    <row r="3604" spans="6:25" s="81" customFormat="1" ht="11.25" outlineLevel="5" x14ac:dyDescent="0.2">
      <c r="F3604" s="82"/>
      <c r="G3604" s="83"/>
      <c r="H3604" s="21" t="str">
        <f t="shared" si="108"/>
        <v/>
      </c>
      <c r="I3604" s="84" t="s">
        <v>1527</v>
      </c>
      <c r="J3604" s="215"/>
      <c r="L3604" s="85"/>
      <c r="M3604" s="216">
        <v>12</v>
      </c>
      <c r="N3604" s="244"/>
      <c r="O3604" s="85"/>
      <c r="P3604" s="86"/>
      <c r="Q3604" s="85"/>
      <c r="R3604" s="85"/>
      <c r="S3604" s="85"/>
      <c r="T3604" s="87" t="s">
        <v>14</v>
      </c>
      <c r="U3604" s="85"/>
      <c r="V3604" s="85"/>
      <c r="W3604" s="88"/>
    </row>
    <row r="3605" spans="6:25" s="81" customFormat="1" ht="11.25" outlineLevel="5" x14ac:dyDescent="0.2">
      <c r="F3605" s="82"/>
      <c r="G3605" s="83"/>
      <c r="H3605" s="21" t="str">
        <f t="shared" si="108"/>
        <v/>
      </c>
      <c r="I3605" s="84" t="s">
        <v>1581</v>
      </c>
      <c r="J3605" s="215"/>
      <c r="L3605" s="85"/>
      <c r="M3605" s="216">
        <v>60</v>
      </c>
      <c r="N3605" s="244"/>
      <c r="O3605" s="85"/>
      <c r="P3605" s="86"/>
      <c r="Q3605" s="85"/>
      <c r="R3605" s="85"/>
      <c r="S3605" s="85"/>
      <c r="T3605" s="87" t="s">
        <v>14</v>
      </c>
      <c r="U3605" s="85"/>
      <c r="V3605" s="85"/>
      <c r="W3605" s="88"/>
    </row>
    <row r="3606" spans="6:25" s="81" customFormat="1" ht="11.25" outlineLevel="5" x14ac:dyDescent="0.2">
      <c r="F3606" s="82"/>
      <c r="G3606" s="83"/>
      <c r="H3606" s="21" t="str">
        <f t="shared" si="108"/>
        <v/>
      </c>
      <c r="I3606" s="84" t="s">
        <v>1529</v>
      </c>
      <c r="J3606" s="215"/>
      <c r="L3606" s="85"/>
      <c r="M3606" s="216">
        <v>14.399999999999999</v>
      </c>
      <c r="N3606" s="244"/>
      <c r="O3606" s="85"/>
      <c r="P3606" s="86"/>
      <c r="Q3606" s="85"/>
      <c r="R3606" s="85"/>
      <c r="S3606" s="85"/>
      <c r="T3606" s="87" t="s">
        <v>14</v>
      </c>
      <c r="U3606" s="85"/>
      <c r="V3606" s="85"/>
      <c r="W3606" s="88"/>
    </row>
    <row r="3607" spans="6:25" s="81" customFormat="1" ht="11.25" outlineLevel="5" x14ac:dyDescent="0.2">
      <c r="F3607" s="82"/>
      <c r="G3607" s="83"/>
      <c r="H3607" s="21" t="str">
        <f t="shared" si="108"/>
        <v/>
      </c>
      <c r="I3607" s="84" t="s">
        <v>1583</v>
      </c>
      <c r="J3607" s="215"/>
      <c r="L3607" s="85"/>
      <c r="M3607" s="216">
        <v>5.0999999999999996</v>
      </c>
      <c r="N3607" s="244"/>
      <c r="O3607" s="85"/>
      <c r="P3607" s="86"/>
      <c r="Q3607" s="85"/>
      <c r="R3607" s="85"/>
      <c r="S3607" s="85"/>
      <c r="T3607" s="87" t="s">
        <v>14</v>
      </c>
      <c r="U3607" s="85"/>
      <c r="V3607" s="85"/>
      <c r="W3607" s="88"/>
    </row>
    <row r="3608" spans="6:25" s="81" customFormat="1" ht="11.25" outlineLevel="5" x14ac:dyDescent="0.2">
      <c r="F3608" s="82"/>
      <c r="G3608" s="83"/>
      <c r="H3608" s="21" t="str">
        <f t="shared" si="108"/>
        <v/>
      </c>
      <c r="I3608" s="84" t="s">
        <v>1530</v>
      </c>
      <c r="J3608" s="215"/>
      <c r="L3608" s="85"/>
      <c r="M3608" s="216">
        <v>17.600000000000001</v>
      </c>
      <c r="N3608" s="244"/>
      <c r="O3608" s="85"/>
      <c r="P3608" s="86"/>
      <c r="Q3608" s="85"/>
      <c r="R3608" s="85"/>
      <c r="S3608" s="85"/>
      <c r="T3608" s="87" t="s">
        <v>14</v>
      </c>
      <c r="U3608" s="85"/>
      <c r="V3608" s="85"/>
      <c r="W3608" s="88"/>
    </row>
    <row r="3609" spans="6:25" s="81" customFormat="1" ht="11.25" outlineLevel="5" x14ac:dyDescent="0.2">
      <c r="F3609" s="82"/>
      <c r="G3609" s="83"/>
      <c r="H3609" s="21" t="str">
        <f t="shared" si="108"/>
        <v/>
      </c>
      <c r="I3609" s="84" t="s">
        <v>1586</v>
      </c>
      <c r="J3609" s="215"/>
      <c r="L3609" s="85"/>
      <c r="M3609" s="216">
        <v>176</v>
      </c>
      <c r="N3609" s="244"/>
      <c r="O3609" s="85"/>
      <c r="P3609" s="86"/>
      <c r="Q3609" s="85"/>
      <c r="R3609" s="85"/>
      <c r="S3609" s="85"/>
      <c r="T3609" s="87" t="s">
        <v>14</v>
      </c>
      <c r="U3609" s="85"/>
      <c r="V3609" s="85"/>
      <c r="W3609" s="88"/>
    </row>
    <row r="3610" spans="6:25" s="81" customFormat="1" ht="11.25" outlineLevel="5" x14ac:dyDescent="0.2">
      <c r="F3610" s="82"/>
      <c r="G3610" s="83"/>
      <c r="H3610" s="21" t="str">
        <f t="shared" si="108"/>
        <v/>
      </c>
      <c r="I3610" s="84" t="s">
        <v>1588</v>
      </c>
      <c r="J3610" s="215"/>
      <c r="L3610" s="85"/>
      <c r="M3610" s="216">
        <v>36.400000000000006</v>
      </c>
      <c r="N3610" s="244"/>
      <c r="O3610" s="85"/>
      <c r="P3610" s="86"/>
      <c r="Q3610" s="85"/>
      <c r="R3610" s="85"/>
      <c r="S3610" s="85"/>
      <c r="T3610" s="87" t="s">
        <v>14</v>
      </c>
      <c r="U3610" s="85"/>
      <c r="V3610" s="85"/>
      <c r="W3610" s="88"/>
    </row>
    <row r="3611" spans="6:25" s="81" customFormat="1" ht="11.25" outlineLevel="5" x14ac:dyDescent="0.2">
      <c r="F3611" s="82"/>
      <c r="G3611" s="83"/>
      <c r="H3611" s="21" t="str">
        <f t="shared" si="108"/>
        <v/>
      </c>
      <c r="I3611" s="84" t="s">
        <v>1626</v>
      </c>
      <c r="J3611" s="215"/>
      <c r="L3611" s="85"/>
      <c r="M3611" s="216">
        <v>123.6</v>
      </c>
      <c r="N3611" s="244"/>
      <c r="O3611" s="85"/>
      <c r="P3611" s="86"/>
      <c r="Q3611" s="85"/>
      <c r="R3611" s="85"/>
      <c r="S3611" s="85"/>
      <c r="T3611" s="87" t="s">
        <v>14</v>
      </c>
      <c r="U3611" s="85"/>
      <c r="V3611" s="85"/>
      <c r="W3611" s="88"/>
    </row>
    <row r="3612" spans="6:25" s="81" customFormat="1" ht="11.25" outlineLevel="5" x14ac:dyDescent="0.2">
      <c r="F3612" s="82"/>
      <c r="G3612" s="83"/>
      <c r="H3612" s="21" t="str">
        <f t="shared" si="108"/>
        <v/>
      </c>
      <c r="I3612" s="84" t="s">
        <v>1571</v>
      </c>
      <c r="J3612" s="215"/>
      <c r="L3612" s="85"/>
      <c r="M3612" s="216">
        <v>8.1000000000000014</v>
      </c>
      <c r="N3612" s="244"/>
      <c r="O3612" s="85"/>
      <c r="P3612" s="86"/>
      <c r="Q3612" s="85"/>
      <c r="R3612" s="85"/>
      <c r="S3612" s="85"/>
      <c r="T3612" s="87" t="s">
        <v>14</v>
      </c>
      <c r="U3612" s="85"/>
      <c r="V3612" s="85"/>
      <c r="W3612" s="88"/>
    </row>
    <row r="3613" spans="6:25" s="81" customFormat="1" ht="11.25" outlineLevel="5" x14ac:dyDescent="0.2">
      <c r="F3613" s="82"/>
      <c r="G3613" s="83"/>
      <c r="H3613" s="21" t="str">
        <f t="shared" si="108"/>
        <v/>
      </c>
      <c r="I3613" s="84" t="s">
        <v>1520</v>
      </c>
      <c r="J3613" s="215"/>
      <c r="L3613" s="85"/>
      <c r="M3613" s="216">
        <v>7.4</v>
      </c>
      <c r="N3613" s="244"/>
      <c r="O3613" s="85"/>
      <c r="P3613" s="86"/>
      <c r="Q3613" s="85"/>
      <c r="R3613" s="85"/>
      <c r="S3613" s="85"/>
      <c r="T3613" s="87" t="s">
        <v>14</v>
      </c>
      <c r="U3613" s="85"/>
      <c r="V3613" s="85"/>
      <c r="W3613" s="88"/>
    </row>
    <row r="3614" spans="6:25" s="81" customFormat="1" ht="11.25" outlineLevel="5" x14ac:dyDescent="0.2">
      <c r="F3614" s="82"/>
      <c r="G3614" s="83"/>
      <c r="H3614" s="21" t="str">
        <f t="shared" si="108"/>
        <v/>
      </c>
      <c r="I3614" s="84" t="s">
        <v>1521</v>
      </c>
      <c r="J3614" s="215"/>
      <c r="L3614" s="85"/>
      <c r="M3614" s="216">
        <v>12</v>
      </c>
      <c r="N3614" s="244"/>
      <c r="O3614" s="85"/>
      <c r="P3614" s="86"/>
      <c r="Q3614" s="85"/>
      <c r="R3614" s="85"/>
      <c r="S3614" s="85"/>
      <c r="T3614" s="87" t="s">
        <v>14</v>
      </c>
      <c r="U3614" s="85"/>
      <c r="V3614" s="85"/>
      <c r="W3614" s="88"/>
    </row>
    <row r="3615" spans="6:25" s="205" customFormat="1" ht="12" outlineLevel="4" x14ac:dyDescent="0.2">
      <c r="F3615" s="72">
        <v>349</v>
      </c>
      <c r="G3615" s="73" t="s">
        <v>34</v>
      </c>
      <c r="H3615" s="74" t="s">
        <v>411</v>
      </c>
      <c r="I3615" s="75" t="s">
        <v>2732</v>
      </c>
      <c r="J3615" s="73" t="s">
        <v>116</v>
      </c>
      <c r="K3615" s="76">
        <v>29</v>
      </c>
      <c r="L3615" s="77">
        <v>0</v>
      </c>
      <c r="M3615" s="206">
        <v>29</v>
      </c>
      <c r="N3615" s="232"/>
      <c r="O3615" s="77">
        <f>M3615*N3615</f>
        <v>0</v>
      </c>
      <c r="P3615" s="79"/>
      <c r="Q3615" s="80">
        <f>M3615*P3615</f>
        <v>0</v>
      </c>
      <c r="R3615" s="79"/>
      <c r="S3615" s="80">
        <f>M3615*R3615</f>
        <v>0</v>
      </c>
      <c r="T3615" s="78">
        <v>15</v>
      </c>
      <c r="U3615" s="78">
        <f>O3615*(T3615/100)</f>
        <v>0</v>
      </c>
      <c r="V3615" s="78">
        <f>O3615+U3615</f>
        <v>0</v>
      </c>
      <c r="W3615" s="75"/>
      <c r="X3615" s="96" t="s">
        <v>1261</v>
      </c>
      <c r="Y3615" s="96">
        <v>1</v>
      </c>
    </row>
    <row r="3616" spans="6:25" s="71" customFormat="1" ht="45" outlineLevel="4" x14ac:dyDescent="0.2">
      <c r="F3616" s="207"/>
      <c r="G3616" s="208"/>
      <c r="H3616" s="19" t="s">
        <v>1053</v>
      </c>
      <c r="I3616" s="228" t="s">
        <v>3353</v>
      </c>
      <c r="J3616" s="221"/>
      <c r="K3616" s="221"/>
      <c r="L3616" s="221"/>
      <c r="M3616" s="221"/>
      <c r="N3616" s="245"/>
      <c r="O3616" s="231"/>
      <c r="P3616" s="209"/>
      <c r="Q3616" s="210"/>
      <c r="R3616" s="209"/>
      <c r="S3616" s="210"/>
      <c r="T3616" s="211"/>
      <c r="U3616" s="211"/>
      <c r="V3616" s="211"/>
      <c r="W3616" s="212"/>
      <c r="X3616" s="212"/>
      <c r="Y3616" s="212"/>
    </row>
    <row r="3617" spans="6:25" s="71" customFormat="1" ht="6" customHeight="1" outlineLevel="4" x14ac:dyDescent="0.2">
      <c r="F3617" s="207"/>
      <c r="G3617" s="208"/>
      <c r="H3617" s="20"/>
      <c r="I3617" s="212"/>
      <c r="J3617" s="208"/>
      <c r="K3617" s="213"/>
      <c r="L3617" s="214"/>
      <c r="M3617" s="213"/>
      <c r="N3617" s="241"/>
      <c r="O3617" s="214"/>
      <c r="P3617" s="209"/>
      <c r="Q3617" s="210"/>
      <c r="R3617" s="209"/>
      <c r="S3617" s="210"/>
      <c r="T3617" s="211"/>
      <c r="U3617" s="211"/>
      <c r="V3617" s="211"/>
      <c r="W3617" s="212"/>
      <c r="X3617" s="212"/>
      <c r="Y3617" s="212"/>
    </row>
    <row r="3618" spans="6:25" s="81" customFormat="1" ht="11.25" outlineLevel="5" x14ac:dyDescent="0.2">
      <c r="F3618" s="82"/>
      <c r="G3618" s="83"/>
      <c r="H3618" s="21" t="str">
        <f>IF(AND(H3617&lt;&gt;"Výkaz výměr:",I3617=""),"Výkaz výměr:","")</f>
        <v>Výkaz výměr:</v>
      </c>
      <c r="I3618" s="84" t="s">
        <v>1124</v>
      </c>
      <c r="J3618" s="215"/>
      <c r="L3618" s="85"/>
      <c r="M3618" s="216">
        <v>20</v>
      </c>
      <c r="N3618" s="244"/>
      <c r="O3618" s="85"/>
      <c r="P3618" s="86"/>
      <c r="Q3618" s="85"/>
      <c r="R3618" s="85"/>
      <c r="S3618" s="85"/>
      <c r="T3618" s="87" t="s">
        <v>14</v>
      </c>
      <c r="U3618" s="85"/>
      <c r="V3618" s="85"/>
      <c r="W3618" s="88"/>
    </row>
    <row r="3619" spans="6:25" s="81" customFormat="1" ht="11.25" outlineLevel="5" x14ac:dyDescent="0.2">
      <c r="F3619" s="82"/>
      <c r="G3619" s="83"/>
      <c r="H3619" s="21" t="str">
        <f>IF(AND(H3618&lt;&gt;"Výkaz výměr:",I3618=""),"Výkaz výměr:","")</f>
        <v/>
      </c>
      <c r="I3619" s="84" t="s">
        <v>1085</v>
      </c>
      <c r="J3619" s="215"/>
      <c r="L3619" s="85"/>
      <c r="M3619" s="216">
        <v>4</v>
      </c>
      <c r="N3619" s="244"/>
      <c r="O3619" s="85"/>
      <c r="P3619" s="86"/>
      <c r="Q3619" s="85"/>
      <c r="R3619" s="85"/>
      <c r="S3619" s="85"/>
      <c r="T3619" s="87" t="s">
        <v>14</v>
      </c>
      <c r="U3619" s="85"/>
      <c r="V3619" s="85"/>
      <c r="W3619" s="88"/>
    </row>
    <row r="3620" spans="6:25" s="81" customFormat="1" ht="11.25" outlineLevel="5" x14ac:dyDescent="0.2">
      <c r="F3620" s="82"/>
      <c r="G3620" s="83"/>
      <c r="H3620" s="21" t="str">
        <f>IF(AND(H3619&lt;&gt;"Výkaz výměr:",I3619=""),"Výkaz výměr:","")</f>
        <v/>
      </c>
      <c r="I3620" s="84" t="s">
        <v>427</v>
      </c>
      <c r="J3620" s="215"/>
      <c r="L3620" s="85"/>
      <c r="M3620" s="216">
        <v>1</v>
      </c>
      <c r="N3620" s="244"/>
      <c r="O3620" s="85"/>
      <c r="P3620" s="86"/>
      <c r="Q3620" s="85"/>
      <c r="R3620" s="85"/>
      <c r="S3620" s="85"/>
      <c r="T3620" s="87" t="s">
        <v>14</v>
      </c>
      <c r="U3620" s="85"/>
      <c r="V3620" s="85"/>
      <c r="W3620" s="88"/>
    </row>
    <row r="3621" spans="6:25" s="81" customFormat="1" ht="11.25" outlineLevel="5" x14ac:dyDescent="0.2">
      <c r="F3621" s="82"/>
      <c r="G3621" s="83"/>
      <c r="H3621" s="21" t="str">
        <f>IF(AND(H3620&lt;&gt;"Výkaz výměr:",I3620=""),"Výkaz výměr:","")</f>
        <v/>
      </c>
      <c r="I3621" s="84" t="s">
        <v>428</v>
      </c>
      <c r="J3621" s="215"/>
      <c r="L3621" s="85"/>
      <c r="M3621" s="216">
        <v>4</v>
      </c>
      <c r="N3621" s="244"/>
      <c r="O3621" s="85"/>
      <c r="P3621" s="86"/>
      <c r="Q3621" s="85"/>
      <c r="R3621" s="85"/>
      <c r="S3621" s="85"/>
      <c r="T3621" s="87" t="s">
        <v>14</v>
      </c>
      <c r="U3621" s="85"/>
      <c r="V3621" s="85"/>
      <c r="W3621" s="88"/>
    </row>
    <row r="3622" spans="6:25" s="205" customFormat="1" ht="12" outlineLevel="4" x14ac:dyDescent="0.2">
      <c r="F3622" s="72">
        <v>350</v>
      </c>
      <c r="G3622" s="73" t="s">
        <v>34</v>
      </c>
      <c r="H3622" s="74" t="s">
        <v>412</v>
      </c>
      <c r="I3622" s="75" t="s">
        <v>2571</v>
      </c>
      <c r="J3622" s="73" t="s">
        <v>116</v>
      </c>
      <c r="K3622" s="76">
        <v>2</v>
      </c>
      <c r="L3622" s="77">
        <v>0</v>
      </c>
      <c r="M3622" s="206">
        <v>2</v>
      </c>
      <c r="N3622" s="232"/>
      <c r="O3622" s="77">
        <f>M3622*N3622</f>
        <v>0</v>
      </c>
      <c r="P3622" s="79"/>
      <c r="Q3622" s="80">
        <f>M3622*P3622</f>
        <v>0</v>
      </c>
      <c r="R3622" s="79"/>
      <c r="S3622" s="80">
        <f>M3622*R3622</f>
        <v>0</v>
      </c>
      <c r="T3622" s="78">
        <v>15</v>
      </c>
      <c r="U3622" s="78">
        <f>O3622*(T3622/100)</f>
        <v>0</v>
      </c>
      <c r="V3622" s="78">
        <f>O3622+U3622</f>
        <v>0</v>
      </c>
      <c r="W3622" s="75"/>
      <c r="X3622" s="96" t="s">
        <v>1261</v>
      </c>
      <c r="Y3622" s="96">
        <v>1</v>
      </c>
    </row>
    <row r="3623" spans="6:25" s="71" customFormat="1" ht="45" outlineLevel="4" x14ac:dyDescent="0.2">
      <c r="F3623" s="207"/>
      <c r="G3623" s="208"/>
      <c r="H3623" s="19" t="s">
        <v>1053</v>
      </c>
      <c r="I3623" s="228" t="s">
        <v>3192</v>
      </c>
      <c r="J3623" s="221"/>
      <c r="K3623" s="221"/>
      <c r="L3623" s="221"/>
      <c r="M3623" s="221"/>
      <c r="N3623" s="245"/>
      <c r="O3623" s="231"/>
      <c r="P3623" s="209"/>
      <c r="Q3623" s="210"/>
      <c r="R3623" s="209"/>
      <c r="S3623" s="210"/>
      <c r="T3623" s="211"/>
      <c r="U3623" s="211"/>
      <c r="V3623" s="211"/>
      <c r="W3623" s="212"/>
      <c r="X3623" s="212"/>
      <c r="Y3623" s="212"/>
    </row>
    <row r="3624" spans="6:25" s="71" customFormat="1" ht="6" customHeight="1" outlineLevel="4" x14ac:dyDescent="0.2">
      <c r="F3624" s="207"/>
      <c r="G3624" s="208"/>
      <c r="H3624" s="20"/>
      <c r="I3624" s="212"/>
      <c r="J3624" s="208"/>
      <c r="K3624" s="213"/>
      <c r="L3624" s="214"/>
      <c r="M3624" s="213"/>
      <c r="N3624" s="241"/>
      <c r="O3624" s="214"/>
      <c r="P3624" s="209"/>
      <c r="Q3624" s="210"/>
      <c r="R3624" s="209"/>
      <c r="S3624" s="210"/>
      <c r="T3624" s="211"/>
      <c r="U3624" s="211"/>
      <c r="V3624" s="211"/>
      <c r="W3624" s="212"/>
      <c r="X3624" s="212"/>
      <c r="Y3624" s="212"/>
    </row>
    <row r="3625" spans="6:25" s="81" customFormat="1" ht="11.25" outlineLevel="5" x14ac:dyDescent="0.2">
      <c r="F3625" s="82"/>
      <c r="G3625" s="83"/>
      <c r="H3625" s="21" t="str">
        <f>IF(AND(H3624&lt;&gt;"Výkaz výměr:",I3624=""),"Výkaz výměr:","")</f>
        <v>Výkaz výměr:</v>
      </c>
      <c r="I3625" s="84" t="s">
        <v>421</v>
      </c>
      <c r="J3625" s="215"/>
      <c r="L3625" s="85"/>
      <c r="M3625" s="216">
        <v>1</v>
      </c>
      <c r="N3625" s="244"/>
      <c r="O3625" s="85"/>
      <c r="P3625" s="86"/>
      <c r="Q3625" s="85"/>
      <c r="R3625" s="85"/>
      <c r="S3625" s="85"/>
      <c r="T3625" s="87" t="s">
        <v>14</v>
      </c>
      <c r="U3625" s="85"/>
      <c r="V3625" s="85"/>
      <c r="W3625" s="88"/>
    </row>
    <row r="3626" spans="6:25" s="81" customFormat="1" ht="11.25" outlineLevel="5" x14ac:dyDescent="0.2">
      <c r="F3626" s="82"/>
      <c r="G3626" s="83"/>
      <c r="H3626" s="21" t="str">
        <f>IF(AND(H3625&lt;&gt;"Výkaz výměr:",I3625=""),"Výkaz výměr:","")</f>
        <v/>
      </c>
      <c r="I3626" s="84" t="s">
        <v>422</v>
      </c>
      <c r="J3626" s="215"/>
      <c r="L3626" s="85"/>
      <c r="M3626" s="216">
        <v>1</v>
      </c>
      <c r="N3626" s="244"/>
      <c r="O3626" s="85"/>
      <c r="P3626" s="86"/>
      <c r="Q3626" s="85"/>
      <c r="R3626" s="85"/>
      <c r="S3626" s="85"/>
      <c r="T3626" s="87" t="s">
        <v>14</v>
      </c>
      <c r="U3626" s="85"/>
      <c r="V3626" s="85"/>
      <c r="W3626" s="88"/>
    </row>
    <row r="3627" spans="6:25" s="205" customFormat="1" ht="12" outlineLevel="4" x14ac:dyDescent="0.2">
      <c r="F3627" s="72">
        <v>351</v>
      </c>
      <c r="G3627" s="73" t="s">
        <v>34</v>
      </c>
      <c r="H3627" s="74" t="s">
        <v>413</v>
      </c>
      <c r="I3627" s="75" t="s">
        <v>2600</v>
      </c>
      <c r="J3627" s="73" t="s">
        <v>116</v>
      </c>
      <c r="K3627" s="76">
        <v>2</v>
      </c>
      <c r="L3627" s="77">
        <v>0</v>
      </c>
      <c r="M3627" s="206">
        <v>2</v>
      </c>
      <c r="N3627" s="232"/>
      <c r="O3627" s="77">
        <f>M3627*N3627</f>
        <v>0</v>
      </c>
      <c r="P3627" s="79"/>
      <c r="Q3627" s="80">
        <f>M3627*P3627</f>
        <v>0</v>
      </c>
      <c r="R3627" s="79"/>
      <c r="S3627" s="80">
        <f>M3627*R3627</f>
        <v>0</v>
      </c>
      <c r="T3627" s="78">
        <v>15</v>
      </c>
      <c r="U3627" s="78">
        <f>O3627*(T3627/100)</f>
        <v>0</v>
      </c>
      <c r="V3627" s="78">
        <f>O3627+U3627</f>
        <v>0</v>
      </c>
      <c r="W3627" s="75"/>
      <c r="X3627" s="96" t="s">
        <v>1261</v>
      </c>
      <c r="Y3627" s="96">
        <v>1</v>
      </c>
    </row>
    <row r="3628" spans="6:25" s="71" customFormat="1" ht="45" outlineLevel="4" x14ac:dyDescent="0.2">
      <c r="F3628" s="207"/>
      <c r="G3628" s="208"/>
      <c r="H3628" s="19" t="s">
        <v>1053</v>
      </c>
      <c r="I3628" s="228" t="s">
        <v>3192</v>
      </c>
      <c r="J3628" s="221"/>
      <c r="K3628" s="221"/>
      <c r="L3628" s="221"/>
      <c r="M3628" s="221"/>
      <c r="N3628" s="245"/>
      <c r="O3628" s="231"/>
      <c r="P3628" s="209"/>
      <c r="Q3628" s="210"/>
      <c r="R3628" s="209"/>
      <c r="S3628" s="210"/>
      <c r="T3628" s="211"/>
      <c r="U3628" s="211"/>
      <c r="V3628" s="211"/>
      <c r="W3628" s="212"/>
      <c r="X3628" s="212"/>
      <c r="Y3628" s="212"/>
    </row>
    <row r="3629" spans="6:25" s="71" customFormat="1" ht="6" customHeight="1" outlineLevel="4" x14ac:dyDescent="0.2">
      <c r="F3629" s="207"/>
      <c r="G3629" s="208"/>
      <c r="H3629" s="20"/>
      <c r="I3629" s="212"/>
      <c r="J3629" s="208"/>
      <c r="K3629" s="213"/>
      <c r="L3629" s="214"/>
      <c r="M3629" s="213"/>
      <c r="N3629" s="241"/>
      <c r="O3629" s="214"/>
      <c r="P3629" s="209"/>
      <c r="Q3629" s="210"/>
      <c r="R3629" s="209"/>
      <c r="S3629" s="210"/>
      <c r="T3629" s="211"/>
      <c r="U3629" s="211"/>
      <c r="V3629" s="211"/>
      <c r="W3629" s="212"/>
      <c r="X3629" s="212"/>
      <c r="Y3629" s="212"/>
    </row>
    <row r="3630" spans="6:25" s="81" customFormat="1" ht="11.25" outlineLevel="5" x14ac:dyDescent="0.2">
      <c r="F3630" s="82"/>
      <c r="G3630" s="83"/>
      <c r="H3630" s="21" t="str">
        <f>IF(AND(H3629&lt;&gt;"Výkaz výměr:",I3629=""),"Výkaz výměr:","")</f>
        <v>Výkaz výměr:</v>
      </c>
      <c r="I3630" s="84" t="s">
        <v>421</v>
      </c>
      <c r="J3630" s="215"/>
      <c r="L3630" s="85"/>
      <c r="M3630" s="216">
        <v>1</v>
      </c>
      <c r="N3630" s="244"/>
      <c r="O3630" s="85"/>
      <c r="P3630" s="86"/>
      <c r="Q3630" s="85"/>
      <c r="R3630" s="85"/>
      <c r="S3630" s="85"/>
      <c r="T3630" s="87" t="s">
        <v>14</v>
      </c>
      <c r="U3630" s="85"/>
      <c r="V3630" s="85"/>
      <c r="W3630" s="88"/>
    </row>
    <row r="3631" spans="6:25" s="81" customFormat="1" ht="11.25" outlineLevel="5" x14ac:dyDescent="0.2">
      <c r="F3631" s="82"/>
      <c r="G3631" s="83"/>
      <c r="H3631" s="21" t="str">
        <f>IF(AND(H3630&lt;&gt;"Výkaz výměr:",I3630=""),"Výkaz výměr:","")</f>
        <v/>
      </c>
      <c r="I3631" s="84" t="s">
        <v>422</v>
      </c>
      <c r="J3631" s="215"/>
      <c r="L3631" s="85"/>
      <c r="M3631" s="216">
        <v>1</v>
      </c>
      <c r="N3631" s="244"/>
      <c r="O3631" s="85"/>
      <c r="P3631" s="86"/>
      <c r="Q3631" s="85"/>
      <c r="R3631" s="85"/>
      <c r="S3631" s="85"/>
      <c r="T3631" s="87" t="s">
        <v>14</v>
      </c>
      <c r="U3631" s="85"/>
      <c r="V3631" s="85"/>
      <c r="W3631" s="88"/>
    </row>
    <row r="3632" spans="6:25" s="205" customFormat="1" ht="24" outlineLevel="4" x14ac:dyDescent="0.2">
      <c r="F3632" s="72">
        <v>352</v>
      </c>
      <c r="G3632" s="73" t="s">
        <v>13</v>
      </c>
      <c r="H3632" s="74" t="s">
        <v>80</v>
      </c>
      <c r="I3632" s="75" t="s">
        <v>3111</v>
      </c>
      <c r="J3632" s="73" t="s">
        <v>116</v>
      </c>
      <c r="K3632" s="76">
        <v>86</v>
      </c>
      <c r="L3632" s="77">
        <v>0</v>
      </c>
      <c r="M3632" s="206">
        <v>86</v>
      </c>
      <c r="N3632" s="232"/>
      <c r="O3632" s="77">
        <f>M3632*N3632</f>
        <v>0</v>
      </c>
      <c r="P3632" s="79"/>
      <c r="Q3632" s="80">
        <f>M3632*P3632</f>
        <v>0</v>
      </c>
      <c r="R3632" s="79"/>
      <c r="S3632" s="80">
        <f>M3632*R3632</f>
        <v>0</v>
      </c>
      <c r="T3632" s="78">
        <v>15</v>
      </c>
      <c r="U3632" s="78">
        <f>O3632*(T3632/100)</f>
        <v>0</v>
      </c>
      <c r="V3632" s="78">
        <f>O3632+U3632</f>
        <v>0</v>
      </c>
      <c r="W3632" s="75"/>
      <c r="X3632" s="96" t="s">
        <v>1261</v>
      </c>
      <c r="Y3632" s="96">
        <v>1</v>
      </c>
    </row>
    <row r="3633" spans="6:25" s="71" customFormat="1" ht="12" outlineLevel="4" x14ac:dyDescent="0.2">
      <c r="F3633" s="207"/>
      <c r="G3633" s="208"/>
      <c r="H3633" s="19" t="s">
        <v>1053</v>
      </c>
      <c r="I3633" s="228" t="s">
        <v>2749</v>
      </c>
      <c r="J3633" s="221"/>
      <c r="K3633" s="221"/>
      <c r="L3633" s="221"/>
      <c r="M3633" s="221"/>
      <c r="N3633" s="245"/>
      <c r="O3633" s="231"/>
      <c r="P3633" s="209"/>
      <c r="Q3633" s="210"/>
      <c r="R3633" s="209"/>
      <c r="S3633" s="210"/>
      <c r="T3633" s="211"/>
      <c r="U3633" s="211"/>
      <c r="V3633" s="211"/>
      <c r="W3633" s="212"/>
      <c r="X3633" s="212"/>
      <c r="Y3633" s="212"/>
    </row>
    <row r="3634" spans="6:25" s="71" customFormat="1" ht="6" customHeight="1" outlineLevel="4" x14ac:dyDescent="0.2">
      <c r="F3634" s="207"/>
      <c r="G3634" s="208"/>
      <c r="H3634" s="20"/>
      <c r="I3634" s="212"/>
      <c r="J3634" s="208"/>
      <c r="K3634" s="213"/>
      <c r="L3634" s="214"/>
      <c r="M3634" s="213"/>
      <c r="N3634" s="241"/>
      <c r="O3634" s="214"/>
      <c r="P3634" s="209"/>
      <c r="Q3634" s="210"/>
      <c r="R3634" s="209"/>
      <c r="S3634" s="210"/>
      <c r="T3634" s="211"/>
      <c r="U3634" s="211"/>
      <c r="V3634" s="211"/>
      <c r="W3634" s="212"/>
      <c r="X3634" s="212"/>
      <c r="Y3634" s="212"/>
    </row>
    <row r="3635" spans="6:25" s="205" customFormat="1" ht="24" outlineLevel="4" x14ac:dyDescent="0.2">
      <c r="F3635" s="72">
        <v>353</v>
      </c>
      <c r="G3635" s="73" t="s">
        <v>13</v>
      </c>
      <c r="H3635" s="74" t="s">
        <v>81</v>
      </c>
      <c r="I3635" s="75" t="s">
        <v>3113</v>
      </c>
      <c r="J3635" s="73" t="s">
        <v>116</v>
      </c>
      <c r="K3635" s="76">
        <v>20</v>
      </c>
      <c r="L3635" s="77">
        <v>0</v>
      </c>
      <c r="M3635" s="206">
        <v>20</v>
      </c>
      <c r="N3635" s="232"/>
      <c r="O3635" s="77">
        <f>M3635*N3635</f>
        <v>0</v>
      </c>
      <c r="P3635" s="79"/>
      <c r="Q3635" s="80">
        <f>M3635*P3635</f>
        <v>0</v>
      </c>
      <c r="R3635" s="79"/>
      <c r="S3635" s="80">
        <f>M3635*R3635</f>
        <v>0</v>
      </c>
      <c r="T3635" s="78">
        <v>15</v>
      </c>
      <c r="U3635" s="78">
        <f>O3635*(T3635/100)</f>
        <v>0</v>
      </c>
      <c r="V3635" s="78">
        <f>O3635+U3635</f>
        <v>0</v>
      </c>
      <c r="W3635" s="75"/>
      <c r="X3635" s="96" t="s">
        <v>1261</v>
      </c>
      <c r="Y3635" s="96">
        <v>1</v>
      </c>
    </row>
    <row r="3636" spans="6:25" s="71" customFormat="1" ht="12" outlineLevel="4" x14ac:dyDescent="0.2">
      <c r="F3636" s="207"/>
      <c r="G3636" s="208"/>
      <c r="H3636" s="19" t="s">
        <v>1053</v>
      </c>
      <c r="I3636" s="228" t="s">
        <v>2749</v>
      </c>
      <c r="J3636" s="221"/>
      <c r="K3636" s="221"/>
      <c r="L3636" s="221"/>
      <c r="M3636" s="221"/>
      <c r="N3636" s="245"/>
      <c r="O3636" s="231"/>
      <c r="P3636" s="209"/>
      <c r="Q3636" s="210"/>
      <c r="R3636" s="209"/>
      <c r="S3636" s="210"/>
      <c r="T3636" s="211"/>
      <c r="U3636" s="211"/>
      <c r="V3636" s="211"/>
      <c r="W3636" s="212"/>
      <c r="X3636" s="212"/>
      <c r="Y3636" s="212"/>
    </row>
    <row r="3637" spans="6:25" s="71" customFormat="1" ht="6" customHeight="1" outlineLevel="4" x14ac:dyDescent="0.2">
      <c r="F3637" s="207"/>
      <c r="G3637" s="208"/>
      <c r="H3637" s="20"/>
      <c r="I3637" s="212"/>
      <c r="J3637" s="208"/>
      <c r="K3637" s="213"/>
      <c r="L3637" s="214"/>
      <c r="M3637" s="213"/>
      <c r="N3637" s="241"/>
      <c r="O3637" s="214"/>
      <c r="P3637" s="209"/>
      <c r="Q3637" s="210"/>
      <c r="R3637" s="209"/>
      <c r="S3637" s="210"/>
      <c r="T3637" s="211"/>
      <c r="U3637" s="211"/>
      <c r="V3637" s="211"/>
      <c r="W3637" s="212"/>
      <c r="X3637" s="212"/>
      <c r="Y3637" s="212"/>
    </row>
    <row r="3638" spans="6:25" s="205" customFormat="1" ht="24" outlineLevel="4" x14ac:dyDescent="0.2">
      <c r="F3638" s="72">
        <v>354</v>
      </c>
      <c r="G3638" s="73" t="s">
        <v>13</v>
      </c>
      <c r="H3638" s="74" t="s">
        <v>82</v>
      </c>
      <c r="I3638" s="75" t="s">
        <v>3110</v>
      </c>
      <c r="J3638" s="73" t="s">
        <v>116</v>
      </c>
      <c r="K3638" s="76">
        <v>4</v>
      </c>
      <c r="L3638" s="77">
        <v>0</v>
      </c>
      <c r="M3638" s="206">
        <v>4</v>
      </c>
      <c r="N3638" s="232"/>
      <c r="O3638" s="77">
        <f>M3638*N3638</f>
        <v>0</v>
      </c>
      <c r="P3638" s="79"/>
      <c r="Q3638" s="80">
        <f>M3638*P3638</f>
        <v>0</v>
      </c>
      <c r="R3638" s="79"/>
      <c r="S3638" s="80">
        <f>M3638*R3638</f>
        <v>0</v>
      </c>
      <c r="T3638" s="78">
        <v>15</v>
      </c>
      <c r="U3638" s="78">
        <f>O3638*(T3638/100)</f>
        <v>0</v>
      </c>
      <c r="V3638" s="78">
        <f>O3638+U3638</f>
        <v>0</v>
      </c>
      <c r="W3638" s="75"/>
      <c r="X3638" s="96" t="s">
        <v>1261</v>
      </c>
      <c r="Y3638" s="96">
        <v>1</v>
      </c>
    </row>
    <row r="3639" spans="6:25" s="71" customFormat="1" ht="12" outlineLevel="4" x14ac:dyDescent="0.2">
      <c r="F3639" s="207"/>
      <c r="G3639" s="208"/>
      <c r="H3639" s="19" t="s">
        <v>1053</v>
      </c>
      <c r="I3639" s="228" t="s">
        <v>2749</v>
      </c>
      <c r="J3639" s="221"/>
      <c r="K3639" s="221"/>
      <c r="L3639" s="221"/>
      <c r="M3639" s="221"/>
      <c r="N3639" s="245"/>
      <c r="O3639" s="231"/>
      <c r="P3639" s="209"/>
      <c r="Q3639" s="210"/>
      <c r="R3639" s="209"/>
      <c r="S3639" s="210"/>
      <c r="T3639" s="211"/>
      <c r="U3639" s="211"/>
      <c r="V3639" s="211"/>
      <c r="W3639" s="212"/>
      <c r="X3639" s="212"/>
      <c r="Y3639" s="212"/>
    </row>
    <row r="3640" spans="6:25" s="71" customFormat="1" ht="6" customHeight="1" outlineLevel="4" x14ac:dyDescent="0.2">
      <c r="F3640" s="207"/>
      <c r="G3640" s="208"/>
      <c r="H3640" s="20"/>
      <c r="I3640" s="212"/>
      <c r="J3640" s="208"/>
      <c r="K3640" s="213"/>
      <c r="L3640" s="214"/>
      <c r="M3640" s="213"/>
      <c r="N3640" s="241"/>
      <c r="O3640" s="214"/>
      <c r="P3640" s="209"/>
      <c r="Q3640" s="210"/>
      <c r="R3640" s="209"/>
      <c r="S3640" s="210"/>
      <c r="T3640" s="211"/>
      <c r="U3640" s="211"/>
      <c r="V3640" s="211"/>
      <c r="W3640" s="212"/>
      <c r="X3640" s="212"/>
      <c r="Y3640" s="212"/>
    </row>
    <row r="3641" spans="6:25" s="205" customFormat="1" ht="24" outlineLevel="4" x14ac:dyDescent="0.2">
      <c r="F3641" s="72">
        <v>355</v>
      </c>
      <c r="G3641" s="73" t="s">
        <v>13</v>
      </c>
      <c r="H3641" s="74" t="s">
        <v>83</v>
      </c>
      <c r="I3641" s="75" t="s">
        <v>3108</v>
      </c>
      <c r="J3641" s="73" t="s">
        <v>116</v>
      </c>
      <c r="K3641" s="76">
        <v>2</v>
      </c>
      <c r="L3641" s="77">
        <v>0</v>
      </c>
      <c r="M3641" s="206">
        <v>2</v>
      </c>
      <c r="N3641" s="232"/>
      <c r="O3641" s="77">
        <f>M3641*N3641</f>
        <v>0</v>
      </c>
      <c r="P3641" s="79"/>
      <c r="Q3641" s="80">
        <f>M3641*P3641</f>
        <v>0</v>
      </c>
      <c r="R3641" s="79"/>
      <c r="S3641" s="80">
        <f>M3641*R3641</f>
        <v>0</v>
      </c>
      <c r="T3641" s="78">
        <v>15</v>
      </c>
      <c r="U3641" s="78">
        <f>O3641*(T3641/100)</f>
        <v>0</v>
      </c>
      <c r="V3641" s="78">
        <f>O3641+U3641</f>
        <v>0</v>
      </c>
      <c r="W3641" s="75"/>
      <c r="X3641" s="96" t="s">
        <v>1261</v>
      </c>
      <c r="Y3641" s="96">
        <v>1</v>
      </c>
    </row>
    <row r="3642" spans="6:25" s="71" customFormat="1" ht="12" outlineLevel="4" x14ac:dyDescent="0.2">
      <c r="F3642" s="207"/>
      <c r="G3642" s="208"/>
      <c r="H3642" s="19" t="s">
        <v>1053</v>
      </c>
      <c r="I3642" s="228" t="s">
        <v>2749</v>
      </c>
      <c r="J3642" s="221"/>
      <c r="K3642" s="221"/>
      <c r="L3642" s="221"/>
      <c r="M3642" s="221"/>
      <c r="N3642" s="245"/>
      <c r="O3642" s="231"/>
      <c r="P3642" s="209"/>
      <c r="Q3642" s="210"/>
      <c r="R3642" s="209"/>
      <c r="S3642" s="210"/>
      <c r="T3642" s="211"/>
      <c r="U3642" s="211"/>
      <c r="V3642" s="211"/>
      <c r="W3642" s="212"/>
      <c r="X3642" s="212"/>
      <c r="Y3642" s="212"/>
    </row>
    <row r="3643" spans="6:25" s="71" customFormat="1" ht="6" customHeight="1" outlineLevel="4" x14ac:dyDescent="0.2">
      <c r="F3643" s="207"/>
      <c r="G3643" s="208"/>
      <c r="H3643" s="20"/>
      <c r="I3643" s="212"/>
      <c r="J3643" s="208"/>
      <c r="K3643" s="213"/>
      <c r="L3643" s="214"/>
      <c r="M3643" s="213"/>
      <c r="N3643" s="241"/>
      <c r="O3643" s="214"/>
      <c r="P3643" s="209"/>
      <c r="Q3643" s="210"/>
      <c r="R3643" s="209"/>
      <c r="S3643" s="210"/>
      <c r="T3643" s="211"/>
      <c r="U3643" s="211"/>
      <c r="V3643" s="211"/>
      <c r="W3643" s="212"/>
      <c r="X3643" s="212"/>
      <c r="Y3643" s="212"/>
    </row>
    <row r="3644" spans="6:25" s="205" customFormat="1" ht="24" outlineLevel="4" x14ac:dyDescent="0.2">
      <c r="F3644" s="72">
        <v>356</v>
      </c>
      <c r="G3644" s="73" t="s">
        <v>13</v>
      </c>
      <c r="H3644" s="74" t="s">
        <v>84</v>
      </c>
      <c r="I3644" s="75" t="s">
        <v>3082</v>
      </c>
      <c r="J3644" s="73" t="s">
        <v>116</v>
      </c>
      <c r="K3644" s="76">
        <v>4</v>
      </c>
      <c r="L3644" s="77">
        <v>0</v>
      </c>
      <c r="M3644" s="206">
        <v>4</v>
      </c>
      <c r="N3644" s="232"/>
      <c r="O3644" s="77">
        <f>M3644*N3644</f>
        <v>0</v>
      </c>
      <c r="P3644" s="79"/>
      <c r="Q3644" s="80">
        <f>M3644*P3644</f>
        <v>0</v>
      </c>
      <c r="R3644" s="79"/>
      <c r="S3644" s="80">
        <f>M3644*R3644</f>
        <v>0</v>
      </c>
      <c r="T3644" s="78">
        <v>15</v>
      </c>
      <c r="U3644" s="78">
        <f>O3644*(T3644/100)</f>
        <v>0</v>
      </c>
      <c r="V3644" s="78">
        <f>O3644+U3644</f>
        <v>0</v>
      </c>
      <c r="W3644" s="75"/>
      <c r="X3644" s="96" t="s">
        <v>1261</v>
      </c>
      <c r="Y3644" s="96">
        <v>1</v>
      </c>
    </row>
    <row r="3645" spans="6:25" s="71" customFormat="1" ht="12" outlineLevel="4" x14ac:dyDescent="0.2">
      <c r="F3645" s="207"/>
      <c r="G3645" s="208"/>
      <c r="H3645" s="19" t="s">
        <v>1053</v>
      </c>
      <c r="I3645" s="228" t="s">
        <v>2749</v>
      </c>
      <c r="J3645" s="221"/>
      <c r="K3645" s="221"/>
      <c r="L3645" s="221"/>
      <c r="M3645" s="221"/>
      <c r="N3645" s="245"/>
      <c r="O3645" s="231"/>
      <c r="P3645" s="209"/>
      <c r="Q3645" s="210"/>
      <c r="R3645" s="209"/>
      <c r="S3645" s="210"/>
      <c r="T3645" s="211"/>
      <c r="U3645" s="211"/>
      <c r="V3645" s="211"/>
      <c r="W3645" s="212"/>
      <c r="X3645" s="212"/>
      <c r="Y3645" s="212"/>
    </row>
    <row r="3646" spans="6:25" s="71" customFormat="1" ht="6" customHeight="1" outlineLevel="4" x14ac:dyDescent="0.2">
      <c r="F3646" s="207"/>
      <c r="G3646" s="208"/>
      <c r="H3646" s="20"/>
      <c r="I3646" s="212"/>
      <c r="J3646" s="208"/>
      <c r="K3646" s="213"/>
      <c r="L3646" s="214"/>
      <c r="M3646" s="213"/>
      <c r="N3646" s="241"/>
      <c r="O3646" s="214"/>
      <c r="P3646" s="209"/>
      <c r="Q3646" s="210"/>
      <c r="R3646" s="209"/>
      <c r="S3646" s="210"/>
      <c r="T3646" s="211"/>
      <c r="U3646" s="211"/>
      <c r="V3646" s="211"/>
      <c r="W3646" s="212"/>
      <c r="X3646" s="212"/>
      <c r="Y3646" s="212"/>
    </row>
    <row r="3647" spans="6:25" s="205" customFormat="1" ht="24" outlineLevel="4" x14ac:dyDescent="0.2">
      <c r="F3647" s="72">
        <v>357</v>
      </c>
      <c r="G3647" s="73" t="s">
        <v>13</v>
      </c>
      <c r="H3647" s="74" t="s">
        <v>85</v>
      </c>
      <c r="I3647" s="75" t="s">
        <v>3109</v>
      </c>
      <c r="J3647" s="73" t="s">
        <v>116</v>
      </c>
      <c r="K3647" s="76">
        <v>10</v>
      </c>
      <c r="L3647" s="77">
        <v>0</v>
      </c>
      <c r="M3647" s="206">
        <v>10</v>
      </c>
      <c r="N3647" s="232"/>
      <c r="O3647" s="77">
        <f>M3647*N3647</f>
        <v>0</v>
      </c>
      <c r="P3647" s="79"/>
      <c r="Q3647" s="80">
        <f>M3647*P3647</f>
        <v>0</v>
      </c>
      <c r="R3647" s="79"/>
      <c r="S3647" s="80">
        <f>M3647*R3647</f>
        <v>0</v>
      </c>
      <c r="T3647" s="78">
        <v>15</v>
      </c>
      <c r="U3647" s="78">
        <f>O3647*(T3647/100)</f>
        <v>0</v>
      </c>
      <c r="V3647" s="78">
        <f>O3647+U3647</f>
        <v>0</v>
      </c>
      <c r="W3647" s="75"/>
      <c r="X3647" s="96" t="s">
        <v>1261</v>
      </c>
      <c r="Y3647" s="96">
        <v>1</v>
      </c>
    </row>
    <row r="3648" spans="6:25" s="71" customFormat="1" ht="12" outlineLevel="4" x14ac:dyDescent="0.2">
      <c r="F3648" s="207"/>
      <c r="G3648" s="208"/>
      <c r="H3648" s="19" t="s">
        <v>1053</v>
      </c>
      <c r="I3648" s="228" t="s">
        <v>2749</v>
      </c>
      <c r="J3648" s="221"/>
      <c r="K3648" s="221"/>
      <c r="L3648" s="221"/>
      <c r="M3648" s="221"/>
      <c r="N3648" s="245"/>
      <c r="O3648" s="231"/>
      <c r="P3648" s="209"/>
      <c r="Q3648" s="210"/>
      <c r="R3648" s="209"/>
      <c r="S3648" s="210"/>
      <c r="T3648" s="211"/>
      <c r="U3648" s="211"/>
      <c r="V3648" s="211"/>
      <c r="W3648" s="212"/>
      <c r="X3648" s="212"/>
      <c r="Y3648" s="212"/>
    </row>
    <row r="3649" spans="6:25" s="71" customFormat="1" ht="6" customHeight="1" outlineLevel="4" x14ac:dyDescent="0.2">
      <c r="F3649" s="207"/>
      <c r="G3649" s="208"/>
      <c r="H3649" s="20"/>
      <c r="I3649" s="212"/>
      <c r="J3649" s="208"/>
      <c r="K3649" s="213"/>
      <c r="L3649" s="214"/>
      <c r="M3649" s="213"/>
      <c r="N3649" s="241"/>
      <c r="O3649" s="214"/>
      <c r="P3649" s="209"/>
      <c r="Q3649" s="210"/>
      <c r="R3649" s="209"/>
      <c r="S3649" s="210"/>
      <c r="T3649" s="211"/>
      <c r="U3649" s="211"/>
      <c r="V3649" s="211"/>
      <c r="W3649" s="212"/>
      <c r="X3649" s="212"/>
      <c r="Y3649" s="212"/>
    </row>
    <row r="3650" spans="6:25" s="205" customFormat="1" ht="24" outlineLevel="4" x14ac:dyDescent="0.2">
      <c r="F3650" s="72">
        <v>358</v>
      </c>
      <c r="G3650" s="73" t="s">
        <v>13</v>
      </c>
      <c r="H3650" s="74" t="s">
        <v>86</v>
      </c>
      <c r="I3650" s="75" t="s">
        <v>3112</v>
      </c>
      <c r="J3650" s="73" t="s">
        <v>116</v>
      </c>
      <c r="K3650" s="76">
        <v>2</v>
      </c>
      <c r="L3650" s="77">
        <v>0</v>
      </c>
      <c r="M3650" s="206">
        <v>2</v>
      </c>
      <c r="N3650" s="232"/>
      <c r="O3650" s="77">
        <f>M3650*N3650</f>
        <v>0</v>
      </c>
      <c r="P3650" s="79"/>
      <c r="Q3650" s="80">
        <f>M3650*P3650</f>
        <v>0</v>
      </c>
      <c r="R3650" s="79"/>
      <c r="S3650" s="80">
        <f>M3650*R3650</f>
        <v>0</v>
      </c>
      <c r="T3650" s="78">
        <v>15</v>
      </c>
      <c r="U3650" s="78">
        <f>O3650*(T3650/100)</f>
        <v>0</v>
      </c>
      <c r="V3650" s="78">
        <f>O3650+U3650</f>
        <v>0</v>
      </c>
      <c r="W3650" s="75"/>
      <c r="X3650" s="96" t="s">
        <v>1261</v>
      </c>
      <c r="Y3650" s="96">
        <v>1</v>
      </c>
    </row>
    <row r="3651" spans="6:25" s="71" customFormat="1" ht="12" outlineLevel="4" x14ac:dyDescent="0.2">
      <c r="F3651" s="207"/>
      <c r="G3651" s="208"/>
      <c r="H3651" s="19" t="s">
        <v>1053</v>
      </c>
      <c r="I3651" s="228" t="s">
        <v>2749</v>
      </c>
      <c r="J3651" s="221"/>
      <c r="K3651" s="221"/>
      <c r="L3651" s="221"/>
      <c r="M3651" s="221"/>
      <c r="N3651" s="245"/>
      <c r="O3651" s="231"/>
      <c r="P3651" s="209"/>
      <c r="Q3651" s="210"/>
      <c r="R3651" s="209"/>
      <c r="S3651" s="210"/>
      <c r="T3651" s="211"/>
      <c r="U3651" s="211"/>
      <c r="V3651" s="211"/>
      <c r="W3651" s="212"/>
      <c r="X3651" s="212"/>
      <c r="Y3651" s="212"/>
    </row>
    <row r="3652" spans="6:25" s="71" customFormat="1" ht="6" customHeight="1" outlineLevel="4" x14ac:dyDescent="0.2">
      <c r="F3652" s="207"/>
      <c r="G3652" s="208"/>
      <c r="H3652" s="20"/>
      <c r="I3652" s="212"/>
      <c r="J3652" s="208"/>
      <c r="K3652" s="213"/>
      <c r="L3652" s="214"/>
      <c r="M3652" s="213"/>
      <c r="N3652" s="241"/>
      <c r="O3652" s="214"/>
      <c r="P3652" s="209"/>
      <c r="Q3652" s="210"/>
      <c r="R3652" s="209"/>
      <c r="S3652" s="210"/>
      <c r="T3652" s="211"/>
      <c r="U3652" s="211"/>
      <c r="V3652" s="211"/>
      <c r="W3652" s="212"/>
      <c r="X3652" s="212"/>
      <c r="Y3652" s="212"/>
    </row>
    <row r="3653" spans="6:25" s="205" customFormat="1" ht="24" outlineLevel="4" x14ac:dyDescent="0.2">
      <c r="F3653" s="72">
        <v>359</v>
      </c>
      <c r="G3653" s="73" t="s">
        <v>13</v>
      </c>
      <c r="H3653" s="74" t="s">
        <v>87</v>
      </c>
      <c r="I3653" s="75" t="s">
        <v>3107</v>
      </c>
      <c r="J3653" s="73" t="s">
        <v>116</v>
      </c>
      <c r="K3653" s="76">
        <v>1</v>
      </c>
      <c r="L3653" s="77">
        <v>0</v>
      </c>
      <c r="M3653" s="206">
        <v>1</v>
      </c>
      <c r="N3653" s="232"/>
      <c r="O3653" s="77">
        <f>M3653*N3653</f>
        <v>0</v>
      </c>
      <c r="P3653" s="79"/>
      <c r="Q3653" s="80">
        <f>M3653*P3653</f>
        <v>0</v>
      </c>
      <c r="R3653" s="79"/>
      <c r="S3653" s="80">
        <f>M3653*R3653</f>
        <v>0</v>
      </c>
      <c r="T3653" s="78">
        <v>15</v>
      </c>
      <c r="U3653" s="78">
        <f>O3653*(T3653/100)</f>
        <v>0</v>
      </c>
      <c r="V3653" s="78">
        <f>O3653+U3653</f>
        <v>0</v>
      </c>
      <c r="W3653" s="75"/>
      <c r="X3653" s="96" t="s">
        <v>1261</v>
      </c>
      <c r="Y3653" s="96">
        <v>1</v>
      </c>
    </row>
    <row r="3654" spans="6:25" s="71" customFormat="1" ht="12" outlineLevel="4" x14ac:dyDescent="0.2">
      <c r="F3654" s="207"/>
      <c r="G3654" s="208"/>
      <c r="H3654" s="19" t="s">
        <v>1053</v>
      </c>
      <c r="I3654" s="228" t="s">
        <v>2749</v>
      </c>
      <c r="J3654" s="221"/>
      <c r="K3654" s="221"/>
      <c r="L3654" s="221"/>
      <c r="M3654" s="221"/>
      <c r="N3654" s="245"/>
      <c r="O3654" s="231"/>
      <c r="P3654" s="209"/>
      <c r="Q3654" s="210"/>
      <c r="R3654" s="209"/>
      <c r="S3654" s="210"/>
      <c r="T3654" s="211"/>
      <c r="U3654" s="211"/>
      <c r="V3654" s="211"/>
      <c r="W3654" s="212"/>
      <c r="X3654" s="212"/>
      <c r="Y3654" s="212"/>
    </row>
    <row r="3655" spans="6:25" s="71" customFormat="1" ht="6" customHeight="1" outlineLevel="4" x14ac:dyDescent="0.2">
      <c r="F3655" s="207"/>
      <c r="G3655" s="208"/>
      <c r="H3655" s="20"/>
      <c r="I3655" s="212"/>
      <c r="J3655" s="208"/>
      <c r="K3655" s="213"/>
      <c r="L3655" s="214"/>
      <c r="M3655" s="213"/>
      <c r="N3655" s="241"/>
      <c r="O3655" s="214"/>
      <c r="P3655" s="209"/>
      <c r="Q3655" s="210"/>
      <c r="R3655" s="209"/>
      <c r="S3655" s="210"/>
      <c r="T3655" s="211"/>
      <c r="U3655" s="211"/>
      <c r="V3655" s="211"/>
      <c r="W3655" s="212"/>
      <c r="X3655" s="212"/>
      <c r="Y3655" s="212"/>
    </row>
    <row r="3656" spans="6:25" s="205" customFormat="1" ht="24" outlineLevel="4" x14ac:dyDescent="0.2">
      <c r="F3656" s="72">
        <v>360</v>
      </c>
      <c r="G3656" s="73" t="s">
        <v>13</v>
      </c>
      <c r="H3656" s="74" t="s">
        <v>88</v>
      </c>
      <c r="I3656" s="75" t="s">
        <v>3106</v>
      </c>
      <c r="J3656" s="73" t="s">
        <v>116</v>
      </c>
      <c r="K3656" s="76">
        <v>4</v>
      </c>
      <c r="L3656" s="77">
        <v>0</v>
      </c>
      <c r="M3656" s="206">
        <v>4</v>
      </c>
      <c r="N3656" s="232"/>
      <c r="O3656" s="77">
        <f>M3656*N3656</f>
        <v>0</v>
      </c>
      <c r="P3656" s="79"/>
      <c r="Q3656" s="80">
        <f>M3656*P3656</f>
        <v>0</v>
      </c>
      <c r="R3656" s="79"/>
      <c r="S3656" s="80">
        <f>M3656*R3656</f>
        <v>0</v>
      </c>
      <c r="T3656" s="78">
        <v>15</v>
      </c>
      <c r="U3656" s="78">
        <f>O3656*(T3656/100)</f>
        <v>0</v>
      </c>
      <c r="V3656" s="78">
        <f>O3656+U3656</f>
        <v>0</v>
      </c>
      <c r="W3656" s="75"/>
      <c r="X3656" s="96" t="s">
        <v>1261</v>
      </c>
      <c r="Y3656" s="96">
        <v>1</v>
      </c>
    </row>
    <row r="3657" spans="6:25" s="71" customFormat="1" ht="12" outlineLevel="4" x14ac:dyDescent="0.2">
      <c r="F3657" s="207"/>
      <c r="G3657" s="208"/>
      <c r="H3657" s="19" t="s">
        <v>1053</v>
      </c>
      <c r="I3657" s="228" t="s">
        <v>2749</v>
      </c>
      <c r="J3657" s="221"/>
      <c r="K3657" s="221"/>
      <c r="L3657" s="221"/>
      <c r="M3657" s="221"/>
      <c r="N3657" s="245"/>
      <c r="O3657" s="231"/>
      <c r="P3657" s="209"/>
      <c r="Q3657" s="210"/>
      <c r="R3657" s="209"/>
      <c r="S3657" s="210"/>
      <c r="T3657" s="211"/>
      <c r="U3657" s="211"/>
      <c r="V3657" s="211"/>
      <c r="W3657" s="212"/>
      <c r="X3657" s="212"/>
      <c r="Y3657" s="212"/>
    </row>
    <row r="3658" spans="6:25" s="71" customFormat="1" ht="6" customHeight="1" outlineLevel="4" x14ac:dyDescent="0.2">
      <c r="F3658" s="207"/>
      <c r="G3658" s="208"/>
      <c r="H3658" s="20"/>
      <c r="I3658" s="212"/>
      <c r="J3658" s="208"/>
      <c r="K3658" s="213"/>
      <c r="L3658" s="214"/>
      <c r="M3658" s="213"/>
      <c r="N3658" s="241"/>
      <c r="O3658" s="214"/>
      <c r="P3658" s="209"/>
      <c r="Q3658" s="210"/>
      <c r="R3658" s="209"/>
      <c r="S3658" s="210"/>
      <c r="T3658" s="211"/>
      <c r="U3658" s="211"/>
      <c r="V3658" s="211"/>
      <c r="W3658" s="212"/>
      <c r="X3658" s="212"/>
      <c r="Y3658" s="212"/>
    </row>
    <row r="3659" spans="6:25" s="205" customFormat="1" ht="24" outlineLevel="4" x14ac:dyDescent="0.2">
      <c r="F3659" s="72">
        <v>361</v>
      </c>
      <c r="G3659" s="73" t="s">
        <v>13</v>
      </c>
      <c r="H3659" s="74" t="s">
        <v>89</v>
      </c>
      <c r="I3659" s="75" t="s">
        <v>3115</v>
      </c>
      <c r="J3659" s="73" t="s">
        <v>116</v>
      </c>
      <c r="K3659" s="76">
        <v>20</v>
      </c>
      <c r="L3659" s="77">
        <v>0</v>
      </c>
      <c r="M3659" s="206">
        <v>20</v>
      </c>
      <c r="N3659" s="232"/>
      <c r="O3659" s="77">
        <f>M3659*N3659</f>
        <v>0</v>
      </c>
      <c r="P3659" s="79"/>
      <c r="Q3659" s="80">
        <f>M3659*P3659</f>
        <v>0</v>
      </c>
      <c r="R3659" s="79"/>
      <c r="S3659" s="80">
        <f>M3659*R3659</f>
        <v>0</v>
      </c>
      <c r="T3659" s="78">
        <v>15</v>
      </c>
      <c r="U3659" s="78">
        <f>O3659*(T3659/100)</f>
        <v>0</v>
      </c>
      <c r="V3659" s="78">
        <f>O3659+U3659</f>
        <v>0</v>
      </c>
      <c r="W3659" s="75"/>
      <c r="X3659" s="96" t="s">
        <v>1261</v>
      </c>
      <c r="Y3659" s="96">
        <v>1</v>
      </c>
    </row>
    <row r="3660" spans="6:25" s="71" customFormat="1" ht="12" outlineLevel="4" x14ac:dyDescent="0.2">
      <c r="F3660" s="207"/>
      <c r="G3660" s="208"/>
      <c r="H3660" s="19" t="s">
        <v>1053</v>
      </c>
      <c r="I3660" s="228" t="s">
        <v>2749</v>
      </c>
      <c r="J3660" s="221"/>
      <c r="K3660" s="221"/>
      <c r="L3660" s="221"/>
      <c r="M3660" s="221"/>
      <c r="N3660" s="245"/>
      <c r="O3660" s="231"/>
      <c r="P3660" s="209"/>
      <c r="Q3660" s="210"/>
      <c r="R3660" s="209"/>
      <c r="S3660" s="210"/>
      <c r="T3660" s="211"/>
      <c r="U3660" s="211"/>
      <c r="V3660" s="211"/>
      <c r="W3660" s="212"/>
      <c r="X3660" s="212"/>
      <c r="Y3660" s="212"/>
    </row>
    <row r="3661" spans="6:25" s="71" customFormat="1" ht="6" customHeight="1" outlineLevel="4" x14ac:dyDescent="0.2">
      <c r="F3661" s="207"/>
      <c r="G3661" s="208"/>
      <c r="H3661" s="20"/>
      <c r="I3661" s="212"/>
      <c r="J3661" s="208"/>
      <c r="K3661" s="213"/>
      <c r="L3661" s="214"/>
      <c r="M3661" s="213"/>
      <c r="N3661" s="241"/>
      <c r="O3661" s="214"/>
      <c r="P3661" s="209"/>
      <c r="Q3661" s="210"/>
      <c r="R3661" s="209"/>
      <c r="S3661" s="210"/>
      <c r="T3661" s="211"/>
      <c r="U3661" s="211"/>
      <c r="V3661" s="211"/>
      <c r="W3661" s="212"/>
      <c r="X3661" s="212"/>
      <c r="Y3661" s="212"/>
    </row>
    <row r="3662" spans="6:25" s="205" customFormat="1" ht="24" outlineLevel="4" x14ac:dyDescent="0.2">
      <c r="F3662" s="72">
        <v>362</v>
      </c>
      <c r="G3662" s="73" t="s">
        <v>13</v>
      </c>
      <c r="H3662" s="74" t="s">
        <v>90</v>
      </c>
      <c r="I3662" s="75" t="s">
        <v>3116</v>
      </c>
      <c r="J3662" s="73" t="s">
        <v>116</v>
      </c>
      <c r="K3662" s="76">
        <v>4</v>
      </c>
      <c r="L3662" s="77">
        <v>0</v>
      </c>
      <c r="M3662" s="206">
        <v>4</v>
      </c>
      <c r="N3662" s="232"/>
      <c r="O3662" s="77">
        <f>M3662*N3662</f>
        <v>0</v>
      </c>
      <c r="P3662" s="79"/>
      <c r="Q3662" s="80">
        <f>M3662*P3662</f>
        <v>0</v>
      </c>
      <c r="R3662" s="79"/>
      <c r="S3662" s="80">
        <f>M3662*R3662</f>
        <v>0</v>
      </c>
      <c r="T3662" s="78">
        <v>15</v>
      </c>
      <c r="U3662" s="78">
        <f>O3662*(T3662/100)</f>
        <v>0</v>
      </c>
      <c r="V3662" s="78">
        <f>O3662+U3662</f>
        <v>0</v>
      </c>
      <c r="W3662" s="75"/>
      <c r="X3662" s="96" t="s">
        <v>1261</v>
      </c>
      <c r="Y3662" s="96">
        <v>1</v>
      </c>
    </row>
    <row r="3663" spans="6:25" s="71" customFormat="1" ht="12" outlineLevel="4" x14ac:dyDescent="0.2">
      <c r="F3663" s="207"/>
      <c r="G3663" s="208"/>
      <c r="H3663" s="19" t="s">
        <v>1053</v>
      </c>
      <c r="I3663" s="228" t="s">
        <v>2749</v>
      </c>
      <c r="J3663" s="221"/>
      <c r="K3663" s="221"/>
      <c r="L3663" s="221"/>
      <c r="M3663" s="221"/>
      <c r="N3663" s="245"/>
      <c r="O3663" s="231"/>
      <c r="P3663" s="209"/>
      <c r="Q3663" s="210"/>
      <c r="R3663" s="209"/>
      <c r="S3663" s="210"/>
      <c r="T3663" s="211"/>
      <c r="U3663" s="211"/>
      <c r="V3663" s="211"/>
      <c r="W3663" s="212"/>
      <c r="X3663" s="212"/>
      <c r="Y3663" s="212"/>
    </row>
    <row r="3664" spans="6:25" s="71" customFormat="1" ht="6" customHeight="1" outlineLevel="4" x14ac:dyDescent="0.2">
      <c r="F3664" s="207"/>
      <c r="G3664" s="208"/>
      <c r="H3664" s="20"/>
      <c r="I3664" s="212"/>
      <c r="J3664" s="208"/>
      <c r="K3664" s="213"/>
      <c r="L3664" s="214"/>
      <c r="M3664" s="213"/>
      <c r="N3664" s="241"/>
      <c r="O3664" s="214"/>
      <c r="P3664" s="209"/>
      <c r="Q3664" s="210"/>
      <c r="R3664" s="209"/>
      <c r="S3664" s="210"/>
      <c r="T3664" s="211"/>
      <c r="U3664" s="211"/>
      <c r="V3664" s="211"/>
      <c r="W3664" s="212"/>
      <c r="X3664" s="212"/>
      <c r="Y3664" s="212"/>
    </row>
    <row r="3665" spans="6:25" s="205" customFormat="1" ht="24" outlineLevel="4" x14ac:dyDescent="0.2">
      <c r="F3665" s="72">
        <v>363</v>
      </c>
      <c r="G3665" s="73" t="s">
        <v>13</v>
      </c>
      <c r="H3665" s="74" t="s">
        <v>91</v>
      </c>
      <c r="I3665" s="75" t="s">
        <v>3117</v>
      </c>
      <c r="J3665" s="73" t="s">
        <v>116</v>
      </c>
      <c r="K3665" s="76">
        <v>12</v>
      </c>
      <c r="L3665" s="77">
        <v>0</v>
      </c>
      <c r="M3665" s="206">
        <v>12</v>
      </c>
      <c r="N3665" s="232"/>
      <c r="O3665" s="77">
        <f>M3665*N3665</f>
        <v>0</v>
      </c>
      <c r="P3665" s="79"/>
      <c r="Q3665" s="80">
        <f>M3665*P3665</f>
        <v>0</v>
      </c>
      <c r="R3665" s="79"/>
      <c r="S3665" s="80">
        <f>M3665*R3665</f>
        <v>0</v>
      </c>
      <c r="T3665" s="78">
        <v>15</v>
      </c>
      <c r="U3665" s="78">
        <f>O3665*(T3665/100)</f>
        <v>0</v>
      </c>
      <c r="V3665" s="78">
        <f>O3665+U3665</f>
        <v>0</v>
      </c>
      <c r="W3665" s="75"/>
      <c r="X3665" s="96" t="s">
        <v>1261</v>
      </c>
      <c r="Y3665" s="96">
        <v>1</v>
      </c>
    </row>
    <row r="3666" spans="6:25" s="71" customFormat="1" ht="12" outlineLevel="4" x14ac:dyDescent="0.2">
      <c r="F3666" s="207"/>
      <c r="G3666" s="208"/>
      <c r="H3666" s="19" t="s">
        <v>1053</v>
      </c>
      <c r="I3666" s="228" t="s">
        <v>2749</v>
      </c>
      <c r="J3666" s="221"/>
      <c r="K3666" s="221"/>
      <c r="L3666" s="221"/>
      <c r="M3666" s="221"/>
      <c r="N3666" s="245"/>
      <c r="O3666" s="231"/>
      <c r="P3666" s="209"/>
      <c r="Q3666" s="210"/>
      <c r="R3666" s="209"/>
      <c r="S3666" s="210"/>
      <c r="T3666" s="211"/>
      <c r="U3666" s="211"/>
      <c r="V3666" s="211"/>
      <c r="W3666" s="212"/>
      <c r="X3666" s="212"/>
      <c r="Y3666" s="212"/>
    </row>
    <row r="3667" spans="6:25" s="71" customFormat="1" ht="6" customHeight="1" outlineLevel="4" x14ac:dyDescent="0.2">
      <c r="F3667" s="207"/>
      <c r="G3667" s="208"/>
      <c r="H3667" s="20"/>
      <c r="I3667" s="212"/>
      <c r="J3667" s="208"/>
      <c r="K3667" s="213"/>
      <c r="L3667" s="214"/>
      <c r="M3667" s="213"/>
      <c r="N3667" s="241"/>
      <c r="O3667" s="214"/>
      <c r="P3667" s="209"/>
      <c r="Q3667" s="210"/>
      <c r="R3667" s="209"/>
      <c r="S3667" s="210"/>
      <c r="T3667" s="211"/>
      <c r="U3667" s="211"/>
      <c r="V3667" s="211"/>
      <c r="W3667" s="212"/>
      <c r="X3667" s="212"/>
      <c r="Y3667" s="212"/>
    </row>
    <row r="3668" spans="6:25" s="205" customFormat="1" ht="24" outlineLevel="4" x14ac:dyDescent="0.2">
      <c r="F3668" s="72">
        <v>364</v>
      </c>
      <c r="G3668" s="73" t="s">
        <v>13</v>
      </c>
      <c r="H3668" s="74" t="s">
        <v>67</v>
      </c>
      <c r="I3668" s="75" t="s">
        <v>3103</v>
      </c>
      <c r="J3668" s="73" t="s">
        <v>116</v>
      </c>
      <c r="K3668" s="76">
        <v>1</v>
      </c>
      <c r="L3668" s="77">
        <v>0</v>
      </c>
      <c r="M3668" s="206">
        <v>1</v>
      </c>
      <c r="N3668" s="232"/>
      <c r="O3668" s="77">
        <f>M3668*N3668</f>
        <v>0</v>
      </c>
      <c r="P3668" s="79"/>
      <c r="Q3668" s="80">
        <f>M3668*P3668</f>
        <v>0</v>
      </c>
      <c r="R3668" s="79"/>
      <c r="S3668" s="80">
        <f>M3668*R3668</f>
        <v>0</v>
      </c>
      <c r="T3668" s="78">
        <v>15</v>
      </c>
      <c r="U3668" s="78">
        <f>O3668*(T3668/100)</f>
        <v>0</v>
      </c>
      <c r="V3668" s="78">
        <f>O3668+U3668</f>
        <v>0</v>
      </c>
      <c r="W3668" s="75"/>
      <c r="X3668" s="96" t="s">
        <v>1261</v>
      </c>
      <c r="Y3668" s="96">
        <v>1</v>
      </c>
    </row>
    <row r="3669" spans="6:25" s="71" customFormat="1" ht="12" outlineLevel="4" x14ac:dyDescent="0.2">
      <c r="F3669" s="207"/>
      <c r="G3669" s="208"/>
      <c r="H3669" s="19" t="s">
        <v>1053</v>
      </c>
      <c r="I3669" s="228" t="s">
        <v>2749</v>
      </c>
      <c r="J3669" s="221"/>
      <c r="K3669" s="221"/>
      <c r="L3669" s="221"/>
      <c r="M3669" s="221"/>
      <c r="N3669" s="245"/>
      <c r="O3669" s="231"/>
      <c r="P3669" s="209"/>
      <c r="Q3669" s="210"/>
      <c r="R3669" s="209"/>
      <c r="S3669" s="210"/>
      <c r="T3669" s="211"/>
      <c r="U3669" s="211"/>
      <c r="V3669" s="211"/>
      <c r="W3669" s="212"/>
      <c r="X3669" s="212"/>
      <c r="Y3669" s="212"/>
    </row>
    <row r="3670" spans="6:25" s="71" customFormat="1" ht="6" customHeight="1" outlineLevel="4" x14ac:dyDescent="0.2">
      <c r="F3670" s="207"/>
      <c r="G3670" s="208"/>
      <c r="H3670" s="20"/>
      <c r="I3670" s="212"/>
      <c r="J3670" s="208"/>
      <c r="K3670" s="213"/>
      <c r="L3670" s="214"/>
      <c r="M3670" s="213"/>
      <c r="N3670" s="241"/>
      <c r="O3670" s="214"/>
      <c r="P3670" s="209"/>
      <c r="Q3670" s="210"/>
      <c r="R3670" s="209"/>
      <c r="S3670" s="210"/>
      <c r="T3670" s="211"/>
      <c r="U3670" s="211"/>
      <c r="V3670" s="211"/>
      <c r="W3670" s="212"/>
      <c r="X3670" s="212"/>
      <c r="Y3670" s="212"/>
    </row>
    <row r="3671" spans="6:25" s="205" customFormat="1" ht="24" outlineLevel="4" x14ac:dyDescent="0.2">
      <c r="F3671" s="72">
        <v>365</v>
      </c>
      <c r="G3671" s="73" t="s">
        <v>13</v>
      </c>
      <c r="H3671" s="74" t="s">
        <v>68</v>
      </c>
      <c r="I3671" s="75" t="s">
        <v>3102</v>
      </c>
      <c r="J3671" s="73" t="s">
        <v>116</v>
      </c>
      <c r="K3671" s="76">
        <v>1</v>
      </c>
      <c r="L3671" s="77">
        <v>0</v>
      </c>
      <c r="M3671" s="206">
        <v>1</v>
      </c>
      <c r="N3671" s="232"/>
      <c r="O3671" s="77">
        <f>M3671*N3671</f>
        <v>0</v>
      </c>
      <c r="P3671" s="79"/>
      <c r="Q3671" s="80">
        <f>M3671*P3671</f>
        <v>0</v>
      </c>
      <c r="R3671" s="79"/>
      <c r="S3671" s="80">
        <f>M3671*R3671</f>
        <v>0</v>
      </c>
      <c r="T3671" s="78">
        <v>15</v>
      </c>
      <c r="U3671" s="78">
        <f>O3671*(T3671/100)</f>
        <v>0</v>
      </c>
      <c r="V3671" s="78">
        <f>O3671+U3671</f>
        <v>0</v>
      </c>
      <c r="W3671" s="75"/>
      <c r="X3671" s="96" t="s">
        <v>1261</v>
      </c>
      <c r="Y3671" s="96">
        <v>1</v>
      </c>
    </row>
    <row r="3672" spans="6:25" s="71" customFormat="1" ht="12" outlineLevel="4" x14ac:dyDescent="0.2">
      <c r="F3672" s="207"/>
      <c r="G3672" s="208"/>
      <c r="H3672" s="19" t="s">
        <v>1053</v>
      </c>
      <c r="I3672" s="228" t="s">
        <v>2749</v>
      </c>
      <c r="J3672" s="221"/>
      <c r="K3672" s="221"/>
      <c r="L3672" s="221"/>
      <c r="M3672" s="221"/>
      <c r="N3672" s="245"/>
      <c r="O3672" s="231"/>
      <c r="P3672" s="209"/>
      <c r="Q3672" s="210"/>
      <c r="R3672" s="209"/>
      <c r="S3672" s="210"/>
      <c r="T3672" s="211"/>
      <c r="U3672" s="211"/>
      <c r="V3672" s="211"/>
      <c r="W3672" s="212"/>
      <c r="X3672" s="212"/>
      <c r="Y3672" s="212"/>
    </row>
    <row r="3673" spans="6:25" s="71" customFormat="1" ht="6" customHeight="1" outlineLevel="4" x14ac:dyDescent="0.2">
      <c r="F3673" s="207"/>
      <c r="G3673" s="208"/>
      <c r="H3673" s="20"/>
      <c r="I3673" s="212"/>
      <c r="J3673" s="208"/>
      <c r="K3673" s="213"/>
      <c r="L3673" s="214"/>
      <c r="M3673" s="213"/>
      <c r="N3673" s="241"/>
      <c r="O3673" s="214"/>
      <c r="P3673" s="209"/>
      <c r="Q3673" s="210"/>
      <c r="R3673" s="209"/>
      <c r="S3673" s="210"/>
      <c r="T3673" s="211"/>
      <c r="U3673" s="211"/>
      <c r="V3673" s="211"/>
      <c r="W3673" s="212"/>
      <c r="X3673" s="212"/>
      <c r="Y3673" s="212"/>
    </row>
    <row r="3674" spans="6:25" s="205" customFormat="1" ht="24" outlineLevel="4" x14ac:dyDescent="0.2">
      <c r="F3674" s="72">
        <v>366</v>
      </c>
      <c r="G3674" s="73" t="s">
        <v>13</v>
      </c>
      <c r="H3674" s="74" t="s">
        <v>69</v>
      </c>
      <c r="I3674" s="75" t="s">
        <v>3101</v>
      </c>
      <c r="J3674" s="73" t="s">
        <v>116</v>
      </c>
      <c r="K3674" s="76">
        <v>2</v>
      </c>
      <c r="L3674" s="77">
        <v>0</v>
      </c>
      <c r="M3674" s="206">
        <v>2</v>
      </c>
      <c r="N3674" s="232"/>
      <c r="O3674" s="77">
        <f>M3674*N3674</f>
        <v>0</v>
      </c>
      <c r="P3674" s="79"/>
      <c r="Q3674" s="80">
        <f>M3674*P3674</f>
        <v>0</v>
      </c>
      <c r="R3674" s="79"/>
      <c r="S3674" s="80">
        <f>M3674*R3674</f>
        <v>0</v>
      </c>
      <c r="T3674" s="78">
        <v>15</v>
      </c>
      <c r="U3674" s="78">
        <f>O3674*(T3674/100)</f>
        <v>0</v>
      </c>
      <c r="V3674" s="78">
        <f>O3674+U3674</f>
        <v>0</v>
      </c>
      <c r="W3674" s="75"/>
      <c r="X3674" s="96" t="s">
        <v>1261</v>
      </c>
      <c r="Y3674" s="96">
        <v>1</v>
      </c>
    </row>
    <row r="3675" spans="6:25" s="71" customFormat="1" ht="12" outlineLevel="4" x14ac:dyDescent="0.2">
      <c r="F3675" s="207"/>
      <c r="G3675" s="208"/>
      <c r="H3675" s="19" t="s">
        <v>1053</v>
      </c>
      <c r="I3675" s="228" t="s">
        <v>2749</v>
      </c>
      <c r="J3675" s="221"/>
      <c r="K3675" s="221"/>
      <c r="L3675" s="221"/>
      <c r="M3675" s="221"/>
      <c r="N3675" s="245"/>
      <c r="O3675" s="231"/>
      <c r="P3675" s="209"/>
      <c r="Q3675" s="210"/>
      <c r="R3675" s="209"/>
      <c r="S3675" s="210"/>
      <c r="T3675" s="211"/>
      <c r="U3675" s="211"/>
      <c r="V3675" s="211"/>
      <c r="W3675" s="212"/>
      <c r="X3675" s="212"/>
      <c r="Y3675" s="212"/>
    </row>
    <row r="3676" spans="6:25" s="71" customFormat="1" ht="6" customHeight="1" outlineLevel="4" x14ac:dyDescent="0.2">
      <c r="F3676" s="207"/>
      <c r="G3676" s="208"/>
      <c r="H3676" s="20"/>
      <c r="I3676" s="212"/>
      <c r="J3676" s="208"/>
      <c r="K3676" s="213"/>
      <c r="L3676" s="214"/>
      <c r="M3676" s="213"/>
      <c r="N3676" s="241"/>
      <c r="O3676" s="214"/>
      <c r="P3676" s="209"/>
      <c r="Q3676" s="210"/>
      <c r="R3676" s="209"/>
      <c r="S3676" s="210"/>
      <c r="T3676" s="211"/>
      <c r="U3676" s="211"/>
      <c r="V3676" s="211"/>
      <c r="W3676" s="212"/>
      <c r="X3676" s="212"/>
      <c r="Y3676" s="212"/>
    </row>
    <row r="3677" spans="6:25" s="205" customFormat="1" ht="24" outlineLevel="4" x14ac:dyDescent="0.2">
      <c r="F3677" s="72">
        <v>367</v>
      </c>
      <c r="G3677" s="73" t="s">
        <v>13</v>
      </c>
      <c r="H3677" s="74" t="s">
        <v>79</v>
      </c>
      <c r="I3677" s="75" t="s">
        <v>3114</v>
      </c>
      <c r="J3677" s="73" t="s">
        <v>116</v>
      </c>
      <c r="K3677" s="76">
        <v>279</v>
      </c>
      <c r="L3677" s="77">
        <v>0</v>
      </c>
      <c r="M3677" s="206">
        <v>279</v>
      </c>
      <c r="N3677" s="232"/>
      <c r="O3677" s="77">
        <f>M3677*N3677</f>
        <v>0</v>
      </c>
      <c r="P3677" s="79"/>
      <c r="Q3677" s="80">
        <f>M3677*P3677</f>
        <v>0</v>
      </c>
      <c r="R3677" s="79"/>
      <c r="S3677" s="80">
        <f>M3677*R3677</f>
        <v>0</v>
      </c>
      <c r="T3677" s="78">
        <v>15</v>
      </c>
      <c r="U3677" s="78">
        <f>O3677*(T3677/100)</f>
        <v>0</v>
      </c>
      <c r="V3677" s="78">
        <f>O3677+U3677</f>
        <v>0</v>
      </c>
      <c r="W3677" s="75"/>
      <c r="X3677" s="96" t="s">
        <v>1261</v>
      </c>
      <c r="Y3677" s="96">
        <v>1</v>
      </c>
    </row>
    <row r="3678" spans="6:25" s="71" customFormat="1" ht="12" outlineLevel="4" x14ac:dyDescent="0.2">
      <c r="F3678" s="207"/>
      <c r="G3678" s="208"/>
      <c r="H3678" s="19" t="s">
        <v>1053</v>
      </c>
      <c r="I3678" s="228" t="s">
        <v>2749</v>
      </c>
      <c r="J3678" s="221"/>
      <c r="K3678" s="221"/>
      <c r="L3678" s="221"/>
      <c r="M3678" s="221"/>
      <c r="N3678" s="245"/>
      <c r="O3678" s="231"/>
      <c r="P3678" s="209"/>
      <c r="Q3678" s="210"/>
      <c r="R3678" s="209"/>
      <c r="S3678" s="210"/>
      <c r="T3678" s="211"/>
      <c r="U3678" s="211"/>
      <c r="V3678" s="211"/>
      <c r="W3678" s="212"/>
      <c r="X3678" s="212"/>
      <c r="Y3678" s="212"/>
    </row>
    <row r="3679" spans="6:25" s="71" customFormat="1" ht="6" customHeight="1" outlineLevel="4" x14ac:dyDescent="0.2">
      <c r="F3679" s="207"/>
      <c r="G3679" s="208"/>
      <c r="H3679" s="20"/>
      <c r="I3679" s="212"/>
      <c r="J3679" s="208"/>
      <c r="K3679" s="213"/>
      <c r="L3679" s="214"/>
      <c r="M3679" s="213"/>
      <c r="N3679" s="241"/>
      <c r="O3679" s="214"/>
      <c r="P3679" s="209"/>
      <c r="Q3679" s="210"/>
      <c r="R3679" s="209"/>
      <c r="S3679" s="210"/>
      <c r="T3679" s="211"/>
      <c r="U3679" s="211"/>
      <c r="V3679" s="211"/>
      <c r="W3679" s="212"/>
      <c r="X3679" s="212"/>
      <c r="Y3679" s="212"/>
    </row>
    <row r="3680" spans="6:25" s="205" customFormat="1" ht="12" outlineLevel="4" x14ac:dyDescent="0.2">
      <c r="F3680" s="72">
        <v>368</v>
      </c>
      <c r="G3680" s="73" t="s">
        <v>34</v>
      </c>
      <c r="H3680" s="74" t="s">
        <v>763</v>
      </c>
      <c r="I3680" s="75" t="s">
        <v>2655</v>
      </c>
      <c r="J3680" s="73" t="s">
        <v>116</v>
      </c>
      <c r="K3680" s="76">
        <v>121</v>
      </c>
      <c r="L3680" s="77">
        <v>0</v>
      </c>
      <c r="M3680" s="206">
        <v>121</v>
      </c>
      <c r="N3680" s="232"/>
      <c r="O3680" s="77">
        <f>M3680*N3680</f>
        <v>0</v>
      </c>
      <c r="P3680" s="79">
        <v>2.5000000000000001E-4</v>
      </c>
      <c r="Q3680" s="80">
        <f>M3680*P3680</f>
        <v>3.0249999999999999E-2</v>
      </c>
      <c r="R3680" s="79"/>
      <c r="S3680" s="80">
        <f>M3680*R3680</f>
        <v>0</v>
      </c>
      <c r="T3680" s="78">
        <v>15</v>
      </c>
      <c r="U3680" s="78">
        <f>O3680*(T3680/100)</f>
        <v>0</v>
      </c>
      <c r="V3680" s="78">
        <f>O3680+U3680</f>
        <v>0</v>
      </c>
      <c r="W3680" s="75"/>
      <c r="X3680" s="96" t="s">
        <v>1261</v>
      </c>
      <c r="Y3680" s="96">
        <v>1</v>
      </c>
    </row>
    <row r="3681" spans="6:25" s="71" customFormat="1" ht="45" outlineLevel="4" x14ac:dyDescent="0.2">
      <c r="F3681" s="207"/>
      <c r="G3681" s="208"/>
      <c r="H3681" s="19" t="s">
        <v>1053</v>
      </c>
      <c r="I3681" s="228" t="s">
        <v>3196</v>
      </c>
      <c r="J3681" s="221"/>
      <c r="K3681" s="221"/>
      <c r="L3681" s="221"/>
      <c r="M3681" s="221"/>
      <c r="N3681" s="245"/>
      <c r="O3681" s="231"/>
      <c r="P3681" s="209"/>
      <c r="Q3681" s="210"/>
      <c r="R3681" s="209"/>
      <c r="S3681" s="210"/>
      <c r="T3681" s="211"/>
      <c r="U3681" s="211"/>
      <c r="V3681" s="211"/>
      <c r="W3681" s="212"/>
      <c r="X3681" s="212"/>
      <c r="Y3681" s="212"/>
    </row>
    <row r="3682" spans="6:25" s="71" customFormat="1" ht="6" customHeight="1" outlineLevel="4" x14ac:dyDescent="0.2">
      <c r="F3682" s="207"/>
      <c r="G3682" s="208"/>
      <c r="H3682" s="20"/>
      <c r="I3682" s="212"/>
      <c r="J3682" s="208"/>
      <c r="K3682" s="213"/>
      <c r="L3682" s="214"/>
      <c r="M3682" s="213"/>
      <c r="N3682" s="241"/>
      <c r="O3682" s="214"/>
      <c r="P3682" s="209"/>
      <c r="Q3682" s="210"/>
      <c r="R3682" s="209"/>
      <c r="S3682" s="210"/>
      <c r="T3682" s="211"/>
      <c r="U3682" s="211"/>
      <c r="V3682" s="211"/>
      <c r="W3682" s="212"/>
      <c r="X3682" s="212"/>
      <c r="Y3682" s="212"/>
    </row>
    <row r="3683" spans="6:25" s="81" customFormat="1" ht="11.25" outlineLevel="5" x14ac:dyDescent="0.2">
      <c r="F3683" s="82"/>
      <c r="G3683" s="83"/>
      <c r="H3683" s="21" t="str">
        <f t="shared" ref="H3683:H3688" si="109">IF(AND(H3682&lt;&gt;"Výkaz výměr:",I3682=""),"Výkaz výměr:","")</f>
        <v>Výkaz výměr:</v>
      </c>
      <c r="I3683" s="84" t="s">
        <v>2231</v>
      </c>
      <c r="J3683" s="215"/>
      <c r="L3683" s="85"/>
      <c r="M3683" s="216">
        <v>0</v>
      </c>
      <c r="N3683" s="244"/>
      <c r="O3683" s="85"/>
      <c r="P3683" s="86"/>
      <c r="Q3683" s="85"/>
      <c r="R3683" s="85"/>
      <c r="S3683" s="85"/>
      <c r="T3683" s="87" t="s">
        <v>14</v>
      </c>
      <c r="U3683" s="85"/>
      <c r="V3683" s="85"/>
      <c r="W3683" s="88"/>
    </row>
    <row r="3684" spans="6:25" s="81" customFormat="1" ht="11.25" outlineLevel="5" x14ac:dyDescent="0.2">
      <c r="F3684" s="82"/>
      <c r="G3684" s="83"/>
      <c r="H3684" s="21" t="str">
        <f t="shared" si="109"/>
        <v/>
      </c>
      <c r="I3684" s="84" t="s">
        <v>2357</v>
      </c>
      <c r="J3684" s="215"/>
      <c r="L3684" s="85"/>
      <c r="M3684" s="216">
        <v>0</v>
      </c>
      <c r="N3684" s="244"/>
      <c r="O3684" s="85"/>
      <c r="P3684" s="86"/>
      <c r="Q3684" s="85"/>
      <c r="R3684" s="85"/>
      <c r="S3684" s="85"/>
      <c r="T3684" s="87" t="s">
        <v>14</v>
      </c>
      <c r="U3684" s="85"/>
      <c r="V3684" s="85"/>
      <c r="W3684" s="88"/>
    </row>
    <row r="3685" spans="6:25" s="81" customFormat="1" ht="11.25" outlineLevel="5" x14ac:dyDescent="0.2">
      <c r="F3685" s="82"/>
      <c r="G3685" s="83"/>
      <c r="H3685" s="21" t="str">
        <f t="shared" si="109"/>
        <v/>
      </c>
      <c r="I3685" s="84" t="s">
        <v>1129</v>
      </c>
      <c r="J3685" s="215"/>
      <c r="L3685" s="85"/>
      <c r="M3685" s="216">
        <v>0</v>
      </c>
      <c r="N3685" s="244"/>
      <c r="O3685" s="85"/>
      <c r="P3685" s="86"/>
      <c r="Q3685" s="85"/>
      <c r="R3685" s="85"/>
      <c r="S3685" s="85"/>
      <c r="T3685" s="87" t="s">
        <v>14</v>
      </c>
      <c r="U3685" s="85"/>
      <c r="V3685" s="85"/>
      <c r="W3685" s="88"/>
    </row>
    <row r="3686" spans="6:25" s="81" customFormat="1" ht="11.25" outlineLevel="5" x14ac:dyDescent="0.2">
      <c r="F3686" s="82"/>
      <c r="G3686" s="83"/>
      <c r="H3686" s="21" t="str">
        <f t="shared" si="109"/>
        <v/>
      </c>
      <c r="I3686" s="84" t="s">
        <v>1413</v>
      </c>
      <c r="J3686" s="215"/>
      <c r="L3686" s="85"/>
      <c r="M3686" s="216">
        <v>81</v>
      </c>
      <c r="N3686" s="244"/>
      <c r="O3686" s="85"/>
      <c r="P3686" s="86"/>
      <c r="Q3686" s="85"/>
      <c r="R3686" s="85"/>
      <c r="S3686" s="85"/>
      <c r="T3686" s="87" t="s">
        <v>14</v>
      </c>
      <c r="U3686" s="85"/>
      <c r="V3686" s="85"/>
      <c r="W3686" s="88"/>
    </row>
    <row r="3687" spans="6:25" s="81" customFormat="1" ht="11.25" outlineLevel="5" x14ac:dyDescent="0.2">
      <c r="F3687" s="82"/>
      <c r="G3687" s="83"/>
      <c r="H3687" s="21" t="str">
        <f t="shared" si="109"/>
        <v/>
      </c>
      <c r="I3687" s="84" t="s">
        <v>1130</v>
      </c>
      <c r="J3687" s="215"/>
      <c r="L3687" s="85"/>
      <c r="M3687" s="216">
        <v>0</v>
      </c>
      <c r="N3687" s="244"/>
      <c r="O3687" s="85"/>
      <c r="P3687" s="86"/>
      <c r="Q3687" s="85"/>
      <c r="R3687" s="85"/>
      <c r="S3687" s="85"/>
      <c r="T3687" s="87" t="s">
        <v>14</v>
      </c>
      <c r="U3687" s="85"/>
      <c r="V3687" s="85"/>
      <c r="W3687" s="88"/>
    </row>
    <row r="3688" spans="6:25" s="81" customFormat="1" ht="11.25" outlineLevel="5" x14ac:dyDescent="0.2">
      <c r="F3688" s="82"/>
      <c r="G3688" s="83"/>
      <c r="H3688" s="21" t="str">
        <f t="shared" si="109"/>
        <v/>
      </c>
      <c r="I3688" s="84" t="s">
        <v>1412</v>
      </c>
      <c r="J3688" s="215"/>
      <c r="L3688" s="85"/>
      <c r="M3688" s="216">
        <v>40</v>
      </c>
      <c r="N3688" s="244"/>
      <c r="O3688" s="85"/>
      <c r="P3688" s="86"/>
      <c r="Q3688" s="85"/>
      <c r="R3688" s="85"/>
      <c r="S3688" s="85"/>
      <c r="T3688" s="87" t="s">
        <v>14</v>
      </c>
      <c r="U3688" s="85"/>
      <c r="V3688" s="85"/>
      <c r="W3688" s="88"/>
    </row>
    <row r="3689" spans="6:25" s="205" customFormat="1" ht="24" outlineLevel="4" x14ac:dyDescent="0.2">
      <c r="F3689" s="72">
        <v>369</v>
      </c>
      <c r="G3689" s="73" t="s">
        <v>34</v>
      </c>
      <c r="H3689" s="74" t="s">
        <v>765</v>
      </c>
      <c r="I3689" s="75" t="s">
        <v>3071</v>
      </c>
      <c r="J3689" s="73" t="s">
        <v>116</v>
      </c>
      <c r="K3689" s="76">
        <v>4</v>
      </c>
      <c r="L3689" s="77">
        <v>0</v>
      </c>
      <c r="M3689" s="206">
        <v>4</v>
      </c>
      <c r="N3689" s="232"/>
      <c r="O3689" s="77">
        <f>M3689*N3689</f>
        <v>0</v>
      </c>
      <c r="P3689" s="79"/>
      <c r="Q3689" s="80">
        <f>M3689*P3689</f>
        <v>0</v>
      </c>
      <c r="R3689" s="79"/>
      <c r="S3689" s="80">
        <f>M3689*R3689</f>
        <v>0</v>
      </c>
      <c r="T3689" s="78">
        <v>15</v>
      </c>
      <c r="U3689" s="78">
        <f>O3689*(T3689/100)</f>
        <v>0</v>
      </c>
      <c r="V3689" s="78">
        <f>O3689+U3689</f>
        <v>0</v>
      </c>
      <c r="W3689" s="75"/>
      <c r="X3689" s="96" t="s">
        <v>1162</v>
      </c>
      <c r="Y3689" s="96">
        <v>1</v>
      </c>
    </row>
    <row r="3690" spans="6:25" s="71" customFormat="1" ht="45" outlineLevel="4" x14ac:dyDescent="0.2">
      <c r="F3690" s="207"/>
      <c r="G3690" s="208"/>
      <c r="H3690" s="19" t="s">
        <v>1053</v>
      </c>
      <c r="I3690" s="228" t="s">
        <v>3474</v>
      </c>
      <c r="J3690" s="221"/>
      <c r="K3690" s="221"/>
      <c r="L3690" s="221"/>
      <c r="M3690" s="221"/>
      <c r="N3690" s="245"/>
      <c r="O3690" s="231"/>
      <c r="P3690" s="209"/>
      <c r="Q3690" s="210"/>
      <c r="R3690" s="209"/>
      <c r="S3690" s="210"/>
      <c r="T3690" s="211"/>
      <c r="U3690" s="211"/>
      <c r="V3690" s="211"/>
      <c r="W3690" s="212"/>
      <c r="X3690" s="212"/>
      <c r="Y3690" s="212"/>
    </row>
    <row r="3691" spans="6:25" s="71" customFormat="1" ht="6" customHeight="1" outlineLevel="4" x14ac:dyDescent="0.2">
      <c r="F3691" s="207"/>
      <c r="G3691" s="208"/>
      <c r="H3691" s="20"/>
      <c r="I3691" s="212"/>
      <c r="J3691" s="208"/>
      <c r="K3691" s="213"/>
      <c r="L3691" s="214"/>
      <c r="M3691" s="213"/>
      <c r="N3691" s="241"/>
      <c r="O3691" s="214"/>
      <c r="P3691" s="209"/>
      <c r="Q3691" s="210"/>
      <c r="R3691" s="209"/>
      <c r="S3691" s="210"/>
      <c r="T3691" s="211"/>
      <c r="U3691" s="211"/>
      <c r="V3691" s="211"/>
      <c r="W3691" s="212"/>
      <c r="X3691" s="212"/>
      <c r="Y3691" s="212"/>
    </row>
    <row r="3692" spans="6:25" s="81" customFormat="1" ht="11.25" outlineLevel="5" x14ac:dyDescent="0.2">
      <c r="F3692" s="82"/>
      <c r="G3692" s="83"/>
      <c r="H3692" s="21" t="str">
        <f>IF(AND(H3691&lt;&gt;"Výkaz výměr:",I3691=""),"Výkaz výměr:","")</f>
        <v>Výkaz výměr:</v>
      </c>
      <c r="I3692" s="84" t="s">
        <v>428</v>
      </c>
      <c r="J3692" s="215"/>
      <c r="L3692" s="85"/>
      <c r="M3692" s="216">
        <v>4</v>
      </c>
      <c r="N3692" s="244"/>
      <c r="O3692" s="85"/>
      <c r="P3692" s="86"/>
      <c r="Q3692" s="85"/>
      <c r="R3692" s="85"/>
      <c r="S3692" s="85"/>
      <c r="T3692" s="87" t="s">
        <v>14</v>
      </c>
      <c r="U3692" s="85"/>
      <c r="V3692" s="85"/>
      <c r="W3692" s="88"/>
    </row>
    <row r="3693" spans="6:25" s="205" customFormat="1" ht="12" outlineLevel="4" x14ac:dyDescent="0.2">
      <c r="F3693" s="72">
        <v>370</v>
      </c>
      <c r="G3693" s="73" t="s">
        <v>13</v>
      </c>
      <c r="H3693" s="74" t="s">
        <v>573</v>
      </c>
      <c r="I3693" s="75" t="s">
        <v>2444</v>
      </c>
      <c r="J3693" s="73" t="s">
        <v>15</v>
      </c>
      <c r="K3693" s="76">
        <v>4.8</v>
      </c>
      <c r="L3693" s="77">
        <v>0</v>
      </c>
      <c r="M3693" s="206">
        <v>4.8</v>
      </c>
      <c r="N3693" s="232"/>
      <c r="O3693" s="77">
        <f>M3693*N3693</f>
        <v>0</v>
      </c>
      <c r="P3693" s="79">
        <v>1.8E-3</v>
      </c>
      <c r="Q3693" s="80">
        <f>M3693*P3693</f>
        <v>8.6400000000000001E-3</v>
      </c>
      <c r="R3693" s="79"/>
      <c r="S3693" s="80">
        <f>M3693*R3693</f>
        <v>0</v>
      </c>
      <c r="T3693" s="78">
        <v>15</v>
      </c>
      <c r="U3693" s="78">
        <f>O3693*(T3693/100)</f>
        <v>0</v>
      </c>
      <c r="V3693" s="78">
        <f>O3693+U3693</f>
        <v>0</v>
      </c>
      <c r="W3693" s="75"/>
      <c r="X3693" s="96" t="s">
        <v>1090</v>
      </c>
      <c r="Y3693" s="96">
        <v>1</v>
      </c>
    </row>
    <row r="3694" spans="6:25" s="71" customFormat="1" ht="12" outlineLevel="4" x14ac:dyDescent="0.2">
      <c r="F3694" s="207"/>
      <c r="G3694" s="208"/>
      <c r="H3694" s="19" t="s">
        <v>1053</v>
      </c>
      <c r="I3694" s="228"/>
      <c r="J3694" s="221"/>
      <c r="K3694" s="221"/>
      <c r="L3694" s="221"/>
      <c r="M3694" s="221"/>
      <c r="N3694" s="245"/>
      <c r="O3694" s="231"/>
      <c r="P3694" s="209"/>
      <c r="Q3694" s="210"/>
      <c r="R3694" s="209"/>
      <c r="S3694" s="210"/>
      <c r="T3694" s="211"/>
      <c r="U3694" s="211"/>
      <c r="V3694" s="211"/>
      <c r="W3694" s="212"/>
      <c r="X3694" s="212"/>
      <c r="Y3694" s="212"/>
    </row>
    <row r="3695" spans="6:25" s="71" customFormat="1" ht="6" customHeight="1" outlineLevel="4" x14ac:dyDescent="0.2">
      <c r="F3695" s="207"/>
      <c r="G3695" s="208"/>
      <c r="H3695" s="20"/>
      <c r="I3695" s="212"/>
      <c r="J3695" s="208"/>
      <c r="K3695" s="213"/>
      <c r="L3695" s="214"/>
      <c r="M3695" s="213"/>
      <c r="N3695" s="241"/>
      <c r="O3695" s="214"/>
      <c r="P3695" s="209"/>
      <c r="Q3695" s="210"/>
      <c r="R3695" s="209"/>
      <c r="S3695" s="210"/>
      <c r="T3695" s="211"/>
      <c r="U3695" s="211"/>
      <c r="V3695" s="211"/>
      <c r="W3695" s="212"/>
      <c r="X3695" s="212"/>
      <c r="Y3695" s="212"/>
    </row>
    <row r="3696" spans="6:25" s="81" customFormat="1" ht="11.25" outlineLevel="5" x14ac:dyDescent="0.2">
      <c r="F3696" s="82"/>
      <c r="G3696" s="83"/>
      <c r="H3696" s="21" t="str">
        <f>IF(AND(H3695&lt;&gt;"Výkaz výměr:",I3695=""),"Výkaz výměr:","")</f>
        <v>Výkaz výměr:</v>
      </c>
      <c r="I3696" s="84" t="s">
        <v>2146</v>
      </c>
      <c r="J3696" s="215"/>
      <c r="L3696" s="85"/>
      <c r="M3696" s="216">
        <v>0</v>
      </c>
      <c r="N3696" s="244"/>
      <c r="O3696" s="85"/>
      <c r="P3696" s="86"/>
      <c r="Q3696" s="85"/>
      <c r="R3696" s="85"/>
      <c r="S3696" s="85"/>
      <c r="T3696" s="87" t="s">
        <v>14</v>
      </c>
      <c r="U3696" s="85"/>
      <c r="V3696" s="85"/>
      <c r="W3696" s="88"/>
    </row>
    <row r="3697" spans="6:25" s="81" customFormat="1" ht="11.25" outlineLevel="5" x14ac:dyDescent="0.2">
      <c r="F3697" s="82"/>
      <c r="G3697" s="83"/>
      <c r="H3697" s="21" t="str">
        <f>IF(AND(H3696&lt;&gt;"Výkaz výměr:",I3696=""),"Výkaz výměr:","")</f>
        <v/>
      </c>
      <c r="I3697" s="84" t="s">
        <v>1166</v>
      </c>
      <c r="J3697" s="215"/>
      <c r="L3697" s="85"/>
      <c r="M3697" s="216">
        <v>4.8</v>
      </c>
      <c r="N3697" s="244"/>
      <c r="O3697" s="85"/>
      <c r="P3697" s="86"/>
      <c r="Q3697" s="85"/>
      <c r="R3697" s="85"/>
      <c r="S3697" s="85"/>
      <c r="T3697" s="87" t="s">
        <v>14</v>
      </c>
      <c r="U3697" s="85"/>
      <c r="V3697" s="85"/>
      <c r="W3697" s="88"/>
    </row>
    <row r="3698" spans="6:25" s="205" customFormat="1" ht="24" outlineLevel="4" x14ac:dyDescent="0.2">
      <c r="F3698" s="72">
        <v>371</v>
      </c>
      <c r="G3698" s="73" t="s">
        <v>34</v>
      </c>
      <c r="H3698" s="74" t="s">
        <v>766</v>
      </c>
      <c r="I3698" s="75" t="s">
        <v>3072</v>
      </c>
      <c r="J3698" s="73" t="s">
        <v>116</v>
      </c>
      <c r="K3698" s="76">
        <v>92</v>
      </c>
      <c r="L3698" s="77">
        <v>0</v>
      </c>
      <c r="M3698" s="206">
        <v>92</v>
      </c>
      <c r="N3698" s="232"/>
      <c r="O3698" s="77">
        <f>M3698*N3698</f>
        <v>0</v>
      </c>
      <c r="P3698" s="79"/>
      <c r="Q3698" s="80">
        <f>M3698*P3698</f>
        <v>0</v>
      </c>
      <c r="R3698" s="79"/>
      <c r="S3698" s="80">
        <f>M3698*R3698</f>
        <v>0</v>
      </c>
      <c r="T3698" s="78">
        <v>15</v>
      </c>
      <c r="U3698" s="78">
        <f>O3698*(T3698/100)</f>
        <v>0</v>
      </c>
      <c r="V3698" s="78">
        <f>O3698+U3698</f>
        <v>0</v>
      </c>
      <c r="W3698" s="75"/>
      <c r="X3698" s="96" t="s">
        <v>1162</v>
      </c>
      <c r="Y3698" s="96">
        <v>1</v>
      </c>
    </row>
    <row r="3699" spans="6:25" s="71" customFormat="1" ht="45" outlineLevel="4" x14ac:dyDescent="0.2">
      <c r="F3699" s="207"/>
      <c r="G3699" s="208"/>
      <c r="H3699" s="19" t="s">
        <v>1053</v>
      </c>
      <c r="I3699" s="228" t="s">
        <v>3475</v>
      </c>
      <c r="J3699" s="221"/>
      <c r="K3699" s="221"/>
      <c r="L3699" s="221"/>
      <c r="M3699" s="221"/>
      <c r="N3699" s="245"/>
      <c r="O3699" s="231"/>
      <c r="P3699" s="209"/>
      <c r="Q3699" s="210"/>
      <c r="R3699" s="209"/>
      <c r="S3699" s="210"/>
      <c r="T3699" s="211"/>
      <c r="U3699" s="211"/>
      <c r="V3699" s="211"/>
      <c r="W3699" s="212"/>
      <c r="X3699" s="212"/>
      <c r="Y3699" s="212"/>
    </row>
    <row r="3700" spans="6:25" s="71" customFormat="1" ht="6" customHeight="1" outlineLevel="4" x14ac:dyDescent="0.2">
      <c r="F3700" s="207"/>
      <c r="G3700" s="208"/>
      <c r="H3700" s="20"/>
      <c r="I3700" s="212"/>
      <c r="J3700" s="208"/>
      <c r="K3700" s="213"/>
      <c r="L3700" s="214"/>
      <c r="M3700" s="213"/>
      <c r="N3700" s="241"/>
      <c r="O3700" s="214"/>
      <c r="P3700" s="209"/>
      <c r="Q3700" s="210"/>
      <c r="R3700" s="209"/>
      <c r="S3700" s="210"/>
      <c r="T3700" s="211"/>
      <c r="U3700" s="211"/>
      <c r="V3700" s="211"/>
      <c r="W3700" s="212"/>
      <c r="X3700" s="212"/>
      <c r="Y3700" s="212"/>
    </row>
    <row r="3701" spans="6:25" s="81" customFormat="1" ht="11.25" outlineLevel="5" x14ac:dyDescent="0.2">
      <c r="F3701" s="82"/>
      <c r="G3701" s="83"/>
      <c r="H3701" s="21" t="str">
        <f>IF(AND(H3700&lt;&gt;"Výkaz výměr:",I3700=""),"Výkaz výměr:","")</f>
        <v>Výkaz výměr:</v>
      </c>
      <c r="I3701" s="84" t="s">
        <v>908</v>
      </c>
      <c r="J3701" s="215"/>
      <c r="L3701" s="85"/>
      <c r="M3701" s="216">
        <v>86</v>
      </c>
      <c r="N3701" s="244"/>
      <c r="O3701" s="85"/>
      <c r="P3701" s="86"/>
      <c r="Q3701" s="85"/>
      <c r="R3701" s="85"/>
      <c r="S3701" s="85"/>
      <c r="T3701" s="87" t="s">
        <v>14</v>
      </c>
      <c r="U3701" s="85"/>
      <c r="V3701" s="85"/>
      <c r="W3701" s="88"/>
    </row>
    <row r="3702" spans="6:25" s="81" customFormat="1" ht="11.25" outlineLevel="5" x14ac:dyDescent="0.2">
      <c r="F3702" s="82"/>
      <c r="G3702" s="83"/>
      <c r="H3702" s="21" t="str">
        <f>IF(AND(H3701&lt;&gt;"Výkaz výměr:",I3701=""),"Výkaz výměr:","")</f>
        <v/>
      </c>
      <c r="I3702" s="84" t="s">
        <v>425</v>
      </c>
      <c r="J3702" s="215"/>
      <c r="L3702" s="85"/>
      <c r="M3702" s="216">
        <v>4</v>
      </c>
      <c r="N3702" s="244"/>
      <c r="O3702" s="85"/>
      <c r="P3702" s="86"/>
      <c r="Q3702" s="85"/>
      <c r="R3702" s="85"/>
      <c r="S3702" s="85"/>
      <c r="T3702" s="87" t="s">
        <v>14</v>
      </c>
      <c r="U3702" s="85"/>
      <c r="V3702" s="85"/>
      <c r="W3702" s="88"/>
    </row>
    <row r="3703" spans="6:25" s="81" customFormat="1" ht="11.25" outlineLevel="5" x14ac:dyDescent="0.2">
      <c r="F3703" s="82"/>
      <c r="G3703" s="83"/>
      <c r="H3703" s="21" t="str">
        <f>IF(AND(H3702&lt;&gt;"Výkaz výměr:",I3702=""),"Výkaz výměr:","")</f>
        <v/>
      </c>
      <c r="I3703" s="84" t="s">
        <v>426</v>
      </c>
      <c r="J3703" s="215"/>
      <c r="L3703" s="85"/>
      <c r="M3703" s="216">
        <v>2</v>
      </c>
      <c r="N3703" s="244"/>
      <c r="O3703" s="85"/>
      <c r="P3703" s="86"/>
      <c r="Q3703" s="85"/>
      <c r="R3703" s="85"/>
      <c r="S3703" s="85"/>
      <c r="T3703" s="87" t="s">
        <v>14</v>
      </c>
      <c r="U3703" s="85"/>
      <c r="V3703" s="85"/>
      <c r="W3703" s="88"/>
    </row>
    <row r="3704" spans="6:25" s="205" customFormat="1" ht="24" outlineLevel="4" x14ac:dyDescent="0.2">
      <c r="F3704" s="72">
        <v>372</v>
      </c>
      <c r="G3704" s="73" t="s">
        <v>34</v>
      </c>
      <c r="H3704" s="74" t="s">
        <v>767</v>
      </c>
      <c r="I3704" s="75" t="s">
        <v>3092</v>
      </c>
      <c r="J3704" s="73" t="s">
        <v>116</v>
      </c>
      <c r="K3704" s="76">
        <v>299</v>
      </c>
      <c r="L3704" s="77">
        <v>0</v>
      </c>
      <c r="M3704" s="206">
        <v>299</v>
      </c>
      <c r="N3704" s="232"/>
      <c r="O3704" s="77">
        <f>M3704*N3704</f>
        <v>0</v>
      </c>
      <c r="P3704" s="79"/>
      <c r="Q3704" s="80">
        <f>M3704*P3704</f>
        <v>0</v>
      </c>
      <c r="R3704" s="79"/>
      <c r="S3704" s="80">
        <f>M3704*R3704</f>
        <v>0</v>
      </c>
      <c r="T3704" s="78">
        <v>15</v>
      </c>
      <c r="U3704" s="78">
        <f>O3704*(T3704/100)</f>
        <v>0</v>
      </c>
      <c r="V3704" s="78">
        <f>O3704+U3704</f>
        <v>0</v>
      </c>
      <c r="W3704" s="75"/>
      <c r="X3704" s="96" t="s">
        <v>1162</v>
      </c>
      <c r="Y3704" s="96">
        <v>1</v>
      </c>
    </row>
    <row r="3705" spans="6:25" s="71" customFormat="1" ht="45" outlineLevel="4" x14ac:dyDescent="0.2">
      <c r="F3705" s="207"/>
      <c r="G3705" s="208"/>
      <c r="H3705" s="19" t="s">
        <v>1053</v>
      </c>
      <c r="I3705" s="228" t="s">
        <v>3453</v>
      </c>
      <c r="J3705" s="221"/>
      <c r="K3705" s="221"/>
      <c r="L3705" s="221"/>
      <c r="M3705" s="221"/>
      <c r="N3705" s="245"/>
      <c r="O3705" s="231"/>
      <c r="P3705" s="209"/>
      <c r="Q3705" s="210"/>
      <c r="R3705" s="209"/>
      <c r="S3705" s="210"/>
      <c r="T3705" s="211"/>
      <c r="U3705" s="211"/>
      <c r="V3705" s="211"/>
      <c r="W3705" s="212"/>
      <c r="X3705" s="212"/>
      <c r="Y3705" s="212"/>
    </row>
    <row r="3706" spans="6:25" s="71" customFormat="1" ht="6" customHeight="1" outlineLevel="4" x14ac:dyDescent="0.2">
      <c r="F3706" s="207"/>
      <c r="G3706" s="208"/>
      <c r="H3706" s="20"/>
      <c r="I3706" s="212"/>
      <c r="J3706" s="208"/>
      <c r="K3706" s="213"/>
      <c r="L3706" s="214"/>
      <c r="M3706" s="213"/>
      <c r="N3706" s="241"/>
      <c r="O3706" s="214"/>
      <c r="P3706" s="209"/>
      <c r="Q3706" s="210"/>
      <c r="R3706" s="209"/>
      <c r="S3706" s="210"/>
      <c r="T3706" s="211"/>
      <c r="U3706" s="211"/>
      <c r="V3706" s="211"/>
      <c r="W3706" s="212"/>
      <c r="X3706" s="212"/>
      <c r="Y3706" s="212"/>
    </row>
    <row r="3707" spans="6:25" s="81" customFormat="1" ht="11.25" outlineLevel="5" x14ac:dyDescent="0.2">
      <c r="F3707" s="82"/>
      <c r="G3707" s="83"/>
      <c r="H3707" s="21" t="str">
        <f>IF(AND(H3706&lt;&gt;"Výkaz výměr:",I3706=""),"Výkaz výměr:","")</f>
        <v>Výkaz výměr:</v>
      </c>
      <c r="I3707" s="84" t="s">
        <v>998</v>
      </c>
      <c r="J3707" s="215"/>
      <c r="L3707" s="85"/>
      <c r="M3707" s="216">
        <v>279</v>
      </c>
      <c r="N3707" s="244"/>
      <c r="O3707" s="85"/>
      <c r="P3707" s="86"/>
      <c r="Q3707" s="85"/>
      <c r="R3707" s="85"/>
      <c r="S3707" s="85"/>
      <c r="T3707" s="87" t="s">
        <v>14</v>
      </c>
      <c r="U3707" s="85"/>
      <c r="V3707" s="85"/>
      <c r="W3707" s="88"/>
    </row>
    <row r="3708" spans="6:25" s="81" customFormat="1" ht="11.25" outlineLevel="5" x14ac:dyDescent="0.2">
      <c r="F3708" s="82"/>
      <c r="G3708" s="83"/>
      <c r="H3708" s="21" t="str">
        <f>IF(AND(H3707&lt;&gt;"Výkaz výměr:",I3707=""),"Výkaz výměr:","")</f>
        <v/>
      </c>
      <c r="I3708" s="84" t="s">
        <v>909</v>
      </c>
      <c r="J3708" s="215"/>
      <c r="L3708" s="85"/>
      <c r="M3708" s="216">
        <v>20</v>
      </c>
      <c r="N3708" s="244"/>
      <c r="O3708" s="85"/>
      <c r="P3708" s="86"/>
      <c r="Q3708" s="85"/>
      <c r="R3708" s="85"/>
      <c r="S3708" s="85"/>
      <c r="T3708" s="87" t="s">
        <v>14</v>
      </c>
      <c r="U3708" s="85"/>
      <c r="V3708" s="85"/>
      <c r="W3708" s="88"/>
    </row>
    <row r="3709" spans="6:25" s="205" customFormat="1" ht="12" outlineLevel="4" x14ac:dyDescent="0.2">
      <c r="F3709" s="72">
        <v>373</v>
      </c>
      <c r="G3709" s="73" t="s">
        <v>13</v>
      </c>
      <c r="H3709" s="74" t="s">
        <v>572</v>
      </c>
      <c r="I3709" s="75" t="s">
        <v>2443</v>
      </c>
      <c r="J3709" s="73" t="s">
        <v>15</v>
      </c>
      <c r="K3709" s="76">
        <v>1062.5999999999999</v>
      </c>
      <c r="L3709" s="77">
        <v>0</v>
      </c>
      <c r="M3709" s="206">
        <v>1062.5999999999999</v>
      </c>
      <c r="N3709" s="232"/>
      <c r="O3709" s="77">
        <f>M3709*N3709</f>
        <v>0</v>
      </c>
      <c r="P3709" s="79">
        <v>1.1000000000000001E-3</v>
      </c>
      <c r="Q3709" s="80">
        <f>M3709*P3709</f>
        <v>1.16886</v>
      </c>
      <c r="R3709" s="79"/>
      <c r="S3709" s="80">
        <f>M3709*R3709</f>
        <v>0</v>
      </c>
      <c r="T3709" s="78">
        <v>15</v>
      </c>
      <c r="U3709" s="78">
        <f>O3709*(T3709/100)</f>
        <v>0</v>
      </c>
      <c r="V3709" s="78">
        <f>O3709+U3709</f>
        <v>0</v>
      </c>
      <c r="W3709" s="75"/>
      <c r="X3709" s="96" t="s">
        <v>1090</v>
      </c>
      <c r="Y3709" s="96">
        <v>1</v>
      </c>
    </row>
    <row r="3710" spans="6:25" s="71" customFormat="1" ht="12" outlineLevel="4" x14ac:dyDescent="0.2">
      <c r="F3710" s="207"/>
      <c r="G3710" s="208"/>
      <c r="H3710" s="19" t="s">
        <v>1053</v>
      </c>
      <c r="I3710" s="228"/>
      <c r="J3710" s="221"/>
      <c r="K3710" s="221"/>
      <c r="L3710" s="221"/>
      <c r="M3710" s="221"/>
      <c r="N3710" s="245"/>
      <c r="O3710" s="231"/>
      <c r="P3710" s="209"/>
      <c r="Q3710" s="210"/>
      <c r="R3710" s="209"/>
      <c r="S3710" s="210"/>
      <c r="T3710" s="211"/>
      <c r="U3710" s="211"/>
      <c r="V3710" s="211"/>
      <c r="W3710" s="212"/>
      <c r="X3710" s="212"/>
      <c r="Y3710" s="212"/>
    </row>
    <row r="3711" spans="6:25" s="71" customFormat="1" ht="6" customHeight="1" outlineLevel="4" x14ac:dyDescent="0.2">
      <c r="F3711" s="207"/>
      <c r="G3711" s="208"/>
      <c r="H3711" s="20"/>
      <c r="I3711" s="212"/>
      <c r="J3711" s="208"/>
      <c r="K3711" s="213"/>
      <c r="L3711" s="214"/>
      <c r="M3711" s="213"/>
      <c r="N3711" s="241"/>
      <c r="O3711" s="214"/>
      <c r="P3711" s="209"/>
      <c r="Q3711" s="210"/>
      <c r="R3711" s="209"/>
      <c r="S3711" s="210"/>
      <c r="T3711" s="211"/>
      <c r="U3711" s="211"/>
      <c r="V3711" s="211"/>
      <c r="W3711" s="212"/>
      <c r="X3711" s="212"/>
      <c r="Y3711" s="212"/>
    </row>
    <row r="3712" spans="6:25" s="81" customFormat="1" ht="11.25" outlineLevel="5" x14ac:dyDescent="0.2">
      <c r="F3712" s="82"/>
      <c r="G3712" s="83"/>
      <c r="H3712" s="21" t="str">
        <f t="shared" ref="H3712:H3717" si="110">IF(AND(H3711&lt;&gt;"Výkaz výměr:",I3711=""),"Výkaz výměr:","")</f>
        <v>Výkaz výměr:</v>
      </c>
      <c r="I3712" s="84" t="s">
        <v>2146</v>
      </c>
      <c r="J3712" s="215"/>
      <c r="L3712" s="85"/>
      <c r="M3712" s="216">
        <v>0</v>
      </c>
      <c r="N3712" s="244"/>
      <c r="O3712" s="85"/>
      <c r="P3712" s="86"/>
      <c r="Q3712" s="85"/>
      <c r="R3712" s="85"/>
      <c r="S3712" s="85"/>
      <c r="T3712" s="87" t="s">
        <v>14</v>
      </c>
      <c r="U3712" s="85"/>
      <c r="V3712" s="85"/>
      <c r="W3712" s="88"/>
    </row>
    <row r="3713" spans="6:25" s="81" customFormat="1" ht="11.25" outlineLevel="5" x14ac:dyDescent="0.2">
      <c r="F3713" s="82"/>
      <c r="G3713" s="83"/>
      <c r="H3713" s="21" t="str">
        <f t="shared" si="110"/>
        <v/>
      </c>
      <c r="I3713" s="84" t="s">
        <v>1232</v>
      </c>
      <c r="J3713" s="215"/>
      <c r="L3713" s="85"/>
      <c r="M3713" s="216">
        <v>837</v>
      </c>
      <c r="N3713" s="244"/>
      <c r="O3713" s="85"/>
      <c r="P3713" s="86"/>
      <c r="Q3713" s="85"/>
      <c r="R3713" s="85"/>
      <c r="S3713" s="85"/>
      <c r="T3713" s="87" t="s">
        <v>14</v>
      </c>
      <c r="U3713" s="85"/>
      <c r="V3713" s="85"/>
      <c r="W3713" s="88"/>
    </row>
    <row r="3714" spans="6:25" s="81" customFormat="1" ht="11.25" outlineLevel="5" x14ac:dyDescent="0.2">
      <c r="F3714" s="82"/>
      <c r="G3714" s="83"/>
      <c r="H3714" s="21" t="str">
        <f t="shared" si="110"/>
        <v/>
      </c>
      <c r="I3714" s="84" t="s">
        <v>1193</v>
      </c>
      <c r="J3714" s="215"/>
      <c r="L3714" s="85"/>
      <c r="M3714" s="216">
        <v>154.80000000000001</v>
      </c>
      <c r="N3714" s="244"/>
      <c r="O3714" s="85"/>
      <c r="P3714" s="86"/>
      <c r="Q3714" s="85"/>
      <c r="R3714" s="85"/>
      <c r="S3714" s="85"/>
      <c r="T3714" s="87" t="s">
        <v>14</v>
      </c>
      <c r="U3714" s="85"/>
      <c r="V3714" s="85"/>
      <c r="W3714" s="88"/>
    </row>
    <row r="3715" spans="6:25" s="81" customFormat="1" ht="11.25" outlineLevel="5" x14ac:dyDescent="0.2">
      <c r="F3715" s="82"/>
      <c r="G3715" s="83"/>
      <c r="H3715" s="21" t="str">
        <f t="shared" si="110"/>
        <v/>
      </c>
      <c r="I3715" s="84" t="s">
        <v>1194</v>
      </c>
      <c r="J3715" s="215"/>
      <c r="L3715" s="85"/>
      <c r="M3715" s="216">
        <v>60</v>
      </c>
      <c r="N3715" s="244"/>
      <c r="O3715" s="85"/>
      <c r="P3715" s="86"/>
      <c r="Q3715" s="85"/>
      <c r="R3715" s="85"/>
      <c r="S3715" s="85"/>
      <c r="T3715" s="87" t="s">
        <v>14</v>
      </c>
      <c r="U3715" s="85"/>
      <c r="V3715" s="85"/>
      <c r="W3715" s="88"/>
    </row>
    <row r="3716" spans="6:25" s="81" customFormat="1" ht="11.25" outlineLevel="5" x14ac:dyDescent="0.2">
      <c r="F3716" s="82"/>
      <c r="G3716" s="83"/>
      <c r="H3716" s="21" t="str">
        <f t="shared" si="110"/>
        <v/>
      </c>
      <c r="I3716" s="84" t="s">
        <v>1164</v>
      </c>
      <c r="J3716" s="215"/>
      <c r="L3716" s="85"/>
      <c r="M3716" s="216">
        <v>7.2</v>
      </c>
      <c r="N3716" s="244"/>
      <c r="O3716" s="85"/>
      <c r="P3716" s="86"/>
      <c r="Q3716" s="85"/>
      <c r="R3716" s="85"/>
      <c r="S3716" s="85"/>
      <c r="T3716" s="87" t="s">
        <v>14</v>
      </c>
      <c r="U3716" s="85"/>
      <c r="V3716" s="85"/>
      <c r="W3716" s="88"/>
    </row>
    <row r="3717" spans="6:25" s="81" customFormat="1" ht="11.25" outlineLevel="5" x14ac:dyDescent="0.2">
      <c r="F3717" s="82"/>
      <c r="G3717" s="83"/>
      <c r="H3717" s="21" t="str">
        <f t="shared" si="110"/>
        <v/>
      </c>
      <c r="I3717" s="84" t="s">
        <v>1165</v>
      </c>
      <c r="J3717" s="215"/>
      <c r="L3717" s="85"/>
      <c r="M3717" s="216">
        <v>3.6</v>
      </c>
      <c r="N3717" s="244"/>
      <c r="O3717" s="85"/>
      <c r="P3717" s="86"/>
      <c r="Q3717" s="85"/>
      <c r="R3717" s="85"/>
      <c r="S3717" s="85"/>
      <c r="T3717" s="87" t="s">
        <v>14</v>
      </c>
      <c r="U3717" s="85"/>
      <c r="V3717" s="85"/>
      <c r="W3717" s="88"/>
    </row>
    <row r="3718" spans="6:25" s="205" customFormat="1" ht="24" outlineLevel="4" x14ac:dyDescent="0.2">
      <c r="F3718" s="72">
        <v>374</v>
      </c>
      <c r="G3718" s="73" t="s">
        <v>34</v>
      </c>
      <c r="H3718" s="74" t="s">
        <v>768</v>
      </c>
      <c r="I3718" s="75" t="s">
        <v>3026</v>
      </c>
      <c r="J3718" s="73" t="s">
        <v>116</v>
      </c>
      <c r="K3718" s="76">
        <v>38</v>
      </c>
      <c r="L3718" s="77">
        <v>0</v>
      </c>
      <c r="M3718" s="206">
        <v>38</v>
      </c>
      <c r="N3718" s="232"/>
      <c r="O3718" s="77">
        <f>M3718*N3718</f>
        <v>0</v>
      </c>
      <c r="P3718" s="79"/>
      <c r="Q3718" s="80">
        <f>M3718*P3718</f>
        <v>0</v>
      </c>
      <c r="R3718" s="79"/>
      <c r="S3718" s="80">
        <f>M3718*R3718</f>
        <v>0</v>
      </c>
      <c r="T3718" s="78">
        <v>15</v>
      </c>
      <c r="U3718" s="78">
        <f>O3718*(T3718/100)</f>
        <v>0</v>
      </c>
      <c r="V3718" s="78">
        <f>O3718+U3718</f>
        <v>0</v>
      </c>
      <c r="W3718" s="75"/>
      <c r="X3718" s="96" t="s">
        <v>1162</v>
      </c>
      <c r="Y3718" s="96">
        <v>1</v>
      </c>
    </row>
    <row r="3719" spans="6:25" s="71" customFormat="1" ht="45" outlineLevel="4" x14ac:dyDescent="0.2">
      <c r="F3719" s="207"/>
      <c r="G3719" s="208"/>
      <c r="H3719" s="19" t="s">
        <v>1053</v>
      </c>
      <c r="I3719" s="228" t="s">
        <v>3486</v>
      </c>
      <c r="J3719" s="221"/>
      <c r="K3719" s="221"/>
      <c r="L3719" s="221"/>
      <c r="M3719" s="221"/>
      <c r="N3719" s="245"/>
      <c r="O3719" s="231"/>
      <c r="P3719" s="209"/>
      <c r="Q3719" s="210"/>
      <c r="R3719" s="209"/>
      <c r="S3719" s="210"/>
      <c r="T3719" s="211"/>
      <c r="U3719" s="211"/>
      <c r="V3719" s="211"/>
      <c r="W3719" s="212"/>
      <c r="X3719" s="212"/>
      <c r="Y3719" s="212"/>
    </row>
    <row r="3720" spans="6:25" s="71" customFormat="1" ht="6" customHeight="1" outlineLevel="4" x14ac:dyDescent="0.2">
      <c r="F3720" s="207"/>
      <c r="G3720" s="208"/>
      <c r="H3720" s="20"/>
      <c r="I3720" s="212"/>
      <c r="J3720" s="208"/>
      <c r="K3720" s="213"/>
      <c r="L3720" s="214"/>
      <c r="M3720" s="213"/>
      <c r="N3720" s="241"/>
      <c r="O3720" s="214"/>
      <c r="P3720" s="209"/>
      <c r="Q3720" s="210"/>
      <c r="R3720" s="209"/>
      <c r="S3720" s="210"/>
      <c r="T3720" s="211"/>
      <c r="U3720" s="211"/>
      <c r="V3720" s="211"/>
      <c r="W3720" s="212"/>
      <c r="X3720" s="212"/>
      <c r="Y3720" s="212"/>
    </row>
    <row r="3721" spans="6:25" s="81" customFormat="1" ht="11.25" outlineLevel="5" x14ac:dyDescent="0.2">
      <c r="F3721" s="82"/>
      <c r="G3721" s="83"/>
      <c r="H3721" s="21" t="str">
        <f>IF(AND(H3720&lt;&gt;"Výkaz výměr:",I3720=""),"Výkaz výměr:","")</f>
        <v>Výkaz výměr:</v>
      </c>
      <c r="I3721" s="84" t="s">
        <v>910</v>
      </c>
      <c r="J3721" s="215"/>
      <c r="L3721" s="85"/>
      <c r="M3721" s="216">
        <v>20</v>
      </c>
      <c r="N3721" s="244"/>
      <c r="O3721" s="85"/>
      <c r="P3721" s="86"/>
      <c r="Q3721" s="85"/>
      <c r="R3721" s="85"/>
      <c r="S3721" s="85"/>
      <c r="T3721" s="87" t="s">
        <v>14</v>
      </c>
      <c r="U3721" s="85"/>
      <c r="V3721" s="85"/>
      <c r="W3721" s="88"/>
    </row>
    <row r="3722" spans="6:25" s="81" customFormat="1" ht="11.25" outlineLevel="5" x14ac:dyDescent="0.2">
      <c r="F3722" s="82"/>
      <c r="G3722" s="83"/>
      <c r="H3722" s="21" t="str">
        <f>IF(AND(H3721&lt;&gt;"Výkaz výměr:",I3721=""),"Výkaz výměr:","")</f>
        <v/>
      </c>
      <c r="I3722" s="84" t="s">
        <v>429</v>
      </c>
      <c r="J3722" s="215"/>
      <c r="L3722" s="85"/>
      <c r="M3722" s="216">
        <v>4</v>
      </c>
      <c r="N3722" s="244"/>
      <c r="O3722" s="85"/>
      <c r="P3722" s="86"/>
      <c r="Q3722" s="85"/>
      <c r="R3722" s="85"/>
      <c r="S3722" s="85"/>
      <c r="T3722" s="87" t="s">
        <v>14</v>
      </c>
      <c r="U3722" s="85"/>
      <c r="V3722" s="85"/>
      <c r="W3722" s="88"/>
    </row>
    <row r="3723" spans="6:25" s="81" customFormat="1" ht="11.25" outlineLevel="5" x14ac:dyDescent="0.2">
      <c r="F3723" s="82"/>
      <c r="G3723" s="83"/>
      <c r="H3723" s="21" t="str">
        <f>IF(AND(H3722&lt;&gt;"Výkaz výměr:",I3722=""),"Výkaz výměr:","")</f>
        <v/>
      </c>
      <c r="I3723" s="84" t="s">
        <v>911</v>
      </c>
      <c r="J3723" s="215"/>
      <c r="L3723" s="85"/>
      <c r="M3723" s="216">
        <v>12</v>
      </c>
      <c r="N3723" s="244"/>
      <c r="O3723" s="85"/>
      <c r="P3723" s="86"/>
      <c r="Q3723" s="85"/>
      <c r="R3723" s="85"/>
      <c r="S3723" s="85"/>
      <c r="T3723" s="87" t="s">
        <v>14</v>
      </c>
      <c r="U3723" s="85"/>
      <c r="V3723" s="85"/>
      <c r="W3723" s="88"/>
    </row>
    <row r="3724" spans="6:25" s="81" customFormat="1" ht="11.25" outlineLevel="5" x14ac:dyDescent="0.2">
      <c r="F3724" s="82"/>
      <c r="G3724" s="83"/>
      <c r="H3724" s="21" t="str">
        <f>IF(AND(H3723&lt;&gt;"Výkaz výměr:",I3723=""),"Výkaz výměr:","")</f>
        <v/>
      </c>
      <c r="I3724" s="84" t="s">
        <v>430</v>
      </c>
      <c r="J3724" s="215"/>
      <c r="L3724" s="85"/>
      <c r="M3724" s="216">
        <v>2</v>
      </c>
      <c r="N3724" s="244"/>
      <c r="O3724" s="85"/>
      <c r="P3724" s="86"/>
      <c r="Q3724" s="85"/>
      <c r="R3724" s="85"/>
      <c r="S3724" s="85"/>
      <c r="T3724" s="87" t="s">
        <v>14</v>
      </c>
      <c r="U3724" s="85"/>
      <c r="V3724" s="85"/>
      <c r="W3724" s="88"/>
    </row>
    <row r="3725" spans="6:25" s="205" customFormat="1" ht="12" outlineLevel="4" x14ac:dyDescent="0.2">
      <c r="F3725" s="72">
        <v>375</v>
      </c>
      <c r="G3725" s="73" t="s">
        <v>13</v>
      </c>
      <c r="H3725" s="74" t="s">
        <v>574</v>
      </c>
      <c r="I3725" s="75" t="s">
        <v>2445</v>
      </c>
      <c r="J3725" s="73" t="s">
        <v>15</v>
      </c>
      <c r="K3725" s="76">
        <v>80.399999999999991</v>
      </c>
      <c r="L3725" s="77">
        <v>0</v>
      </c>
      <c r="M3725" s="206">
        <v>80.399999999999991</v>
      </c>
      <c r="N3725" s="232"/>
      <c r="O3725" s="77">
        <f>M3725*N3725</f>
        <v>0</v>
      </c>
      <c r="P3725" s="79">
        <v>2.0999999999999999E-3</v>
      </c>
      <c r="Q3725" s="80">
        <f>M3725*P3725</f>
        <v>0.16883999999999996</v>
      </c>
      <c r="R3725" s="79"/>
      <c r="S3725" s="80">
        <f>M3725*R3725</f>
        <v>0</v>
      </c>
      <c r="T3725" s="78">
        <v>15</v>
      </c>
      <c r="U3725" s="78">
        <f>O3725*(T3725/100)</f>
        <v>0</v>
      </c>
      <c r="V3725" s="78">
        <f>O3725+U3725</f>
        <v>0</v>
      </c>
      <c r="W3725" s="75"/>
      <c r="X3725" s="96" t="s">
        <v>1090</v>
      </c>
      <c r="Y3725" s="96">
        <v>1</v>
      </c>
    </row>
    <row r="3726" spans="6:25" s="71" customFormat="1" ht="12" outlineLevel="4" x14ac:dyDescent="0.2">
      <c r="F3726" s="207"/>
      <c r="G3726" s="208"/>
      <c r="H3726" s="19" t="s">
        <v>1053</v>
      </c>
      <c r="I3726" s="228"/>
      <c r="J3726" s="221"/>
      <c r="K3726" s="221"/>
      <c r="L3726" s="221"/>
      <c r="M3726" s="221"/>
      <c r="N3726" s="245"/>
      <c r="O3726" s="231"/>
      <c r="P3726" s="209"/>
      <c r="Q3726" s="210"/>
      <c r="R3726" s="209"/>
      <c r="S3726" s="210"/>
      <c r="T3726" s="211"/>
      <c r="U3726" s="211"/>
      <c r="V3726" s="211"/>
      <c r="W3726" s="212"/>
      <c r="X3726" s="212"/>
      <c r="Y3726" s="212"/>
    </row>
    <row r="3727" spans="6:25" s="71" customFormat="1" ht="6" customHeight="1" outlineLevel="4" x14ac:dyDescent="0.2">
      <c r="F3727" s="207"/>
      <c r="G3727" s="208"/>
      <c r="H3727" s="20"/>
      <c r="I3727" s="212"/>
      <c r="J3727" s="208"/>
      <c r="K3727" s="213"/>
      <c r="L3727" s="214"/>
      <c r="M3727" s="213"/>
      <c r="N3727" s="241"/>
      <c r="O3727" s="214"/>
      <c r="P3727" s="209"/>
      <c r="Q3727" s="210"/>
      <c r="R3727" s="209"/>
      <c r="S3727" s="210"/>
      <c r="T3727" s="211"/>
      <c r="U3727" s="211"/>
      <c r="V3727" s="211"/>
      <c r="W3727" s="212"/>
      <c r="X3727" s="212"/>
      <c r="Y3727" s="212"/>
    </row>
    <row r="3728" spans="6:25" s="81" customFormat="1" ht="11.25" outlineLevel="5" x14ac:dyDescent="0.2">
      <c r="F3728" s="82"/>
      <c r="G3728" s="83"/>
      <c r="H3728" s="21" t="str">
        <f>IF(AND(H3727&lt;&gt;"Výkaz výměr:",I3727=""),"Výkaz výměr:","")</f>
        <v>Výkaz výměr:</v>
      </c>
      <c r="I3728" s="84" t="s">
        <v>2146</v>
      </c>
      <c r="J3728" s="215"/>
      <c r="L3728" s="85"/>
      <c r="M3728" s="216">
        <v>0</v>
      </c>
      <c r="N3728" s="244"/>
      <c r="O3728" s="85"/>
      <c r="P3728" s="86"/>
      <c r="Q3728" s="85"/>
      <c r="R3728" s="85"/>
      <c r="S3728" s="85"/>
      <c r="T3728" s="87" t="s">
        <v>14</v>
      </c>
      <c r="U3728" s="85"/>
      <c r="V3728" s="85"/>
      <c r="W3728" s="88"/>
    </row>
    <row r="3729" spans="6:25" s="81" customFormat="1" ht="11.25" outlineLevel="5" x14ac:dyDescent="0.2">
      <c r="F3729" s="82"/>
      <c r="G3729" s="83"/>
      <c r="H3729" s="21" t="str">
        <f>IF(AND(H3728&lt;&gt;"Výkaz výměr:",I3728=""),"Výkaz výměr:","")</f>
        <v/>
      </c>
      <c r="I3729" s="84" t="s">
        <v>1195</v>
      </c>
      <c r="J3729" s="215"/>
      <c r="L3729" s="85"/>
      <c r="M3729" s="216">
        <v>42</v>
      </c>
      <c r="N3729" s="244"/>
      <c r="O3729" s="85"/>
      <c r="P3729" s="86"/>
      <c r="Q3729" s="85"/>
      <c r="R3729" s="85"/>
      <c r="S3729" s="85"/>
      <c r="T3729" s="87" t="s">
        <v>14</v>
      </c>
      <c r="U3729" s="85"/>
      <c r="V3729" s="85"/>
      <c r="W3729" s="88"/>
    </row>
    <row r="3730" spans="6:25" s="81" customFormat="1" ht="11.25" outlineLevel="5" x14ac:dyDescent="0.2">
      <c r="F3730" s="82"/>
      <c r="G3730" s="83"/>
      <c r="H3730" s="21" t="str">
        <f>IF(AND(H3729&lt;&gt;"Výkaz výměr:",I3729=""),"Výkaz výměr:","")</f>
        <v/>
      </c>
      <c r="I3730" s="84" t="s">
        <v>1167</v>
      </c>
      <c r="J3730" s="215"/>
      <c r="L3730" s="85"/>
      <c r="M3730" s="216">
        <v>8.4</v>
      </c>
      <c r="N3730" s="244"/>
      <c r="O3730" s="85"/>
      <c r="P3730" s="86"/>
      <c r="Q3730" s="85"/>
      <c r="R3730" s="85"/>
      <c r="S3730" s="85"/>
      <c r="T3730" s="87" t="s">
        <v>14</v>
      </c>
      <c r="U3730" s="85"/>
      <c r="V3730" s="85"/>
      <c r="W3730" s="88"/>
    </row>
    <row r="3731" spans="6:25" s="81" customFormat="1" ht="11.25" outlineLevel="5" x14ac:dyDescent="0.2">
      <c r="F3731" s="82"/>
      <c r="G3731" s="83"/>
      <c r="H3731" s="21" t="str">
        <f>IF(AND(H3730&lt;&gt;"Výkaz výměr:",I3730=""),"Výkaz výměr:","")</f>
        <v/>
      </c>
      <c r="I3731" s="84" t="s">
        <v>1196</v>
      </c>
      <c r="J3731" s="215"/>
      <c r="L3731" s="85"/>
      <c r="M3731" s="216">
        <v>25.200000000000003</v>
      </c>
      <c r="N3731" s="244"/>
      <c r="O3731" s="85"/>
      <c r="P3731" s="86"/>
      <c r="Q3731" s="85"/>
      <c r="R3731" s="85"/>
      <c r="S3731" s="85"/>
      <c r="T3731" s="87" t="s">
        <v>14</v>
      </c>
      <c r="U3731" s="85"/>
      <c r="V3731" s="85"/>
      <c r="W3731" s="88"/>
    </row>
    <row r="3732" spans="6:25" s="81" customFormat="1" ht="11.25" outlineLevel="5" x14ac:dyDescent="0.2">
      <c r="F3732" s="82"/>
      <c r="G3732" s="83"/>
      <c r="H3732" s="21" t="str">
        <f>IF(AND(H3731&lt;&gt;"Výkaz výměr:",I3731=""),"Výkaz výměr:","")</f>
        <v/>
      </c>
      <c r="I3732" s="84" t="s">
        <v>1168</v>
      </c>
      <c r="J3732" s="215"/>
      <c r="L3732" s="85"/>
      <c r="M3732" s="216">
        <v>4.8</v>
      </c>
      <c r="N3732" s="244"/>
      <c r="O3732" s="85"/>
      <c r="P3732" s="86"/>
      <c r="Q3732" s="85"/>
      <c r="R3732" s="85"/>
      <c r="S3732" s="85"/>
      <c r="T3732" s="87" t="s">
        <v>14</v>
      </c>
      <c r="U3732" s="85"/>
      <c r="V3732" s="85"/>
      <c r="W3732" s="88"/>
    </row>
    <row r="3733" spans="6:25" s="205" customFormat="1" ht="12" outlineLevel="4" x14ac:dyDescent="0.2">
      <c r="F3733" s="72">
        <v>376</v>
      </c>
      <c r="G3733" s="73" t="s">
        <v>13</v>
      </c>
      <c r="H3733" s="74" t="s">
        <v>403</v>
      </c>
      <c r="I3733" s="75" t="s">
        <v>2608</v>
      </c>
      <c r="J3733" s="73" t="s">
        <v>152</v>
      </c>
      <c r="K3733" s="76">
        <v>433</v>
      </c>
      <c r="L3733" s="77">
        <v>0</v>
      </c>
      <c r="M3733" s="206">
        <v>433</v>
      </c>
      <c r="N3733" s="232"/>
      <c r="O3733" s="77">
        <f>M3733*N3733</f>
        <v>0</v>
      </c>
      <c r="P3733" s="79">
        <v>2.0000000000000001E-4</v>
      </c>
      <c r="Q3733" s="80">
        <f>M3733*P3733</f>
        <v>8.660000000000001E-2</v>
      </c>
      <c r="R3733" s="79"/>
      <c r="S3733" s="80">
        <f>M3733*R3733</f>
        <v>0</v>
      </c>
      <c r="T3733" s="78">
        <v>15</v>
      </c>
      <c r="U3733" s="78">
        <f>O3733*(T3733/100)</f>
        <v>0</v>
      </c>
      <c r="V3733" s="78">
        <f>O3733+U3733</f>
        <v>0</v>
      </c>
      <c r="W3733" s="75"/>
      <c r="X3733" s="96" t="s">
        <v>1162</v>
      </c>
      <c r="Y3733" s="96">
        <v>1</v>
      </c>
    </row>
    <row r="3734" spans="6:25" s="71" customFormat="1" ht="12" outlineLevel="4" x14ac:dyDescent="0.2">
      <c r="F3734" s="207"/>
      <c r="G3734" s="208"/>
      <c r="H3734" s="19" t="s">
        <v>1053</v>
      </c>
      <c r="I3734" s="228" t="s">
        <v>2608</v>
      </c>
      <c r="J3734" s="221"/>
      <c r="K3734" s="221"/>
      <c r="L3734" s="221"/>
      <c r="M3734" s="221"/>
      <c r="N3734" s="245"/>
      <c r="O3734" s="231"/>
      <c r="P3734" s="209"/>
      <c r="Q3734" s="210"/>
      <c r="R3734" s="209"/>
      <c r="S3734" s="210"/>
      <c r="T3734" s="211"/>
      <c r="U3734" s="211"/>
      <c r="V3734" s="211"/>
      <c r="W3734" s="212"/>
      <c r="X3734" s="212"/>
      <c r="Y3734" s="212"/>
    </row>
    <row r="3735" spans="6:25" s="71" customFormat="1" ht="6" customHeight="1" outlineLevel="4" x14ac:dyDescent="0.2">
      <c r="F3735" s="207"/>
      <c r="G3735" s="208"/>
      <c r="H3735" s="20"/>
      <c r="I3735" s="212"/>
      <c r="J3735" s="208"/>
      <c r="K3735" s="213"/>
      <c r="L3735" s="214"/>
      <c r="M3735" s="213"/>
      <c r="N3735" s="241"/>
      <c r="O3735" s="214"/>
      <c r="P3735" s="209"/>
      <c r="Q3735" s="210"/>
      <c r="R3735" s="209"/>
      <c r="S3735" s="210"/>
      <c r="T3735" s="211"/>
      <c r="U3735" s="211"/>
      <c r="V3735" s="211"/>
      <c r="W3735" s="212"/>
      <c r="X3735" s="212"/>
      <c r="Y3735" s="212"/>
    </row>
    <row r="3736" spans="6:25" s="81" customFormat="1" ht="11.25" outlineLevel="5" x14ac:dyDescent="0.2">
      <c r="F3736" s="82"/>
      <c r="G3736" s="83"/>
      <c r="H3736" s="21" t="str">
        <f t="shared" ref="H3736:H3746" si="111">IF(AND(H3735&lt;&gt;"Výkaz výměr:",I3735=""),"Výkaz výměr:","")</f>
        <v>Výkaz výměr:</v>
      </c>
      <c r="I3736" s="84" t="s">
        <v>2146</v>
      </c>
      <c r="J3736" s="215"/>
      <c r="L3736" s="85"/>
      <c r="M3736" s="216">
        <v>0</v>
      </c>
      <c r="N3736" s="244"/>
      <c r="O3736" s="85"/>
      <c r="P3736" s="86"/>
      <c r="Q3736" s="85"/>
      <c r="R3736" s="85"/>
      <c r="S3736" s="85"/>
      <c r="T3736" s="87" t="s">
        <v>14</v>
      </c>
      <c r="U3736" s="85"/>
      <c r="V3736" s="85"/>
      <c r="W3736" s="88"/>
    </row>
    <row r="3737" spans="6:25" s="81" customFormat="1" ht="11.25" outlineLevel="5" x14ac:dyDescent="0.2">
      <c r="F3737" s="82"/>
      <c r="G3737" s="83"/>
      <c r="H3737" s="21" t="str">
        <f t="shared" si="111"/>
        <v/>
      </c>
      <c r="I3737" s="84" t="s">
        <v>998</v>
      </c>
      <c r="J3737" s="215"/>
      <c r="L3737" s="85"/>
      <c r="M3737" s="216">
        <v>279</v>
      </c>
      <c r="N3737" s="244"/>
      <c r="O3737" s="85"/>
      <c r="P3737" s="86"/>
      <c r="Q3737" s="85"/>
      <c r="R3737" s="85"/>
      <c r="S3737" s="85"/>
      <c r="T3737" s="87" t="s">
        <v>14</v>
      </c>
      <c r="U3737" s="85"/>
      <c r="V3737" s="85"/>
      <c r="W3737" s="88"/>
    </row>
    <row r="3738" spans="6:25" s="81" customFormat="1" ht="11.25" outlineLevel="5" x14ac:dyDescent="0.2">
      <c r="F3738" s="82"/>
      <c r="G3738" s="83"/>
      <c r="H3738" s="21" t="str">
        <f t="shared" si="111"/>
        <v/>
      </c>
      <c r="I3738" s="84" t="s">
        <v>908</v>
      </c>
      <c r="J3738" s="215"/>
      <c r="L3738" s="85"/>
      <c r="M3738" s="216">
        <v>86</v>
      </c>
      <c r="N3738" s="244"/>
      <c r="O3738" s="85"/>
      <c r="P3738" s="86"/>
      <c r="Q3738" s="85"/>
      <c r="R3738" s="85"/>
      <c r="S3738" s="85"/>
      <c r="T3738" s="87" t="s">
        <v>14</v>
      </c>
      <c r="U3738" s="85"/>
      <c r="V3738" s="85"/>
      <c r="W3738" s="88"/>
    </row>
    <row r="3739" spans="6:25" s="81" customFormat="1" ht="11.25" outlineLevel="5" x14ac:dyDescent="0.2">
      <c r="F3739" s="82"/>
      <c r="G3739" s="83"/>
      <c r="H3739" s="21" t="str">
        <f t="shared" si="111"/>
        <v/>
      </c>
      <c r="I3739" s="84" t="s">
        <v>909</v>
      </c>
      <c r="J3739" s="215"/>
      <c r="L3739" s="85"/>
      <c r="M3739" s="216">
        <v>20</v>
      </c>
      <c r="N3739" s="244"/>
      <c r="O3739" s="85"/>
      <c r="P3739" s="86"/>
      <c r="Q3739" s="85"/>
      <c r="R3739" s="85"/>
      <c r="S3739" s="85"/>
      <c r="T3739" s="87" t="s">
        <v>14</v>
      </c>
      <c r="U3739" s="85"/>
      <c r="V3739" s="85"/>
      <c r="W3739" s="88"/>
    </row>
    <row r="3740" spans="6:25" s="81" customFormat="1" ht="11.25" outlineLevel="5" x14ac:dyDescent="0.2">
      <c r="F3740" s="82"/>
      <c r="G3740" s="83"/>
      <c r="H3740" s="21" t="str">
        <f t="shared" si="111"/>
        <v/>
      </c>
      <c r="I3740" s="84" t="s">
        <v>425</v>
      </c>
      <c r="J3740" s="215"/>
      <c r="L3740" s="85"/>
      <c r="M3740" s="216">
        <v>4</v>
      </c>
      <c r="N3740" s="244"/>
      <c r="O3740" s="85"/>
      <c r="P3740" s="86"/>
      <c r="Q3740" s="85"/>
      <c r="R3740" s="85"/>
      <c r="S3740" s="85"/>
      <c r="T3740" s="87" t="s">
        <v>14</v>
      </c>
      <c r="U3740" s="85"/>
      <c r="V3740" s="85"/>
      <c r="W3740" s="88"/>
    </row>
    <row r="3741" spans="6:25" s="81" customFormat="1" ht="11.25" outlineLevel="5" x14ac:dyDescent="0.2">
      <c r="F3741" s="82"/>
      <c r="G3741" s="83"/>
      <c r="H3741" s="21" t="str">
        <f t="shared" si="111"/>
        <v/>
      </c>
      <c r="I3741" s="84" t="s">
        <v>426</v>
      </c>
      <c r="J3741" s="215"/>
      <c r="L3741" s="85"/>
      <c r="M3741" s="216">
        <v>2</v>
      </c>
      <c r="N3741" s="244"/>
      <c r="O3741" s="85"/>
      <c r="P3741" s="86"/>
      <c r="Q3741" s="85"/>
      <c r="R3741" s="85"/>
      <c r="S3741" s="85"/>
      <c r="T3741" s="87" t="s">
        <v>14</v>
      </c>
      <c r="U3741" s="85"/>
      <c r="V3741" s="85"/>
      <c r="W3741" s="88"/>
    </row>
    <row r="3742" spans="6:25" s="81" customFormat="1" ht="11.25" outlineLevel="5" x14ac:dyDescent="0.2">
      <c r="F3742" s="82"/>
      <c r="G3742" s="83"/>
      <c r="H3742" s="21" t="str">
        <f t="shared" si="111"/>
        <v/>
      </c>
      <c r="I3742" s="84" t="s">
        <v>428</v>
      </c>
      <c r="J3742" s="215"/>
      <c r="L3742" s="85"/>
      <c r="M3742" s="216">
        <v>4</v>
      </c>
      <c r="N3742" s="244"/>
      <c r="O3742" s="85"/>
      <c r="P3742" s="86"/>
      <c r="Q3742" s="85"/>
      <c r="R3742" s="85"/>
      <c r="S3742" s="85"/>
      <c r="T3742" s="87" t="s">
        <v>14</v>
      </c>
      <c r="U3742" s="85"/>
      <c r="V3742" s="85"/>
      <c r="W3742" s="88"/>
    </row>
    <row r="3743" spans="6:25" s="81" customFormat="1" ht="11.25" outlineLevel="5" x14ac:dyDescent="0.2">
      <c r="F3743" s="82"/>
      <c r="G3743" s="83"/>
      <c r="H3743" s="21" t="str">
        <f t="shared" si="111"/>
        <v/>
      </c>
      <c r="I3743" s="84" t="s">
        <v>910</v>
      </c>
      <c r="J3743" s="215"/>
      <c r="L3743" s="85"/>
      <c r="M3743" s="216">
        <v>20</v>
      </c>
      <c r="N3743" s="244"/>
      <c r="O3743" s="85"/>
      <c r="P3743" s="86"/>
      <c r="Q3743" s="85"/>
      <c r="R3743" s="85"/>
      <c r="S3743" s="85"/>
      <c r="T3743" s="87" t="s">
        <v>14</v>
      </c>
      <c r="U3743" s="85"/>
      <c r="V3743" s="85"/>
      <c r="W3743" s="88"/>
    </row>
    <row r="3744" spans="6:25" s="81" customFormat="1" ht="11.25" outlineLevel="5" x14ac:dyDescent="0.2">
      <c r="F3744" s="82"/>
      <c r="G3744" s="83"/>
      <c r="H3744" s="21" t="str">
        <f t="shared" si="111"/>
        <v/>
      </c>
      <c r="I3744" s="84" t="s">
        <v>429</v>
      </c>
      <c r="J3744" s="215"/>
      <c r="L3744" s="85"/>
      <c r="M3744" s="216">
        <v>4</v>
      </c>
      <c r="N3744" s="244"/>
      <c r="O3744" s="85"/>
      <c r="P3744" s="86"/>
      <c r="Q3744" s="85"/>
      <c r="R3744" s="85"/>
      <c r="S3744" s="85"/>
      <c r="T3744" s="87" t="s">
        <v>14</v>
      </c>
      <c r="U3744" s="85"/>
      <c r="V3744" s="85"/>
      <c r="W3744" s="88"/>
    </row>
    <row r="3745" spans="6:25" s="81" customFormat="1" ht="11.25" outlineLevel="5" x14ac:dyDescent="0.2">
      <c r="F3745" s="82"/>
      <c r="G3745" s="83"/>
      <c r="H3745" s="21" t="str">
        <f t="shared" si="111"/>
        <v/>
      </c>
      <c r="I3745" s="84" t="s">
        <v>911</v>
      </c>
      <c r="J3745" s="215"/>
      <c r="L3745" s="85"/>
      <c r="M3745" s="216">
        <v>12</v>
      </c>
      <c r="N3745" s="244"/>
      <c r="O3745" s="85"/>
      <c r="P3745" s="86"/>
      <c r="Q3745" s="85"/>
      <c r="R3745" s="85"/>
      <c r="S3745" s="85"/>
      <c r="T3745" s="87" t="s">
        <v>14</v>
      </c>
      <c r="U3745" s="85"/>
      <c r="V3745" s="85"/>
      <c r="W3745" s="88"/>
    </row>
    <row r="3746" spans="6:25" s="81" customFormat="1" ht="11.25" outlineLevel="5" x14ac:dyDescent="0.2">
      <c r="F3746" s="82"/>
      <c r="G3746" s="83"/>
      <c r="H3746" s="21" t="str">
        <f t="shared" si="111"/>
        <v/>
      </c>
      <c r="I3746" s="84" t="s">
        <v>430</v>
      </c>
      <c r="J3746" s="215"/>
      <c r="L3746" s="85"/>
      <c r="M3746" s="216">
        <v>2</v>
      </c>
      <c r="N3746" s="244"/>
      <c r="O3746" s="85"/>
      <c r="P3746" s="86"/>
      <c r="Q3746" s="85"/>
      <c r="R3746" s="85"/>
      <c r="S3746" s="85"/>
      <c r="T3746" s="87" t="s">
        <v>14</v>
      </c>
      <c r="U3746" s="85"/>
      <c r="V3746" s="85"/>
      <c r="W3746" s="88"/>
    </row>
    <row r="3747" spans="6:25" s="205" customFormat="1" ht="12" outlineLevel="4" x14ac:dyDescent="0.2">
      <c r="F3747" s="72">
        <v>377</v>
      </c>
      <c r="G3747" s="73" t="s">
        <v>34</v>
      </c>
      <c r="H3747" s="74" t="s">
        <v>895</v>
      </c>
      <c r="I3747" s="75" t="s">
        <v>2966</v>
      </c>
      <c r="J3747" s="73" t="s">
        <v>1</v>
      </c>
      <c r="K3747" s="76">
        <v>1.2</v>
      </c>
      <c r="L3747" s="77">
        <v>0</v>
      </c>
      <c r="M3747" s="206">
        <v>1.2</v>
      </c>
      <c r="N3747" s="232"/>
      <c r="O3747" s="77">
        <f>M3747*N3747</f>
        <v>0</v>
      </c>
      <c r="P3747" s="79"/>
      <c r="Q3747" s="80">
        <f>M3747*P3747</f>
        <v>0</v>
      </c>
      <c r="R3747" s="79"/>
      <c r="S3747" s="80">
        <f>M3747*R3747</f>
        <v>0</v>
      </c>
      <c r="T3747" s="78">
        <v>15</v>
      </c>
      <c r="U3747" s="78">
        <f>O3747*(T3747/100)</f>
        <v>0</v>
      </c>
      <c r="V3747" s="78">
        <f>O3747+U3747</f>
        <v>0</v>
      </c>
      <c r="W3747" s="75" t="s">
        <v>1942</v>
      </c>
      <c r="X3747" s="96" t="s">
        <v>1162</v>
      </c>
      <c r="Y3747" s="96">
        <v>1</v>
      </c>
    </row>
    <row r="3748" spans="6:25" s="71" customFormat="1" ht="56.25" outlineLevel="4" x14ac:dyDescent="0.2">
      <c r="F3748" s="207"/>
      <c r="G3748" s="208"/>
      <c r="H3748" s="19" t="s">
        <v>1053</v>
      </c>
      <c r="I3748" s="228" t="s">
        <v>3552</v>
      </c>
      <c r="J3748" s="221"/>
      <c r="K3748" s="221"/>
      <c r="L3748" s="221"/>
      <c r="M3748" s="221"/>
      <c r="N3748" s="245"/>
      <c r="O3748" s="231"/>
      <c r="P3748" s="209"/>
      <c r="Q3748" s="210"/>
      <c r="R3748" s="209"/>
      <c r="S3748" s="210"/>
      <c r="T3748" s="211"/>
      <c r="U3748" s="211"/>
      <c r="V3748" s="211"/>
      <c r="W3748" s="212"/>
      <c r="X3748" s="212"/>
      <c r="Y3748" s="212"/>
    </row>
    <row r="3749" spans="6:25" s="71" customFormat="1" ht="6" customHeight="1" outlineLevel="4" x14ac:dyDescent="0.2">
      <c r="F3749" s="207"/>
      <c r="G3749" s="208"/>
      <c r="H3749" s="20"/>
      <c r="I3749" s="212"/>
      <c r="J3749" s="208"/>
      <c r="K3749" s="213"/>
      <c r="L3749" s="214"/>
      <c r="M3749" s="213"/>
      <c r="N3749" s="241"/>
      <c r="O3749" s="214"/>
      <c r="P3749" s="209"/>
      <c r="Q3749" s="210"/>
      <c r="R3749" s="209"/>
      <c r="S3749" s="210"/>
      <c r="T3749" s="211"/>
      <c r="U3749" s="211"/>
      <c r="V3749" s="211"/>
      <c r="W3749" s="212"/>
      <c r="X3749" s="212"/>
      <c r="Y3749" s="212"/>
    </row>
    <row r="3750" spans="6:25" s="205" customFormat="1" ht="12" outlineLevel="4" x14ac:dyDescent="0.2">
      <c r="F3750" s="72">
        <v>378</v>
      </c>
      <c r="G3750" s="73" t="s">
        <v>34</v>
      </c>
      <c r="H3750" s="74" t="s">
        <v>896</v>
      </c>
      <c r="I3750" s="75" t="s">
        <v>2923</v>
      </c>
      <c r="J3750" s="73" t="s">
        <v>1</v>
      </c>
      <c r="K3750" s="76">
        <v>0.99</v>
      </c>
      <c r="L3750" s="77">
        <v>0</v>
      </c>
      <c r="M3750" s="206">
        <v>0.99</v>
      </c>
      <c r="N3750" s="232"/>
      <c r="O3750" s="77">
        <f>M3750*N3750</f>
        <v>0</v>
      </c>
      <c r="P3750" s="79"/>
      <c r="Q3750" s="80">
        <f>M3750*P3750</f>
        <v>0</v>
      </c>
      <c r="R3750" s="79"/>
      <c r="S3750" s="80">
        <f>M3750*R3750</f>
        <v>0</v>
      </c>
      <c r="T3750" s="78">
        <v>15</v>
      </c>
      <c r="U3750" s="78">
        <f>O3750*(T3750/100)</f>
        <v>0</v>
      </c>
      <c r="V3750" s="78">
        <f>O3750+U3750</f>
        <v>0</v>
      </c>
      <c r="W3750" s="75" t="s">
        <v>1942</v>
      </c>
      <c r="X3750" s="96" t="s">
        <v>1162</v>
      </c>
      <c r="Y3750" s="96">
        <v>1</v>
      </c>
    </row>
    <row r="3751" spans="6:25" s="71" customFormat="1" ht="56.25" outlineLevel="4" x14ac:dyDescent="0.2">
      <c r="F3751" s="207"/>
      <c r="G3751" s="208"/>
      <c r="H3751" s="19" t="s">
        <v>1053</v>
      </c>
      <c r="I3751" s="228" t="s">
        <v>3596</v>
      </c>
      <c r="J3751" s="221"/>
      <c r="K3751" s="221"/>
      <c r="L3751" s="221"/>
      <c r="M3751" s="221"/>
      <c r="N3751" s="245"/>
      <c r="O3751" s="231"/>
      <c r="P3751" s="209"/>
      <c r="Q3751" s="210"/>
      <c r="R3751" s="209"/>
      <c r="S3751" s="210"/>
      <c r="T3751" s="211"/>
      <c r="U3751" s="211"/>
      <c r="V3751" s="211"/>
      <c r="W3751" s="212"/>
      <c r="X3751" s="212"/>
      <c r="Y3751" s="212"/>
    </row>
    <row r="3752" spans="6:25" s="71" customFormat="1" ht="6" customHeight="1" outlineLevel="4" x14ac:dyDescent="0.2">
      <c r="F3752" s="207"/>
      <c r="G3752" s="208"/>
      <c r="H3752" s="20"/>
      <c r="I3752" s="212"/>
      <c r="J3752" s="208"/>
      <c r="K3752" s="213"/>
      <c r="L3752" s="214"/>
      <c r="M3752" s="213"/>
      <c r="N3752" s="241"/>
      <c r="O3752" s="214"/>
      <c r="P3752" s="209"/>
      <c r="Q3752" s="210"/>
      <c r="R3752" s="209"/>
      <c r="S3752" s="210"/>
      <c r="T3752" s="211"/>
      <c r="U3752" s="211"/>
      <c r="V3752" s="211"/>
      <c r="W3752" s="212"/>
      <c r="X3752" s="212"/>
      <c r="Y3752" s="212"/>
    </row>
    <row r="3753" spans="6:25" s="6" customFormat="1" ht="12.75" customHeight="1" outlineLevel="4" x14ac:dyDescent="0.2">
      <c r="F3753" s="7"/>
      <c r="G3753" s="8"/>
      <c r="H3753" s="8"/>
      <c r="I3753" s="217"/>
      <c r="J3753" s="218"/>
      <c r="K3753" s="219"/>
      <c r="L3753" s="220"/>
      <c r="M3753" s="219"/>
      <c r="N3753" s="242"/>
      <c r="O3753" s="11"/>
      <c r="P3753" s="12"/>
      <c r="Q3753" s="11"/>
      <c r="R3753" s="11"/>
      <c r="S3753" s="11"/>
      <c r="T3753" s="5" t="s">
        <v>14</v>
      </c>
      <c r="U3753" s="11"/>
      <c r="V3753" s="11"/>
      <c r="W3753" s="11"/>
    </row>
    <row r="3754" spans="6:25" s="60" customFormat="1" ht="16.5" customHeight="1" outlineLevel="3" x14ac:dyDescent="0.2">
      <c r="F3754" s="61"/>
      <c r="G3754" s="62"/>
      <c r="H3754" s="63"/>
      <c r="I3754" s="227" t="s">
        <v>3685</v>
      </c>
      <c r="J3754" s="62"/>
      <c r="K3754" s="64"/>
      <c r="L3754" s="65"/>
      <c r="M3754" s="64"/>
      <c r="N3754" s="239"/>
      <c r="O3754" s="65">
        <f>SUBTOTAL(9,O3755:O3813)</f>
        <v>0</v>
      </c>
      <c r="P3754" s="67"/>
      <c r="Q3754" s="68">
        <f>SUBTOTAL(9,Q3755:Q3813)</f>
        <v>0.11312631250000002</v>
      </c>
      <c r="R3754" s="65"/>
      <c r="S3754" s="68">
        <f>SUBTOTAL(9,S3755:S3813)</f>
        <v>0</v>
      </c>
      <c r="T3754" s="69" t="s">
        <v>14</v>
      </c>
      <c r="U3754" s="66">
        <f>SUBTOTAL(9,U3755:U3813)</f>
        <v>0</v>
      </c>
      <c r="V3754" s="66">
        <f>SUBTOTAL(9,V3755:V3813)</f>
        <v>0</v>
      </c>
      <c r="W3754" s="70"/>
      <c r="Y3754" s="66">
        <f>SUBTOTAL(9,Y3755:Y3813)</f>
        <v>13</v>
      </c>
    </row>
    <row r="3755" spans="6:25" s="205" customFormat="1" ht="12" outlineLevel="4" x14ac:dyDescent="0.2">
      <c r="F3755" s="72">
        <v>379</v>
      </c>
      <c r="G3755" s="73" t="s">
        <v>12</v>
      </c>
      <c r="H3755" s="74" t="s">
        <v>414</v>
      </c>
      <c r="I3755" s="75" t="s">
        <v>2151</v>
      </c>
      <c r="J3755" s="73" t="s">
        <v>38</v>
      </c>
      <c r="K3755" s="76">
        <v>356.45000000000005</v>
      </c>
      <c r="L3755" s="77"/>
      <c r="M3755" s="206">
        <v>356.45000000000005</v>
      </c>
      <c r="N3755" s="232"/>
      <c r="O3755" s="77">
        <f>M3755*N3755</f>
        <v>0</v>
      </c>
      <c r="P3755" s="79">
        <v>2.273693715808669E-4</v>
      </c>
      <c r="Q3755" s="80">
        <f>M3755*P3755</f>
        <v>8.1045812500000022E-2</v>
      </c>
      <c r="R3755" s="79"/>
      <c r="S3755" s="80">
        <f>M3755*R3755</f>
        <v>0</v>
      </c>
      <c r="T3755" s="78">
        <v>15</v>
      </c>
      <c r="U3755" s="78">
        <f>O3755*(T3755/100)</f>
        <v>0</v>
      </c>
      <c r="V3755" s="78">
        <f>O3755+U3755</f>
        <v>0</v>
      </c>
      <c r="W3755" s="75"/>
      <c r="X3755" s="96" t="s">
        <v>1090</v>
      </c>
      <c r="Y3755" s="96">
        <v>1</v>
      </c>
    </row>
    <row r="3756" spans="6:25" s="71" customFormat="1" ht="12" outlineLevel="4" x14ac:dyDescent="0.2">
      <c r="F3756" s="207"/>
      <c r="G3756" s="208"/>
      <c r="H3756" s="19" t="s">
        <v>1053</v>
      </c>
      <c r="I3756" s="228"/>
      <c r="J3756" s="221"/>
      <c r="K3756" s="221"/>
      <c r="L3756" s="221"/>
      <c r="M3756" s="221"/>
      <c r="N3756" s="245"/>
      <c r="O3756" s="231"/>
      <c r="P3756" s="209"/>
      <c r="Q3756" s="210"/>
      <c r="R3756" s="209"/>
      <c r="S3756" s="210"/>
      <c r="T3756" s="211"/>
      <c r="U3756" s="211"/>
      <c r="V3756" s="211"/>
      <c r="W3756" s="212"/>
      <c r="X3756" s="212"/>
      <c r="Y3756" s="212"/>
    </row>
    <row r="3757" spans="6:25" s="71" customFormat="1" ht="6" customHeight="1" outlineLevel="4" x14ac:dyDescent="0.2">
      <c r="F3757" s="207"/>
      <c r="G3757" s="208"/>
      <c r="H3757" s="20"/>
      <c r="I3757" s="212"/>
      <c r="J3757" s="208"/>
      <c r="K3757" s="213"/>
      <c r="L3757" s="214"/>
      <c r="M3757" s="213"/>
      <c r="N3757" s="241"/>
      <c r="O3757" s="214"/>
      <c r="P3757" s="209"/>
      <c r="Q3757" s="210"/>
      <c r="R3757" s="209"/>
      <c r="S3757" s="210"/>
      <c r="T3757" s="211"/>
      <c r="U3757" s="211"/>
      <c r="V3757" s="211"/>
      <c r="W3757" s="212"/>
      <c r="X3757" s="212"/>
      <c r="Y3757" s="212"/>
    </row>
    <row r="3758" spans="6:25" s="81" customFormat="1" ht="11.25" outlineLevel="5" x14ac:dyDescent="0.2">
      <c r="F3758" s="82"/>
      <c r="G3758" s="83"/>
      <c r="H3758" s="21" t="str">
        <f t="shared" ref="H3758:H3765" si="112">IF(AND(H3757&lt;&gt;"Výkaz výměr:",I3757=""),"Výkaz výměr:","")</f>
        <v>Výkaz výměr:</v>
      </c>
      <c r="I3758" s="84" t="s">
        <v>1533</v>
      </c>
      <c r="J3758" s="215"/>
      <c r="L3758" s="85"/>
      <c r="M3758" s="216">
        <v>43.6</v>
      </c>
      <c r="N3758" s="244"/>
      <c r="O3758" s="85"/>
      <c r="P3758" s="86"/>
      <c r="Q3758" s="85"/>
      <c r="R3758" s="85"/>
      <c r="S3758" s="85"/>
      <c r="T3758" s="87" t="s">
        <v>14</v>
      </c>
      <c r="U3758" s="85"/>
      <c r="V3758" s="85"/>
      <c r="W3758" s="88"/>
    </row>
    <row r="3759" spans="6:25" s="81" customFormat="1" ht="11.25" outlineLevel="5" x14ac:dyDescent="0.2">
      <c r="F3759" s="82"/>
      <c r="G3759" s="83"/>
      <c r="H3759" s="21" t="str">
        <f t="shared" si="112"/>
        <v/>
      </c>
      <c r="I3759" s="84" t="s">
        <v>1534</v>
      </c>
      <c r="J3759" s="215"/>
      <c r="L3759" s="85"/>
      <c r="M3759" s="216">
        <v>43.6</v>
      </c>
      <c r="N3759" s="244"/>
      <c r="O3759" s="85"/>
      <c r="P3759" s="86"/>
      <c r="Q3759" s="85"/>
      <c r="R3759" s="85"/>
      <c r="S3759" s="85"/>
      <c r="T3759" s="87" t="s">
        <v>14</v>
      </c>
      <c r="U3759" s="85"/>
      <c r="V3759" s="85"/>
      <c r="W3759" s="88"/>
    </row>
    <row r="3760" spans="6:25" s="81" customFormat="1" ht="11.25" outlineLevel="5" x14ac:dyDescent="0.2">
      <c r="F3760" s="82"/>
      <c r="G3760" s="83"/>
      <c r="H3760" s="21" t="str">
        <f t="shared" si="112"/>
        <v/>
      </c>
      <c r="I3760" s="84" t="s">
        <v>1535</v>
      </c>
      <c r="J3760" s="215"/>
      <c r="L3760" s="85"/>
      <c r="M3760" s="216">
        <v>43.6</v>
      </c>
      <c r="N3760" s="244"/>
      <c r="O3760" s="85"/>
      <c r="P3760" s="86"/>
      <c r="Q3760" s="85"/>
      <c r="R3760" s="85"/>
      <c r="S3760" s="85"/>
      <c r="T3760" s="87" t="s">
        <v>14</v>
      </c>
      <c r="U3760" s="85"/>
      <c r="V3760" s="85"/>
      <c r="W3760" s="88"/>
    </row>
    <row r="3761" spans="6:25" s="81" customFormat="1" ht="11.25" outlineLevel="5" x14ac:dyDescent="0.2">
      <c r="F3761" s="82"/>
      <c r="G3761" s="83"/>
      <c r="H3761" s="21" t="str">
        <f t="shared" si="112"/>
        <v/>
      </c>
      <c r="I3761" s="84" t="s">
        <v>1627</v>
      </c>
      <c r="J3761" s="215"/>
      <c r="L3761" s="85"/>
      <c r="M3761" s="216">
        <v>38.1</v>
      </c>
      <c r="N3761" s="244"/>
      <c r="O3761" s="85"/>
      <c r="P3761" s="86"/>
      <c r="Q3761" s="85"/>
      <c r="R3761" s="85"/>
      <c r="S3761" s="85"/>
      <c r="T3761" s="87" t="s">
        <v>14</v>
      </c>
      <c r="U3761" s="85"/>
      <c r="V3761" s="85"/>
      <c r="W3761" s="88"/>
    </row>
    <row r="3762" spans="6:25" s="81" customFormat="1" ht="11.25" outlineLevel="5" x14ac:dyDescent="0.2">
      <c r="F3762" s="82"/>
      <c r="G3762" s="83"/>
      <c r="H3762" s="21" t="str">
        <f t="shared" si="112"/>
        <v/>
      </c>
      <c r="I3762" s="84" t="s">
        <v>1681</v>
      </c>
      <c r="J3762" s="215"/>
      <c r="L3762" s="85"/>
      <c r="M3762" s="216">
        <v>54.35</v>
      </c>
      <c r="N3762" s="244"/>
      <c r="O3762" s="85"/>
      <c r="P3762" s="86"/>
      <c r="Q3762" s="85"/>
      <c r="R3762" s="85"/>
      <c r="S3762" s="85"/>
      <c r="T3762" s="87" t="s">
        <v>14</v>
      </c>
      <c r="U3762" s="85"/>
      <c r="V3762" s="85"/>
      <c r="W3762" s="88"/>
    </row>
    <row r="3763" spans="6:25" s="81" customFormat="1" ht="11.25" outlineLevel="5" x14ac:dyDescent="0.2">
      <c r="F3763" s="82"/>
      <c r="G3763" s="83"/>
      <c r="H3763" s="21" t="str">
        <f t="shared" si="112"/>
        <v/>
      </c>
      <c r="I3763" s="84" t="s">
        <v>1539</v>
      </c>
      <c r="J3763" s="215"/>
      <c r="L3763" s="85"/>
      <c r="M3763" s="216">
        <v>60.5</v>
      </c>
      <c r="N3763" s="244"/>
      <c r="O3763" s="85"/>
      <c r="P3763" s="86"/>
      <c r="Q3763" s="85"/>
      <c r="R3763" s="85"/>
      <c r="S3763" s="85"/>
      <c r="T3763" s="87" t="s">
        <v>14</v>
      </c>
      <c r="U3763" s="85"/>
      <c r="V3763" s="85"/>
      <c r="W3763" s="88"/>
    </row>
    <row r="3764" spans="6:25" s="81" customFormat="1" ht="11.25" outlineLevel="5" x14ac:dyDescent="0.2">
      <c r="F3764" s="82"/>
      <c r="G3764" s="83"/>
      <c r="H3764" s="21" t="str">
        <f t="shared" si="112"/>
        <v/>
      </c>
      <c r="I3764" s="84" t="s">
        <v>1628</v>
      </c>
      <c r="J3764" s="215"/>
      <c r="L3764" s="85"/>
      <c r="M3764" s="216">
        <v>38.1</v>
      </c>
      <c r="N3764" s="244"/>
      <c r="O3764" s="85"/>
      <c r="P3764" s="86"/>
      <c r="Q3764" s="85"/>
      <c r="R3764" s="85"/>
      <c r="S3764" s="85"/>
      <c r="T3764" s="87" t="s">
        <v>14</v>
      </c>
      <c r="U3764" s="85"/>
      <c r="V3764" s="85"/>
      <c r="W3764" s="88"/>
    </row>
    <row r="3765" spans="6:25" s="81" customFormat="1" ht="11.25" outlineLevel="5" x14ac:dyDescent="0.2">
      <c r="F3765" s="82"/>
      <c r="G3765" s="83"/>
      <c r="H3765" s="21" t="str">
        <f t="shared" si="112"/>
        <v/>
      </c>
      <c r="I3765" s="84" t="s">
        <v>1575</v>
      </c>
      <c r="J3765" s="215"/>
      <c r="L3765" s="85"/>
      <c r="M3765" s="216">
        <v>34.6</v>
      </c>
      <c r="N3765" s="244"/>
      <c r="O3765" s="85"/>
      <c r="P3765" s="86"/>
      <c r="Q3765" s="85"/>
      <c r="R3765" s="85"/>
      <c r="S3765" s="85"/>
      <c r="T3765" s="87" t="s">
        <v>14</v>
      </c>
      <c r="U3765" s="85"/>
      <c r="V3765" s="85"/>
      <c r="W3765" s="88"/>
    </row>
    <row r="3766" spans="6:25" s="205" customFormat="1" ht="12" outlineLevel="4" x14ac:dyDescent="0.2">
      <c r="F3766" s="72">
        <v>380</v>
      </c>
      <c r="G3766" s="73" t="s">
        <v>34</v>
      </c>
      <c r="H3766" s="74" t="s">
        <v>415</v>
      </c>
      <c r="I3766" s="75" t="s">
        <v>2617</v>
      </c>
      <c r="J3766" s="73" t="s">
        <v>116</v>
      </c>
      <c r="K3766" s="76">
        <v>20</v>
      </c>
      <c r="L3766" s="77">
        <v>0</v>
      </c>
      <c r="M3766" s="206">
        <v>20</v>
      </c>
      <c r="N3766" s="232"/>
      <c r="O3766" s="77">
        <f>M3766*N3766</f>
        <v>0</v>
      </c>
      <c r="P3766" s="79"/>
      <c r="Q3766" s="80">
        <f>M3766*P3766</f>
        <v>0</v>
      </c>
      <c r="R3766" s="79"/>
      <c r="S3766" s="80">
        <f>M3766*R3766</f>
        <v>0</v>
      </c>
      <c r="T3766" s="78">
        <v>15</v>
      </c>
      <c r="U3766" s="78">
        <f>O3766*(T3766/100)</f>
        <v>0</v>
      </c>
      <c r="V3766" s="78">
        <f>O3766+U3766</f>
        <v>0</v>
      </c>
      <c r="W3766" s="75"/>
      <c r="X3766" s="96" t="s">
        <v>1261</v>
      </c>
      <c r="Y3766" s="96">
        <v>1</v>
      </c>
    </row>
    <row r="3767" spans="6:25" s="71" customFormat="1" ht="45" outlineLevel="4" x14ac:dyDescent="0.2">
      <c r="F3767" s="207"/>
      <c r="G3767" s="208"/>
      <c r="H3767" s="19" t="s">
        <v>1053</v>
      </c>
      <c r="I3767" s="228" t="s">
        <v>3353</v>
      </c>
      <c r="J3767" s="221"/>
      <c r="K3767" s="221"/>
      <c r="L3767" s="221"/>
      <c r="M3767" s="221"/>
      <c r="N3767" s="245"/>
      <c r="O3767" s="231"/>
      <c r="P3767" s="209"/>
      <c r="Q3767" s="210"/>
      <c r="R3767" s="209"/>
      <c r="S3767" s="210"/>
      <c r="T3767" s="211"/>
      <c r="U3767" s="211"/>
      <c r="V3767" s="211"/>
      <c r="W3767" s="212"/>
      <c r="X3767" s="212"/>
      <c r="Y3767" s="212"/>
    </row>
    <row r="3768" spans="6:25" s="71" customFormat="1" ht="6" customHeight="1" outlineLevel="4" x14ac:dyDescent="0.2">
      <c r="F3768" s="207"/>
      <c r="G3768" s="208"/>
      <c r="H3768" s="20"/>
      <c r="I3768" s="212"/>
      <c r="J3768" s="208"/>
      <c r="K3768" s="213"/>
      <c r="L3768" s="214"/>
      <c r="M3768" s="213"/>
      <c r="N3768" s="241"/>
      <c r="O3768" s="214"/>
      <c r="P3768" s="209"/>
      <c r="Q3768" s="210"/>
      <c r="R3768" s="209"/>
      <c r="S3768" s="210"/>
      <c r="T3768" s="211"/>
      <c r="U3768" s="211"/>
      <c r="V3768" s="211"/>
      <c r="W3768" s="212"/>
      <c r="X3768" s="212"/>
      <c r="Y3768" s="212"/>
    </row>
    <row r="3769" spans="6:25" s="81" customFormat="1" ht="11.25" outlineLevel="5" x14ac:dyDescent="0.2">
      <c r="F3769" s="82"/>
      <c r="G3769" s="83"/>
      <c r="H3769" s="21" t="str">
        <f>IF(AND(H3768&lt;&gt;"Výkaz výměr:",I3768=""),"Výkaz výměr:","")</f>
        <v>Výkaz výměr:</v>
      </c>
      <c r="I3769" s="84" t="s">
        <v>1086</v>
      </c>
      <c r="J3769" s="215"/>
      <c r="L3769" s="85"/>
      <c r="M3769" s="216">
        <v>12</v>
      </c>
      <c r="N3769" s="244"/>
      <c r="O3769" s="85"/>
      <c r="P3769" s="86"/>
      <c r="Q3769" s="85"/>
      <c r="R3769" s="85"/>
      <c r="S3769" s="85"/>
      <c r="T3769" s="87" t="s">
        <v>14</v>
      </c>
      <c r="U3769" s="85"/>
      <c r="V3769" s="85"/>
      <c r="W3769" s="88"/>
    </row>
    <row r="3770" spans="6:25" s="81" customFormat="1" ht="11.25" outlineLevel="5" x14ac:dyDescent="0.2">
      <c r="F3770" s="82"/>
      <c r="G3770" s="83"/>
      <c r="H3770" s="21" t="str">
        <f>IF(AND(H3769&lt;&gt;"Výkaz výměr:",I3769=""),"Výkaz výměr:","")</f>
        <v/>
      </c>
      <c r="I3770" s="84" t="s">
        <v>1087</v>
      </c>
      <c r="J3770" s="215"/>
      <c r="L3770" s="85"/>
      <c r="M3770" s="216">
        <v>4</v>
      </c>
      <c r="N3770" s="244"/>
      <c r="O3770" s="85"/>
      <c r="P3770" s="86"/>
      <c r="Q3770" s="85"/>
      <c r="R3770" s="85"/>
      <c r="S3770" s="85"/>
      <c r="T3770" s="87" t="s">
        <v>14</v>
      </c>
      <c r="U3770" s="85"/>
      <c r="V3770" s="85"/>
      <c r="W3770" s="88"/>
    </row>
    <row r="3771" spans="6:25" s="81" customFormat="1" ht="11.25" outlineLevel="5" x14ac:dyDescent="0.2">
      <c r="F3771" s="82"/>
      <c r="G3771" s="83"/>
      <c r="H3771" s="21" t="str">
        <f>IF(AND(H3770&lt;&gt;"Výkaz výměr:",I3770=""),"Výkaz výměr:","")</f>
        <v/>
      </c>
      <c r="I3771" s="84" t="s">
        <v>1088</v>
      </c>
      <c r="J3771" s="215"/>
      <c r="L3771" s="85"/>
      <c r="M3771" s="216">
        <v>4</v>
      </c>
      <c r="N3771" s="244"/>
      <c r="O3771" s="85"/>
      <c r="P3771" s="86"/>
      <c r="Q3771" s="85"/>
      <c r="R3771" s="85"/>
      <c r="S3771" s="85"/>
      <c r="T3771" s="87" t="s">
        <v>14</v>
      </c>
      <c r="U3771" s="85"/>
      <c r="V3771" s="85"/>
      <c r="W3771" s="88"/>
    </row>
    <row r="3772" spans="6:25" s="205" customFormat="1" ht="24" outlineLevel="4" x14ac:dyDescent="0.2">
      <c r="F3772" s="72">
        <v>381</v>
      </c>
      <c r="G3772" s="73" t="s">
        <v>13</v>
      </c>
      <c r="H3772" s="74" t="s">
        <v>70</v>
      </c>
      <c r="I3772" s="75" t="s">
        <v>3333</v>
      </c>
      <c r="J3772" s="73" t="s">
        <v>116</v>
      </c>
      <c r="K3772" s="76">
        <v>2</v>
      </c>
      <c r="L3772" s="77">
        <v>0</v>
      </c>
      <c r="M3772" s="206">
        <v>2</v>
      </c>
      <c r="N3772" s="232"/>
      <c r="O3772" s="77">
        <f>M3772*N3772</f>
        <v>0</v>
      </c>
      <c r="P3772" s="79"/>
      <c r="Q3772" s="80">
        <f>M3772*P3772</f>
        <v>0</v>
      </c>
      <c r="R3772" s="79"/>
      <c r="S3772" s="80">
        <f>M3772*R3772</f>
        <v>0</v>
      </c>
      <c r="T3772" s="78">
        <v>15</v>
      </c>
      <c r="U3772" s="78">
        <f>O3772*(T3772/100)</f>
        <v>0</v>
      </c>
      <c r="V3772" s="78">
        <f>O3772+U3772</f>
        <v>0</v>
      </c>
      <c r="W3772" s="75"/>
      <c r="X3772" s="96" t="s">
        <v>1261</v>
      </c>
      <c r="Y3772" s="96">
        <v>1</v>
      </c>
    </row>
    <row r="3773" spans="6:25" s="71" customFormat="1" ht="12" outlineLevel="4" x14ac:dyDescent="0.2">
      <c r="F3773" s="207"/>
      <c r="G3773" s="208"/>
      <c r="H3773" s="19" t="s">
        <v>1053</v>
      </c>
      <c r="I3773" s="228" t="s">
        <v>2749</v>
      </c>
      <c r="J3773" s="221"/>
      <c r="K3773" s="221"/>
      <c r="L3773" s="221"/>
      <c r="M3773" s="221"/>
      <c r="N3773" s="245"/>
      <c r="O3773" s="231"/>
      <c r="P3773" s="209"/>
      <c r="Q3773" s="210"/>
      <c r="R3773" s="209"/>
      <c r="S3773" s="210"/>
      <c r="T3773" s="211"/>
      <c r="U3773" s="211"/>
      <c r="V3773" s="211"/>
      <c r="W3773" s="212"/>
      <c r="X3773" s="212"/>
      <c r="Y3773" s="212"/>
    </row>
    <row r="3774" spans="6:25" s="71" customFormat="1" ht="6" customHeight="1" outlineLevel="4" x14ac:dyDescent="0.2">
      <c r="F3774" s="207"/>
      <c r="G3774" s="208"/>
      <c r="H3774" s="20"/>
      <c r="I3774" s="212"/>
      <c r="J3774" s="208"/>
      <c r="K3774" s="213"/>
      <c r="L3774" s="214"/>
      <c r="M3774" s="213"/>
      <c r="N3774" s="241"/>
      <c r="O3774" s="214"/>
      <c r="P3774" s="209"/>
      <c r="Q3774" s="210"/>
      <c r="R3774" s="209"/>
      <c r="S3774" s="210"/>
      <c r="T3774" s="211"/>
      <c r="U3774" s="211"/>
      <c r="V3774" s="211"/>
      <c r="W3774" s="212"/>
      <c r="X3774" s="212"/>
      <c r="Y3774" s="212"/>
    </row>
    <row r="3775" spans="6:25" s="205" customFormat="1" ht="24" outlineLevel="4" x14ac:dyDescent="0.2">
      <c r="F3775" s="72">
        <v>382</v>
      </c>
      <c r="G3775" s="73" t="s">
        <v>13</v>
      </c>
      <c r="H3775" s="74" t="s">
        <v>92</v>
      </c>
      <c r="I3775" s="75" t="s">
        <v>3237</v>
      </c>
      <c r="J3775" s="73" t="s">
        <v>116</v>
      </c>
      <c r="K3775" s="76">
        <v>2</v>
      </c>
      <c r="L3775" s="77">
        <v>0</v>
      </c>
      <c r="M3775" s="206">
        <v>2</v>
      </c>
      <c r="N3775" s="232"/>
      <c r="O3775" s="77">
        <f>M3775*N3775</f>
        <v>0</v>
      </c>
      <c r="P3775" s="79"/>
      <c r="Q3775" s="80">
        <f>M3775*P3775</f>
        <v>0</v>
      </c>
      <c r="R3775" s="79"/>
      <c r="S3775" s="80">
        <f>M3775*R3775</f>
        <v>0</v>
      </c>
      <c r="T3775" s="78">
        <v>15</v>
      </c>
      <c r="U3775" s="78">
        <f>O3775*(T3775/100)</f>
        <v>0</v>
      </c>
      <c r="V3775" s="78">
        <f>O3775+U3775</f>
        <v>0</v>
      </c>
      <c r="W3775" s="75"/>
      <c r="X3775" s="96" t="s">
        <v>1261</v>
      </c>
      <c r="Y3775" s="96">
        <v>1</v>
      </c>
    </row>
    <row r="3776" spans="6:25" s="71" customFormat="1" ht="12" outlineLevel="4" x14ac:dyDescent="0.2">
      <c r="F3776" s="207"/>
      <c r="G3776" s="208"/>
      <c r="H3776" s="19" t="s">
        <v>1053</v>
      </c>
      <c r="I3776" s="228" t="s">
        <v>2749</v>
      </c>
      <c r="J3776" s="221"/>
      <c r="K3776" s="221"/>
      <c r="L3776" s="221"/>
      <c r="M3776" s="221"/>
      <c r="N3776" s="245"/>
      <c r="O3776" s="231"/>
      <c r="P3776" s="209"/>
      <c r="Q3776" s="210"/>
      <c r="R3776" s="209"/>
      <c r="S3776" s="210"/>
      <c r="T3776" s="211"/>
      <c r="U3776" s="211"/>
      <c r="V3776" s="211"/>
      <c r="W3776" s="212"/>
      <c r="X3776" s="212"/>
      <c r="Y3776" s="212"/>
    </row>
    <row r="3777" spans="6:25" s="71" customFormat="1" ht="6" customHeight="1" outlineLevel="4" x14ac:dyDescent="0.2">
      <c r="F3777" s="207"/>
      <c r="G3777" s="208"/>
      <c r="H3777" s="20"/>
      <c r="I3777" s="212"/>
      <c r="J3777" s="208"/>
      <c r="K3777" s="213"/>
      <c r="L3777" s="214"/>
      <c r="M3777" s="213"/>
      <c r="N3777" s="241"/>
      <c r="O3777" s="214"/>
      <c r="P3777" s="209"/>
      <c r="Q3777" s="210"/>
      <c r="R3777" s="209"/>
      <c r="S3777" s="210"/>
      <c r="T3777" s="211"/>
      <c r="U3777" s="211"/>
      <c r="V3777" s="211"/>
      <c r="W3777" s="212"/>
      <c r="X3777" s="212"/>
      <c r="Y3777" s="212"/>
    </row>
    <row r="3778" spans="6:25" s="205" customFormat="1" ht="24" outlineLevel="4" x14ac:dyDescent="0.2">
      <c r="F3778" s="72">
        <v>383</v>
      </c>
      <c r="G3778" s="73" t="s">
        <v>13</v>
      </c>
      <c r="H3778" s="74" t="s">
        <v>93</v>
      </c>
      <c r="I3778" s="75" t="s">
        <v>3237</v>
      </c>
      <c r="J3778" s="73" t="s">
        <v>116</v>
      </c>
      <c r="K3778" s="76">
        <v>2</v>
      </c>
      <c r="L3778" s="77">
        <v>0</v>
      </c>
      <c r="M3778" s="206">
        <v>2</v>
      </c>
      <c r="N3778" s="232"/>
      <c r="O3778" s="77">
        <f>M3778*N3778</f>
        <v>0</v>
      </c>
      <c r="P3778" s="79"/>
      <c r="Q3778" s="80">
        <f>M3778*P3778</f>
        <v>0</v>
      </c>
      <c r="R3778" s="79"/>
      <c r="S3778" s="80">
        <f>M3778*R3778</f>
        <v>0</v>
      </c>
      <c r="T3778" s="78">
        <v>15</v>
      </c>
      <c r="U3778" s="78">
        <f>O3778*(T3778/100)</f>
        <v>0</v>
      </c>
      <c r="V3778" s="78">
        <f>O3778+U3778</f>
        <v>0</v>
      </c>
      <c r="W3778" s="75"/>
      <c r="X3778" s="96" t="s">
        <v>1261</v>
      </c>
      <c r="Y3778" s="96">
        <v>1</v>
      </c>
    </row>
    <row r="3779" spans="6:25" s="71" customFormat="1" ht="12" outlineLevel="4" x14ac:dyDescent="0.2">
      <c r="F3779" s="207"/>
      <c r="G3779" s="208"/>
      <c r="H3779" s="19" t="s">
        <v>1053</v>
      </c>
      <c r="I3779" s="228" t="s">
        <v>2749</v>
      </c>
      <c r="J3779" s="221"/>
      <c r="K3779" s="221"/>
      <c r="L3779" s="221"/>
      <c r="M3779" s="221"/>
      <c r="N3779" s="245"/>
      <c r="O3779" s="231"/>
      <c r="P3779" s="209"/>
      <c r="Q3779" s="210"/>
      <c r="R3779" s="209"/>
      <c r="S3779" s="210"/>
      <c r="T3779" s="211"/>
      <c r="U3779" s="211"/>
      <c r="V3779" s="211"/>
      <c r="W3779" s="212"/>
      <c r="X3779" s="212"/>
      <c r="Y3779" s="212"/>
    </row>
    <row r="3780" spans="6:25" s="71" customFormat="1" ht="6" customHeight="1" outlineLevel="4" x14ac:dyDescent="0.2">
      <c r="F3780" s="207"/>
      <c r="G3780" s="208"/>
      <c r="H3780" s="20"/>
      <c r="I3780" s="212"/>
      <c r="J3780" s="208"/>
      <c r="K3780" s="213"/>
      <c r="L3780" s="214"/>
      <c r="M3780" s="213"/>
      <c r="N3780" s="241"/>
      <c r="O3780" s="214"/>
      <c r="P3780" s="209"/>
      <c r="Q3780" s="210"/>
      <c r="R3780" s="209"/>
      <c r="S3780" s="210"/>
      <c r="T3780" s="211"/>
      <c r="U3780" s="211"/>
      <c r="V3780" s="211"/>
      <c r="W3780" s="212"/>
      <c r="X3780" s="212"/>
      <c r="Y3780" s="212"/>
    </row>
    <row r="3781" spans="6:25" s="205" customFormat="1" ht="24" outlineLevel="4" x14ac:dyDescent="0.2">
      <c r="F3781" s="72">
        <v>384</v>
      </c>
      <c r="G3781" s="73" t="s">
        <v>13</v>
      </c>
      <c r="H3781" s="74" t="s">
        <v>94</v>
      </c>
      <c r="I3781" s="75" t="s">
        <v>3237</v>
      </c>
      <c r="J3781" s="73" t="s">
        <v>116</v>
      </c>
      <c r="K3781" s="76">
        <v>2</v>
      </c>
      <c r="L3781" s="77">
        <v>0</v>
      </c>
      <c r="M3781" s="206">
        <v>2</v>
      </c>
      <c r="N3781" s="232"/>
      <c r="O3781" s="77">
        <f>M3781*N3781</f>
        <v>0</v>
      </c>
      <c r="P3781" s="79"/>
      <c r="Q3781" s="80">
        <f>M3781*P3781</f>
        <v>0</v>
      </c>
      <c r="R3781" s="79"/>
      <c r="S3781" s="80">
        <f>M3781*R3781</f>
        <v>0</v>
      </c>
      <c r="T3781" s="78">
        <v>15</v>
      </c>
      <c r="U3781" s="78">
        <f>O3781*(T3781/100)</f>
        <v>0</v>
      </c>
      <c r="V3781" s="78">
        <f>O3781+U3781</f>
        <v>0</v>
      </c>
      <c r="W3781" s="75"/>
      <c r="X3781" s="96" t="s">
        <v>1261</v>
      </c>
      <c r="Y3781" s="96">
        <v>1</v>
      </c>
    </row>
    <row r="3782" spans="6:25" s="71" customFormat="1" ht="12" outlineLevel="4" x14ac:dyDescent="0.2">
      <c r="F3782" s="207"/>
      <c r="G3782" s="208"/>
      <c r="H3782" s="19" t="s">
        <v>1053</v>
      </c>
      <c r="I3782" s="228" t="s">
        <v>2749</v>
      </c>
      <c r="J3782" s="221"/>
      <c r="K3782" s="221"/>
      <c r="L3782" s="221"/>
      <c r="M3782" s="221"/>
      <c r="N3782" s="245"/>
      <c r="O3782" s="231"/>
      <c r="P3782" s="209"/>
      <c r="Q3782" s="210"/>
      <c r="R3782" s="209"/>
      <c r="S3782" s="210"/>
      <c r="T3782" s="211"/>
      <c r="U3782" s="211"/>
      <c r="V3782" s="211"/>
      <c r="W3782" s="212"/>
      <c r="X3782" s="212"/>
      <c r="Y3782" s="212"/>
    </row>
    <row r="3783" spans="6:25" s="71" customFormat="1" ht="6" customHeight="1" outlineLevel="4" x14ac:dyDescent="0.2">
      <c r="F3783" s="207"/>
      <c r="G3783" s="208"/>
      <c r="H3783" s="20"/>
      <c r="I3783" s="212"/>
      <c r="J3783" s="208"/>
      <c r="K3783" s="213"/>
      <c r="L3783" s="214"/>
      <c r="M3783" s="213"/>
      <c r="N3783" s="241"/>
      <c r="O3783" s="214"/>
      <c r="P3783" s="209"/>
      <c r="Q3783" s="210"/>
      <c r="R3783" s="209"/>
      <c r="S3783" s="210"/>
      <c r="T3783" s="211"/>
      <c r="U3783" s="211"/>
      <c r="V3783" s="211"/>
      <c r="W3783" s="212"/>
      <c r="X3783" s="212"/>
      <c r="Y3783" s="212"/>
    </row>
    <row r="3784" spans="6:25" s="205" customFormat="1" ht="24" outlineLevel="4" x14ac:dyDescent="0.2">
      <c r="F3784" s="72">
        <v>385</v>
      </c>
      <c r="G3784" s="73" t="s">
        <v>13</v>
      </c>
      <c r="H3784" s="74" t="s">
        <v>95</v>
      </c>
      <c r="I3784" s="75" t="s">
        <v>3252</v>
      </c>
      <c r="J3784" s="73" t="s">
        <v>116</v>
      </c>
      <c r="K3784" s="76">
        <v>1</v>
      </c>
      <c r="L3784" s="77">
        <v>0</v>
      </c>
      <c r="M3784" s="206">
        <v>1</v>
      </c>
      <c r="N3784" s="232"/>
      <c r="O3784" s="77">
        <f>M3784*N3784</f>
        <v>0</v>
      </c>
      <c r="P3784" s="79"/>
      <c r="Q3784" s="80">
        <f>M3784*P3784</f>
        <v>0</v>
      </c>
      <c r="R3784" s="79"/>
      <c r="S3784" s="80">
        <f>M3784*R3784</f>
        <v>0</v>
      </c>
      <c r="T3784" s="78">
        <v>15</v>
      </c>
      <c r="U3784" s="78">
        <f>O3784*(T3784/100)</f>
        <v>0</v>
      </c>
      <c r="V3784" s="78">
        <f>O3784+U3784</f>
        <v>0</v>
      </c>
      <c r="W3784" s="75"/>
      <c r="X3784" s="96" t="s">
        <v>1261</v>
      </c>
      <c r="Y3784" s="96">
        <v>1</v>
      </c>
    </row>
    <row r="3785" spans="6:25" s="71" customFormat="1" ht="12" outlineLevel="4" x14ac:dyDescent="0.2">
      <c r="F3785" s="207"/>
      <c r="G3785" s="208"/>
      <c r="H3785" s="19" t="s">
        <v>1053</v>
      </c>
      <c r="I3785" s="228" t="s">
        <v>2749</v>
      </c>
      <c r="J3785" s="221"/>
      <c r="K3785" s="221"/>
      <c r="L3785" s="221"/>
      <c r="M3785" s="221"/>
      <c r="N3785" s="245"/>
      <c r="O3785" s="231"/>
      <c r="P3785" s="209"/>
      <c r="Q3785" s="210"/>
      <c r="R3785" s="209"/>
      <c r="S3785" s="210"/>
      <c r="T3785" s="211"/>
      <c r="U3785" s="211"/>
      <c r="V3785" s="211"/>
      <c r="W3785" s="212"/>
      <c r="X3785" s="212"/>
      <c r="Y3785" s="212"/>
    </row>
    <row r="3786" spans="6:25" s="71" customFormat="1" ht="6" customHeight="1" outlineLevel="4" x14ac:dyDescent="0.2">
      <c r="F3786" s="207"/>
      <c r="G3786" s="208"/>
      <c r="H3786" s="20"/>
      <c r="I3786" s="212"/>
      <c r="J3786" s="208"/>
      <c r="K3786" s="213"/>
      <c r="L3786" s="214"/>
      <c r="M3786" s="213"/>
      <c r="N3786" s="241"/>
      <c r="O3786" s="214"/>
      <c r="P3786" s="209"/>
      <c r="Q3786" s="210"/>
      <c r="R3786" s="209"/>
      <c r="S3786" s="210"/>
      <c r="T3786" s="211"/>
      <c r="U3786" s="211"/>
      <c r="V3786" s="211"/>
      <c r="W3786" s="212"/>
      <c r="X3786" s="212"/>
      <c r="Y3786" s="212"/>
    </row>
    <row r="3787" spans="6:25" s="205" customFormat="1" ht="24" outlineLevel="4" x14ac:dyDescent="0.2">
      <c r="F3787" s="72">
        <v>386</v>
      </c>
      <c r="G3787" s="73" t="s">
        <v>13</v>
      </c>
      <c r="H3787" s="74" t="s">
        <v>96</v>
      </c>
      <c r="I3787" s="75" t="s">
        <v>3253</v>
      </c>
      <c r="J3787" s="73" t="s">
        <v>116</v>
      </c>
      <c r="K3787" s="76">
        <v>1</v>
      </c>
      <c r="L3787" s="77">
        <v>0</v>
      </c>
      <c r="M3787" s="206">
        <v>1</v>
      </c>
      <c r="N3787" s="232"/>
      <c r="O3787" s="77">
        <f>M3787*N3787</f>
        <v>0</v>
      </c>
      <c r="P3787" s="79"/>
      <c r="Q3787" s="80">
        <f>M3787*P3787</f>
        <v>0</v>
      </c>
      <c r="R3787" s="79"/>
      <c r="S3787" s="80">
        <f>M3787*R3787</f>
        <v>0</v>
      </c>
      <c r="T3787" s="78">
        <v>15</v>
      </c>
      <c r="U3787" s="78">
        <f>O3787*(T3787/100)</f>
        <v>0</v>
      </c>
      <c r="V3787" s="78">
        <f>O3787+U3787</f>
        <v>0</v>
      </c>
      <c r="W3787" s="75"/>
      <c r="X3787" s="96" t="s">
        <v>1261</v>
      </c>
      <c r="Y3787" s="96">
        <v>1</v>
      </c>
    </row>
    <row r="3788" spans="6:25" s="71" customFormat="1" ht="12" outlineLevel="4" x14ac:dyDescent="0.2">
      <c r="F3788" s="207"/>
      <c r="G3788" s="208"/>
      <c r="H3788" s="19" t="s">
        <v>1053</v>
      </c>
      <c r="I3788" s="228" t="s">
        <v>2749</v>
      </c>
      <c r="J3788" s="221"/>
      <c r="K3788" s="221"/>
      <c r="L3788" s="221"/>
      <c r="M3788" s="221"/>
      <c r="N3788" s="245"/>
      <c r="O3788" s="231"/>
      <c r="P3788" s="209"/>
      <c r="Q3788" s="210"/>
      <c r="R3788" s="209"/>
      <c r="S3788" s="210"/>
      <c r="T3788" s="211"/>
      <c r="U3788" s="211"/>
      <c r="V3788" s="211"/>
      <c r="W3788" s="212"/>
      <c r="X3788" s="212"/>
      <c r="Y3788" s="212"/>
    </row>
    <row r="3789" spans="6:25" s="71" customFormat="1" ht="6" customHeight="1" outlineLevel="4" x14ac:dyDescent="0.2">
      <c r="F3789" s="207"/>
      <c r="G3789" s="208"/>
      <c r="H3789" s="20"/>
      <c r="I3789" s="212"/>
      <c r="J3789" s="208"/>
      <c r="K3789" s="213"/>
      <c r="L3789" s="214"/>
      <c r="M3789" s="213"/>
      <c r="N3789" s="241"/>
      <c r="O3789" s="214"/>
      <c r="P3789" s="209"/>
      <c r="Q3789" s="210"/>
      <c r="R3789" s="209"/>
      <c r="S3789" s="210"/>
      <c r="T3789" s="211"/>
      <c r="U3789" s="211"/>
      <c r="V3789" s="211"/>
      <c r="W3789" s="212"/>
      <c r="X3789" s="212"/>
      <c r="Y3789" s="212"/>
    </row>
    <row r="3790" spans="6:25" s="205" customFormat="1" ht="24" outlineLevel="4" x14ac:dyDescent="0.2">
      <c r="F3790" s="72">
        <v>387</v>
      </c>
      <c r="G3790" s="73" t="s">
        <v>13</v>
      </c>
      <c r="H3790" s="74" t="s">
        <v>97</v>
      </c>
      <c r="I3790" s="75" t="s">
        <v>3276</v>
      </c>
      <c r="J3790" s="73" t="s">
        <v>116</v>
      </c>
      <c r="K3790" s="76">
        <v>1</v>
      </c>
      <c r="L3790" s="77">
        <v>0</v>
      </c>
      <c r="M3790" s="206">
        <v>1</v>
      </c>
      <c r="N3790" s="232"/>
      <c r="O3790" s="77">
        <f>M3790*N3790</f>
        <v>0</v>
      </c>
      <c r="P3790" s="79"/>
      <c r="Q3790" s="80">
        <f>M3790*P3790</f>
        <v>0</v>
      </c>
      <c r="R3790" s="79"/>
      <c r="S3790" s="80">
        <f>M3790*R3790</f>
        <v>0</v>
      </c>
      <c r="T3790" s="78">
        <v>15</v>
      </c>
      <c r="U3790" s="78">
        <f>O3790*(T3790/100)</f>
        <v>0</v>
      </c>
      <c r="V3790" s="78">
        <f>O3790+U3790</f>
        <v>0</v>
      </c>
      <c r="W3790" s="75"/>
      <c r="X3790" s="96" t="s">
        <v>1261</v>
      </c>
      <c r="Y3790" s="96">
        <v>1</v>
      </c>
    </row>
    <row r="3791" spans="6:25" s="71" customFormat="1" ht="12" outlineLevel="4" x14ac:dyDescent="0.2">
      <c r="F3791" s="207"/>
      <c r="G3791" s="208"/>
      <c r="H3791" s="19" t="s">
        <v>1053</v>
      </c>
      <c r="I3791" s="228" t="s">
        <v>2749</v>
      </c>
      <c r="J3791" s="221"/>
      <c r="K3791" s="221"/>
      <c r="L3791" s="221"/>
      <c r="M3791" s="221"/>
      <c r="N3791" s="245"/>
      <c r="O3791" s="231"/>
      <c r="P3791" s="209"/>
      <c r="Q3791" s="210"/>
      <c r="R3791" s="209"/>
      <c r="S3791" s="210"/>
      <c r="T3791" s="211"/>
      <c r="U3791" s="211"/>
      <c r="V3791" s="211"/>
      <c r="W3791" s="212"/>
      <c r="X3791" s="212"/>
      <c r="Y3791" s="212"/>
    </row>
    <row r="3792" spans="6:25" s="71" customFormat="1" ht="6" customHeight="1" outlineLevel="4" x14ac:dyDescent="0.2">
      <c r="F3792" s="207"/>
      <c r="G3792" s="208"/>
      <c r="H3792" s="20"/>
      <c r="I3792" s="212"/>
      <c r="J3792" s="208"/>
      <c r="K3792" s="213"/>
      <c r="L3792" s="214"/>
      <c r="M3792" s="213"/>
      <c r="N3792" s="241"/>
      <c r="O3792" s="214"/>
      <c r="P3792" s="209"/>
      <c r="Q3792" s="210"/>
      <c r="R3792" s="209"/>
      <c r="S3792" s="210"/>
      <c r="T3792" s="211"/>
      <c r="U3792" s="211"/>
      <c r="V3792" s="211"/>
      <c r="W3792" s="212"/>
      <c r="X3792" s="212"/>
      <c r="Y3792" s="212"/>
    </row>
    <row r="3793" spans="6:25" s="205" customFormat="1" ht="24" outlineLevel="4" x14ac:dyDescent="0.2">
      <c r="F3793" s="72">
        <v>388</v>
      </c>
      <c r="G3793" s="73" t="s">
        <v>13</v>
      </c>
      <c r="H3793" s="74" t="s">
        <v>98</v>
      </c>
      <c r="I3793" s="75" t="s">
        <v>3252</v>
      </c>
      <c r="J3793" s="73" t="s">
        <v>116</v>
      </c>
      <c r="K3793" s="76">
        <v>1</v>
      </c>
      <c r="L3793" s="77">
        <v>0</v>
      </c>
      <c r="M3793" s="206">
        <v>1</v>
      </c>
      <c r="N3793" s="232"/>
      <c r="O3793" s="77">
        <f>M3793*N3793</f>
        <v>0</v>
      </c>
      <c r="P3793" s="79"/>
      <c r="Q3793" s="80">
        <f>M3793*P3793</f>
        <v>0</v>
      </c>
      <c r="R3793" s="79"/>
      <c r="S3793" s="80">
        <f>M3793*R3793</f>
        <v>0</v>
      </c>
      <c r="T3793" s="78">
        <v>15</v>
      </c>
      <c r="U3793" s="78">
        <f>O3793*(T3793/100)</f>
        <v>0</v>
      </c>
      <c r="V3793" s="78">
        <f>O3793+U3793</f>
        <v>0</v>
      </c>
      <c r="W3793" s="75"/>
      <c r="X3793" s="96" t="s">
        <v>1261</v>
      </c>
      <c r="Y3793" s="96">
        <v>1</v>
      </c>
    </row>
    <row r="3794" spans="6:25" s="71" customFormat="1" ht="12" outlineLevel="4" x14ac:dyDescent="0.2">
      <c r="F3794" s="207"/>
      <c r="G3794" s="208"/>
      <c r="H3794" s="19" t="s">
        <v>1053</v>
      </c>
      <c r="I3794" s="228" t="s">
        <v>2749</v>
      </c>
      <c r="J3794" s="221"/>
      <c r="K3794" s="221"/>
      <c r="L3794" s="221"/>
      <c r="M3794" s="221"/>
      <c r="N3794" s="245"/>
      <c r="O3794" s="231"/>
      <c r="P3794" s="209"/>
      <c r="Q3794" s="210"/>
      <c r="R3794" s="209"/>
      <c r="S3794" s="210"/>
      <c r="T3794" s="211"/>
      <c r="U3794" s="211"/>
      <c r="V3794" s="211"/>
      <c r="W3794" s="212"/>
      <c r="X3794" s="212"/>
      <c r="Y3794" s="212"/>
    </row>
    <row r="3795" spans="6:25" s="71" customFormat="1" ht="6" customHeight="1" outlineLevel="4" x14ac:dyDescent="0.2">
      <c r="F3795" s="207"/>
      <c r="G3795" s="208"/>
      <c r="H3795" s="20"/>
      <c r="I3795" s="212"/>
      <c r="J3795" s="208"/>
      <c r="K3795" s="213"/>
      <c r="L3795" s="214"/>
      <c r="M3795" s="213"/>
      <c r="N3795" s="241"/>
      <c r="O3795" s="214"/>
      <c r="P3795" s="209"/>
      <c r="Q3795" s="210"/>
      <c r="R3795" s="209"/>
      <c r="S3795" s="210"/>
      <c r="T3795" s="211"/>
      <c r="U3795" s="211"/>
      <c r="V3795" s="211"/>
      <c r="W3795" s="212"/>
      <c r="X3795" s="212"/>
      <c r="Y3795" s="212"/>
    </row>
    <row r="3796" spans="6:25" s="205" customFormat="1" ht="24" outlineLevel="4" x14ac:dyDescent="0.2">
      <c r="F3796" s="72">
        <v>389</v>
      </c>
      <c r="G3796" s="73" t="s">
        <v>34</v>
      </c>
      <c r="H3796" s="74" t="s">
        <v>764</v>
      </c>
      <c r="I3796" s="75" t="s">
        <v>2976</v>
      </c>
      <c r="J3796" s="73" t="s">
        <v>15</v>
      </c>
      <c r="K3796" s="76">
        <v>356.45000000000005</v>
      </c>
      <c r="L3796" s="77">
        <v>0</v>
      </c>
      <c r="M3796" s="206">
        <v>356.45000000000005</v>
      </c>
      <c r="N3796" s="232"/>
      <c r="O3796" s="77">
        <f>M3796*N3796</f>
        <v>0</v>
      </c>
      <c r="P3796" s="79">
        <v>9.0000000000000006E-5</v>
      </c>
      <c r="Q3796" s="80">
        <f>M3796*P3796</f>
        <v>3.2080500000000005E-2</v>
      </c>
      <c r="R3796" s="79"/>
      <c r="S3796" s="80">
        <f>M3796*R3796</f>
        <v>0</v>
      </c>
      <c r="T3796" s="78">
        <v>15</v>
      </c>
      <c r="U3796" s="78">
        <f>O3796*(T3796/100)</f>
        <v>0</v>
      </c>
      <c r="V3796" s="78">
        <f>O3796+U3796</f>
        <v>0</v>
      </c>
      <c r="W3796" s="75"/>
      <c r="X3796" s="96" t="s">
        <v>1162</v>
      </c>
      <c r="Y3796" s="96">
        <v>1</v>
      </c>
    </row>
    <row r="3797" spans="6:25" s="71" customFormat="1" ht="45" outlineLevel="4" x14ac:dyDescent="0.2">
      <c r="F3797" s="207"/>
      <c r="G3797" s="208"/>
      <c r="H3797" s="19" t="s">
        <v>1053</v>
      </c>
      <c r="I3797" s="228" t="s">
        <v>3565</v>
      </c>
      <c r="J3797" s="221"/>
      <c r="K3797" s="221"/>
      <c r="L3797" s="221"/>
      <c r="M3797" s="221"/>
      <c r="N3797" s="245"/>
      <c r="O3797" s="231"/>
      <c r="P3797" s="209"/>
      <c r="Q3797" s="210"/>
      <c r="R3797" s="209"/>
      <c r="S3797" s="210"/>
      <c r="T3797" s="211"/>
      <c r="U3797" s="211"/>
      <c r="V3797" s="211"/>
      <c r="W3797" s="212"/>
      <c r="X3797" s="212"/>
      <c r="Y3797" s="212"/>
    </row>
    <row r="3798" spans="6:25" s="71" customFormat="1" ht="6" customHeight="1" outlineLevel="4" x14ac:dyDescent="0.2">
      <c r="F3798" s="207"/>
      <c r="G3798" s="208"/>
      <c r="H3798" s="20"/>
      <c r="I3798" s="212"/>
      <c r="J3798" s="208"/>
      <c r="K3798" s="213"/>
      <c r="L3798" s="214"/>
      <c r="M3798" s="213"/>
      <c r="N3798" s="241"/>
      <c r="O3798" s="214"/>
      <c r="P3798" s="209"/>
      <c r="Q3798" s="210"/>
      <c r="R3798" s="209"/>
      <c r="S3798" s="210"/>
      <c r="T3798" s="211"/>
      <c r="U3798" s="211"/>
      <c r="V3798" s="211"/>
      <c r="W3798" s="212"/>
      <c r="X3798" s="212"/>
      <c r="Y3798" s="212"/>
    </row>
    <row r="3799" spans="6:25" s="81" customFormat="1" ht="11.25" outlineLevel="5" x14ac:dyDescent="0.2">
      <c r="F3799" s="82"/>
      <c r="G3799" s="83"/>
      <c r="H3799" s="21" t="str">
        <f t="shared" ref="H3799:H3806" si="113">IF(AND(H3798&lt;&gt;"Výkaz výměr:",I3798=""),"Výkaz výměr:","")</f>
        <v>Výkaz výměr:</v>
      </c>
      <c r="I3799" s="84" t="s">
        <v>1533</v>
      </c>
      <c r="J3799" s="215"/>
      <c r="L3799" s="85"/>
      <c r="M3799" s="216">
        <v>43.6</v>
      </c>
      <c r="N3799" s="244"/>
      <c r="O3799" s="85"/>
      <c r="P3799" s="86"/>
      <c r="Q3799" s="85"/>
      <c r="R3799" s="85"/>
      <c r="S3799" s="85"/>
      <c r="T3799" s="87" t="s">
        <v>14</v>
      </c>
      <c r="U3799" s="85"/>
      <c r="V3799" s="85"/>
      <c r="W3799" s="88"/>
    </row>
    <row r="3800" spans="6:25" s="81" customFormat="1" ht="11.25" outlineLevel="5" x14ac:dyDescent="0.2">
      <c r="F3800" s="82"/>
      <c r="G3800" s="83"/>
      <c r="H3800" s="21" t="str">
        <f t="shared" si="113"/>
        <v/>
      </c>
      <c r="I3800" s="84" t="s">
        <v>1534</v>
      </c>
      <c r="J3800" s="215"/>
      <c r="L3800" s="85"/>
      <c r="M3800" s="216">
        <v>43.6</v>
      </c>
      <c r="N3800" s="244"/>
      <c r="O3800" s="85"/>
      <c r="P3800" s="86"/>
      <c r="Q3800" s="85"/>
      <c r="R3800" s="85"/>
      <c r="S3800" s="85"/>
      <c r="T3800" s="87" t="s">
        <v>14</v>
      </c>
      <c r="U3800" s="85"/>
      <c r="V3800" s="85"/>
      <c r="W3800" s="88"/>
    </row>
    <row r="3801" spans="6:25" s="81" customFormat="1" ht="11.25" outlineLevel="5" x14ac:dyDescent="0.2">
      <c r="F3801" s="82"/>
      <c r="G3801" s="83"/>
      <c r="H3801" s="21" t="str">
        <f t="shared" si="113"/>
        <v/>
      </c>
      <c r="I3801" s="84" t="s">
        <v>1535</v>
      </c>
      <c r="J3801" s="215"/>
      <c r="L3801" s="85"/>
      <c r="M3801" s="216">
        <v>43.6</v>
      </c>
      <c r="N3801" s="244"/>
      <c r="O3801" s="85"/>
      <c r="P3801" s="86"/>
      <c r="Q3801" s="85"/>
      <c r="R3801" s="85"/>
      <c r="S3801" s="85"/>
      <c r="T3801" s="87" t="s">
        <v>14</v>
      </c>
      <c r="U3801" s="85"/>
      <c r="V3801" s="85"/>
      <c r="W3801" s="88"/>
    </row>
    <row r="3802" spans="6:25" s="81" customFormat="1" ht="11.25" outlineLevel="5" x14ac:dyDescent="0.2">
      <c r="F3802" s="82"/>
      <c r="G3802" s="83"/>
      <c r="H3802" s="21" t="str">
        <f t="shared" si="113"/>
        <v/>
      </c>
      <c r="I3802" s="84" t="s">
        <v>1627</v>
      </c>
      <c r="J3802" s="215"/>
      <c r="L3802" s="85"/>
      <c r="M3802" s="216">
        <v>38.1</v>
      </c>
      <c r="N3802" s="244"/>
      <c r="O3802" s="85"/>
      <c r="P3802" s="86"/>
      <c r="Q3802" s="85"/>
      <c r="R3802" s="85"/>
      <c r="S3802" s="85"/>
      <c r="T3802" s="87" t="s">
        <v>14</v>
      </c>
      <c r="U3802" s="85"/>
      <c r="V3802" s="85"/>
      <c r="W3802" s="88"/>
    </row>
    <row r="3803" spans="6:25" s="81" customFormat="1" ht="11.25" outlineLevel="5" x14ac:dyDescent="0.2">
      <c r="F3803" s="82"/>
      <c r="G3803" s="83"/>
      <c r="H3803" s="21" t="str">
        <f t="shared" si="113"/>
        <v/>
      </c>
      <c r="I3803" s="84" t="s">
        <v>1681</v>
      </c>
      <c r="J3803" s="215"/>
      <c r="L3803" s="85"/>
      <c r="M3803" s="216">
        <v>54.35</v>
      </c>
      <c r="N3803" s="244"/>
      <c r="O3803" s="85"/>
      <c r="P3803" s="86"/>
      <c r="Q3803" s="85"/>
      <c r="R3803" s="85"/>
      <c r="S3803" s="85"/>
      <c r="T3803" s="87" t="s">
        <v>14</v>
      </c>
      <c r="U3803" s="85"/>
      <c r="V3803" s="85"/>
      <c r="W3803" s="88"/>
    </row>
    <row r="3804" spans="6:25" s="81" customFormat="1" ht="11.25" outlineLevel="5" x14ac:dyDescent="0.2">
      <c r="F3804" s="82"/>
      <c r="G3804" s="83"/>
      <c r="H3804" s="21" t="str">
        <f t="shared" si="113"/>
        <v/>
      </c>
      <c r="I3804" s="84" t="s">
        <v>1539</v>
      </c>
      <c r="J3804" s="215"/>
      <c r="L3804" s="85"/>
      <c r="M3804" s="216">
        <v>60.5</v>
      </c>
      <c r="N3804" s="244"/>
      <c r="O3804" s="85"/>
      <c r="P3804" s="86"/>
      <c r="Q3804" s="85"/>
      <c r="R3804" s="85"/>
      <c r="S3804" s="85"/>
      <c r="T3804" s="87" t="s">
        <v>14</v>
      </c>
      <c r="U3804" s="85"/>
      <c r="V3804" s="85"/>
      <c r="W3804" s="88"/>
    </row>
    <row r="3805" spans="6:25" s="81" customFormat="1" ht="11.25" outlineLevel="5" x14ac:dyDescent="0.2">
      <c r="F3805" s="82"/>
      <c r="G3805" s="83"/>
      <c r="H3805" s="21" t="str">
        <f t="shared" si="113"/>
        <v/>
      </c>
      <c r="I3805" s="84" t="s">
        <v>1628</v>
      </c>
      <c r="J3805" s="215"/>
      <c r="L3805" s="85"/>
      <c r="M3805" s="216">
        <v>38.1</v>
      </c>
      <c r="N3805" s="244"/>
      <c r="O3805" s="85"/>
      <c r="P3805" s="86"/>
      <c r="Q3805" s="85"/>
      <c r="R3805" s="85"/>
      <c r="S3805" s="85"/>
      <c r="T3805" s="87" t="s">
        <v>14</v>
      </c>
      <c r="U3805" s="85"/>
      <c r="V3805" s="85"/>
      <c r="W3805" s="88"/>
    </row>
    <row r="3806" spans="6:25" s="81" customFormat="1" ht="11.25" outlineLevel="5" x14ac:dyDescent="0.2">
      <c r="F3806" s="82"/>
      <c r="G3806" s="83"/>
      <c r="H3806" s="21" t="str">
        <f t="shared" si="113"/>
        <v/>
      </c>
      <c r="I3806" s="84" t="s">
        <v>1575</v>
      </c>
      <c r="J3806" s="215"/>
      <c r="L3806" s="85"/>
      <c r="M3806" s="216">
        <v>34.6</v>
      </c>
      <c r="N3806" s="244"/>
      <c r="O3806" s="85"/>
      <c r="P3806" s="86"/>
      <c r="Q3806" s="85"/>
      <c r="R3806" s="85"/>
      <c r="S3806" s="85"/>
      <c r="T3806" s="87" t="s">
        <v>14</v>
      </c>
      <c r="U3806" s="85"/>
      <c r="V3806" s="85"/>
      <c r="W3806" s="88"/>
    </row>
    <row r="3807" spans="6:25" s="205" customFormat="1" ht="12" outlineLevel="4" x14ac:dyDescent="0.2">
      <c r="F3807" s="72">
        <v>390</v>
      </c>
      <c r="G3807" s="73" t="s">
        <v>34</v>
      </c>
      <c r="H3807" s="74" t="s">
        <v>900</v>
      </c>
      <c r="I3807" s="75" t="s">
        <v>2952</v>
      </c>
      <c r="J3807" s="73" t="s">
        <v>1</v>
      </c>
      <c r="K3807" s="76">
        <v>1.35</v>
      </c>
      <c r="L3807" s="77">
        <v>0</v>
      </c>
      <c r="M3807" s="206">
        <v>1.35</v>
      </c>
      <c r="N3807" s="232"/>
      <c r="O3807" s="77">
        <f>M3807*N3807</f>
        <v>0</v>
      </c>
      <c r="P3807" s="79"/>
      <c r="Q3807" s="80">
        <f>M3807*P3807</f>
        <v>0</v>
      </c>
      <c r="R3807" s="79"/>
      <c r="S3807" s="80">
        <f>M3807*R3807</f>
        <v>0</v>
      </c>
      <c r="T3807" s="78">
        <v>15</v>
      </c>
      <c r="U3807" s="78">
        <f>O3807*(T3807/100)</f>
        <v>0</v>
      </c>
      <c r="V3807" s="78">
        <f>O3807+U3807</f>
        <v>0</v>
      </c>
      <c r="W3807" s="75" t="s">
        <v>1942</v>
      </c>
      <c r="X3807" s="96" t="s">
        <v>1162</v>
      </c>
      <c r="Y3807" s="96">
        <v>1</v>
      </c>
    </row>
    <row r="3808" spans="6:25" s="71" customFormat="1" ht="56.25" outlineLevel="4" x14ac:dyDescent="0.2">
      <c r="F3808" s="207"/>
      <c r="G3808" s="208"/>
      <c r="H3808" s="19" t="s">
        <v>1053</v>
      </c>
      <c r="I3808" s="228" t="s">
        <v>3529</v>
      </c>
      <c r="J3808" s="221"/>
      <c r="K3808" s="221"/>
      <c r="L3808" s="221"/>
      <c r="M3808" s="221"/>
      <c r="N3808" s="245"/>
      <c r="O3808" s="231"/>
      <c r="P3808" s="209"/>
      <c r="Q3808" s="210"/>
      <c r="R3808" s="209"/>
      <c r="S3808" s="210"/>
      <c r="T3808" s="211"/>
      <c r="U3808" s="211"/>
      <c r="V3808" s="211"/>
      <c r="W3808" s="212"/>
      <c r="X3808" s="212"/>
      <c r="Y3808" s="212"/>
    </row>
    <row r="3809" spans="6:25" s="71" customFormat="1" ht="6" customHeight="1" outlineLevel="4" x14ac:dyDescent="0.2">
      <c r="F3809" s="207"/>
      <c r="G3809" s="208"/>
      <c r="H3809" s="20"/>
      <c r="I3809" s="212"/>
      <c r="J3809" s="208"/>
      <c r="K3809" s="213"/>
      <c r="L3809" s="214"/>
      <c r="M3809" s="213"/>
      <c r="N3809" s="241"/>
      <c r="O3809" s="214"/>
      <c r="P3809" s="209"/>
      <c r="Q3809" s="210"/>
      <c r="R3809" s="209"/>
      <c r="S3809" s="210"/>
      <c r="T3809" s="211"/>
      <c r="U3809" s="211"/>
      <c r="V3809" s="211"/>
      <c r="W3809" s="212"/>
      <c r="X3809" s="212"/>
      <c r="Y3809" s="212"/>
    </row>
    <row r="3810" spans="6:25" s="205" customFormat="1" ht="12" outlineLevel="4" x14ac:dyDescent="0.2">
      <c r="F3810" s="72">
        <v>391</v>
      </c>
      <c r="G3810" s="73" t="s">
        <v>34</v>
      </c>
      <c r="H3810" s="74" t="s">
        <v>902</v>
      </c>
      <c r="I3810" s="75" t="s">
        <v>2924</v>
      </c>
      <c r="J3810" s="73" t="s">
        <v>1</v>
      </c>
      <c r="K3810" s="76">
        <v>1.02</v>
      </c>
      <c r="L3810" s="77">
        <v>0</v>
      </c>
      <c r="M3810" s="206">
        <v>1.02</v>
      </c>
      <c r="N3810" s="232"/>
      <c r="O3810" s="77">
        <f>M3810*N3810</f>
        <v>0</v>
      </c>
      <c r="P3810" s="79"/>
      <c r="Q3810" s="80">
        <f>M3810*P3810</f>
        <v>0</v>
      </c>
      <c r="R3810" s="79"/>
      <c r="S3810" s="80">
        <f>M3810*R3810</f>
        <v>0</v>
      </c>
      <c r="T3810" s="78">
        <v>15</v>
      </c>
      <c r="U3810" s="78">
        <f>O3810*(T3810/100)</f>
        <v>0</v>
      </c>
      <c r="V3810" s="78">
        <f>O3810+U3810</f>
        <v>0</v>
      </c>
      <c r="W3810" s="75" t="s">
        <v>1942</v>
      </c>
      <c r="X3810" s="96" t="s">
        <v>1162</v>
      </c>
      <c r="Y3810" s="96">
        <v>1</v>
      </c>
    </row>
    <row r="3811" spans="6:25" s="71" customFormat="1" ht="56.25" outlineLevel="4" x14ac:dyDescent="0.2">
      <c r="F3811" s="207"/>
      <c r="G3811" s="208"/>
      <c r="H3811" s="19" t="s">
        <v>1053</v>
      </c>
      <c r="I3811" s="228" t="s">
        <v>3597</v>
      </c>
      <c r="J3811" s="221"/>
      <c r="K3811" s="221"/>
      <c r="L3811" s="221"/>
      <c r="M3811" s="221"/>
      <c r="N3811" s="245"/>
      <c r="O3811" s="231"/>
      <c r="P3811" s="209"/>
      <c r="Q3811" s="210"/>
      <c r="R3811" s="209"/>
      <c r="S3811" s="210"/>
      <c r="T3811" s="211"/>
      <c r="U3811" s="211"/>
      <c r="V3811" s="211"/>
      <c r="W3811" s="212"/>
      <c r="X3811" s="212"/>
      <c r="Y3811" s="212"/>
    </row>
    <row r="3812" spans="6:25" s="71" customFormat="1" ht="6" customHeight="1" outlineLevel="4" x14ac:dyDescent="0.2">
      <c r="F3812" s="207"/>
      <c r="G3812" s="208"/>
      <c r="H3812" s="20"/>
      <c r="I3812" s="212"/>
      <c r="J3812" s="208"/>
      <c r="K3812" s="213"/>
      <c r="L3812" s="214"/>
      <c r="M3812" s="213"/>
      <c r="N3812" s="241"/>
      <c r="O3812" s="214"/>
      <c r="P3812" s="209"/>
      <c r="Q3812" s="210"/>
      <c r="R3812" s="209"/>
      <c r="S3812" s="210"/>
      <c r="T3812" s="211"/>
      <c r="U3812" s="211"/>
      <c r="V3812" s="211"/>
      <c r="W3812" s="212"/>
      <c r="X3812" s="212"/>
      <c r="Y3812" s="212"/>
    </row>
    <row r="3813" spans="6:25" s="6" customFormat="1" ht="12.75" customHeight="1" outlineLevel="4" x14ac:dyDescent="0.2">
      <c r="F3813" s="7"/>
      <c r="G3813" s="8"/>
      <c r="H3813" s="8"/>
      <c r="I3813" s="217"/>
      <c r="J3813" s="218"/>
      <c r="K3813" s="219"/>
      <c r="L3813" s="220"/>
      <c r="M3813" s="219"/>
      <c r="N3813" s="242"/>
      <c r="O3813" s="11"/>
      <c r="P3813" s="12"/>
      <c r="Q3813" s="11"/>
      <c r="R3813" s="11"/>
      <c r="S3813" s="11"/>
      <c r="T3813" s="5" t="s">
        <v>14</v>
      </c>
      <c r="U3813" s="11"/>
      <c r="V3813" s="11"/>
      <c r="W3813" s="11"/>
    </row>
    <row r="3814" spans="6:25" s="60" customFormat="1" ht="16.5" customHeight="1" outlineLevel="3" x14ac:dyDescent="0.2">
      <c r="F3814" s="61"/>
      <c r="G3814" s="62"/>
      <c r="H3814" s="63"/>
      <c r="I3814" s="227" t="s">
        <v>3704</v>
      </c>
      <c r="J3814" s="62"/>
      <c r="K3814" s="64"/>
      <c r="L3814" s="65"/>
      <c r="M3814" s="64"/>
      <c r="N3814" s="239"/>
      <c r="O3814" s="65">
        <f>SUBTOTAL(9,O3815:O3834)</f>
        <v>0</v>
      </c>
      <c r="P3814" s="67"/>
      <c r="Q3814" s="68">
        <f>SUBTOTAL(9,Q3815:Q3834)</f>
        <v>0.764544</v>
      </c>
      <c r="R3814" s="65"/>
      <c r="S3814" s="68">
        <f>SUBTOTAL(9,S3815:S3834)</f>
        <v>0</v>
      </c>
      <c r="T3814" s="69" t="s">
        <v>14</v>
      </c>
      <c r="U3814" s="66">
        <f>SUBTOTAL(9,U3815:U3834)</f>
        <v>0</v>
      </c>
      <c r="V3814" s="66">
        <f>SUBTOTAL(9,V3815:V3834)</f>
        <v>0</v>
      </c>
      <c r="W3814" s="70"/>
      <c r="Y3814" s="66">
        <f>SUBTOTAL(9,Y3815:Y3834)</f>
        <v>4</v>
      </c>
    </row>
    <row r="3815" spans="6:25" s="205" customFormat="1" ht="24" outlineLevel="4" x14ac:dyDescent="0.2">
      <c r="F3815" s="72">
        <v>392</v>
      </c>
      <c r="G3815" s="73" t="s">
        <v>34</v>
      </c>
      <c r="H3815" s="74" t="s">
        <v>788</v>
      </c>
      <c r="I3815" s="75" t="s">
        <v>3105</v>
      </c>
      <c r="J3815" s="73" t="s">
        <v>38</v>
      </c>
      <c r="K3815" s="76">
        <v>7.68</v>
      </c>
      <c r="L3815" s="77">
        <v>0</v>
      </c>
      <c r="M3815" s="206">
        <v>7.68</v>
      </c>
      <c r="N3815" s="232"/>
      <c r="O3815" s="77">
        <f>M3815*N3815</f>
        <v>0</v>
      </c>
      <c r="P3815" s="79">
        <v>1.0449999999999999E-2</v>
      </c>
      <c r="Q3815" s="80">
        <f>M3815*P3815</f>
        <v>8.0255999999999994E-2</v>
      </c>
      <c r="R3815" s="79"/>
      <c r="S3815" s="80">
        <f>M3815*R3815</f>
        <v>0</v>
      </c>
      <c r="T3815" s="78">
        <v>15</v>
      </c>
      <c r="U3815" s="78">
        <f>O3815*(T3815/100)</f>
        <v>0</v>
      </c>
      <c r="V3815" s="78">
        <f>O3815+U3815</f>
        <v>0</v>
      </c>
      <c r="W3815" s="75"/>
      <c r="X3815" s="96" t="s">
        <v>1162</v>
      </c>
      <c r="Y3815" s="96">
        <v>1</v>
      </c>
    </row>
    <row r="3816" spans="6:25" s="71" customFormat="1" ht="56.25" outlineLevel="4" x14ac:dyDescent="0.2">
      <c r="F3816" s="207"/>
      <c r="G3816" s="208"/>
      <c r="H3816" s="19" t="s">
        <v>1053</v>
      </c>
      <c r="I3816" s="228" t="s">
        <v>3603</v>
      </c>
      <c r="J3816" s="221"/>
      <c r="K3816" s="221"/>
      <c r="L3816" s="221"/>
      <c r="M3816" s="221"/>
      <c r="N3816" s="245"/>
      <c r="O3816" s="231"/>
      <c r="P3816" s="209"/>
      <c r="Q3816" s="210"/>
      <c r="R3816" s="209"/>
      <c r="S3816" s="210"/>
      <c r="T3816" s="211"/>
      <c r="U3816" s="211"/>
      <c r="V3816" s="211"/>
      <c r="W3816" s="212"/>
      <c r="X3816" s="212"/>
      <c r="Y3816" s="212"/>
    </row>
    <row r="3817" spans="6:25" s="71" customFormat="1" ht="6" customHeight="1" outlineLevel="4" x14ac:dyDescent="0.2">
      <c r="F3817" s="207"/>
      <c r="G3817" s="208"/>
      <c r="H3817" s="20"/>
      <c r="I3817" s="212"/>
      <c r="J3817" s="208"/>
      <c r="K3817" s="213"/>
      <c r="L3817" s="214"/>
      <c r="M3817" s="213"/>
      <c r="N3817" s="241"/>
      <c r="O3817" s="214"/>
      <c r="P3817" s="209"/>
      <c r="Q3817" s="210"/>
      <c r="R3817" s="209"/>
      <c r="S3817" s="210"/>
      <c r="T3817" s="211"/>
      <c r="U3817" s="211"/>
      <c r="V3817" s="211"/>
      <c r="W3817" s="212"/>
      <c r="X3817" s="212"/>
      <c r="Y3817" s="212"/>
    </row>
    <row r="3818" spans="6:25" s="81" customFormat="1" ht="11.25" outlineLevel="5" x14ac:dyDescent="0.2">
      <c r="F3818" s="82"/>
      <c r="G3818" s="83"/>
      <c r="H3818" s="21" t="str">
        <f>IF(AND(H3817&lt;&gt;"Výkaz výměr:",I3817=""),"Výkaz výměr:","")</f>
        <v>Výkaz výměr:</v>
      </c>
      <c r="I3818" s="84" t="s">
        <v>2302</v>
      </c>
      <c r="J3818" s="215"/>
      <c r="L3818" s="85"/>
      <c r="M3818" s="216">
        <v>0</v>
      </c>
      <c r="N3818" s="244"/>
      <c r="O3818" s="85"/>
      <c r="P3818" s="86"/>
      <c r="Q3818" s="85"/>
      <c r="R3818" s="85"/>
      <c r="S3818" s="85"/>
      <c r="T3818" s="87" t="s">
        <v>14</v>
      </c>
      <c r="U3818" s="85"/>
      <c r="V3818" s="85"/>
      <c r="W3818" s="88"/>
    </row>
    <row r="3819" spans="6:25" s="81" customFormat="1" ht="11.25" outlineLevel="5" x14ac:dyDescent="0.2">
      <c r="F3819" s="82"/>
      <c r="G3819" s="83"/>
      <c r="H3819" s="21" t="str">
        <f>IF(AND(H3818&lt;&gt;"Výkaz výměr:",I3818=""),"Výkaz výměr:","")</f>
        <v/>
      </c>
      <c r="I3819" s="84" t="s">
        <v>1064</v>
      </c>
      <c r="J3819" s="215"/>
      <c r="L3819" s="85"/>
      <c r="M3819" s="216">
        <v>0</v>
      </c>
      <c r="N3819" s="244"/>
      <c r="O3819" s="85"/>
      <c r="P3819" s="86"/>
      <c r="Q3819" s="85"/>
      <c r="R3819" s="85"/>
      <c r="S3819" s="85"/>
      <c r="T3819" s="87" t="s">
        <v>14</v>
      </c>
      <c r="U3819" s="85"/>
      <c r="V3819" s="85"/>
      <c r="W3819" s="88"/>
    </row>
    <row r="3820" spans="6:25" s="81" customFormat="1" ht="11.25" outlineLevel="5" x14ac:dyDescent="0.2">
      <c r="F3820" s="82"/>
      <c r="G3820" s="83"/>
      <c r="H3820" s="21" t="str">
        <f>IF(AND(H3819&lt;&gt;"Výkaz výměr:",I3819=""),"Výkaz výměr:","")</f>
        <v/>
      </c>
      <c r="I3820" s="84" t="s">
        <v>1249</v>
      </c>
      <c r="J3820" s="215"/>
      <c r="L3820" s="85"/>
      <c r="M3820" s="216">
        <v>3.84</v>
      </c>
      <c r="N3820" s="244"/>
      <c r="O3820" s="85"/>
      <c r="P3820" s="86"/>
      <c r="Q3820" s="85"/>
      <c r="R3820" s="85"/>
      <c r="S3820" s="85"/>
      <c r="T3820" s="87" t="s">
        <v>14</v>
      </c>
      <c r="U3820" s="85"/>
      <c r="V3820" s="85"/>
      <c r="W3820" s="88"/>
    </row>
    <row r="3821" spans="6:25" s="81" customFormat="1" ht="11.25" outlineLevel="5" x14ac:dyDescent="0.2">
      <c r="F3821" s="82"/>
      <c r="G3821" s="83"/>
      <c r="H3821" s="21" t="str">
        <f>IF(AND(H3820&lt;&gt;"Výkaz výměr:",I3820=""),"Výkaz výměr:","")</f>
        <v/>
      </c>
      <c r="I3821" s="84" t="s">
        <v>1065</v>
      </c>
      <c r="J3821" s="215"/>
      <c r="L3821" s="85"/>
      <c r="M3821" s="216">
        <v>0</v>
      </c>
      <c r="N3821" s="244"/>
      <c r="O3821" s="85"/>
      <c r="P3821" s="86"/>
      <c r="Q3821" s="85"/>
      <c r="R3821" s="85"/>
      <c r="S3821" s="85"/>
      <c r="T3821" s="87" t="s">
        <v>14</v>
      </c>
      <c r="U3821" s="85"/>
      <c r="V3821" s="85"/>
      <c r="W3821" s="88"/>
    </row>
    <row r="3822" spans="6:25" s="81" customFormat="1" ht="11.25" outlineLevel="5" x14ac:dyDescent="0.2">
      <c r="F3822" s="82"/>
      <c r="G3822" s="83"/>
      <c r="H3822" s="21" t="str">
        <f>IF(AND(H3821&lt;&gt;"Výkaz výměr:",I3821=""),"Výkaz výměr:","")</f>
        <v/>
      </c>
      <c r="I3822" s="84" t="s">
        <v>1249</v>
      </c>
      <c r="J3822" s="215"/>
      <c r="L3822" s="85"/>
      <c r="M3822" s="216">
        <v>3.84</v>
      </c>
      <c r="N3822" s="244"/>
      <c r="O3822" s="85"/>
      <c r="P3822" s="86"/>
      <c r="Q3822" s="85"/>
      <c r="R3822" s="85"/>
      <c r="S3822" s="85"/>
      <c r="T3822" s="87" t="s">
        <v>14</v>
      </c>
      <c r="U3822" s="85"/>
      <c r="V3822" s="85"/>
      <c r="W3822" s="88"/>
    </row>
    <row r="3823" spans="6:25" s="205" customFormat="1" ht="12" outlineLevel="4" x14ac:dyDescent="0.2">
      <c r="F3823" s="72">
        <v>393</v>
      </c>
      <c r="G3823" s="73" t="s">
        <v>13</v>
      </c>
      <c r="H3823" s="74" t="s">
        <v>391</v>
      </c>
      <c r="I3823" s="75" t="s">
        <v>2578</v>
      </c>
      <c r="J3823" s="73" t="s">
        <v>38</v>
      </c>
      <c r="K3823" s="76">
        <v>7.68</v>
      </c>
      <c r="L3823" s="77">
        <v>10</v>
      </c>
      <c r="M3823" s="206">
        <v>8.4480000000000004</v>
      </c>
      <c r="N3823" s="232"/>
      <c r="O3823" s="77">
        <f>M3823*N3823</f>
        <v>0</v>
      </c>
      <c r="P3823" s="79">
        <v>8.1000000000000003E-2</v>
      </c>
      <c r="Q3823" s="80">
        <f>M3823*P3823</f>
        <v>0.68428800000000001</v>
      </c>
      <c r="R3823" s="79"/>
      <c r="S3823" s="80">
        <f>M3823*R3823</f>
        <v>0</v>
      </c>
      <c r="T3823" s="78">
        <v>15</v>
      </c>
      <c r="U3823" s="78">
        <f>O3823*(T3823/100)</f>
        <v>0</v>
      </c>
      <c r="V3823" s="78">
        <f>O3823+U3823</f>
        <v>0</v>
      </c>
      <c r="W3823" s="75"/>
      <c r="X3823" s="96" t="s">
        <v>1162</v>
      </c>
      <c r="Y3823" s="96">
        <v>1</v>
      </c>
    </row>
    <row r="3824" spans="6:25" s="71" customFormat="1" ht="12" outlineLevel="4" x14ac:dyDescent="0.2">
      <c r="F3824" s="207"/>
      <c r="G3824" s="208"/>
      <c r="H3824" s="19" t="s">
        <v>1053</v>
      </c>
      <c r="I3824" s="228" t="s">
        <v>2578</v>
      </c>
      <c r="J3824" s="221"/>
      <c r="K3824" s="221"/>
      <c r="L3824" s="221"/>
      <c r="M3824" s="221"/>
      <c r="N3824" s="245"/>
      <c r="O3824" s="231"/>
      <c r="P3824" s="209"/>
      <c r="Q3824" s="210"/>
      <c r="R3824" s="209"/>
      <c r="S3824" s="210"/>
      <c r="T3824" s="211"/>
      <c r="U3824" s="211"/>
      <c r="V3824" s="211"/>
      <c r="W3824" s="212"/>
      <c r="X3824" s="212"/>
      <c r="Y3824" s="212"/>
    </row>
    <row r="3825" spans="6:25" s="71" customFormat="1" ht="6" customHeight="1" outlineLevel="4" x14ac:dyDescent="0.2">
      <c r="F3825" s="207"/>
      <c r="G3825" s="208"/>
      <c r="H3825" s="20"/>
      <c r="I3825" s="212"/>
      <c r="J3825" s="208"/>
      <c r="K3825" s="213"/>
      <c r="L3825" s="214"/>
      <c r="M3825" s="213"/>
      <c r="N3825" s="241"/>
      <c r="O3825" s="214"/>
      <c r="P3825" s="209"/>
      <c r="Q3825" s="210"/>
      <c r="R3825" s="209"/>
      <c r="S3825" s="210"/>
      <c r="T3825" s="211"/>
      <c r="U3825" s="211"/>
      <c r="V3825" s="211"/>
      <c r="W3825" s="212"/>
      <c r="X3825" s="212"/>
      <c r="Y3825" s="212"/>
    </row>
    <row r="3826" spans="6:25" s="81" customFormat="1" ht="11.25" outlineLevel="5" x14ac:dyDescent="0.2">
      <c r="F3826" s="82"/>
      <c r="G3826" s="83"/>
      <c r="H3826" s="21" t="str">
        <f>IF(AND(H3825&lt;&gt;"Výkaz výměr:",I3825=""),"Výkaz výměr:","")</f>
        <v>Výkaz výměr:</v>
      </c>
      <c r="I3826" s="84" t="s">
        <v>2675</v>
      </c>
      <c r="J3826" s="215"/>
      <c r="L3826" s="85"/>
      <c r="M3826" s="216">
        <v>0</v>
      </c>
      <c r="N3826" s="244"/>
      <c r="O3826" s="85"/>
      <c r="P3826" s="86"/>
      <c r="Q3826" s="85"/>
      <c r="R3826" s="85"/>
      <c r="S3826" s="85"/>
      <c r="T3826" s="87" t="s">
        <v>14</v>
      </c>
      <c r="U3826" s="85"/>
      <c r="V3826" s="85"/>
      <c r="W3826" s="88"/>
    </row>
    <row r="3827" spans="6:25" s="81" customFormat="1" ht="11.25" outlineLevel="5" x14ac:dyDescent="0.2">
      <c r="F3827" s="82"/>
      <c r="G3827" s="83"/>
      <c r="H3827" s="21" t="str">
        <f>IF(AND(H3826&lt;&gt;"Výkaz výměr:",I3826=""),"Výkaz výměr:","")</f>
        <v/>
      </c>
      <c r="I3827" s="84" t="s">
        <v>144</v>
      </c>
      <c r="J3827" s="215"/>
      <c r="L3827" s="85"/>
      <c r="M3827" s="216">
        <v>7.68</v>
      </c>
      <c r="N3827" s="244"/>
      <c r="O3827" s="85"/>
      <c r="P3827" s="86"/>
      <c r="Q3827" s="85"/>
      <c r="R3827" s="85"/>
      <c r="S3827" s="85"/>
      <c r="T3827" s="87" t="s">
        <v>14</v>
      </c>
      <c r="U3827" s="85"/>
      <c r="V3827" s="85"/>
      <c r="W3827" s="88"/>
    </row>
    <row r="3828" spans="6:25" s="205" customFormat="1" ht="12" outlineLevel="4" x14ac:dyDescent="0.2">
      <c r="F3828" s="72">
        <v>394</v>
      </c>
      <c r="G3828" s="73" t="s">
        <v>34</v>
      </c>
      <c r="H3828" s="74" t="s">
        <v>904</v>
      </c>
      <c r="I3828" s="75" t="s">
        <v>2837</v>
      </c>
      <c r="J3828" s="73" t="s">
        <v>16</v>
      </c>
      <c r="K3828" s="76">
        <v>0.764544</v>
      </c>
      <c r="L3828" s="77">
        <v>0</v>
      </c>
      <c r="M3828" s="206">
        <v>0.764544</v>
      </c>
      <c r="N3828" s="232"/>
      <c r="O3828" s="77">
        <f>M3828*N3828</f>
        <v>0</v>
      </c>
      <c r="P3828" s="79"/>
      <c r="Q3828" s="80">
        <f>M3828*P3828</f>
        <v>0</v>
      </c>
      <c r="R3828" s="79"/>
      <c r="S3828" s="80">
        <f>M3828*R3828</f>
        <v>0</v>
      </c>
      <c r="T3828" s="78">
        <v>15</v>
      </c>
      <c r="U3828" s="78">
        <f>O3828*(T3828/100)</f>
        <v>0</v>
      </c>
      <c r="V3828" s="78">
        <f>O3828+U3828</f>
        <v>0</v>
      </c>
      <c r="W3828" s="75" t="s">
        <v>1942</v>
      </c>
      <c r="X3828" s="96" t="s">
        <v>1162</v>
      </c>
      <c r="Y3828" s="96">
        <v>1</v>
      </c>
    </row>
    <row r="3829" spans="6:25" s="71" customFormat="1" ht="56.25" outlineLevel="4" x14ac:dyDescent="0.2">
      <c r="F3829" s="207"/>
      <c r="G3829" s="208"/>
      <c r="H3829" s="19" t="s">
        <v>1053</v>
      </c>
      <c r="I3829" s="228" t="s">
        <v>3535</v>
      </c>
      <c r="J3829" s="221"/>
      <c r="K3829" s="221"/>
      <c r="L3829" s="221"/>
      <c r="M3829" s="221"/>
      <c r="N3829" s="245"/>
      <c r="O3829" s="231"/>
      <c r="P3829" s="209"/>
      <c r="Q3829" s="210"/>
      <c r="R3829" s="209"/>
      <c r="S3829" s="210"/>
      <c r="T3829" s="211"/>
      <c r="U3829" s="211"/>
      <c r="V3829" s="211"/>
      <c r="W3829" s="212"/>
      <c r="X3829" s="212"/>
      <c r="Y3829" s="212"/>
    </row>
    <row r="3830" spans="6:25" s="71" customFormat="1" ht="6" customHeight="1" outlineLevel="4" x14ac:dyDescent="0.2">
      <c r="F3830" s="207"/>
      <c r="G3830" s="208"/>
      <c r="H3830" s="20"/>
      <c r="I3830" s="212"/>
      <c r="J3830" s="208"/>
      <c r="K3830" s="213"/>
      <c r="L3830" s="214"/>
      <c r="M3830" s="213"/>
      <c r="N3830" s="241"/>
      <c r="O3830" s="214"/>
      <c r="P3830" s="209"/>
      <c r="Q3830" s="210"/>
      <c r="R3830" s="209"/>
      <c r="S3830" s="210"/>
      <c r="T3830" s="211"/>
      <c r="U3830" s="211"/>
      <c r="V3830" s="211"/>
      <c r="W3830" s="212"/>
      <c r="X3830" s="212"/>
      <c r="Y3830" s="212"/>
    </row>
    <row r="3831" spans="6:25" s="205" customFormat="1" ht="12" outlineLevel="4" x14ac:dyDescent="0.2">
      <c r="F3831" s="72">
        <v>395</v>
      </c>
      <c r="G3831" s="73" t="s">
        <v>34</v>
      </c>
      <c r="H3831" s="74" t="s">
        <v>905</v>
      </c>
      <c r="I3831" s="75" t="s">
        <v>2898</v>
      </c>
      <c r="J3831" s="73" t="s">
        <v>16</v>
      </c>
      <c r="K3831" s="76">
        <v>0.764544</v>
      </c>
      <c r="L3831" s="77">
        <v>0</v>
      </c>
      <c r="M3831" s="206">
        <v>0.764544</v>
      </c>
      <c r="N3831" s="232"/>
      <c r="O3831" s="77">
        <f>M3831*N3831</f>
        <v>0</v>
      </c>
      <c r="P3831" s="79"/>
      <c r="Q3831" s="80">
        <f>M3831*P3831</f>
        <v>0</v>
      </c>
      <c r="R3831" s="79"/>
      <c r="S3831" s="80">
        <f>M3831*R3831</f>
        <v>0</v>
      </c>
      <c r="T3831" s="78">
        <v>15</v>
      </c>
      <c r="U3831" s="78">
        <f>O3831*(T3831/100)</f>
        <v>0</v>
      </c>
      <c r="V3831" s="78">
        <f>O3831+U3831</f>
        <v>0</v>
      </c>
      <c r="W3831" s="75" t="s">
        <v>1942</v>
      </c>
      <c r="X3831" s="96" t="s">
        <v>1162</v>
      </c>
      <c r="Y3831" s="96">
        <v>1</v>
      </c>
    </row>
    <row r="3832" spans="6:25" s="71" customFormat="1" ht="56.25" outlineLevel="4" x14ac:dyDescent="0.2">
      <c r="F3832" s="207"/>
      <c r="G3832" s="208"/>
      <c r="H3832" s="19" t="s">
        <v>1053</v>
      </c>
      <c r="I3832" s="228" t="s">
        <v>3599</v>
      </c>
      <c r="J3832" s="221"/>
      <c r="K3832" s="221"/>
      <c r="L3832" s="221"/>
      <c r="M3832" s="221"/>
      <c r="N3832" s="245"/>
      <c r="O3832" s="231"/>
      <c r="P3832" s="209"/>
      <c r="Q3832" s="210"/>
      <c r="R3832" s="209"/>
      <c r="S3832" s="210"/>
      <c r="T3832" s="211"/>
      <c r="U3832" s="211"/>
      <c r="V3832" s="211"/>
      <c r="W3832" s="212"/>
      <c r="X3832" s="212"/>
      <c r="Y3832" s="212"/>
    </row>
    <row r="3833" spans="6:25" s="71" customFormat="1" ht="6" customHeight="1" outlineLevel="4" x14ac:dyDescent="0.2">
      <c r="F3833" s="207"/>
      <c r="G3833" s="208"/>
      <c r="H3833" s="20"/>
      <c r="I3833" s="212"/>
      <c r="J3833" s="208"/>
      <c r="K3833" s="213"/>
      <c r="L3833" s="214"/>
      <c r="M3833" s="213"/>
      <c r="N3833" s="241"/>
      <c r="O3833" s="214"/>
      <c r="P3833" s="209"/>
      <c r="Q3833" s="210"/>
      <c r="R3833" s="209"/>
      <c r="S3833" s="210"/>
      <c r="T3833" s="211"/>
      <c r="U3833" s="211"/>
      <c r="V3833" s="211"/>
      <c r="W3833" s="212"/>
      <c r="X3833" s="212"/>
      <c r="Y3833" s="212"/>
    </row>
    <row r="3834" spans="6:25" s="6" customFormat="1" ht="12.75" customHeight="1" outlineLevel="4" x14ac:dyDescent="0.2">
      <c r="F3834" s="7"/>
      <c r="G3834" s="8"/>
      <c r="H3834" s="8"/>
      <c r="I3834" s="217"/>
      <c r="J3834" s="218"/>
      <c r="K3834" s="219"/>
      <c r="L3834" s="220"/>
      <c r="M3834" s="219"/>
      <c r="N3834" s="242"/>
      <c r="O3834" s="11"/>
      <c r="P3834" s="12"/>
      <c r="Q3834" s="11"/>
      <c r="R3834" s="11"/>
      <c r="S3834" s="11"/>
      <c r="T3834" s="5" t="s">
        <v>14</v>
      </c>
      <c r="U3834" s="11"/>
      <c r="V3834" s="11"/>
      <c r="W3834" s="11"/>
    </row>
    <row r="3835" spans="6:25" s="60" customFormat="1" ht="16.5" customHeight="1" outlineLevel="3" x14ac:dyDescent="0.2">
      <c r="F3835" s="61"/>
      <c r="G3835" s="62"/>
      <c r="H3835" s="63"/>
      <c r="I3835" s="227" t="s">
        <v>3705</v>
      </c>
      <c r="J3835" s="62"/>
      <c r="K3835" s="64"/>
      <c r="L3835" s="65"/>
      <c r="M3835" s="64"/>
      <c r="N3835" s="239"/>
      <c r="O3835" s="65">
        <f>SUBTOTAL(9,O3836:O3930)</f>
        <v>0</v>
      </c>
      <c r="P3835" s="67"/>
      <c r="Q3835" s="68">
        <f>SUBTOTAL(9,Q3836:Q3930)</f>
        <v>3.4425125000000003</v>
      </c>
      <c r="R3835" s="65"/>
      <c r="S3835" s="68">
        <f>SUBTOTAL(9,S3836:S3930)</f>
        <v>0</v>
      </c>
      <c r="T3835" s="69" t="s">
        <v>14</v>
      </c>
      <c r="U3835" s="66">
        <f>SUBTOTAL(9,U3836:U3930)</f>
        <v>0</v>
      </c>
      <c r="V3835" s="66">
        <f>SUBTOTAL(9,V3836:V3930)</f>
        <v>0</v>
      </c>
      <c r="W3835" s="70"/>
      <c r="Y3835" s="66">
        <f>SUBTOTAL(9,Y3836:Y3930)</f>
        <v>11</v>
      </c>
    </row>
    <row r="3836" spans="6:25" s="205" customFormat="1" ht="24" outlineLevel="4" x14ac:dyDescent="0.2">
      <c r="F3836" s="72">
        <v>396</v>
      </c>
      <c r="G3836" s="73" t="s">
        <v>34</v>
      </c>
      <c r="H3836" s="74" t="s">
        <v>797</v>
      </c>
      <c r="I3836" s="75" t="s">
        <v>3194</v>
      </c>
      <c r="J3836" s="73" t="s">
        <v>38</v>
      </c>
      <c r="K3836" s="76">
        <v>1469.172</v>
      </c>
      <c r="L3836" s="77">
        <v>0</v>
      </c>
      <c r="M3836" s="206">
        <v>1469.172</v>
      </c>
      <c r="N3836" s="232"/>
      <c r="O3836" s="77">
        <f>M3836*N3836</f>
        <v>0</v>
      </c>
      <c r="P3836" s="79"/>
      <c r="Q3836" s="80">
        <f>M3836*P3836</f>
        <v>0</v>
      </c>
      <c r="R3836" s="79"/>
      <c r="S3836" s="80">
        <f>M3836*R3836</f>
        <v>0</v>
      </c>
      <c r="T3836" s="78">
        <v>15</v>
      </c>
      <c r="U3836" s="78">
        <f>O3836*(T3836/100)</f>
        <v>0</v>
      </c>
      <c r="V3836" s="78">
        <f>O3836+U3836</f>
        <v>0</v>
      </c>
      <c r="W3836" s="75"/>
      <c r="X3836" s="96" t="s">
        <v>1162</v>
      </c>
      <c r="Y3836" s="96">
        <v>1</v>
      </c>
    </row>
    <row r="3837" spans="6:25" s="71" customFormat="1" ht="56.25" outlineLevel="4" x14ac:dyDescent="0.2">
      <c r="F3837" s="207"/>
      <c r="G3837" s="208"/>
      <c r="H3837" s="19" t="s">
        <v>1053</v>
      </c>
      <c r="I3837" s="228" t="s">
        <v>3428</v>
      </c>
      <c r="J3837" s="221"/>
      <c r="K3837" s="221"/>
      <c r="L3837" s="221"/>
      <c r="M3837" s="221"/>
      <c r="N3837" s="245"/>
      <c r="O3837" s="231"/>
      <c r="P3837" s="209"/>
      <c r="Q3837" s="210"/>
      <c r="R3837" s="209"/>
      <c r="S3837" s="210"/>
      <c r="T3837" s="211"/>
      <c r="U3837" s="211"/>
      <c r="V3837" s="211"/>
      <c r="W3837" s="212"/>
      <c r="X3837" s="212"/>
      <c r="Y3837" s="212"/>
    </row>
    <row r="3838" spans="6:25" s="71" customFormat="1" ht="6" customHeight="1" outlineLevel="4" x14ac:dyDescent="0.2">
      <c r="F3838" s="207"/>
      <c r="G3838" s="208"/>
      <c r="H3838" s="20"/>
      <c r="I3838" s="212"/>
      <c r="J3838" s="208"/>
      <c r="K3838" s="213"/>
      <c r="L3838" s="214"/>
      <c r="M3838" s="213"/>
      <c r="N3838" s="241"/>
      <c r="O3838" s="214"/>
      <c r="P3838" s="209"/>
      <c r="Q3838" s="210"/>
      <c r="R3838" s="209"/>
      <c r="S3838" s="210"/>
      <c r="T3838" s="211"/>
      <c r="U3838" s="211"/>
      <c r="V3838" s="211"/>
      <c r="W3838" s="212"/>
      <c r="X3838" s="212"/>
      <c r="Y3838" s="212"/>
    </row>
    <row r="3839" spans="6:25" s="81" customFormat="1" ht="11.25" outlineLevel="5" x14ac:dyDescent="0.2">
      <c r="F3839" s="82"/>
      <c r="G3839" s="83"/>
      <c r="H3839" s="21" t="str">
        <f t="shared" ref="H3839:H3845" si="114">IF(AND(H3838&lt;&gt;"Výkaz výměr:",I3838=""),"Výkaz výměr:","")</f>
        <v>Výkaz výměr:</v>
      </c>
      <c r="I3839" s="84" t="s">
        <v>2302</v>
      </c>
      <c r="J3839" s="215"/>
      <c r="L3839" s="85"/>
      <c r="M3839" s="216">
        <v>0</v>
      </c>
      <c r="N3839" s="244"/>
      <c r="O3839" s="85"/>
      <c r="P3839" s="86"/>
      <c r="Q3839" s="85"/>
      <c r="R3839" s="85"/>
      <c r="S3839" s="85"/>
      <c r="T3839" s="87" t="s">
        <v>14</v>
      </c>
      <c r="U3839" s="85"/>
      <c r="V3839" s="85"/>
      <c r="W3839" s="88"/>
    </row>
    <row r="3840" spans="6:25" s="81" customFormat="1" ht="11.25" outlineLevel="5" x14ac:dyDescent="0.2">
      <c r="F3840" s="82"/>
      <c r="G3840" s="83"/>
      <c r="H3840" s="21" t="str">
        <f t="shared" si="114"/>
        <v/>
      </c>
      <c r="I3840" s="84" t="s">
        <v>1061</v>
      </c>
      <c r="J3840" s="215"/>
      <c r="L3840" s="85"/>
      <c r="M3840" s="216">
        <v>0</v>
      </c>
      <c r="N3840" s="244"/>
      <c r="O3840" s="85"/>
      <c r="P3840" s="86"/>
      <c r="Q3840" s="85"/>
      <c r="R3840" s="85"/>
      <c r="S3840" s="85"/>
      <c r="T3840" s="87" t="s">
        <v>14</v>
      </c>
      <c r="U3840" s="85"/>
      <c r="V3840" s="85"/>
      <c r="W3840" s="88"/>
    </row>
    <row r="3841" spans="6:25" s="81" customFormat="1" ht="11.25" outlineLevel="5" x14ac:dyDescent="0.2">
      <c r="F3841" s="82"/>
      <c r="G3841" s="83"/>
      <c r="H3841" s="21" t="str">
        <f t="shared" si="114"/>
        <v/>
      </c>
      <c r="I3841" s="84" t="s">
        <v>1250</v>
      </c>
      <c r="J3841" s="215"/>
      <c r="L3841" s="85"/>
      <c r="M3841" s="216">
        <v>1352.5920000000001</v>
      </c>
      <c r="N3841" s="244"/>
      <c r="O3841" s="85"/>
      <c r="P3841" s="86"/>
      <c r="Q3841" s="85"/>
      <c r="R3841" s="85"/>
      <c r="S3841" s="85"/>
      <c r="T3841" s="87" t="s">
        <v>14</v>
      </c>
      <c r="U3841" s="85"/>
      <c r="V3841" s="85"/>
      <c r="W3841" s="88"/>
    </row>
    <row r="3842" spans="6:25" s="81" customFormat="1" ht="11.25" outlineLevel="5" x14ac:dyDescent="0.2">
      <c r="F3842" s="82"/>
      <c r="G3842" s="83"/>
      <c r="H3842" s="21" t="str">
        <f t="shared" si="114"/>
        <v/>
      </c>
      <c r="I3842" s="84" t="s">
        <v>1062</v>
      </c>
      <c r="J3842" s="215"/>
      <c r="L3842" s="85"/>
      <c r="M3842" s="216">
        <v>0</v>
      </c>
      <c r="N3842" s="244"/>
      <c r="O3842" s="85"/>
      <c r="P3842" s="86"/>
      <c r="Q3842" s="85"/>
      <c r="R3842" s="85"/>
      <c r="S3842" s="85"/>
      <c r="T3842" s="87" t="s">
        <v>14</v>
      </c>
      <c r="U3842" s="85"/>
      <c r="V3842" s="85"/>
      <c r="W3842" s="88"/>
    </row>
    <row r="3843" spans="6:25" s="81" customFormat="1" ht="11.25" outlineLevel="5" x14ac:dyDescent="0.2">
      <c r="F3843" s="82"/>
      <c r="G3843" s="83"/>
      <c r="H3843" s="21" t="str">
        <f t="shared" si="114"/>
        <v/>
      </c>
      <c r="I3843" s="84" t="s">
        <v>1155</v>
      </c>
      <c r="J3843" s="215"/>
      <c r="L3843" s="85"/>
      <c r="M3843" s="216">
        <v>96.000000000000014</v>
      </c>
      <c r="N3843" s="244"/>
      <c r="O3843" s="85"/>
      <c r="P3843" s="86"/>
      <c r="Q3843" s="85"/>
      <c r="R3843" s="85"/>
      <c r="S3843" s="85"/>
      <c r="T3843" s="87" t="s">
        <v>14</v>
      </c>
      <c r="U3843" s="85"/>
      <c r="V3843" s="85"/>
      <c r="W3843" s="88"/>
    </row>
    <row r="3844" spans="6:25" s="81" customFormat="1" ht="11.25" outlineLevel="5" x14ac:dyDescent="0.2">
      <c r="F3844" s="82"/>
      <c r="G3844" s="83"/>
      <c r="H3844" s="21" t="str">
        <f t="shared" si="114"/>
        <v/>
      </c>
      <c r="I3844" s="84" t="s">
        <v>1063</v>
      </c>
      <c r="J3844" s="215"/>
      <c r="L3844" s="85"/>
      <c r="M3844" s="216">
        <v>0</v>
      </c>
      <c r="N3844" s="244"/>
      <c r="O3844" s="85"/>
      <c r="P3844" s="86"/>
      <c r="Q3844" s="85"/>
      <c r="R3844" s="85"/>
      <c r="S3844" s="85"/>
      <c r="T3844" s="87" t="s">
        <v>14</v>
      </c>
      <c r="U3844" s="85"/>
      <c r="V3844" s="85"/>
      <c r="W3844" s="88"/>
    </row>
    <row r="3845" spans="6:25" s="81" customFormat="1" ht="11.25" outlineLevel="5" x14ac:dyDescent="0.2">
      <c r="F3845" s="82"/>
      <c r="G3845" s="83"/>
      <c r="H3845" s="21" t="str">
        <f t="shared" si="114"/>
        <v/>
      </c>
      <c r="I3845" s="84" t="s">
        <v>1153</v>
      </c>
      <c r="J3845" s="215"/>
      <c r="L3845" s="85"/>
      <c r="M3845" s="216">
        <v>20.58</v>
      </c>
      <c r="N3845" s="244"/>
      <c r="O3845" s="85"/>
      <c r="P3845" s="86"/>
      <c r="Q3845" s="85"/>
      <c r="R3845" s="85"/>
      <c r="S3845" s="85"/>
      <c r="T3845" s="87" t="s">
        <v>14</v>
      </c>
      <c r="U3845" s="85"/>
      <c r="V3845" s="85"/>
      <c r="W3845" s="88"/>
    </row>
    <row r="3846" spans="6:25" s="205" customFormat="1" ht="12" outlineLevel="4" x14ac:dyDescent="0.2">
      <c r="F3846" s="72">
        <v>397</v>
      </c>
      <c r="G3846" s="73" t="s">
        <v>13</v>
      </c>
      <c r="H3846" s="74" t="s">
        <v>397</v>
      </c>
      <c r="I3846" s="75" t="s">
        <v>2625</v>
      </c>
      <c r="J3846" s="73" t="s">
        <v>116</v>
      </c>
      <c r="K3846" s="76">
        <v>897</v>
      </c>
      <c r="L3846" s="77">
        <v>0</v>
      </c>
      <c r="M3846" s="206">
        <v>897</v>
      </c>
      <c r="N3846" s="232"/>
      <c r="O3846" s="77">
        <f>M3846*N3846</f>
        <v>0</v>
      </c>
      <c r="P3846" s="79">
        <v>7.7999999999999999E-4</v>
      </c>
      <c r="Q3846" s="80">
        <f>M3846*P3846</f>
        <v>0.69965999999999995</v>
      </c>
      <c r="R3846" s="79"/>
      <c r="S3846" s="80">
        <f>M3846*R3846</f>
        <v>0</v>
      </c>
      <c r="T3846" s="78">
        <v>15</v>
      </c>
      <c r="U3846" s="78">
        <f>O3846*(T3846/100)</f>
        <v>0</v>
      </c>
      <c r="V3846" s="78">
        <f>O3846+U3846</f>
        <v>0</v>
      </c>
      <c r="W3846" s="75"/>
      <c r="X3846" s="96" t="s">
        <v>1090</v>
      </c>
      <c r="Y3846" s="96">
        <v>1</v>
      </c>
    </row>
    <row r="3847" spans="6:25" s="71" customFormat="1" ht="12" outlineLevel="4" x14ac:dyDescent="0.2">
      <c r="F3847" s="207"/>
      <c r="G3847" s="208"/>
      <c r="H3847" s="19" t="s">
        <v>1053</v>
      </c>
      <c r="I3847" s="228"/>
      <c r="J3847" s="221"/>
      <c r="K3847" s="221"/>
      <c r="L3847" s="221"/>
      <c r="M3847" s="221"/>
      <c r="N3847" s="245"/>
      <c r="O3847" s="231"/>
      <c r="P3847" s="209"/>
      <c r="Q3847" s="210"/>
      <c r="R3847" s="209"/>
      <c r="S3847" s="210"/>
      <c r="T3847" s="211"/>
      <c r="U3847" s="211"/>
      <c r="V3847" s="211"/>
      <c r="W3847" s="212"/>
      <c r="X3847" s="212"/>
      <c r="Y3847" s="212"/>
    </row>
    <row r="3848" spans="6:25" s="71" customFormat="1" ht="6" customHeight="1" outlineLevel="4" x14ac:dyDescent="0.2">
      <c r="F3848" s="207"/>
      <c r="G3848" s="208"/>
      <c r="H3848" s="20"/>
      <c r="I3848" s="212"/>
      <c r="J3848" s="208"/>
      <c r="K3848" s="213"/>
      <c r="L3848" s="214"/>
      <c r="M3848" s="213"/>
      <c r="N3848" s="241"/>
      <c r="O3848" s="214"/>
      <c r="P3848" s="209"/>
      <c r="Q3848" s="210"/>
      <c r="R3848" s="209"/>
      <c r="S3848" s="210"/>
      <c r="T3848" s="211"/>
      <c r="U3848" s="211"/>
      <c r="V3848" s="211"/>
      <c r="W3848" s="212"/>
      <c r="X3848" s="212"/>
      <c r="Y3848" s="212"/>
    </row>
    <row r="3849" spans="6:25" s="81" customFormat="1" ht="11.25" outlineLevel="5" x14ac:dyDescent="0.2">
      <c r="F3849" s="82"/>
      <c r="G3849" s="83"/>
      <c r="H3849" s="21" t="str">
        <f>IF(AND(H3848&lt;&gt;"Výkaz výměr:",I3848=""),"Výkaz výměr:","")</f>
        <v>Výkaz výměr:</v>
      </c>
      <c r="I3849" s="84" t="s">
        <v>2302</v>
      </c>
      <c r="J3849" s="215"/>
      <c r="L3849" s="85"/>
      <c r="M3849" s="216">
        <v>0</v>
      </c>
      <c r="N3849" s="244"/>
      <c r="O3849" s="85"/>
      <c r="P3849" s="86"/>
      <c r="Q3849" s="85"/>
      <c r="R3849" s="85"/>
      <c r="S3849" s="85"/>
      <c r="T3849" s="87" t="s">
        <v>14</v>
      </c>
      <c r="U3849" s="85"/>
      <c r="V3849" s="85"/>
      <c r="W3849" s="88"/>
    </row>
    <row r="3850" spans="6:25" s="81" customFormat="1" ht="11.25" outlineLevel="5" x14ac:dyDescent="0.2">
      <c r="F3850" s="82"/>
      <c r="G3850" s="83"/>
      <c r="H3850" s="21" t="str">
        <f>IF(AND(H3849&lt;&gt;"Výkaz výměr:",I3849=""),"Výkaz výměr:","")</f>
        <v/>
      </c>
      <c r="I3850" s="84" t="s">
        <v>1061</v>
      </c>
      <c r="J3850" s="215"/>
      <c r="L3850" s="85"/>
      <c r="M3850" s="216">
        <v>0</v>
      </c>
      <c r="N3850" s="244"/>
      <c r="O3850" s="85"/>
      <c r="P3850" s="86"/>
      <c r="Q3850" s="85"/>
      <c r="R3850" s="85"/>
      <c r="S3850" s="85"/>
      <c r="T3850" s="87" t="s">
        <v>14</v>
      </c>
      <c r="U3850" s="85"/>
      <c r="V3850" s="85"/>
      <c r="W3850" s="88"/>
    </row>
    <row r="3851" spans="6:25" s="81" customFormat="1" ht="11.25" outlineLevel="5" x14ac:dyDescent="0.2">
      <c r="F3851" s="82"/>
      <c r="G3851" s="83"/>
      <c r="H3851" s="21" t="str">
        <f>IF(AND(H3850&lt;&gt;"Výkaz výměr:",I3850=""),"Výkaz výměr:","")</f>
        <v/>
      </c>
      <c r="I3851" s="84" t="s">
        <v>296</v>
      </c>
      <c r="J3851" s="215"/>
      <c r="L3851" s="85"/>
      <c r="M3851" s="216">
        <v>837</v>
      </c>
      <c r="N3851" s="244"/>
      <c r="O3851" s="85"/>
      <c r="P3851" s="86"/>
      <c r="Q3851" s="85"/>
      <c r="R3851" s="85"/>
      <c r="S3851" s="85"/>
      <c r="T3851" s="87" t="s">
        <v>14</v>
      </c>
      <c r="U3851" s="85"/>
      <c r="V3851" s="85"/>
      <c r="W3851" s="88"/>
    </row>
    <row r="3852" spans="6:25" s="81" customFormat="1" ht="11.25" outlineLevel="5" x14ac:dyDescent="0.2">
      <c r="F3852" s="82"/>
      <c r="G3852" s="83"/>
      <c r="H3852" s="21" t="str">
        <f>IF(AND(H3851&lt;&gt;"Výkaz výměr:",I3851=""),"Výkaz výměr:","")</f>
        <v/>
      </c>
      <c r="I3852" s="84" t="s">
        <v>1062</v>
      </c>
      <c r="J3852" s="215"/>
      <c r="L3852" s="85"/>
      <c r="M3852" s="216">
        <v>0</v>
      </c>
      <c r="N3852" s="244"/>
      <c r="O3852" s="85"/>
      <c r="P3852" s="86"/>
      <c r="Q3852" s="85"/>
      <c r="R3852" s="85"/>
      <c r="S3852" s="85"/>
      <c r="T3852" s="87" t="s">
        <v>14</v>
      </c>
      <c r="U3852" s="85"/>
      <c r="V3852" s="85"/>
      <c r="W3852" s="88"/>
    </row>
    <row r="3853" spans="6:25" s="81" customFormat="1" ht="11.25" outlineLevel="5" x14ac:dyDescent="0.2">
      <c r="F3853" s="82"/>
      <c r="G3853" s="83"/>
      <c r="H3853" s="21" t="str">
        <f>IF(AND(H3852&lt;&gt;"Výkaz výměr:",I3852=""),"Výkaz výměr:","")</f>
        <v/>
      </c>
      <c r="I3853" s="84" t="s">
        <v>237</v>
      </c>
      <c r="J3853" s="215"/>
      <c r="L3853" s="85"/>
      <c r="M3853" s="216">
        <v>60</v>
      </c>
      <c r="N3853" s="244"/>
      <c r="O3853" s="85"/>
      <c r="P3853" s="86"/>
      <c r="Q3853" s="85"/>
      <c r="R3853" s="85"/>
      <c r="S3853" s="85"/>
      <c r="T3853" s="87" t="s">
        <v>14</v>
      </c>
      <c r="U3853" s="85"/>
      <c r="V3853" s="85"/>
      <c r="W3853" s="88"/>
    </row>
    <row r="3854" spans="6:25" s="205" customFormat="1" ht="12" outlineLevel="4" x14ac:dyDescent="0.2">
      <c r="F3854" s="72">
        <v>398</v>
      </c>
      <c r="G3854" s="73" t="s">
        <v>13</v>
      </c>
      <c r="H3854" s="74" t="s">
        <v>398</v>
      </c>
      <c r="I3854" s="75" t="s">
        <v>2777</v>
      </c>
      <c r="J3854" s="73" t="s">
        <v>116</v>
      </c>
      <c r="K3854" s="76">
        <v>8</v>
      </c>
      <c r="L3854" s="77">
        <v>0</v>
      </c>
      <c r="M3854" s="206">
        <v>8</v>
      </c>
      <c r="N3854" s="232"/>
      <c r="O3854" s="77">
        <f>M3854*N3854</f>
        <v>0</v>
      </c>
      <c r="P3854" s="79">
        <v>8.4999999999999995E-4</v>
      </c>
      <c r="Q3854" s="80">
        <f>M3854*P3854</f>
        <v>6.7999999999999996E-3</v>
      </c>
      <c r="R3854" s="79"/>
      <c r="S3854" s="80">
        <f>M3854*R3854</f>
        <v>0</v>
      </c>
      <c r="T3854" s="78">
        <v>15</v>
      </c>
      <c r="U3854" s="78">
        <f>O3854*(T3854/100)</f>
        <v>0</v>
      </c>
      <c r="V3854" s="78">
        <f>O3854+U3854</f>
        <v>0</v>
      </c>
      <c r="W3854" s="75"/>
      <c r="X3854" s="96" t="s">
        <v>1090</v>
      </c>
      <c r="Y3854" s="96">
        <v>1</v>
      </c>
    </row>
    <row r="3855" spans="6:25" s="71" customFormat="1" ht="12" outlineLevel="4" x14ac:dyDescent="0.2">
      <c r="F3855" s="207"/>
      <c r="G3855" s="208"/>
      <c r="H3855" s="19" t="s">
        <v>1053</v>
      </c>
      <c r="I3855" s="228"/>
      <c r="J3855" s="221"/>
      <c r="K3855" s="221"/>
      <c r="L3855" s="221"/>
      <c r="M3855" s="221"/>
      <c r="N3855" s="245"/>
      <c r="O3855" s="231"/>
      <c r="P3855" s="209"/>
      <c r="Q3855" s="210"/>
      <c r="R3855" s="209"/>
      <c r="S3855" s="210"/>
      <c r="T3855" s="211"/>
      <c r="U3855" s="211"/>
      <c r="V3855" s="211"/>
      <c r="W3855" s="212"/>
      <c r="X3855" s="212"/>
      <c r="Y3855" s="212"/>
    </row>
    <row r="3856" spans="6:25" s="71" customFormat="1" ht="6" customHeight="1" outlineLevel="4" x14ac:dyDescent="0.2">
      <c r="F3856" s="207"/>
      <c r="G3856" s="208"/>
      <c r="H3856" s="20"/>
      <c r="I3856" s="212"/>
      <c r="J3856" s="208"/>
      <c r="K3856" s="213"/>
      <c r="L3856" s="214"/>
      <c r="M3856" s="213"/>
      <c r="N3856" s="241"/>
      <c r="O3856" s="214"/>
      <c r="P3856" s="209"/>
      <c r="Q3856" s="210"/>
      <c r="R3856" s="209"/>
      <c r="S3856" s="210"/>
      <c r="T3856" s="211"/>
      <c r="U3856" s="211"/>
      <c r="V3856" s="211"/>
      <c r="W3856" s="212"/>
      <c r="X3856" s="212"/>
      <c r="Y3856" s="212"/>
    </row>
    <row r="3857" spans="6:25" s="81" customFormat="1" ht="11.25" outlineLevel="5" x14ac:dyDescent="0.2">
      <c r="F3857" s="82"/>
      <c r="G3857" s="83"/>
      <c r="H3857" s="21" t="str">
        <f>IF(AND(H3856&lt;&gt;"Výkaz výměr:",I3856=""),"Výkaz výměr:","")</f>
        <v>Výkaz výměr:</v>
      </c>
      <c r="I3857" s="84" t="s">
        <v>2302</v>
      </c>
      <c r="J3857" s="215"/>
      <c r="L3857" s="85"/>
      <c r="M3857" s="216">
        <v>0</v>
      </c>
      <c r="N3857" s="244"/>
      <c r="O3857" s="85"/>
      <c r="P3857" s="86"/>
      <c r="Q3857" s="85"/>
      <c r="R3857" s="85"/>
      <c r="S3857" s="85"/>
      <c r="T3857" s="87" t="s">
        <v>14</v>
      </c>
      <c r="U3857" s="85"/>
      <c r="V3857" s="85"/>
      <c r="W3857" s="88"/>
    </row>
    <row r="3858" spans="6:25" s="81" customFormat="1" ht="11.25" outlineLevel="5" x14ac:dyDescent="0.2">
      <c r="F3858" s="82"/>
      <c r="G3858" s="83"/>
      <c r="H3858" s="21" t="str">
        <f>IF(AND(H3857&lt;&gt;"Výkaz výměr:",I3857=""),"Výkaz výměr:","")</f>
        <v/>
      </c>
      <c r="I3858" s="84" t="s">
        <v>1063</v>
      </c>
      <c r="J3858" s="215"/>
      <c r="L3858" s="85"/>
      <c r="M3858" s="216">
        <v>0</v>
      </c>
      <c r="N3858" s="244"/>
      <c r="O3858" s="85"/>
      <c r="P3858" s="86"/>
      <c r="Q3858" s="85"/>
      <c r="R3858" s="85"/>
      <c r="S3858" s="85"/>
      <c r="T3858" s="87" t="s">
        <v>14</v>
      </c>
      <c r="U3858" s="85"/>
      <c r="V3858" s="85"/>
      <c r="W3858" s="88"/>
    </row>
    <row r="3859" spans="6:25" s="81" customFormat="1" ht="11.25" outlineLevel="5" x14ac:dyDescent="0.2">
      <c r="F3859" s="82"/>
      <c r="G3859" s="83"/>
      <c r="H3859" s="21" t="str">
        <f>IF(AND(H3858&lt;&gt;"Výkaz výměr:",I3858=""),"Výkaz výměr:","")</f>
        <v/>
      </c>
      <c r="I3859" s="84" t="s">
        <v>166</v>
      </c>
      <c r="J3859" s="215"/>
      <c r="L3859" s="85"/>
      <c r="M3859" s="216">
        <v>8</v>
      </c>
      <c r="N3859" s="244"/>
      <c r="O3859" s="85"/>
      <c r="P3859" s="86"/>
      <c r="Q3859" s="85"/>
      <c r="R3859" s="85"/>
      <c r="S3859" s="85"/>
      <c r="T3859" s="87" t="s">
        <v>14</v>
      </c>
      <c r="U3859" s="85"/>
      <c r="V3859" s="85"/>
      <c r="W3859" s="88"/>
    </row>
    <row r="3860" spans="6:25" s="205" customFormat="1" ht="12" outlineLevel="4" x14ac:dyDescent="0.2">
      <c r="F3860" s="72">
        <v>399</v>
      </c>
      <c r="G3860" s="73" t="s">
        <v>13</v>
      </c>
      <c r="H3860" s="74" t="s">
        <v>399</v>
      </c>
      <c r="I3860" s="75" t="s">
        <v>2804</v>
      </c>
      <c r="J3860" s="73" t="s">
        <v>116</v>
      </c>
      <c r="K3860" s="76">
        <v>8</v>
      </c>
      <c r="L3860" s="77">
        <v>0</v>
      </c>
      <c r="M3860" s="206">
        <v>8</v>
      </c>
      <c r="N3860" s="232"/>
      <c r="O3860" s="77">
        <f>M3860*N3860</f>
        <v>0</v>
      </c>
      <c r="P3860" s="79">
        <v>1.6000000000000001E-4</v>
      </c>
      <c r="Q3860" s="80">
        <f>M3860*P3860</f>
        <v>1.2800000000000001E-3</v>
      </c>
      <c r="R3860" s="79"/>
      <c r="S3860" s="80">
        <f>M3860*R3860</f>
        <v>0</v>
      </c>
      <c r="T3860" s="78">
        <v>15</v>
      </c>
      <c r="U3860" s="78">
        <f>O3860*(T3860/100)</f>
        <v>0</v>
      </c>
      <c r="V3860" s="78">
        <f>O3860+U3860</f>
        <v>0</v>
      </c>
      <c r="W3860" s="75"/>
      <c r="X3860" s="96" t="s">
        <v>1090</v>
      </c>
      <c r="Y3860" s="96">
        <v>1</v>
      </c>
    </row>
    <row r="3861" spans="6:25" s="71" customFormat="1" ht="12" outlineLevel="4" x14ac:dyDescent="0.2">
      <c r="F3861" s="207"/>
      <c r="G3861" s="208"/>
      <c r="H3861" s="19" t="s">
        <v>1053</v>
      </c>
      <c r="I3861" s="228"/>
      <c r="J3861" s="221"/>
      <c r="K3861" s="221"/>
      <c r="L3861" s="221"/>
      <c r="M3861" s="221"/>
      <c r="N3861" s="245"/>
      <c r="O3861" s="231"/>
      <c r="P3861" s="209"/>
      <c r="Q3861" s="210"/>
      <c r="R3861" s="209"/>
      <c r="S3861" s="210"/>
      <c r="T3861" s="211"/>
      <c r="U3861" s="211"/>
      <c r="V3861" s="211"/>
      <c r="W3861" s="212"/>
      <c r="X3861" s="212"/>
      <c r="Y3861" s="212"/>
    </row>
    <row r="3862" spans="6:25" s="71" customFormat="1" ht="6" customHeight="1" outlineLevel="4" x14ac:dyDescent="0.2">
      <c r="F3862" s="207"/>
      <c r="G3862" s="208"/>
      <c r="H3862" s="20"/>
      <c r="I3862" s="212"/>
      <c r="J3862" s="208"/>
      <c r="K3862" s="213"/>
      <c r="L3862" s="214"/>
      <c r="M3862" s="213"/>
      <c r="N3862" s="241"/>
      <c r="O3862" s="214"/>
      <c r="P3862" s="209"/>
      <c r="Q3862" s="210"/>
      <c r="R3862" s="209"/>
      <c r="S3862" s="210"/>
      <c r="T3862" s="211"/>
      <c r="U3862" s="211"/>
      <c r="V3862" s="211"/>
      <c r="W3862" s="212"/>
      <c r="X3862" s="212"/>
      <c r="Y3862" s="212"/>
    </row>
    <row r="3863" spans="6:25" s="81" customFormat="1" ht="11.25" outlineLevel="5" x14ac:dyDescent="0.2">
      <c r="F3863" s="82"/>
      <c r="G3863" s="83"/>
      <c r="H3863" s="21" t="str">
        <f>IF(AND(H3862&lt;&gt;"Výkaz výměr:",I3862=""),"Výkaz výměr:","")</f>
        <v>Výkaz výměr:</v>
      </c>
      <c r="I3863" s="84" t="s">
        <v>2302</v>
      </c>
      <c r="J3863" s="215"/>
      <c r="L3863" s="85"/>
      <c r="M3863" s="216">
        <v>0</v>
      </c>
      <c r="N3863" s="244"/>
      <c r="O3863" s="85"/>
      <c r="P3863" s="86"/>
      <c r="Q3863" s="85"/>
      <c r="R3863" s="85"/>
      <c r="S3863" s="85"/>
      <c r="T3863" s="87" t="s">
        <v>14</v>
      </c>
      <c r="U3863" s="85"/>
      <c r="V3863" s="85"/>
      <c r="W3863" s="88"/>
    </row>
    <row r="3864" spans="6:25" s="81" customFormat="1" ht="11.25" outlineLevel="5" x14ac:dyDescent="0.2">
      <c r="F3864" s="82"/>
      <c r="G3864" s="83"/>
      <c r="H3864" s="21" t="str">
        <f>IF(AND(H3863&lt;&gt;"Výkaz výměr:",I3863=""),"Výkaz výměr:","")</f>
        <v/>
      </c>
      <c r="I3864" s="84" t="s">
        <v>1063</v>
      </c>
      <c r="J3864" s="215"/>
      <c r="L3864" s="85"/>
      <c r="M3864" s="216">
        <v>0</v>
      </c>
      <c r="N3864" s="244"/>
      <c r="O3864" s="85"/>
      <c r="P3864" s="86"/>
      <c r="Q3864" s="85"/>
      <c r="R3864" s="85"/>
      <c r="S3864" s="85"/>
      <c r="T3864" s="87" t="s">
        <v>14</v>
      </c>
      <c r="U3864" s="85"/>
      <c r="V3864" s="85"/>
      <c r="W3864" s="88"/>
    </row>
    <row r="3865" spans="6:25" s="81" customFormat="1" ht="11.25" outlineLevel="5" x14ac:dyDescent="0.2">
      <c r="F3865" s="82"/>
      <c r="G3865" s="83"/>
      <c r="H3865" s="21" t="str">
        <f>IF(AND(H3864&lt;&gt;"Výkaz výměr:",I3864=""),"Výkaz výměr:","")</f>
        <v/>
      </c>
      <c r="I3865" s="84" t="s">
        <v>166</v>
      </c>
      <c r="J3865" s="215"/>
      <c r="L3865" s="85"/>
      <c r="M3865" s="216">
        <v>8</v>
      </c>
      <c r="N3865" s="244"/>
      <c r="O3865" s="85"/>
      <c r="P3865" s="86"/>
      <c r="Q3865" s="85"/>
      <c r="R3865" s="85"/>
      <c r="S3865" s="85"/>
      <c r="T3865" s="87" t="s">
        <v>14</v>
      </c>
      <c r="U3865" s="85"/>
      <c r="V3865" s="85"/>
      <c r="W3865" s="88"/>
    </row>
    <row r="3866" spans="6:25" s="205" customFormat="1" ht="24" outlineLevel="4" x14ac:dyDescent="0.2">
      <c r="F3866" s="72">
        <v>400</v>
      </c>
      <c r="G3866" s="73" t="s">
        <v>34</v>
      </c>
      <c r="H3866" s="74" t="s">
        <v>797</v>
      </c>
      <c r="I3866" s="75" t="s">
        <v>3194</v>
      </c>
      <c r="J3866" s="73" t="s">
        <v>38</v>
      </c>
      <c r="K3866" s="76">
        <v>586.245</v>
      </c>
      <c r="L3866" s="77">
        <v>0</v>
      </c>
      <c r="M3866" s="206">
        <v>586.245</v>
      </c>
      <c r="N3866" s="232"/>
      <c r="O3866" s="77">
        <f>M3866*N3866</f>
        <v>0</v>
      </c>
      <c r="P3866" s="79"/>
      <c r="Q3866" s="80">
        <f>M3866*P3866</f>
        <v>0</v>
      </c>
      <c r="R3866" s="79"/>
      <c r="S3866" s="80">
        <f>M3866*R3866</f>
        <v>0</v>
      </c>
      <c r="T3866" s="78">
        <v>15</v>
      </c>
      <c r="U3866" s="78">
        <f>O3866*(T3866/100)</f>
        <v>0</v>
      </c>
      <c r="V3866" s="78">
        <f>O3866+U3866</f>
        <v>0</v>
      </c>
      <c r="W3866" s="75"/>
      <c r="X3866" s="96" t="s">
        <v>1162</v>
      </c>
      <c r="Y3866" s="96">
        <v>1</v>
      </c>
    </row>
    <row r="3867" spans="6:25" s="71" customFormat="1" ht="56.25" outlineLevel="4" x14ac:dyDescent="0.2">
      <c r="F3867" s="207"/>
      <c r="G3867" s="208"/>
      <c r="H3867" s="19" t="s">
        <v>1053</v>
      </c>
      <c r="I3867" s="228" t="s">
        <v>3428</v>
      </c>
      <c r="J3867" s="221"/>
      <c r="K3867" s="221"/>
      <c r="L3867" s="221"/>
      <c r="M3867" s="221"/>
      <c r="N3867" s="245"/>
      <c r="O3867" s="231"/>
      <c r="P3867" s="209"/>
      <c r="Q3867" s="210"/>
      <c r="R3867" s="209"/>
      <c r="S3867" s="210"/>
      <c r="T3867" s="211"/>
      <c r="U3867" s="211"/>
      <c r="V3867" s="211"/>
      <c r="W3867" s="212"/>
      <c r="X3867" s="212"/>
      <c r="Y3867" s="212"/>
    </row>
    <row r="3868" spans="6:25" s="71" customFormat="1" ht="6" customHeight="1" outlineLevel="4" x14ac:dyDescent="0.2">
      <c r="F3868" s="207"/>
      <c r="G3868" s="208"/>
      <c r="H3868" s="20"/>
      <c r="I3868" s="212"/>
      <c r="J3868" s="208"/>
      <c r="K3868" s="213"/>
      <c r="L3868" s="214"/>
      <c r="M3868" s="213"/>
      <c r="N3868" s="241"/>
      <c r="O3868" s="214"/>
      <c r="P3868" s="209"/>
      <c r="Q3868" s="210"/>
      <c r="R3868" s="209"/>
      <c r="S3868" s="210"/>
      <c r="T3868" s="211"/>
      <c r="U3868" s="211"/>
      <c r="V3868" s="211"/>
      <c r="W3868" s="212"/>
      <c r="X3868" s="212"/>
      <c r="Y3868" s="212"/>
    </row>
    <row r="3869" spans="6:25" s="81" customFormat="1" ht="11.25" outlineLevel="5" x14ac:dyDescent="0.2">
      <c r="F3869" s="82"/>
      <c r="G3869" s="83"/>
      <c r="H3869" s="21" t="str">
        <f>IF(AND(H3868&lt;&gt;"Výkaz výměr:",I3868=""),"Výkaz výměr:","")</f>
        <v>Výkaz výměr:</v>
      </c>
      <c r="I3869" s="84" t="s">
        <v>1358</v>
      </c>
      <c r="J3869" s="215"/>
      <c r="L3869" s="85"/>
      <c r="M3869" s="216">
        <v>0</v>
      </c>
      <c r="N3869" s="244"/>
      <c r="O3869" s="85"/>
      <c r="P3869" s="86"/>
      <c r="Q3869" s="85"/>
      <c r="R3869" s="85"/>
      <c r="S3869" s="85"/>
      <c r="T3869" s="87" t="s">
        <v>14</v>
      </c>
      <c r="U3869" s="85"/>
      <c r="V3869" s="85"/>
      <c r="W3869" s="88"/>
    </row>
    <row r="3870" spans="6:25" s="81" customFormat="1" ht="11.25" outlineLevel="5" x14ac:dyDescent="0.2">
      <c r="F3870" s="82"/>
      <c r="G3870" s="83"/>
      <c r="H3870" s="21" t="str">
        <f>IF(AND(H3869&lt;&gt;"Výkaz výměr:",I3869=""),"Výkaz výměr:","")</f>
        <v/>
      </c>
      <c r="I3870" s="84" t="s">
        <v>1129</v>
      </c>
      <c r="J3870" s="215"/>
      <c r="L3870" s="85"/>
      <c r="M3870" s="216">
        <v>0</v>
      </c>
      <c r="N3870" s="244"/>
      <c r="O3870" s="85"/>
      <c r="P3870" s="86"/>
      <c r="Q3870" s="85"/>
      <c r="R3870" s="85"/>
      <c r="S3870" s="85"/>
      <c r="T3870" s="87" t="s">
        <v>14</v>
      </c>
      <c r="U3870" s="85"/>
      <c r="V3870" s="85"/>
      <c r="W3870" s="88"/>
    </row>
    <row r="3871" spans="6:25" s="81" customFormat="1" ht="11.25" outlineLevel="5" x14ac:dyDescent="0.2">
      <c r="F3871" s="82"/>
      <c r="G3871" s="83"/>
      <c r="H3871" s="21" t="str">
        <f>IF(AND(H3870&lt;&gt;"Výkaz výměr:",I3870=""),"Výkaz výměr:","")</f>
        <v/>
      </c>
      <c r="I3871" s="84" t="s">
        <v>1882</v>
      </c>
      <c r="J3871" s="215"/>
      <c r="L3871" s="85"/>
      <c r="M3871" s="216">
        <v>392.44499999999999</v>
      </c>
      <c r="N3871" s="244"/>
      <c r="O3871" s="85"/>
      <c r="P3871" s="86"/>
      <c r="Q3871" s="85"/>
      <c r="R3871" s="85"/>
      <c r="S3871" s="85"/>
      <c r="T3871" s="87" t="s">
        <v>14</v>
      </c>
      <c r="U3871" s="85"/>
      <c r="V3871" s="85"/>
      <c r="W3871" s="88"/>
    </row>
    <row r="3872" spans="6:25" s="81" customFormat="1" ht="11.25" outlineLevel="5" x14ac:dyDescent="0.2">
      <c r="F3872" s="82"/>
      <c r="G3872" s="83"/>
      <c r="H3872" s="21" t="str">
        <f>IF(AND(H3871&lt;&gt;"Výkaz výměr:",I3871=""),"Výkaz výměr:","")</f>
        <v/>
      </c>
      <c r="I3872" s="84" t="s">
        <v>1130</v>
      </c>
      <c r="J3872" s="215"/>
      <c r="L3872" s="85"/>
      <c r="M3872" s="216">
        <v>0</v>
      </c>
      <c r="N3872" s="244"/>
      <c r="O3872" s="85"/>
      <c r="P3872" s="86"/>
      <c r="Q3872" s="85"/>
      <c r="R3872" s="85"/>
      <c r="S3872" s="85"/>
      <c r="T3872" s="87" t="s">
        <v>14</v>
      </c>
      <c r="U3872" s="85"/>
      <c r="V3872" s="85"/>
      <c r="W3872" s="88"/>
    </row>
    <row r="3873" spans="6:25" s="81" customFormat="1" ht="11.25" outlineLevel="5" x14ac:dyDescent="0.2">
      <c r="F3873" s="82"/>
      <c r="G3873" s="83"/>
      <c r="H3873" s="21" t="str">
        <f>IF(AND(H3872&lt;&gt;"Výkaz výměr:",I3872=""),"Výkaz výměr:","")</f>
        <v/>
      </c>
      <c r="I3873" s="84" t="s">
        <v>1881</v>
      </c>
      <c r="J3873" s="215"/>
      <c r="L3873" s="85"/>
      <c r="M3873" s="216">
        <v>193.8</v>
      </c>
      <c r="N3873" s="244"/>
      <c r="O3873" s="85"/>
      <c r="P3873" s="86"/>
      <c r="Q3873" s="85"/>
      <c r="R3873" s="85"/>
      <c r="S3873" s="85"/>
      <c r="T3873" s="87" t="s">
        <v>14</v>
      </c>
      <c r="U3873" s="85"/>
      <c r="V3873" s="85"/>
      <c r="W3873" s="88"/>
    </row>
    <row r="3874" spans="6:25" s="205" customFormat="1" ht="12" outlineLevel="4" x14ac:dyDescent="0.2">
      <c r="F3874" s="72">
        <v>401</v>
      </c>
      <c r="G3874" s="73" t="s">
        <v>13</v>
      </c>
      <c r="H3874" s="74" t="s">
        <v>400</v>
      </c>
      <c r="I3874" s="75" t="s">
        <v>3008</v>
      </c>
      <c r="J3874" s="73" t="s">
        <v>116</v>
      </c>
      <c r="K3874" s="76">
        <v>121</v>
      </c>
      <c r="L3874" s="77">
        <v>0</v>
      </c>
      <c r="M3874" s="206">
        <v>121</v>
      </c>
      <c r="N3874" s="232"/>
      <c r="O3874" s="77">
        <f>M3874*N3874</f>
        <v>0</v>
      </c>
      <c r="P3874" s="79">
        <v>8.4999999999999995E-4</v>
      </c>
      <c r="Q3874" s="80">
        <f>M3874*P3874</f>
        <v>0.10285</v>
      </c>
      <c r="R3874" s="79"/>
      <c r="S3874" s="80">
        <f>M3874*R3874</f>
        <v>0</v>
      </c>
      <c r="T3874" s="78">
        <v>15</v>
      </c>
      <c r="U3874" s="78">
        <f>O3874*(T3874/100)</f>
        <v>0</v>
      </c>
      <c r="V3874" s="78">
        <f>O3874+U3874</f>
        <v>0</v>
      </c>
      <c r="W3874" s="75"/>
      <c r="X3874" s="96" t="s">
        <v>1090</v>
      </c>
      <c r="Y3874" s="96">
        <v>1</v>
      </c>
    </row>
    <row r="3875" spans="6:25" s="71" customFormat="1" ht="12" outlineLevel="4" x14ac:dyDescent="0.2">
      <c r="F3875" s="207"/>
      <c r="G3875" s="208"/>
      <c r="H3875" s="19" t="s">
        <v>1053</v>
      </c>
      <c r="I3875" s="228"/>
      <c r="J3875" s="221"/>
      <c r="K3875" s="221"/>
      <c r="L3875" s="221"/>
      <c r="M3875" s="221"/>
      <c r="N3875" s="245"/>
      <c r="O3875" s="231"/>
      <c r="P3875" s="209"/>
      <c r="Q3875" s="210"/>
      <c r="R3875" s="209"/>
      <c r="S3875" s="210"/>
      <c r="T3875" s="211"/>
      <c r="U3875" s="211"/>
      <c r="V3875" s="211"/>
      <c r="W3875" s="212"/>
      <c r="X3875" s="212"/>
      <c r="Y3875" s="212"/>
    </row>
    <row r="3876" spans="6:25" s="71" customFormat="1" ht="6" customHeight="1" outlineLevel="4" x14ac:dyDescent="0.2">
      <c r="F3876" s="207"/>
      <c r="G3876" s="208"/>
      <c r="H3876" s="20"/>
      <c r="I3876" s="212"/>
      <c r="J3876" s="208"/>
      <c r="K3876" s="213"/>
      <c r="L3876" s="214"/>
      <c r="M3876" s="213"/>
      <c r="N3876" s="241"/>
      <c r="O3876" s="214"/>
      <c r="P3876" s="209"/>
      <c r="Q3876" s="210"/>
      <c r="R3876" s="209"/>
      <c r="S3876" s="210"/>
      <c r="T3876" s="211"/>
      <c r="U3876" s="211"/>
      <c r="V3876" s="211"/>
      <c r="W3876" s="212"/>
      <c r="X3876" s="212"/>
      <c r="Y3876" s="212"/>
    </row>
    <row r="3877" spans="6:25" s="81" customFormat="1" ht="22.5" outlineLevel="5" x14ac:dyDescent="0.2">
      <c r="F3877" s="82"/>
      <c r="G3877" s="83"/>
      <c r="H3877" s="21" t="str">
        <f>IF(AND(H3876&lt;&gt;"Výkaz výměr:",I3876=""),"Výkaz výměr:","")</f>
        <v>Výkaz výměr:</v>
      </c>
      <c r="I3877" s="84" t="s">
        <v>3360</v>
      </c>
      <c r="J3877" s="215"/>
      <c r="L3877" s="85"/>
      <c r="M3877" s="216">
        <v>0</v>
      </c>
      <c r="N3877" s="244"/>
      <c r="O3877" s="85"/>
      <c r="P3877" s="86"/>
      <c r="Q3877" s="85"/>
      <c r="R3877" s="85"/>
      <c r="S3877" s="85"/>
      <c r="T3877" s="87" t="s">
        <v>14</v>
      </c>
      <c r="U3877" s="85"/>
      <c r="V3877" s="85"/>
      <c r="W3877" s="88"/>
    </row>
    <row r="3878" spans="6:25" s="81" customFormat="1" ht="11.25" outlineLevel="5" x14ac:dyDescent="0.2">
      <c r="F3878" s="82"/>
      <c r="G3878" s="83"/>
      <c r="H3878" s="21" t="str">
        <f>IF(AND(H3877&lt;&gt;"Výkaz výměr:",I3877=""),"Výkaz výměr:","")</f>
        <v/>
      </c>
      <c r="I3878" s="84" t="s">
        <v>313</v>
      </c>
      <c r="J3878" s="215"/>
      <c r="L3878" s="85"/>
      <c r="M3878" s="216">
        <v>121</v>
      </c>
      <c r="N3878" s="244"/>
      <c r="O3878" s="85"/>
      <c r="P3878" s="86"/>
      <c r="Q3878" s="85"/>
      <c r="R3878" s="85"/>
      <c r="S3878" s="85"/>
      <c r="T3878" s="87" t="s">
        <v>14</v>
      </c>
      <c r="U3878" s="85"/>
      <c r="V3878" s="85"/>
      <c r="W3878" s="88"/>
    </row>
    <row r="3879" spans="6:25" s="205" customFormat="1" ht="12" outlineLevel="4" x14ac:dyDescent="0.2">
      <c r="F3879" s="72">
        <v>402</v>
      </c>
      <c r="G3879" s="73" t="s">
        <v>13</v>
      </c>
      <c r="H3879" s="74" t="s">
        <v>401</v>
      </c>
      <c r="I3879" s="75" t="s">
        <v>3012</v>
      </c>
      <c r="J3879" s="73" t="s">
        <v>116</v>
      </c>
      <c r="K3879" s="76">
        <v>242</v>
      </c>
      <c r="L3879" s="77">
        <v>0</v>
      </c>
      <c r="M3879" s="206">
        <v>242</v>
      </c>
      <c r="N3879" s="232"/>
      <c r="O3879" s="77">
        <f>M3879*N3879</f>
        <v>0</v>
      </c>
      <c r="P3879" s="79">
        <v>8.4999999999999995E-4</v>
      </c>
      <c r="Q3879" s="80">
        <f>M3879*P3879</f>
        <v>0.20569999999999999</v>
      </c>
      <c r="R3879" s="79"/>
      <c r="S3879" s="80">
        <f>M3879*R3879</f>
        <v>0</v>
      </c>
      <c r="T3879" s="78">
        <v>15</v>
      </c>
      <c r="U3879" s="78">
        <f>O3879*(T3879/100)</f>
        <v>0</v>
      </c>
      <c r="V3879" s="78">
        <f>O3879+U3879</f>
        <v>0</v>
      </c>
      <c r="W3879" s="75"/>
      <c r="X3879" s="96" t="s">
        <v>1090</v>
      </c>
      <c r="Y3879" s="96">
        <v>1</v>
      </c>
    </row>
    <row r="3880" spans="6:25" s="71" customFormat="1" ht="12" outlineLevel="4" x14ac:dyDescent="0.2">
      <c r="F3880" s="207"/>
      <c r="G3880" s="208"/>
      <c r="H3880" s="19" t="s">
        <v>1053</v>
      </c>
      <c r="I3880" s="228"/>
      <c r="J3880" s="221"/>
      <c r="K3880" s="221"/>
      <c r="L3880" s="221"/>
      <c r="M3880" s="221"/>
      <c r="N3880" s="245"/>
      <c r="O3880" s="231"/>
      <c r="P3880" s="209"/>
      <c r="Q3880" s="210"/>
      <c r="R3880" s="209"/>
      <c r="S3880" s="210"/>
      <c r="T3880" s="211"/>
      <c r="U3880" s="211"/>
      <c r="V3880" s="211"/>
      <c r="W3880" s="212"/>
      <c r="X3880" s="212"/>
      <c r="Y3880" s="212"/>
    </row>
    <row r="3881" spans="6:25" s="71" customFormat="1" ht="6" customHeight="1" outlineLevel="4" x14ac:dyDescent="0.2">
      <c r="F3881" s="207"/>
      <c r="G3881" s="208"/>
      <c r="H3881" s="20"/>
      <c r="I3881" s="212"/>
      <c r="J3881" s="208"/>
      <c r="K3881" s="213"/>
      <c r="L3881" s="214"/>
      <c r="M3881" s="213"/>
      <c r="N3881" s="241"/>
      <c r="O3881" s="214"/>
      <c r="P3881" s="209"/>
      <c r="Q3881" s="210"/>
      <c r="R3881" s="209"/>
      <c r="S3881" s="210"/>
      <c r="T3881" s="211"/>
      <c r="U3881" s="211"/>
      <c r="V3881" s="211"/>
      <c r="W3881" s="212"/>
      <c r="X3881" s="212"/>
      <c r="Y3881" s="212"/>
    </row>
    <row r="3882" spans="6:25" s="81" customFormat="1" ht="22.5" outlineLevel="5" x14ac:dyDescent="0.2">
      <c r="F3882" s="82"/>
      <c r="G3882" s="83"/>
      <c r="H3882" s="21" t="str">
        <f>IF(AND(H3881&lt;&gt;"Výkaz výměr:",I3881=""),"Výkaz výměr:","")</f>
        <v>Výkaz výměr:</v>
      </c>
      <c r="I3882" s="84" t="s">
        <v>3360</v>
      </c>
      <c r="J3882" s="215"/>
      <c r="L3882" s="85"/>
      <c r="M3882" s="216">
        <v>0</v>
      </c>
      <c r="N3882" s="244"/>
      <c r="O3882" s="85"/>
      <c r="P3882" s="86"/>
      <c r="Q3882" s="85"/>
      <c r="R3882" s="85"/>
      <c r="S3882" s="85"/>
      <c r="T3882" s="87" t="s">
        <v>14</v>
      </c>
      <c r="U3882" s="85"/>
      <c r="V3882" s="85"/>
      <c r="W3882" s="88"/>
    </row>
    <row r="3883" spans="6:25" s="81" customFormat="1" ht="11.25" outlineLevel="5" x14ac:dyDescent="0.2">
      <c r="F3883" s="82"/>
      <c r="G3883" s="83"/>
      <c r="H3883" s="21" t="str">
        <f>IF(AND(H3882&lt;&gt;"Výkaz výměr:",I3882=""),"Výkaz výměr:","")</f>
        <v/>
      </c>
      <c r="I3883" s="84" t="s">
        <v>1106</v>
      </c>
      <c r="J3883" s="215"/>
      <c r="L3883" s="85"/>
      <c r="M3883" s="216">
        <v>242</v>
      </c>
      <c r="N3883" s="244"/>
      <c r="O3883" s="85"/>
      <c r="P3883" s="86"/>
      <c r="Q3883" s="85"/>
      <c r="R3883" s="85"/>
      <c r="S3883" s="85"/>
      <c r="T3883" s="87" t="s">
        <v>14</v>
      </c>
      <c r="U3883" s="85"/>
      <c r="V3883" s="85"/>
      <c r="W3883" s="88"/>
    </row>
    <row r="3884" spans="6:25" s="205" customFormat="1" ht="24" outlineLevel="4" x14ac:dyDescent="0.2">
      <c r="F3884" s="72">
        <v>403</v>
      </c>
      <c r="G3884" s="73" t="s">
        <v>34</v>
      </c>
      <c r="H3884" s="74" t="s">
        <v>798</v>
      </c>
      <c r="I3884" s="75" t="s">
        <v>3197</v>
      </c>
      <c r="J3884" s="73" t="s">
        <v>38</v>
      </c>
      <c r="K3884" s="76">
        <v>970.48922499999981</v>
      </c>
      <c r="L3884" s="77">
        <v>0</v>
      </c>
      <c r="M3884" s="206">
        <v>970.48922499999981</v>
      </c>
      <c r="N3884" s="232"/>
      <c r="O3884" s="77">
        <f>M3884*N3884</f>
        <v>0</v>
      </c>
      <c r="P3884" s="79"/>
      <c r="Q3884" s="80">
        <f>M3884*P3884</f>
        <v>0</v>
      </c>
      <c r="R3884" s="79"/>
      <c r="S3884" s="80">
        <f>M3884*R3884</f>
        <v>0</v>
      </c>
      <c r="T3884" s="78">
        <v>15</v>
      </c>
      <c r="U3884" s="78">
        <f>O3884*(T3884/100)</f>
        <v>0</v>
      </c>
      <c r="V3884" s="78">
        <f>O3884+U3884</f>
        <v>0</v>
      </c>
      <c r="W3884" s="75"/>
      <c r="X3884" s="96" t="s">
        <v>1090</v>
      </c>
      <c r="Y3884" s="96">
        <v>1</v>
      </c>
    </row>
    <row r="3885" spans="6:25" s="71" customFormat="1" ht="56.25" outlineLevel="4" x14ac:dyDescent="0.2">
      <c r="F3885" s="207"/>
      <c r="G3885" s="208"/>
      <c r="H3885" s="19" t="s">
        <v>1053</v>
      </c>
      <c r="I3885" s="228" t="s">
        <v>3428</v>
      </c>
      <c r="J3885" s="221"/>
      <c r="K3885" s="221"/>
      <c r="L3885" s="221"/>
      <c r="M3885" s="221"/>
      <c r="N3885" s="245"/>
      <c r="O3885" s="231"/>
      <c r="P3885" s="209"/>
      <c r="Q3885" s="210"/>
      <c r="R3885" s="209"/>
      <c r="S3885" s="210"/>
      <c r="T3885" s="211"/>
      <c r="U3885" s="211"/>
      <c r="V3885" s="211"/>
      <c r="W3885" s="212"/>
      <c r="X3885" s="212"/>
      <c r="Y3885" s="212"/>
    </row>
    <row r="3886" spans="6:25" s="71" customFormat="1" ht="6" customHeight="1" outlineLevel="4" x14ac:dyDescent="0.2">
      <c r="F3886" s="207"/>
      <c r="G3886" s="208"/>
      <c r="H3886" s="20"/>
      <c r="I3886" s="212"/>
      <c r="J3886" s="208"/>
      <c r="K3886" s="213"/>
      <c r="L3886" s="214"/>
      <c r="M3886" s="213"/>
      <c r="N3886" s="241"/>
      <c r="O3886" s="214"/>
      <c r="P3886" s="209"/>
      <c r="Q3886" s="210"/>
      <c r="R3886" s="209"/>
      <c r="S3886" s="210"/>
      <c r="T3886" s="211"/>
      <c r="U3886" s="211"/>
      <c r="V3886" s="211"/>
      <c r="W3886" s="212"/>
      <c r="X3886" s="212"/>
      <c r="Y3886" s="212"/>
    </row>
    <row r="3887" spans="6:25" s="81" customFormat="1" ht="11.25" outlineLevel="5" x14ac:dyDescent="0.2">
      <c r="F3887" s="82"/>
      <c r="G3887" s="83"/>
      <c r="H3887" s="21" t="str">
        <f t="shared" ref="H3887:H3918" si="115">IF(AND(H3886&lt;&gt;"Výkaz výměr:",I3886=""),"Výkaz výměr:","")</f>
        <v>Výkaz výměr:</v>
      </c>
      <c r="I3887" s="84" t="s">
        <v>1129</v>
      </c>
      <c r="J3887" s="215"/>
      <c r="L3887" s="85"/>
      <c r="M3887" s="216">
        <v>0</v>
      </c>
      <c r="N3887" s="244"/>
      <c r="O3887" s="85"/>
      <c r="P3887" s="86"/>
      <c r="Q3887" s="85"/>
      <c r="R3887" s="85"/>
      <c r="S3887" s="85"/>
      <c r="T3887" s="87" t="s">
        <v>14</v>
      </c>
      <c r="U3887" s="85"/>
      <c r="V3887" s="85"/>
      <c r="W3887" s="88"/>
    </row>
    <row r="3888" spans="6:25" s="81" customFormat="1" ht="11.25" outlineLevel="5" x14ac:dyDescent="0.2">
      <c r="F3888" s="82"/>
      <c r="G3888" s="83"/>
      <c r="H3888" s="21" t="str">
        <f t="shared" si="115"/>
        <v/>
      </c>
      <c r="I3888" s="84" t="s">
        <v>1924</v>
      </c>
      <c r="J3888" s="215"/>
      <c r="L3888" s="85"/>
      <c r="M3888" s="216">
        <v>192.185</v>
      </c>
      <c r="N3888" s="244"/>
      <c r="O3888" s="85"/>
      <c r="P3888" s="86"/>
      <c r="Q3888" s="85"/>
      <c r="R3888" s="85"/>
      <c r="S3888" s="85"/>
      <c r="T3888" s="87" t="s">
        <v>14</v>
      </c>
      <c r="U3888" s="85"/>
      <c r="V3888" s="85"/>
      <c r="W3888" s="88"/>
    </row>
    <row r="3889" spans="6:23" s="81" customFormat="1" ht="11.25" outlineLevel="5" x14ac:dyDescent="0.2">
      <c r="F3889" s="82"/>
      <c r="G3889" s="83"/>
      <c r="H3889" s="21" t="str">
        <f t="shared" si="115"/>
        <v/>
      </c>
      <c r="I3889" s="84" t="s">
        <v>1964</v>
      </c>
      <c r="J3889" s="215"/>
      <c r="L3889" s="85"/>
      <c r="M3889" s="216">
        <v>75.218624999999989</v>
      </c>
      <c r="N3889" s="244"/>
      <c r="O3889" s="85"/>
      <c r="P3889" s="86"/>
      <c r="Q3889" s="85"/>
      <c r="R3889" s="85"/>
      <c r="S3889" s="85"/>
      <c r="T3889" s="87" t="s">
        <v>14</v>
      </c>
      <c r="U3889" s="85"/>
      <c r="V3889" s="85"/>
      <c r="W3889" s="88"/>
    </row>
    <row r="3890" spans="6:23" s="81" customFormat="1" ht="11.25" outlineLevel="5" x14ac:dyDescent="0.2">
      <c r="F3890" s="82"/>
      <c r="G3890" s="83"/>
      <c r="H3890" s="21" t="str">
        <f t="shared" si="115"/>
        <v/>
      </c>
      <c r="I3890" s="84" t="s">
        <v>1974</v>
      </c>
      <c r="J3890" s="215"/>
      <c r="L3890" s="85"/>
      <c r="M3890" s="216">
        <v>31.573249999999998</v>
      </c>
      <c r="N3890" s="244"/>
      <c r="O3890" s="85"/>
      <c r="P3890" s="86"/>
      <c r="Q3890" s="85"/>
      <c r="R3890" s="85"/>
      <c r="S3890" s="85"/>
      <c r="T3890" s="87" t="s">
        <v>14</v>
      </c>
      <c r="U3890" s="85"/>
      <c r="V3890" s="85"/>
      <c r="W3890" s="88"/>
    </row>
    <row r="3891" spans="6:23" s="81" customFormat="1" ht="11.25" outlineLevel="5" x14ac:dyDescent="0.2">
      <c r="F3891" s="82"/>
      <c r="G3891" s="83"/>
      <c r="H3891" s="21" t="str">
        <f t="shared" si="115"/>
        <v/>
      </c>
      <c r="I3891" s="84" t="s">
        <v>1960</v>
      </c>
      <c r="J3891" s="215"/>
      <c r="L3891" s="85"/>
      <c r="M3891" s="216">
        <v>27.858749999999997</v>
      </c>
      <c r="N3891" s="244"/>
      <c r="O3891" s="85"/>
      <c r="P3891" s="86"/>
      <c r="Q3891" s="85"/>
      <c r="R3891" s="85"/>
      <c r="S3891" s="85"/>
      <c r="T3891" s="87" t="s">
        <v>14</v>
      </c>
      <c r="U3891" s="85"/>
      <c r="V3891" s="85"/>
      <c r="W3891" s="88"/>
    </row>
    <row r="3892" spans="6:23" s="81" customFormat="1" ht="11.25" outlineLevel="5" x14ac:dyDescent="0.2">
      <c r="F3892" s="82"/>
      <c r="G3892" s="83"/>
      <c r="H3892" s="21" t="str">
        <f t="shared" si="115"/>
        <v/>
      </c>
      <c r="I3892" s="84" t="s">
        <v>1696</v>
      </c>
      <c r="J3892" s="215"/>
      <c r="L3892" s="85"/>
      <c r="M3892" s="216">
        <v>1.08</v>
      </c>
      <c r="N3892" s="244"/>
      <c r="O3892" s="85"/>
      <c r="P3892" s="86"/>
      <c r="Q3892" s="85"/>
      <c r="R3892" s="85"/>
      <c r="S3892" s="85"/>
      <c r="T3892" s="87" t="s">
        <v>14</v>
      </c>
      <c r="U3892" s="85"/>
      <c r="V3892" s="85"/>
      <c r="W3892" s="88"/>
    </row>
    <row r="3893" spans="6:23" s="81" customFormat="1" ht="11.25" outlineLevel="5" x14ac:dyDescent="0.2">
      <c r="F3893" s="82"/>
      <c r="G3893" s="83"/>
      <c r="H3893" s="21" t="str">
        <f t="shared" si="115"/>
        <v/>
      </c>
      <c r="I3893" s="84" t="s">
        <v>1931</v>
      </c>
      <c r="J3893" s="215"/>
      <c r="L3893" s="85"/>
      <c r="M3893" s="216">
        <v>5.6916000000000011</v>
      </c>
      <c r="N3893" s="244"/>
      <c r="O3893" s="85"/>
      <c r="P3893" s="86"/>
      <c r="Q3893" s="85"/>
      <c r="R3893" s="85"/>
      <c r="S3893" s="85"/>
      <c r="T3893" s="87" t="s">
        <v>14</v>
      </c>
      <c r="U3893" s="85"/>
      <c r="V3893" s="85"/>
      <c r="W3893" s="88"/>
    </row>
    <row r="3894" spans="6:23" s="81" customFormat="1" ht="11.25" outlineLevel="5" x14ac:dyDescent="0.2">
      <c r="F3894" s="82"/>
      <c r="G3894" s="83"/>
      <c r="H3894" s="21" t="str">
        <f t="shared" si="115"/>
        <v/>
      </c>
      <c r="I3894" s="84" t="s">
        <v>1932</v>
      </c>
      <c r="J3894" s="215"/>
      <c r="L3894" s="85"/>
      <c r="M3894" s="216">
        <v>8.5374000000000017</v>
      </c>
      <c r="N3894" s="244"/>
      <c r="O3894" s="85"/>
      <c r="P3894" s="86"/>
      <c r="Q3894" s="85"/>
      <c r="R3894" s="85"/>
      <c r="S3894" s="85"/>
      <c r="T3894" s="87" t="s">
        <v>14</v>
      </c>
      <c r="U3894" s="85"/>
      <c r="V3894" s="85"/>
      <c r="W3894" s="88"/>
    </row>
    <row r="3895" spans="6:23" s="81" customFormat="1" ht="11.25" outlineLevel="5" x14ac:dyDescent="0.2">
      <c r="F3895" s="82"/>
      <c r="G3895" s="83"/>
      <c r="H3895" s="21" t="str">
        <f t="shared" si="115"/>
        <v/>
      </c>
      <c r="I3895" s="84" t="s">
        <v>1130</v>
      </c>
      <c r="J3895" s="215"/>
      <c r="L3895" s="85"/>
      <c r="M3895" s="216">
        <v>0</v>
      </c>
      <c r="N3895" s="244"/>
      <c r="O3895" s="85"/>
      <c r="P3895" s="86"/>
      <c r="Q3895" s="85"/>
      <c r="R3895" s="85"/>
      <c r="S3895" s="85"/>
      <c r="T3895" s="87" t="s">
        <v>14</v>
      </c>
      <c r="U3895" s="85"/>
      <c r="V3895" s="85"/>
      <c r="W3895" s="88"/>
    </row>
    <row r="3896" spans="6:23" s="81" customFormat="1" ht="11.25" outlineLevel="5" x14ac:dyDescent="0.2">
      <c r="F3896" s="82"/>
      <c r="G3896" s="83"/>
      <c r="H3896" s="21" t="str">
        <f t="shared" si="115"/>
        <v/>
      </c>
      <c r="I3896" s="84" t="s">
        <v>1925</v>
      </c>
      <c r="J3896" s="215"/>
      <c r="L3896" s="85"/>
      <c r="M3896" s="216">
        <v>258.39999999999998</v>
      </c>
      <c r="N3896" s="244"/>
      <c r="O3896" s="85"/>
      <c r="P3896" s="86"/>
      <c r="Q3896" s="85"/>
      <c r="R3896" s="85"/>
      <c r="S3896" s="85"/>
      <c r="T3896" s="87" t="s">
        <v>14</v>
      </c>
      <c r="U3896" s="85"/>
      <c r="V3896" s="85"/>
      <c r="W3896" s="88"/>
    </row>
    <row r="3897" spans="6:23" s="81" customFormat="1" ht="11.25" outlineLevel="5" x14ac:dyDescent="0.2">
      <c r="F3897" s="82"/>
      <c r="G3897" s="83"/>
      <c r="H3897" s="21" t="str">
        <f t="shared" si="115"/>
        <v/>
      </c>
      <c r="I3897" s="84" t="s">
        <v>1963</v>
      </c>
      <c r="J3897" s="215"/>
      <c r="L3897" s="85"/>
      <c r="M3897" s="216">
        <v>37.144999999999996</v>
      </c>
      <c r="N3897" s="244"/>
      <c r="O3897" s="85"/>
      <c r="P3897" s="86"/>
      <c r="Q3897" s="85"/>
      <c r="R3897" s="85"/>
      <c r="S3897" s="85"/>
      <c r="T3897" s="87" t="s">
        <v>14</v>
      </c>
      <c r="U3897" s="85"/>
      <c r="V3897" s="85"/>
      <c r="W3897" s="88"/>
    </row>
    <row r="3898" spans="6:23" s="81" customFormat="1" ht="11.25" outlineLevel="5" x14ac:dyDescent="0.2">
      <c r="F3898" s="82"/>
      <c r="G3898" s="83"/>
      <c r="H3898" s="21" t="str">
        <f t="shared" si="115"/>
        <v/>
      </c>
      <c r="I3898" s="84" t="s">
        <v>1975</v>
      </c>
      <c r="J3898" s="215"/>
      <c r="L3898" s="85"/>
      <c r="M3898" s="216">
        <v>48.288499999999999</v>
      </c>
      <c r="N3898" s="244"/>
      <c r="O3898" s="85"/>
      <c r="P3898" s="86"/>
      <c r="Q3898" s="85"/>
      <c r="R3898" s="85"/>
      <c r="S3898" s="85"/>
      <c r="T3898" s="87" t="s">
        <v>14</v>
      </c>
      <c r="U3898" s="85"/>
      <c r="V3898" s="85"/>
      <c r="W3898" s="88"/>
    </row>
    <row r="3899" spans="6:23" s="81" customFormat="1" ht="11.25" outlineLevel="5" x14ac:dyDescent="0.2">
      <c r="F3899" s="82"/>
      <c r="G3899" s="83"/>
      <c r="H3899" s="21" t="str">
        <f t="shared" si="115"/>
        <v/>
      </c>
      <c r="I3899" s="84" t="s">
        <v>1959</v>
      </c>
      <c r="J3899" s="215"/>
      <c r="L3899" s="85"/>
      <c r="M3899" s="216">
        <v>11.1435</v>
      </c>
      <c r="N3899" s="244"/>
      <c r="O3899" s="85"/>
      <c r="P3899" s="86"/>
      <c r="Q3899" s="85"/>
      <c r="R3899" s="85"/>
      <c r="S3899" s="85"/>
      <c r="T3899" s="87" t="s">
        <v>14</v>
      </c>
      <c r="U3899" s="85"/>
      <c r="V3899" s="85"/>
      <c r="W3899" s="88"/>
    </row>
    <row r="3900" spans="6:23" s="81" customFormat="1" ht="11.25" outlineLevel="5" x14ac:dyDescent="0.2">
      <c r="F3900" s="82"/>
      <c r="G3900" s="83"/>
      <c r="H3900" s="21" t="str">
        <f t="shared" si="115"/>
        <v/>
      </c>
      <c r="I3900" s="84" t="s">
        <v>1797</v>
      </c>
      <c r="J3900" s="215"/>
      <c r="L3900" s="85"/>
      <c r="M3900" s="216">
        <v>32</v>
      </c>
      <c r="N3900" s="244"/>
      <c r="O3900" s="85"/>
      <c r="P3900" s="86"/>
      <c r="Q3900" s="85"/>
      <c r="R3900" s="85"/>
      <c r="S3900" s="85"/>
      <c r="T3900" s="87" t="s">
        <v>14</v>
      </c>
      <c r="U3900" s="85"/>
      <c r="V3900" s="85"/>
      <c r="W3900" s="88"/>
    </row>
    <row r="3901" spans="6:23" s="81" customFormat="1" ht="11.25" outlineLevel="5" x14ac:dyDescent="0.2">
      <c r="F3901" s="82"/>
      <c r="G3901" s="83"/>
      <c r="H3901" s="21" t="str">
        <f t="shared" si="115"/>
        <v/>
      </c>
      <c r="I3901" s="84" t="s">
        <v>1843</v>
      </c>
      <c r="J3901" s="215"/>
      <c r="L3901" s="85"/>
      <c r="M3901" s="216">
        <v>3.68</v>
      </c>
      <c r="N3901" s="244"/>
      <c r="O3901" s="85"/>
      <c r="P3901" s="86"/>
      <c r="Q3901" s="85"/>
      <c r="R3901" s="85"/>
      <c r="S3901" s="85"/>
      <c r="T3901" s="87" t="s">
        <v>14</v>
      </c>
      <c r="U3901" s="85"/>
      <c r="V3901" s="85"/>
      <c r="W3901" s="88"/>
    </row>
    <row r="3902" spans="6:23" s="81" customFormat="1" ht="11.25" outlineLevel="5" x14ac:dyDescent="0.2">
      <c r="F3902" s="82"/>
      <c r="G3902" s="83"/>
      <c r="H3902" s="21" t="str">
        <f t="shared" si="115"/>
        <v/>
      </c>
      <c r="I3902" s="84" t="s">
        <v>1748</v>
      </c>
      <c r="J3902" s="215"/>
      <c r="L3902" s="85"/>
      <c r="M3902" s="216">
        <v>1.8</v>
      </c>
      <c r="N3902" s="244"/>
      <c r="O3902" s="85"/>
      <c r="P3902" s="86"/>
      <c r="Q3902" s="85"/>
      <c r="R3902" s="85"/>
      <c r="S3902" s="85"/>
      <c r="T3902" s="87" t="s">
        <v>14</v>
      </c>
      <c r="U3902" s="85"/>
      <c r="V3902" s="85"/>
      <c r="W3902" s="88"/>
    </row>
    <row r="3903" spans="6:23" s="81" customFormat="1" ht="11.25" outlineLevel="5" x14ac:dyDescent="0.2">
      <c r="F3903" s="82"/>
      <c r="G3903" s="83"/>
      <c r="H3903" s="21" t="str">
        <f t="shared" si="115"/>
        <v/>
      </c>
      <c r="I3903" s="84" t="s">
        <v>1696</v>
      </c>
      <c r="J3903" s="215"/>
      <c r="L3903" s="85"/>
      <c r="M3903" s="216">
        <v>1.08</v>
      </c>
      <c r="N3903" s="244"/>
      <c r="O3903" s="85"/>
      <c r="P3903" s="86"/>
      <c r="Q3903" s="85"/>
      <c r="R3903" s="85"/>
      <c r="S3903" s="85"/>
      <c r="T3903" s="87" t="s">
        <v>14</v>
      </c>
      <c r="U3903" s="85"/>
      <c r="V3903" s="85"/>
      <c r="W3903" s="88"/>
    </row>
    <row r="3904" spans="6:23" s="81" customFormat="1" ht="11.25" outlineLevel="5" x14ac:dyDescent="0.2">
      <c r="F3904" s="82"/>
      <c r="G3904" s="83"/>
      <c r="H3904" s="21" t="str">
        <f t="shared" si="115"/>
        <v/>
      </c>
      <c r="I3904" s="84" t="s">
        <v>1979</v>
      </c>
      <c r="J3904" s="215"/>
      <c r="L3904" s="85"/>
      <c r="M3904" s="216">
        <v>9.4860000000000007</v>
      </c>
      <c r="N3904" s="244"/>
      <c r="O3904" s="85"/>
      <c r="P3904" s="86"/>
      <c r="Q3904" s="85"/>
      <c r="R3904" s="85"/>
      <c r="S3904" s="85"/>
      <c r="T3904" s="87" t="s">
        <v>14</v>
      </c>
      <c r="U3904" s="85"/>
      <c r="V3904" s="85"/>
      <c r="W3904" s="88"/>
    </row>
    <row r="3905" spans="6:25" s="81" customFormat="1" ht="11.25" outlineLevel="5" x14ac:dyDescent="0.2">
      <c r="F3905" s="82"/>
      <c r="G3905" s="83"/>
      <c r="H3905" s="21" t="str">
        <f t="shared" si="115"/>
        <v/>
      </c>
      <c r="I3905" s="84" t="s">
        <v>1933</v>
      </c>
      <c r="J3905" s="215"/>
      <c r="L3905" s="85"/>
      <c r="M3905" s="216">
        <v>5.6916000000000011</v>
      </c>
      <c r="N3905" s="244"/>
      <c r="O3905" s="85"/>
      <c r="P3905" s="86"/>
      <c r="Q3905" s="85"/>
      <c r="R3905" s="85"/>
      <c r="S3905" s="85"/>
      <c r="T3905" s="87" t="s">
        <v>14</v>
      </c>
      <c r="U3905" s="85"/>
      <c r="V3905" s="85"/>
      <c r="W3905" s="88"/>
    </row>
    <row r="3906" spans="6:25" s="81" customFormat="1" ht="11.25" outlineLevel="5" x14ac:dyDescent="0.2">
      <c r="F3906" s="82"/>
      <c r="G3906" s="83"/>
      <c r="H3906" s="21" t="str">
        <f t="shared" si="115"/>
        <v/>
      </c>
      <c r="I3906" s="84" t="s">
        <v>1131</v>
      </c>
      <c r="J3906" s="215"/>
      <c r="L3906" s="85"/>
      <c r="M3906" s="216">
        <v>0</v>
      </c>
      <c r="N3906" s="244"/>
      <c r="O3906" s="85"/>
      <c r="P3906" s="86"/>
      <c r="Q3906" s="85"/>
      <c r="R3906" s="85"/>
      <c r="S3906" s="85"/>
      <c r="T3906" s="87" t="s">
        <v>14</v>
      </c>
      <c r="U3906" s="85"/>
      <c r="V3906" s="85"/>
      <c r="W3906" s="88"/>
    </row>
    <row r="3907" spans="6:25" s="81" customFormat="1" ht="11.25" outlineLevel="5" x14ac:dyDescent="0.2">
      <c r="F3907" s="82"/>
      <c r="G3907" s="83"/>
      <c r="H3907" s="21" t="str">
        <f t="shared" si="115"/>
        <v/>
      </c>
      <c r="I3907" s="84" t="s">
        <v>1801</v>
      </c>
      <c r="J3907" s="215"/>
      <c r="L3907" s="85"/>
      <c r="M3907" s="216">
        <v>21.6</v>
      </c>
      <c r="N3907" s="244"/>
      <c r="O3907" s="85"/>
      <c r="P3907" s="86"/>
      <c r="Q3907" s="85"/>
      <c r="R3907" s="85"/>
      <c r="S3907" s="85"/>
      <c r="T3907" s="87" t="s">
        <v>14</v>
      </c>
      <c r="U3907" s="85"/>
      <c r="V3907" s="85"/>
      <c r="W3907" s="88"/>
    </row>
    <row r="3908" spans="6:25" s="81" customFormat="1" ht="11.25" outlineLevel="5" x14ac:dyDescent="0.2">
      <c r="F3908" s="82"/>
      <c r="G3908" s="83"/>
      <c r="H3908" s="21" t="str">
        <f t="shared" si="115"/>
        <v/>
      </c>
      <c r="I3908" s="84" t="s">
        <v>1752</v>
      </c>
      <c r="J3908" s="215"/>
      <c r="L3908" s="85"/>
      <c r="M3908" s="216">
        <v>5.76</v>
      </c>
      <c r="N3908" s="244"/>
      <c r="O3908" s="85"/>
      <c r="P3908" s="86"/>
      <c r="Q3908" s="85"/>
      <c r="R3908" s="85"/>
      <c r="S3908" s="85"/>
      <c r="T3908" s="87" t="s">
        <v>14</v>
      </c>
      <c r="U3908" s="85"/>
      <c r="V3908" s="85"/>
      <c r="W3908" s="88"/>
    </row>
    <row r="3909" spans="6:25" s="81" customFormat="1" ht="11.25" outlineLevel="5" x14ac:dyDescent="0.2">
      <c r="F3909" s="82"/>
      <c r="G3909" s="83"/>
      <c r="H3909" s="21" t="str">
        <f t="shared" si="115"/>
        <v/>
      </c>
      <c r="I3909" s="84" t="s">
        <v>1802</v>
      </c>
      <c r="J3909" s="215"/>
      <c r="L3909" s="85"/>
      <c r="M3909" s="216">
        <v>1.62</v>
      </c>
      <c r="N3909" s="244"/>
      <c r="O3909" s="85"/>
      <c r="P3909" s="86"/>
      <c r="Q3909" s="85"/>
      <c r="R3909" s="85"/>
      <c r="S3909" s="85"/>
      <c r="T3909" s="87" t="s">
        <v>14</v>
      </c>
      <c r="U3909" s="85"/>
      <c r="V3909" s="85"/>
      <c r="W3909" s="88"/>
    </row>
    <row r="3910" spans="6:25" s="81" customFormat="1" ht="11.25" outlineLevel="5" x14ac:dyDescent="0.2">
      <c r="F3910" s="82"/>
      <c r="G3910" s="83"/>
      <c r="H3910" s="21" t="str">
        <f t="shared" si="115"/>
        <v/>
      </c>
      <c r="I3910" s="84" t="s">
        <v>1732</v>
      </c>
      <c r="J3910" s="215"/>
      <c r="L3910" s="85"/>
      <c r="M3910" s="216">
        <v>7.1999999999999993</v>
      </c>
      <c r="N3910" s="244"/>
      <c r="O3910" s="85"/>
      <c r="P3910" s="86"/>
      <c r="Q3910" s="85"/>
      <c r="R3910" s="85"/>
      <c r="S3910" s="85"/>
      <c r="T3910" s="87" t="s">
        <v>14</v>
      </c>
      <c r="U3910" s="85"/>
      <c r="V3910" s="85"/>
      <c r="W3910" s="88"/>
    </row>
    <row r="3911" spans="6:25" s="81" customFormat="1" ht="11.25" outlineLevel="5" x14ac:dyDescent="0.2">
      <c r="F3911" s="82"/>
      <c r="G3911" s="83"/>
      <c r="H3911" s="21" t="str">
        <f t="shared" si="115"/>
        <v/>
      </c>
      <c r="I3911" s="84" t="s">
        <v>1754</v>
      </c>
      <c r="J3911" s="215"/>
      <c r="L3911" s="85"/>
      <c r="M3911" s="216">
        <v>4.8</v>
      </c>
      <c r="N3911" s="244"/>
      <c r="O3911" s="85"/>
      <c r="P3911" s="86"/>
      <c r="Q3911" s="85"/>
      <c r="R3911" s="85"/>
      <c r="S3911" s="85"/>
      <c r="T3911" s="87" t="s">
        <v>14</v>
      </c>
      <c r="U3911" s="85"/>
      <c r="V3911" s="85"/>
      <c r="W3911" s="88"/>
    </row>
    <row r="3912" spans="6:25" s="81" customFormat="1" ht="11.25" outlineLevel="5" x14ac:dyDescent="0.2">
      <c r="F3912" s="82"/>
      <c r="G3912" s="83"/>
      <c r="H3912" s="21" t="str">
        <f t="shared" si="115"/>
        <v/>
      </c>
      <c r="I3912" s="84" t="s">
        <v>1849</v>
      </c>
      <c r="J3912" s="215"/>
      <c r="L3912" s="85"/>
      <c r="M3912" s="216">
        <v>28.98</v>
      </c>
      <c r="N3912" s="244"/>
      <c r="O3912" s="85"/>
      <c r="P3912" s="86"/>
      <c r="Q3912" s="85"/>
      <c r="R3912" s="85"/>
      <c r="S3912" s="85"/>
      <c r="T3912" s="87" t="s">
        <v>14</v>
      </c>
      <c r="U3912" s="85"/>
      <c r="V3912" s="85"/>
      <c r="W3912" s="88"/>
    </row>
    <row r="3913" spans="6:25" s="81" customFormat="1" ht="11.25" outlineLevel="5" x14ac:dyDescent="0.2">
      <c r="F3913" s="82"/>
      <c r="G3913" s="83"/>
      <c r="H3913" s="21" t="str">
        <f t="shared" si="115"/>
        <v/>
      </c>
      <c r="I3913" s="84" t="s">
        <v>1803</v>
      </c>
      <c r="J3913" s="215"/>
      <c r="L3913" s="85"/>
      <c r="M3913" s="216">
        <v>19.32</v>
      </c>
      <c r="N3913" s="244"/>
      <c r="O3913" s="85"/>
      <c r="P3913" s="86"/>
      <c r="Q3913" s="85"/>
      <c r="R3913" s="85"/>
      <c r="S3913" s="85"/>
      <c r="T3913" s="87" t="s">
        <v>14</v>
      </c>
      <c r="U3913" s="85"/>
      <c r="V3913" s="85"/>
      <c r="W3913" s="88"/>
    </row>
    <row r="3914" spans="6:25" s="81" customFormat="1" ht="11.25" outlineLevel="5" x14ac:dyDescent="0.2">
      <c r="F3914" s="82"/>
      <c r="G3914" s="83"/>
      <c r="H3914" s="21" t="str">
        <f t="shared" si="115"/>
        <v/>
      </c>
      <c r="I3914" s="84" t="s">
        <v>1850</v>
      </c>
      <c r="J3914" s="215"/>
      <c r="L3914" s="85"/>
      <c r="M3914" s="216">
        <v>10.29</v>
      </c>
      <c r="N3914" s="244"/>
      <c r="O3914" s="85"/>
      <c r="P3914" s="86"/>
      <c r="Q3914" s="85"/>
      <c r="R3914" s="85"/>
      <c r="S3914" s="85"/>
      <c r="T3914" s="87" t="s">
        <v>14</v>
      </c>
      <c r="U3914" s="85"/>
      <c r="V3914" s="85"/>
      <c r="W3914" s="88"/>
    </row>
    <row r="3915" spans="6:25" s="81" customFormat="1" ht="11.25" outlineLevel="5" x14ac:dyDescent="0.2">
      <c r="F3915" s="82"/>
      <c r="G3915" s="83"/>
      <c r="H3915" s="21" t="str">
        <f t="shared" si="115"/>
        <v/>
      </c>
      <c r="I3915" s="84" t="s">
        <v>1851</v>
      </c>
      <c r="J3915" s="215"/>
      <c r="L3915" s="85"/>
      <c r="M3915" s="216">
        <v>76.86</v>
      </c>
      <c r="N3915" s="244"/>
      <c r="O3915" s="85"/>
      <c r="P3915" s="86"/>
      <c r="Q3915" s="85"/>
      <c r="R3915" s="85"/>
      <c r="S3915" s="85"/>
      <c r="T3915" s="87" t="s">
        <v>14</v>
      </c>
      <c r="U3915" s="85"/>
      <c r="V3915" s="85"/>
      <c r="W3915" s="88"/>
    </row>
    <row r="3916" spans="6:25" s="81" customFormat="1" ht="11.25" outlineLevel="5" x14ac:dyDescent="0.2">
      <c r="F3916" s="82"/>
      <c r="G3916" s="83"/>
      <c r="H3916" s="21" t="str">
        <f t="shared" si="115"/>
        <v/>
      </c>
      <c r="I3916" s="84" t="s">
        <v>2143</v>
      </c>
      <c r="J3916" s="215"/>
      <c r="L3916" s="85"/>
      <c r="M3916" s="216">
        <v>14.399999999999999</v>
      </c>
      <c r="N3916" s="244"/>
      <c r="O3916" s="85"/>
      <c r="P3916" s="86"/>
      <c r="Q3916" s="85"/>
      <c r="R3916" s="85"/>
      <c r="S3916" s="85"/>
      <c r="T3916" s="87" t="s">
        <v>14</v>
      </c>
      <c r="U3916" s="85"/>
      <c r="V3916" s="85"/>
      <c r="W3916" s="88"/>
    </row>
    <row r="3917" spans="6:25" s="81" customFormat="1" ht="11.25" outlineLevel="5" x14ac:dyDescent="0.2">
      <c r="F3917" s="82"/>
      <c r="G3917" s="83"/>
      <c r="H3917" s="21" t="str">
        <f t="shared" si="115"/>
        <v/>
      </c>
      <c r="I3917" s="84" t="s">
        <v>2144</v>
      </c>
      <c r="J3917" s="215"/>
      <c r="L3917" s="85"/>
      <c r="M3917" s="216">
        <v>14.399999999999999</v>
      </c>
      <c r="N3917" s="244"/>
      <c r="O3917" s="85"/>
      <c r="P3917" s="86"/>
      <c r="Q3917" s="85"/>
      <c r="R3917" s="85"/>
      <c r="S3917" s="85"/>
      <c r="T3917" s="87" t="s">
        <v>14</v>
      </c>
      <c r="U3917" s="85"/>
      <c r="V3917" s="85"/>
      <c r="W3917" s="88"/>
    </row>
    <row r="3918" spans="6:25" s="81" customFormat="1" ht="11.25" outlineLevel="5" x14ac:dyDescent="0.2">
      <c r="F3918" s="82"/>
      <c r="G3918" s="83"/>
      <c r="H3918" s="21" t="str">
        <f t="shared" si="115"/>
        <v/>
      </c>
      <c r="I3918" s="84" t="s">
        <v>2145</v>
      </c>
      <c r="J3918" s="215"/>
      <c r="L3918" s="85"/>
      <c r="M3918" s="216">
        <v>14.399999999999999</v>
      </c>
      <c r="N3918" s="244"/>
      <c r="O3918" s="85"/>
      <c r="P3918" s="86"/>
      <c r="Q3918" s="85"/>
      <c r="R3918" s="85"/>
      <c r="S3918" s="85"/>
      <c r="T3918" s="87" t="s">
        <v>14</v>
      </c>
      <c r="U3918" s="85"/>
      <c r="V3918" s="85"/>
      <c r="W3918" s="88"/>
    </row>
    <row r="3919" spans="6:25" s="205" customFormat="1" ht="12" outlineLevel="4" x14ac:dyDescent="0.2">
      <c r="F3919" s="72">
        <v>404</v>
      </c>
      <c r="G3919" s="73" t="s">
        <v>13</v>
      </c>
      <c r="H3919" s="74" t="s">
        <v>402</v>
      </c>
      <c r="I3919" s="75" t="s">
        <v>2107</v>
      </c>
      <c r="J3919" s="73" t="s">
        <v>38</v>
      </c>
      <c r="K3919" s="76">
        <v>970.48900000000003</v>
      </c>
      <c r="L3919" s="77">
        <v>0</v>
      </c>
      <c r="M3919" s="206">
        <v>970.48900000000003</v>
      </c>
      <c r="N3919" s="232"/>
      <c r="O3919" s="77">
        <f>M3919*N3919</f>
        <v>0</v>
      </c>
      <c r="P3919" s="79">
        <v>2.5000000000000001E-3</v>
      </c>
      <c r="Q3919" s="80">
        <f>M3919*P3919</f>
        <v>2.4262225000000002</v>
      </c>
      <c r="R3919" s="79"/>
      <c r="S3919" s="80">
        <f>M3919*R3919</f>
        <v>0</v>
      </c>
      <c r="T3919" s="78">
        <v>15</v>
      </c>
      <c r="U3919" s="78">
        <f>O3919*(T3919/100)</f>
        <v>0</v>
      </c>
      <c r="V3919" s="78">
        <f>O3919+U3919</f>
        <v>0</v>
      </c>
      <c r="W3919" s="75"/>
      <c r="X3919" s="96" t="s">
        <v>1261</v>
      </c>
      <c r="Y3919" s="96">
        <v>1</v>
      </c>
    </row>
    <row r="3920" spans="6:25" s="71" customFormat="1" ht="12" outlineLevel="4" x14ac:dyDescent="0.2">
      <c r="F3920" s="207"/>
      <c r="G3920" s="208"/>
      <c r="H3920" s="19" t="s">
        <v>1053</v>
      </c>
      <c r="I3920" s="228"/>
      <c r="J3920" s="221"/>
      <c r="K3920" s="221"/>
      <c r="L3920" s="221"/>
      <c r="M3920" s="221"/>
      <c r="N3920" s="245"/>
      <c r="O3920" s="231"/>
      <c r="P3920" s="209"/>
      <c r="Q3920" s="210"/>
      <c r="R3920" s="209"/>
      <c r="S3920" s="210"/>
      <c r="T3920" s="211"/>
      <c r="U3920" s="211"/>
      <c r="V3920" s="211"/>
      <c r="W3920" s="212"/>
      <c r="X3920" s="212"/>
      <c r="Y3920" s="212"/>
    </row>
    <row r="3921" spans="6:25" s="71" customFormat="1" ht="6" customHeight="1" outlineLevel="4" x14ac:dyDescent="0.2">
      <c r="F3921" s="207"/>
      <c r="G3921" s="208"/>
      <c r="H3921" s="20"/>
      <c r="I3921" s="212"/>
      <c r="J3921" s="208"/>
      <c r="K3921" s="213"/>
      <c r="L3921" s="214"/>
      <c r="M3921" s="213"/>
      <c r="N3921" s="241"/>
      <c r="O3921" s="214"/>
      <c r="P3921" s="209"/>
      <c r="Q3921" s="210"/>
      <c r="R3921" s="209"/>
      <c r="S3921" s="210"/>
      <c r="T3921" s="211"/>
      <c r="U3921" s="211"/>
      <c r="V3921" s="211"/>
      <c r="W3921" s="212"/>
      <c r="X3921" s="212"/>
      <c r="Y3921" s="212"/>
    </row>
    <row r="3922" spans="6:25" s="81" customFormat="1" ht="22.5" outlineLevel="5" x14ac:dyDescent="0.2">
      <c r="F3922" s="82"/>
      <c r="G3922" s="83"/>
      <c r="H3922" s="21" t="str">
        <f>IF(AND(H3921&lt;&gt;"Výkaz výměr:",I3921=""),"Výkaz výměr:","")</f>
        <v>Výkaz výměr:</v>
      </c>
      <c r="I3922" s="84" t="s">
        <v>3361</v>
      </c>
      <c r="J3922" s="215"/>
      <c r="L3922" s="85"/>
      <c r="M3922" s="216">
        <v>0</v>
      </c>
      <c r="N3922" s="244"/>
      <c r="O3922" s="85"/>
      <c r="P3922" s="86"/>
      <c r="Q3922" s="85"/>
      <c r="R3922" s="85"/>
      <c r="S3922" s="85"/>
      <c r="T3922" s="87" t="s">
        <v>14</v>
      </c>
      <c r="U3922" s="85"/>
      <c r="V3922" s="85"/>
      <c r="W3922" s="88"/>
    </row>
    <row r="3923" spans="6:25" s="81" customFormat="1" ht="11.25" outlineLevel="5" x14ac:dyDescent="0.2">
      <c r="F3923" s="82"/>
      <c r="G3923" s="83"/>
      <c r="H3923" s="21" t="str">
        <f>IF(AND(H3922&lt;&gt;"Výkaz výměr:",I3922=""),"Výkaz výměr:","")</f>
        <v/>
      </c>
      <c r="I3923" s="84" t="s">
        <v>315</v>
      </c>
      <c r="J3923" s="215"/>
      <c r="L3923" s="85"/>
      <c r="M3923" s="216">
        <v>970.48900000000003</v>
      </c>
      <c r="N3923" s="244"/>
      <c r="O3923" s="85"/>
      <c r="P3923" s="86"/>
      <c r="Q3923" s="85"/>
      <c r="R3923" s="85"/>
      <c r="S3923" s="85"/>
      <c r="T3923" s="87" t="s">
        <v>14</v>
      </c>
      <c r="U3923" s="85"/>
      <c r="V3923" s="85"/>
      <c r="W3923" s="88"/>
    </row>
    <row r="3924" spans="6:25" s="205" customFormat="1" ht="12" outlineLevel="4" x14ac:dyDescent="0.2">
      <c r="F3924" s="72">
        <v>405</v>
      </c>
      <c r="G3924" s="73" t="s">
        <v>34</v>
      </c>
      <c r="H3924" s="74" t="s">
        <v>906</v>
      </c>
      <c r="I3924" s="75" t="s">
        <v>2870</v>
      </c>
      <c r="J3924" s="73" t="s">
        <v>16</v>
      </c>
      <c r="K3924" s="76">
        <v>3.4425125000000003</v>
      </c>
      <c r="L3924" s="77">
        <v>0</v>
      </c>
      <c r="M3924" s="206">
        <v>3.4425125000000003</v>
      </c>
      <c r="N3924" s="232"/>
      <c r="O3924" s="77">
        <f>M3924*N3924</f>
        <v>0</v>
      </c>
      <c r="P3924" s="79"/>
      <c r="Q3924" s="80">
        <f>M3924*P3924</f>
        <v>0</v>
      </c>
      <c r="R3924" s="79"/>
      <c r="S3924" s="80">
        <f>M3924*R3924</f>
        <v>0</v>
      </c>
      <c r="T3924" s="78">
        <v>15</v>
      </c>
      <c r="U3924" s="78">
        <f>O3924*(T3924/100)</f>
        <v>0</v>
      </c>
      <c r="V3924" s="78">
        <f>O3924+U3924</f>
        <v>0</v>
      </c>
      <c r="W3924" s="75" t="s">
        <v>1942</v>
      </c>
      <c r="X3924" s="96" t="s">
        <v>1162</v>
      </c>
      <c r="Y3924" s="96">
        <v>1</v>
      </c>
    </row>
    <row r="3925" spans="6:25" s="71" customFormat="1" ht="56.25" outlineLevel="4" x14ac:dyDescent="0.2">
      <c r="F3925" s="207"/>
      <c r="G3925" s="208"/>
      <c r="H3925" s="19" t="s">
        <v>1053</v>
      </c>
      <c r="I3925" s="228" t="s">
        <v>3589</v>
      </c>
      <c r="J3925" s="221"/>
      <c r="K3925" s="221"/>
      <c r="L3925" s="221"/>
      <c r="M3925" s="221"/>
      <c r="N3925" s="245"/>
      <c r="O3925" s="231"/>
      <c r="P3925" s="209"/>
      <c r="Q3925" s="210"/>
      <c r="R3925" s="209"/>
      <c r="S3925" s="210"/>
      <c r="T3925" s="211"/>
      <c r="U3925" s="211"/>
      <c r="V3925" s="211"/>
      <c r="W3925" s="212"/>
      <c r="X3925" s="212"/>
      <c r="Y3925" s="212"/>
    </row>
    <row r="3926" spans="6:25" s="71" customFormat="1" ht="6" customHeight="1" outlineLevel="4" x14ac:dyDescent="0.2">
      <c r="F3926" s="207"/>
      <c r="G3926" s="208"/>
      <c r="H3926" s="20"/>
      <c r="I3926" s="212"/>
      <c r="J3926" s="208"/>
      <c r="K3926" s="213"/>
      <c r="L3926" s="214"/>
      <c r="M3926" s="213"/>
      <c r="N3926" s="241"/>
      <c r="O3926" s="214"/>
      <c r="P3926" s="209"/>
      <c r="Q3926" s="210"/>
      <c r="R3926" s="209"/>
      <c r="S3926" s="210"/>
      <c r="T3926" s="211"/>
      <c r="U3926" s="211"/>
      <c r="V3926" s="211"/>
      <c r="W3926" s="212"/>
      <c r="X3926" s="212"/>
      <c r="Y3926" s="212"/>
    </row>
    <row r="3927" spans="6:25" s="205" customFormat="1" ht="12" outlineLevel="4" x14ac:dyDescent="0.2">
      <c r="F3927" s="72">
        <v>406</v>
      </c>
      <c r="G3927" s="73" t="s">
        <v>34</v>
      </c>
      <c r="H3927" s="74" t="s">
        <v>907</v>
      </c>
      <c r="I3927" s="75" t="s">
        <v>2899</v>
      </c>
      <c r="J3927" s="73" t="s">
        <v>16</v>
      </c>
      <c r="K3927" s="76">
        <v>3.4425125000000003</v>
      </c>
      <c r="L3927" s="77">
        <v>0</v>
      </c>
      <c r="M3927" s="206">
        <v>3.4425125000000003</v>
      </c>
      <c r="N3927" s="232"/>
      <c r="O3927" s="77">
        <f>M3927*N3927</f>
        <v>0</v>
      </c>
      <c r="P3927" s="79"/>
      <c r="Q3927" s="80">
        <f>M3927*P3927</f>
        <v>0</v>
      </c>
      <c r="R3927" s="79"/>
      <c r="S3927" s="80">
        <f>M3927*R3927</f>
        <v>0</v>
      </c>
      <c r="T3927" s="78">
        <v>15</v>
      </c>
      <c r="U3927" s="78">
        <f>O3927*(T3927/100)</f>
        <v>0</v>
      </c>
      <c r="V3927" s="78">
        <f>O3927+U3927</f>
        <v>0</v>
      </c>
      <c r="W3927" s="75" t="s">
        <v>1942</v>
      </c>
      <c r="X3927" s="96" t="s">
        <v>1162</v>
      </c>
      <c r="Y3927" s="96">
        <v>1</v>
      </c>
    </row>
    <row r="3928" spans="6:25" s="71" customFormat="1" ht="56.25" outlineLevel="4" x14ac:dyDescent="0.2">
      <c r="F3928" s="207"/>
      <c r="G3928" s="208"/>
      <c r="H3928" s="19" t="s">
        <v>1053</v>
      </c>
      <c r="I3928" s="228" t="s">
        <v>3607</v>
      </c>
      <c r="J3928" s="221"/>
      <c r="K3928" s="221"/>
      <c r="L3928" s="221"/>
      <c r="M3928" s="221"/>
      <c r="N3928" s="245"/>
      <c r="O3928" s="231"/>
      <c r="P3928" s="209"/>
      <c r="Q3928" s="210"/>
      <c r="R3928" s="209"/>
      <c r="S3928" s="210"/>
      <c r="T3928" s="211"/>
      <c r="U3928" s="211"/>
      <c r="V3928" s="211"/>
      <c r="W3928" s="212"/>
      <c r="X3928" s="212"/>
      <c r="Y3928" s="212"/>
    </row>
    <row r="3929" spans="6:25" s="71" customFormat="1" ht="6" customHeight="1" outlineLevel="4" x14ac:dyDescent="0.2">
      <c r="F3929" s="207"/>
      <c r="G3929" s="208"/>
      <c r="H3929" s="20"/>
      <c r="I3929" s="212"/>
      <c r="J3929" s="208"/>
      <c r="K3929" s="213"/>
      <c r="L3929" s="214"/>
      <c r="M3929" s="213"/>
      <c r="N3929" s="241"/>
      <c r="O3929" s="214"/>
      <c r="P3929" s="209"/>
      <c r="Q3929" s="210"/>
      <c r="R3929" s="209"/>
      <c r="S3929" s="210"/>
      <c r="T3929" s="211"/>
      <c r="U3929" s="211"/>
      <c r="V3929" s="211"/>
      <c r="W3929" s="212"/>
      <c r="X3929" s="212"/>
      <c r="Y3929" s="212"/>
    </row>
    <row r="3930" spans="6:25" s="6" customFormat="1" ht="12.75" customHeight="1" outlineLevel="4" x14ac:dyDescent="0.2">
      <c r="F3930" s="7"/>
      <c r="G3930" s="8"/>
      <c r="H3930" s="8"/>
      <c r="I3930" s="217"/>
      <c r="J3930" s="218"/>
      <c r="K3930" s="219"/>
      <c r="L3930" s="220"/>
      <c r="M3930" s="219"/>
      <c r="N3930" s="242"/>
      <c r="O3930" s="11"/>
      <c r="P3930" s="12"/>
      <c r="Q3930" s="11"/>
      <c r="R3930" s="11"/>
      <c r="S3930" s="11"/>
      <c r="T3930" s="5" t="s">
        <v>14</v>
      </c>
      <c r="U3930" s="11"/>
      <c r="V3930" s="11"/>
      <c r="W3930" s="11"/>
    </row>
    <row r="3931" spans="6:25" s="6" customFormat="1" ht="12.75" customHeight="1" outlineLevel="3" x14ac:dyDescent="0.2">
      <c r="F3931" s="7"/>
      <c r="G3931" s="8"/>
      <c r="H3931" s="8"/>
      <c r="I3931" s="9"/>
      <c r="J3931" s="8"/>
      <c r="K3931" s="10"/>
      <c r="L3931" s="11"/>
      <c r="M3931" s="10"/>
      <c r="N3931" s="242"/>
      <c r="O3931" s="11"/>
      <c r="P3931" s="12"/>
      <c r="Q3931" s="11"/>
      <c r="R3931" s="11"/>
      <c r="S3931" s="11"/>
      <c r="T3931" s="5" t="s">
        <v>14</v>
      </c>
      <c r="U3931" s="11"/>
      <c r="V3931" s="11"/>
      <c r="W3931" s="11"/>
    </row>
    <row r="3932" spans="6:25" s="49" customFormat="1" ht="18.75" customHeight="1" outlineLevel="2" x14ac:dyDescent="0.2">
      <c r="F3932" s="50"/>
      <c r="G3932" s="51"/>
      <c r="H3932" s="52"/>
      <c r="I3932" s="226" t="s">
        <v>3706</v>
      </c>
      <c r="J3932" s="51"/>
      <c r="K3932" s="53"/>
      <c r="L3932" s="54"/>
      <c r="M3932" s="53"/>
      <c r="N3932" s="238"/>
      <c r="O3932" s="54">
        <f>SUBTOTAL(9,O3933:O4170)</f>
        <v>0</v>
      </c>
      <c r="P3932" s="56"/>
      <c r="Q3932" s="57">
        <f>SUBTOTAL(9,Q3933:Q4170)</f>
        <v>5.4137101200000011</v>
      </c>
      <c r="R3932" s="54"/>
      <c r="S3932" s="57">
        <f>SUBTOTAL(9,S3933:S4170)</f>
        <v>0.498</v>
      </c>
      <c r="T3932" s="58" t="s">
        <v>14</v>
      </c>
      <c r="U3932" s="55">
        <f>SUBTOTAL(9,U3933:U4170)</f>
        <v>0</v>
      </c>
      <c r="V3932" s="55">
        <f>SUBTOTAL(9,V3933:V4170)</f>
        <v>0</v>
      </c>
      <c r="W3932" s="59"/>
      <c r="Y3932" s="55">
        <f>SUBTOTAL(9,Y3933:Y4170)</f>
        <v>39</v>
      </c>
    </row>
    <row r="3933" spans="6:25" s="60" customFormat="1" ht="16.5" customHeight="1" outlineLevel="3" x14ac:dyDescent="0.2">
      <c r="F3933" s="61"/>
      <c r="G3933" s="62"/>
      <c r="H3933" s="63"/>
      <c r="I3933" s="227" t="s">
        <v>3698</v>
      </c>
      <c r="J3933" s="62"/>
      <c r="K3933" s="64"/>
      <c r="L3933" s="65"/>
      <c r="M3933" s="64"/>
      <c r="N3933" s="239"/>
      <c r="O3933" s="65">
        <f>SUBTOTAL(9,O3934:O3950)</f>
        <v>0</v>
      </c>
      <c r="P3933" s="67"/>
      <c r="Q3933" s="68">
        <f>SUBTOTAL(9,Q3934:Q3950)</f>
        <v>7.6E-3</v>
      </c>
      <c r="R3933" s="65"/>
      <c r="S3933" s="68">
        <f>SUBTOTAL(9,S3934:S3950)</f>
        <v>0</v>
      </c>
      <c r="T3933" s="69" t="s">
        <v>14</v>
      </c>
      <c r="U3933" s="66">
        <f>SUBTOTAL(9,U3934:U3950)</f>
        <v>0</v>
      </c>
      <c r="V3933" s="66">
        <f>SUBTOTAL(9,V3934:V3950)</f>
        <v>0</v>
      </c>
      <c r="W3933" s="70"/>
      <c r="Y3933" s="66">
        <f>SUBTOTAL(9,Y3934:Y3950)</f>
        <v>2</v>
      </c>
    </row>
    <row r="3934" spans="6:25" s="205" customFormat="1" ht="24" outlineLevel="4" x14ac:dyDescent="0.2">
      <c r="F3934" s="72">
        <v>407</v>
      </c>
      <c r="G3934" s="73" t="s">
        <v>34</v>
      </c>
      <c r="H3934" s="74" t="s">
        <v>821</v>
      </c>
      <c r="I3934" s="75" t="s">
        <v>3090</v>
      </c>
      <c r="J3934" s="73" t="s">
        <v>116</v>
      </c>
      <c r="K3934" s="76">
        <v>20</v>
      </c>
      <c r="L3934" s="77">
        <v>0</v>
      </c>
      <c r="M3934" s="206">
        <v>20</v>
      </c>
      <c r="N3934" s="232"/>
      <c r="O3934" s="77">
        <f>M3934*N3934</f>
        <v>0</v>
      </c>
      <c r="P3934" s="79">
        <v>5.0000000000000002E-5</v>
      </c>
      <c r="Q3934" s="80">
        <f>M3934*P3934</f>
        <v>1E-3</v>
      </c>
      <c r="R3934" s="79"/>
      <c r="S3934" s="80">
        <f>M3934*R3934</f>
        <v>0</v>
      </c>
      <c r="T3934" s="78">
        <v>15</v>
      </c>
      <c r="U3934" s="78">
        <f>O3934*(T3934/100)</f>
        <v>0</v>
      </c>
      <c r="V3934" s="78">
        <f>O3934+U3934</f>
        <v>0</v>
      </c>
      <c r="W3934" s="75"/>
      <c r="X3934" s="96" t="s">
        <v>1162</v>
      </c>
      <c r="Y3934" s="96">
        <v>1</v>
      </c>
    </row>
    <row r="3935" spans="6:25" s="71" customFormat="1" ht="45" outlineLevel="4" x14ac:dyDescent="0.2">
      <c r="F3935" s="207"/>
      <c r="G3935" s="208"/>
      <c r="H3935" s="19" t="s">
        <v>1053</v>
      </c>
      <c r="I3935" s="228" t="s">
        <v>3427</v>
      </c>
      <c r="J3935" s="221"/>
      <c r="K3935" s="221"/>
      <c r="L3935" s="221"/>
      <c r="M3935" s="221"/>
      <c r="N3935" s="245"/>
      <c r="O3935" s="231"/>
      <c r="P3935" s="209"/>
      <c r="Q3935" s="210"/>
      <c r="R3935" s="209"/>
      <c r="S3935" s="210"/>
      <c r="T3935" s="211"/>
      <c r="U3935" s="211"/>
      <c r="V3935" s="211"/>
      <c r="W3935" s="212"/>
      <c r="X3935" s="212"/>
      <c r="Y3935" s="212"/>
    </row>
    <row r="3936" spans="6:25" s="71" customFormat="1" ht="6" customHeight="1" outlineLevel="4" x14ac:dyDescent="0.2">
      <c r="F3936" s="207"/>
      <c r="G3936" s="208"/>
      <c r="H3936" s="20"/>
      <c r="I3936" s="212"/>
      <c r="J3936" s="208"/>
      <c r="K3936" s="213"/>
      <c r="L3936" s="214"/>
      <c r="M3936" s="213"/>
      <c r="N3936" s="241"/>
      <c r="O3936" s="214"/>
      <c r="P3936" s="209"/>
      <c r="Q3936" s="210"/>
      <c r="R3936" s="209"/>
      <c r="S3936" s="210"/>
      <c r="T3936" s="211"/>
      <c r="U3936" s="211"/>
      <c r="V3936" s="211"/>
      <c r="W3936" s="212"/>
      <c r="X3936" s="212"/>
      <c r="Y3936" s="212"/>
    </row>
    <row r="3937" spans="6:25" s="81" customFormat="1" ht="11.25" outlineLevel="5" x14ac:dyDescent="0.2">
      <c r="F3937" s="82"/>
      <c r="G3937" s="83"/>
      <c r="H3937" s="21" t="str">
        <f t="shared" ref="H3937:H3944" si="116">IF(AND(H3936&lt;&gt;"Výkaz výměr:",I3936=""),"Výkaz výměr:","")</f>
        <v>Výkaz výměr:</v>
      </c>
      <c r="I3937" s="84" t="s">
        <v>2509</v>
      </c>
      <c r="J3937" s="215"/>
      <c r="L3937" s="85"/>
      <c r="M3937" s="216">
        <v>0</v>
      </c>
      <c r="N3937" s="244"/>
      <c r="O3937" s="85"/>
      <c r="P3937" s="86"/>
      <c r="Q3937" s="85"/>
      <c r="R3937" s="85"/>
      <c r="S3937" s="85"/>
      <c r="T3937" s="87" t="s">
        <v>14</v>
      </c>
      <c r="U3937" s="85"/>
      <c r="V3937" s="85"/>
      <c r="W3937" s="88"/>
    </row>
    <row r="3938" spans="6:25" s="81" customFormat="1" ht="11.25" outlineLevel="5" x14ac:dyDescent="0.2">
      <c r="F3938" s="82"/>
      <c r="G3938" s="83"/>
      <c r="H3938" s="21" t="str">
        <f t="shared" si="116"/>
        <v/>
      </c>
      <c r="I3938" s="84" t="s">
        <v>1778</v>
      </c>
      <c r="J3938" s="215"/>
      <c r="L3938" s="85"/>
      <c r="M3938" s="216">
        <v>0</v>
      </c>
      <c r="N3938" s="244"/>
      <c r="O3938" s="85"/>
      <c r="P3938" s="86"/>
      <c r="Q3938" s="85"/>
      <c r="R3938" s="85"/>
      <c r="S3938" s="85"/>
      <c r="T3938" s="87" t="s">
        <v>14</v>
      </c>
      <c r="U3938" s="85"/>
      <c r="V3938" s="85"/>
      <c r="W3938" s="88"/>
    </row>
    <row r="3939" spans="6:25" s="81" customFormat="1" ht="11.25" outlineLevel="5" x14ac:dyDescent="0.2">
      <c r="F3939" s="82"/>
      <c r="G3939" s="83"/>
      <c r="H3939" s="21" t="str">
        <f t="shared" si="116"/>
        <v/>
      </c>
      <c r="I3939" s="84" t="s">
        <v>2147</v>
      </c>
      <c r="J3939" s="215"/>
      <c r="L3939" s="85"/>
      <c r="M3939" s="216">
        <v>0</v>
      </c>
      <c r="N3939" s="244"/>
      <c r="O3939" s="85"/>
      <c r="P3939" s="86"/>
      <c r="Q3939" s="85"/>
      <c r="R3939" s="85"/>
      <c r="S3939" s="85"/>
      <c r="T3939" s="87" t="s">
        <v>14</v>
      </c>
      <c r="U3939" s="85"/>
      <c r="V3939" s="85"/>
      <c r="W3939" s="88"/>
    </row>
    <row r="3940" spans="6:25" s="81" customFormat="1" ht="11.25" outlineLevel="5" x14ac:dyDescent="0.2">
      <c r="F3940" s="82"/>
      <c r="G3940" s="83"/>
      <c r="H3940" s="21" t="str">
        <f t="shared" si="116"/>
        <v/>
      </c>
      <c r="I3940" s="84" t="s">
        <v>5</v>
      </c>
      <c r="J3940" s="215"/>
      <c r="L3940" s="85"/>
      <c r="M3940" s="216">
        <v>4</v>
      </c>
      <c r="N3940" s="244"/>
      <c r="O3940" s="85"/>
      <c r="P3940" s="86"/>
      <c r="Q3940" s="85"/>
      <c r="R3940" s="85"/>
      <c r="S3940" s="85"/>
      <c r="T3940" s="87" t="s">
        <v>14</v>
      </c>
      <c r="U3940" s="85"/>
      <c r="V3940" s="85"/>
      <c r="W3940" s="88"/>
    </row>
    <row r="3941" spans="6:25" s="81" customFormat="1" ht="11.25" outlineLevel="5" x14ac:dyDescent="0.2">
      <c r="F3941" s="82"/>
      <c r="G3941" s="83"/>
      <c r="H3941" s="21" t="str">
        <f t="shared" si="116"/>
        <v/>
      </c>
      <c r="I3941" s="84" t="s">
        <v>2068</v>
      </c>
      <c r="J3941" s="215"/>
      <c r="L3941" s="85"/>
      <c r="M3941" s="216">
        <v>0</v>
      </c>
      <c r="N3941" s="244"/>
      <c r="O3941" s="85"/>
      <c r="P3941" s="86"/>
      <c r="Q3941" s="85"/>
      <c r="R3941" s="85"/>
      <c r="S3941" s="85"/>
      <c r="T3941" s="87" t="s">
        <v>14</v>
      </c>
      <c r="U3941" s="85"/>
      <c r="V3941" s="85"/>
      <c r="W3941" s="88"/>
    </row>
    <row r="3942" spans="6:25" s="81" customFormat="1" ht="11.25" outlineLevel="5" x14ac:dyDescent="0.2">
      <c r="F3942" s="82"/>
      <c r="G3942" s="83"/>
      <c r="H3942" s="21" t="str">
        <f t="shared" si="116"/>
        <v/>
      </c>
      <c r="I3942" s="84" t="s">
        <v>166</v>
      </c>
      <c r="J3942" s="215"/>
      <c r="L3942" s="85"/>
      <c r="M3942" s="216">
        <v>8</v>
      </c>
      <c r="N3942" s="244"/>
      <c r="O3942" s="85"/>
      <c r="P3942" s="86"/>
      <c r="Q3942" s="85"/>
      <c r="R3942" s="85"/>
      <c r="S3942" s="85"/>
      <c r="T3942" s="87" t="s">
        <v>14</v>
      </c>
      <c r="U3942" s="85"/>
      <c r="V3942" s="85"/>
      <c r="W3942" s="88"/>
    </row>
    <row r="3943" spans="6:25" s="81" customFormat="1" ht="11.25" outlineLevel="5" x14ac:dyDescent="0.2">
      <c r="F3943" s="82"/>
      <c r="G3943" s="83"/>
      <c r="H3943" s="21" t="str">
        <f t="shared" si="116"/>
        <v/>
      </c>
      <c r="I3943" s="84" t="s">
        <v>2285</v>
      </c>
      <c r="J3943" s="215"/>
      <c r="L3943" s="85"/>
      <c r="M3943" s="216">
        <v>0</v>
      </c>
      <c r="N3943" s="244"/>
      <c r="O3943" s="85"/>
      <c r="P3943" s="86"/>
      <c r="Q3943" s="85"/>
      <c r="R3943" s="85"/>
      <c r="S3943" s="85"/>
      <c r="T3943" s="87" t="s">
        <v>14</v>
      </c>
      <c r="U3943" s="85"/>
      <c r="V3943" s="85"/>
      <c r="W3943" s="88"/>
    </row>
    <row r="3944" spans="6:25" s="81" customFormat="1" ht="11.25" outlineLevel="5" x14ac:dyDescent="0.2">
      <c r="F3944" s="82"/>
      <c r="G3944" s="83"/>
      <c r="H3944" s="21" t="str">
        <f t="shared" si="116"/>
        <v/>
      </c>
      <c r="I3944" s="84" t="s">
        <v>166</v>
      </c>
      <c r="J3944" s="215"/>
      <c r="L3944" s="85"/>
      <c r="M3944" s="216">
        <v>8</v>
      </c>
      <c r="N3944" s="244"/>
      <c r="O3944" s="85"/>
      <c r="P3944" s="86"/>
      <c r="Q3944" s="85"/>
      <c r="R3944" s="85"/>
      <c r="S3944" s="85"/>
      <c r="T3944" s="87" t="s">
        <v>14</v>
      </c>
      <c r="U3944" s="85"/>
      <c r="V3944" s="85"/>
      <c r="W3944" s="88"/>
    </row>
    <row r="3945" spans="6:25" s="205" customFormat="1" ht="24" outlineLevel="4" x14ac:dyDescent="0.2">
      <c r="F3945" s="72">
        <v>408</v>
      </c>
      <c r="G3945" s="73" t="s">
        <v>34</v>
      </c>
      <c r="H3945" s="74" t="s">
        <v>822</v>
      </c>
      <c r="I3945" s="75" t="s">
        <v>3417</v>
      </c>
      <c r="J3945" s="73" t="s">
        <v>116</v>
      </c>
      <c r="K3945" s="76">
        <v>20</v>
      </c>
      <c r="L3945" s="77">
        <v>0</v>
      </c>
      <c r="M3945" s="206">
        <v>20</v>
      </c>
      <c r="N3945" s="232"/>
      <c r="O3945" s="77">
        <f>M3945*N3945</f>
        <v>0</v>
      </c>
      <c r="P3945" s="79">
        <v>3.3E-4</v>
      </c>
      <c r="Q3945" s="80">
        <f>M3945*P3945</f>
        <v>6.6E-3</v>
      </c>
      <c r="R3945" s="79"/>
      <c r="S3945" s="80">
        <f>M3945*R3945</f>
        <v>0</v>
      </c>
      <c r="T3945" s="78">
        <v>15</v>
      </c>
      <c r="U3945" s="78">
        <f>O3945*(T3945/100)</f>
        <v>0</v>
      </c>
      <c r="V3945" s="78">
        <f>O3945+U3945</f>
        <v>0</v>
      </c>
      <c r="W3945" s="75"/>
      <c r="X3945" s="96" t="s">
        <v>1261</v>
      </c>
      <c r="Y3945" s="96">
        <v>1</v>
      </c>
    </row>
    <row r="3946" spans="6:25" s="71" customFormat="1" ht="45" outlineLevel="4" x14ac:dyDescent="0.2">
      <c r="F3946" s="207"/>
      <c r="G3946" s="208"/>
      <c r="H3946" s="19" t="s">
        <v>1053</v>
      </c>
      <c r="I3946" s="228" t="s">
        <v>3527</v>
      </c>
      <c r="J3946" s="221"/>
      <c r="K3946" s="221"/>
      <c r="L3946" s="221"/>
      <c r="M3946" s="221"/>
      <c r="N3946" s="245"/>
      <c r="O3946" s="231"/>
      <c r="P3946" s="209"/>
      <c r="Q3946" s="210"/>
      <c r="R3946" s="209"/>
      <c r="S3946" s="210"/>
      <c r="T3946" s="211"/>
      <c r="U3946" s="211"/>
      <c r="V3946" s="211"/>
      <c r="W3946" s="212"/>
      <c r="X3946" s="212"/>
      <c r="Y3946" s="212"/>
    </row>
    <row r="3947" spans="6:25" s="71" customFormat="1" ht="6" customHeight="1" outlineLevel="4" x14ac:dyDescent="0.2">
      <c r="F3947" s="207"/>
      <c r="G3947" s="208"/>
      <c r="H3947" s="20"/>
      <c r="I3947" s="212"/>
      <c r="J3947" s="208"/>
      <c r="K3947" s="213"/>
      <c r="L3947" s="214"/>
      <c r="M3947" s="213"/>
      <c r="N3947" s="241"/>
      <c r="O3947" s="214"/>
      <c r="P3947" s="209"/>
      <c r="Q3947" s="210"/>
      <c r="R3947" s="209"/>
      <c r="S3947" s="210"/>
      <c r="T3947" s="211"/>
      <c r="U3947" s="211"/>
      <c r="V3947" s="211"/>
      <c r="W3947" s="212"/>
      <c r="X3947" s="212"/>
      <c r="Y3947" s="212"/>
    </row>
    <row r="3948" spans="6:25" s="81" customFormat="1" ht="22.5" outlineLevel="5" x14ac:dyDescent="0.2">
      <c r="F3948" s="82"/>
      <c r="G3948" s="83"/>
      <c r="H3948" s="21" t="str">
        <f>IF(AND(H3947&lt;&gt;"Výkaz výměr:",I3947=""),"Výkaz výměr:","")</f>
        <v>Výkaz výměr:</v>
      </c>
      <c r="I3948" s="84" t="s">
        <v>3280</v>
      </c>
      <c r="J3948" s="215"/>
      <c r="L3948" s="85"/>
      <c r="M3948" s="216">
        <v>0</v>
      </c>
      <c r="N3948" s="244"/>
      <c r="O3948" s="85"/>
      <c r="P3948" s="86"/>
      <c r="Q3948" s="85"/>
      <c r="R3948" s="85"/>
      <c r="S3948" s="85"/>
      <c r="T3948" s="87" t="s">
        <v>14</v>
      </c>
      <c r="U3948" s="85"/>
      <c r="V3948" s="85"/>
      <c r="W3948" s="88"/>
    </row>
    <row r="3949" spans="6:25" s="81" customFormat="1" ht="11.25" outlineLevel="5" x14ac:dyDescent="0.2">
      <c r="F3949" s="82"/>
      <c r="G3949" s="83"/>
      <c r="H3949" s="21" t="str">
        <f>IF(AND(H3948&lt;&gt;"Výkaz výměr:",I3948=""),"Výkaz výměr:","")</f>
        <v/>
      </c>
      <c r="I3949" s="84" t="s">
        <v>26</v>
      </c>
      <c r="J3949" s="215"/>
      <c r="L3949" s="85"/>
      <c r="M3949" s="216">
        <v>20</v>
      </c>
      <c r="N3949" s="244"/>
      <c r="O3949" s="85"/>
      <c r="P3949" s="86"/>
      <c r="Q3949" s="85"/>
      <c r="R3949" s="85"/>
      <c r="S3949" s="85"/>
      <c r="T3949" s="87" t="s">
        <v>14</v>
      </c>
      <c r="U3949" s="85"/>
      <c r="V3949" s="85"/>
      <c r="W3949" s="88"/>
    </row>
    <row r="3950" spans="6:25" s="6" customFormat="1" ht="12.75" customHeight="1" outlineLevel="4" x14ac:dyDescent="0.2">
      <c r="F3950" s="7"/>
      <c r="G3950" s="8"/>
      <c r="H3950" s="8"/>
      <c r="I3950" s="217"/>
      <c r="J3950" s="218"/>
      <c r="K3950" s="219"/>
      <c r="L3950" s="220"/>
      <c r="M3950" s="219"/>
      <c r="N3950" s="242"/>
      <c r="O3950" s="11"/>
      <c r="P3950" s="12"/>
      <c r="Q3950" s="11"/>
      <c r="R3950" s="11"/>
      <c r="S3950" s="11"/>
      <c r="T3950" s="5" t="s">
        <v>14</v>
      </c>
      <c r="U3950" s="11"/>
      <c r="V3950" s="11"/>
      <c r="W3950" s="11"/>
    </row>
    <row r="3951" spans="6:25" s="60" customFormat="1" ht="16.5" customHeight="1" outlineLevel="3" x14ac:dyDescent="0.2">
      <c r="F3951" s="61"/>
      <c r="G3951" s="62"/>
      <c r="H3951" s="63"/>
      <c r="I3951" s="227" t="s">
        <v>3670</v>
      </c>
      <c r="J3951" s="62"/>
      <c r="K3951" s="64"/>
      <c r="L3951" s="65"/>
      <c r="M3951" s="64"/>
      <c r="N3951" s="239"/>
      <c r="O3951" s="65">
        <f>SUBTOTAL(9,O3952:O3964)</f>
        <v>0</v>
      </c>
      <c r="P3951" s="67"/>
      <c r="Q3951" s="68">
        <f>SUBTOTAL(9,Q3952:Q3964)</f>
        <v>0</v>
      </c>
      <c r="R3951" s="65"/>
      <c r="S3951" s="68">
        <f>SUBTOTAL(9,S3952:S3964)</f>
        <v>0</v>
      </c>
      <c r="T3951" s="69" t="s">
        <v>14</v>
      </c>
      <c r="U3951" s="66">
        <f>SUBTOTAL(9,U3952:U3964)</f>
        <v>0</v>
      </c>
      <c r="V3951" s="66">
        <f>SUBTOTAL(9,V3952:V3964)</f>
        <v>0</v>
      </c>
      <c r="W3951" s="70"/>
      <c r="Y3951" s="66">
        <f>SUBTOTAL(9,Y3952:Y3964)</f>
        <v>4</v>
      </c>
    </row>
    <row r="3952" spans="6:25" s="205" customFormat="1" ht="24" outlineLevel="4" x14ac:dyDescent="0.2">
      <c r="F3952" s="72">
        <v>409</v>
      </c>
      <c r="G3952" s="73" t="s">
        <v>34</v>
      </c>
      <c r="H3952" s="74" t="s">
        <v>859</v>
      </c>
      <c r="I3952" s="75" t="s">
        <v>3228</v>
      </c>
      <c r="J3952" s="73" t="s">
        <v>16</v>
      </c>
      <c r="K3952" s="76">
        <v>0.498</v>
      </c>
      <c r="L3952" s="77"/>
      <c r="M3952" s="206">
        <v>0.498</v>
      </c>
      <c r="N3952" s="232"/>
      <c r="O3952" s="77">
        <f>M3952*N3952</f>
        <v>0</v>
      </c>
      <c r="P3952" s="79"/>
      <c r="Q3952" s="80">
        <f>M3952*P3952</f>
        <v>0</v>
      </c>
      <c r="R3952" s="79"/>
      <c r="S3952" s="80">
        <f>M3952*R3952</f>
        <v>0</v>
      </c>
      <c r="T3952" s="78">
        <v>15</v>
      </c>
      <c r="U3952" s="78">
        <f>O3952*(T3952/100)</f>
        <v>0</v>
      </c>
      <c r="V3952" s="78">
        <f>O3952+U3952</f>
        <v>0</v>
      </c>
      <c r="W3952" s="75" t="s">
        <v>1942</v>
      </c>
      <c r="X3952" s="96" t="s">
        <v>1162</v>
      </c>
      <c r="Y3952" s="96">
        <v>1</v>
      </c>
    </row>
    <row r="3953" spans="6:25" s="71" customFormat="1" ht="56.25" outlineLevel="4" x14ac:dyDescent="0.2">
      <c r="F3953" s="207"/>
      <c r="G3953" s="208"/>
      <c r="H3953" s="19" t="s">
        <v>1053</v>
      </c>
      <c r="I3953" s="228" t="s">
        <v>3523</v>
      </c>
      <c r="J3953" s="221"/>
      <c r="K3953" s="221"/>
      <c r="L3953" s="221"/>
      <c r="M3953" s="221"/>
      <c r="N3953" s="245"/>
      <c r="O3953" s="231"/>
      <c r="P3953" s="209"/>
      <c r="Q3953" s="210"/>
      <c r="R3953" s="209"/>
      <c r="S3953" s="210"/>
      <c r="T3953" s="211"/>
      <c r="U3953" s="211"/>
      <c r="V3953" s="211"/>
      <c r="W3953" s="212"/>
      <c r="X3953" s="212"/>
      <c r="Y3953" s="212"/>
    </row>
    <row r="3954" spans="6:25" s="71" customFormat="1" ht="6" customHeight="1" outlineLevel="4" x14ac:dyDescent="0.2">
      <c r="F3954" s="207"/>
      <c r="G3954" s="208"/>
      <c r="H3954" s="20"/>
      <c r="I3954" s="212"/>
      <c r="J3954" s="208"/>
      <c r="K3954" s="213"/>
      <c r="L3954" s="214"/>
      <c r="M3954" s="213"/>
      <c r="N3954" s="241"/>
      <c r="O3954" s="214"/>
      <c r="P3954" s="209"/>
      <c r="Q3954" s="210"/>
      <c r="R3954" s="209"/>
      <c r="S3954" s="210"/>
      <c r="T3954" s="211"/>
      <c r="U3954" s="211"/>
      <c r="V3954" s="211"/>
      <c r="W3954" s="212"/>
      <c r="X3954" s="212"/>
      <c r="Y3954" s="212"/>
    </row>
    <row r="3955" spans="6:25" s="205" customFormat="1" ht="24" outlineLevel="4" x14ac:dyDescent="0.2">
      <c r="F3955" s="72">
        <v>410</v>
      </c>
      <c r="G3955" s="73" t="s">
        <v>12</v>
      </c>
      <c r="H3955" s="74" t="s">
        <v>316</v>
      </c>
      <c r="I3955" s="75" t="s">
        <v>3421</v>
      </c>
      <c r="J3955" s="73" t="s">
        <v>16</v>
      </c>
      <c r="K3955" s="76">
        <v>0.498</v>
      </c>
      <c r="L3955" s="77"/>
      <c r="M3955" s="206">
        <v>0.498</v>
      </c>
      <c r="N3955" s="232"/>
      <c r="O3955" s="77">
        <f>M3955*N3955</f>
        <v>0</v>
      </c>
      <c r="P3955" s="79"/>
      <c r="Q3955" s="80">
        <f>M3955*P3955</f>
        <v>0</v>
      </c>
      <c r="R3955" s="79"/>
      <c r="S3955" s="80">
        <f>M3955*R3955</f>
        <v>0</v>
      </c>
      <c r="T3955" s="78">
        <v>15</v>
      </c>
      <c r="U3955" s="78">
        <f>O3955*(T3955/100)</f>
        <v>0</v>
      </c>
      <c r="V3955" s="78">
        <f>O3955+U3955</f>
        <v>0</v>
      </c>
      <c r="W3955" s="75" t="s">
        <v>1942</v>
      </c>
      <c r="X3955" s="96" t="s">
        <v>1162</v>
      </c>
      <c r="Y3955" s="96">
        <v>1</v>
      </c>
    </row>
    <row r="3956" spans="6:25" s="71" customFormat="1" ht="12" outlineLevel="4" x14ac:dyDescent="0.2">
      <c r="F3956" s="207"/>
      <c r="G3956" s="208"/>
      <c r="H3956" s="19" t="s">
        <v>1053</v>
      </c>
      <c r="I3956" s="228"/>
      <c r="J3956" s="221"/>
      <c r="K3956" s="221"/>
      <c r="L3956" s="221"/>
      <c r="M3956" s="221"/>
      <c r="N3956" s="245"/>
      <c r="O3956" s="231"/>
      <c r="P3956" s="209"/>
      <c r="Q3956" s="210"/>
      <c r="R3956" s="209"/>
      <c r="S3956" s="210"/>
      <c r="T3956" s="211"/>
      <c r="U3956" s="211"/>
      <c r="V3956" s="211"/>
      <c r="W3956" s="212"/>
      <c r="X3956" s="212"/>
      <c r="Y3956" s="212"/>
    </row>
    <row r="3957" spans="6:25" s="71" customFormat="1" ht="6" customHeight="1" outlineLevel="4" x14ac:dyDescent="0.2">
      <c r="F3957" s="207"/>
      <c r="G3957" s="208"/>
      <c r="H3957" s="20"/>
      <c r="I3957" s="212"/>
      <c r="J3957" s="208"/>
      <c r="K3957" s="213"/>
      <c r="L3957" s="214"/>
      <c r="M3957" s="213"/>
      <c r="N3957" s="241"/>
      <c r="O3957" s="214"/>
      <c r="P3957" s="209"/>
      <c r="Q3957" s="210"/>
      <c r="R3957" s="209"/>
      <c r="S3957" s="210"/>
      <c r="T3957" s="211"/>
      <c r="U3957" s="211"/>
      <c r="V3957" s="211"/>
      <c r="W3957" s="212"/>
      <c r="X3957" s="212"/>
      <c r="Y3957" s="212"/>
    </row>
    <row r="3958" spans="6:25" s="205" customFormat="1" ht="12" outlineLevel="4" x14ac:dyDescent="0.2">
      <c r="F3958" s="72">
        <v>411</v>
      </c>
      <c r="G3958" s="73" t="s">
        <v>34</v>
      </c>
      <c r="H3958" s="74" t="s">
        <v>863</v>
      </c>
      <c r="I3958" s="75" t="s">
        <v>2742</v>
      </c>
      <c r="J3958" s="73" t="s">
        <v>16</v>
      </c>
      <c r="K3958" s="76">
        <v>7.6E-3</v>
      </c>
      <c r="L3958" s="77"/>
      <c r="M3958" s="206">
        <v>7.6E-3</v>
      </c>
      <c r="N3958" s="232"/>
      <c r="O3958" s="77">
        <f>M3958*N3958</f>
        <v>0</v>
      </c>
      <c r="P3958" s="79"/>
      <c r="Q3958" s="80">
        <f>M3958*P3958</f>
        <v>0</v>
      </c>
      <c r="R3958" s="79"/>
      <c r="S3958" s="80">
        <f>M3958*R3958</f>
        <v>0</v>
      </c>
      <c r="T3958" s="78">
        <v>15</v>
      </c>
      <c r="U3958" s="78">
        <f>O3958*(T3958/100)</f>
        <v>0</v>
      </c>
      <c r="V3958" s="78">
        <f>O3958+U3958</f>
        <v>0</v>
      </c>
      <c r="W3958" s="75" t="s">
        <v>1942</v>
      </c>
      <c r="X3958" s="96" t="s">
        <v>1162</v>
      </c>
      <c r="Y3958" s="96">
        <v>1</v>
      </c>
    </row>
    <row r="3959" spans="6:25" s="71" customFormat="1" ht="56.25" outlineLevel="4" x14ac:dyDescent="0.2">
      <c r="F3959" s="207"/>
      <c r="G3959" s="208"/>
      <c r="H3959" s="19" t="s">
        <v>1053</v>
      </c>
      <c r="I3959" s="228" t="s">
        <v>3634</v>
      </c>
      <c r="J3959" s="221"/>
      <c r="K3959" s="221"/>
      <c r="L3959" s="221"/>
      <c r="M3959" s="221"/>
      <c r="N3959" s="245"/>
      <c r="O3959" s="231"/>
      <c r="P3959" s="209"/>
      <c r="Q3959" s="210"/>
      <c r="R3959" s="209"/>
      <c r="S3959" s="210"/>
      <c r="T3959" s="211"/>
      <c r="U3959" s="211"/>
      <c r="V3959" s="211"/>
      <c r="W3959" s="212"/>
      <c r="X3959" s="212"/>
      <c r="Y3959" s="212"/>
    </row>
    <row r="3960" spans="6:25" s="71" customFormat="1" ht="6" customHeight="1" outlineLevel="4" x14ac:dyDescent="0.2">
      <c r="F3960" s="207"/>
      <c r="G3960" s="208"/>
      <c r="H3960" s="20"/>
      <c r="I3960" s="212"/>
      <c r="J3960" s="208"/>
      <c r="K3960" s="213"/>
      <c r="L3960" s="214"/>
      <c r="M3960" s="213"/>
      <c r="N3960" s="241"/>
      <c r="O3960" s="214"/>
      <c r="P3960" s="209"/>
      <c r="Q3960" s="210"/>
      <c r="R3960" s="209"/>
      <c r="S3960" s="210"/>
      <c r="T3960" s="211"/>
      <c r="U3960" s="211"/>
      <c r="V3960" s="211"/>
      <c r="W3960" s="212"/>
      <c r="X3960" s="212"/>
      <c r="Y3960" s="212"/>
    </row>
    <row r="3961" spans="6:25" s="205" customFormat="1" ht="24" outlineLevel="4" x14ac:dyDescent="0.2">
      <c r="F3961" s="72">
        <v>412</v>
      </c>
      <c r="G3961" s="73" t="s">
        <v>34</v>
      </c>
      <c r="H3961" s="74" t="s">
        <v>865</v>
      </c>
      <c r="I3961" s="75" t="s">
        <v>3045</v>
      </c>
      <c r="J3961" s="73" t="s">
        <v>16</v>
      </c>
      <c r="K3961" s="76">
        <v>7.6E-3</v>
      </c>
      <c r="L3961" s="77">
        <v>0</v>
      </c>
      <c r="M3961" s="206">
        <v>7.6E-3</v>
      </c>
      <c r="N3961" s="232"/>
      <c r="O3961" s="77">
        <f>M3961*N3961</f>
        <v>0</v>
      </c>
      <c r="P3961" s="79"/>
      <c r="Q3961" s="80">
        <f>M3961*P3961</f>
        <v>0</v>
      </c>
      <c r="R3961" s="79"/>
      <c r="S3961" s="80">
        <f>M3961*R3961</f>
        <v>0</v>
      </c>
      <c r="T3961" s="78">
        <v>15</v>
      </c>
      <c r="U3961" s="78">
        <f>O3961*(T3961/100)</f>
        <v>0</v>
      </c>
      <c r="V3961" s="78">
        <f>O3961+U3961</f>
        <v>0</v>
      </c>
      <c r="W3961" s="75" t="s">
        <v>1942</v>
      </c>
      <c r="X3961" s="96" t="s">
        <v>1162</v>
      </c>
      <c r="Y3961" s="96">
        <v>1</v>
      </c>
    </row>
    <row r="3962" spans="6:25" s="71" customFormat="1" ht="56.25" outlineLevel="4" x14ac:dyDescent="0.2">
      <c r="F3962" s="207"/>
      <c r="G3962" s="208"/>
      <c r="H3962" s="19" t="s">
        <v>1053</v>
      </c>
      <c r="I3962" s="228" t="s">
        <v>3647</v>
      </c>
      <c r="J3962" s="221"/>
      <c r="K3962" s="221"/>
      <c r="L3962" s="221"/>
      <c r="M3962" s="221"/>
      <c r="N3962" s="245"/>
      <c r="O3962" s="231"/>
      <c r="P3962" s="209"/>
      <c r="Q3962" s="210"/>
      <c r="R3962" s="209"/>
      <c r="S3962" s="210"/>
      <c r="T3962" s="211"/>
      <c r="U3962" s="211"/>
      <c r="V3962" s="211"/>
      <c r="W3962" s="212"/>
      <c r="X3962" s="212"/>
      <c r="Y3962" s="212"/>
    </row>
    <row r="3963" spans="6:25" s="71" customFormat="1" ht="6" customHeight="1" outlineLevel="4" x14ac:dyDescent="0.2">
      <c r="F3963" s="207"/>
      <c r="G3963" s="208"/>
      <c r="H3963" s="20"/>
      <c r="I3963" s="212"/>
      <c r="J3963" s="208"/>
      <c r="K3963" s="213"/>
      <c r="L3963" s="214"/>
      <c r="M3963" s="213"/>
      <c r="N3963" s="241"/>
      <c r="O3963" s="214"/>
      <c r="P3963" s="209"/>
      <c r="Q3963" s="210"/>
      <c r="R3963" s="209"/>
      <c r="S3963" s="210"/>
      <c r="T3963" s="211"/>
      <c r="U3963" s="211"/>
      <c r="V3963" s="211"/>
      <c r="W3963" s="212"/>
      <c r="X3963" s="212"/>
      <c r="Y3963" s="212"/>
    </row>
    <row r="3964" spans="6:25" s="6" customFormat="1" ht="12.75" customHeight="1" outlineLevel="4" x14ac:dyDescent="0.2">
      <c r="F3964" s="7"/>
      <c r="G3964" s="8"/>
      <c r="H3964" s="8"/>
      <c r="I3964" s="217"/>
      <c r="J3964" s="218"/>
      <c r="K3964" s="219"/>
      <c r="L3964" s="220"/>
      <c r="M3964" s="219"/>
      <c r="N3964" s="242"/>
      <c r="O3964" s="11"/>
      <c r="P3964" s="12"/>
      <c r="Q3964" s="11"/>
      <c r="R3964" s="11"/>
      <c r="S3964" s="11"/>
      <c r="T3964" s="5" t="s">
        <v>14</v>
      </c>
      <c r="U3964" s="11"/>
      <c r="V3964" s="11"/>
      <c r="W3964" s="11"/>
    </row>
    <row r="3965" spans="6:25" s="60" customFormat="1" ht="16.5" customHeight="1" outlineLevel="3" x14ac:dyDescent="0.2">
      <c r="F3965" s="61"/>
      <c r="G3965" s="62"/>
      <c r="H3965" s="63"/>
      <c r="I3965" s="227" t="s">
        <v>3701</v>
      </c>
      <c r="J3965" s="62"/>
      <c r="K3965" s="64"/>
      <c r="L3965" s="65"/>
      <c r="M3965" s="64"/>
      <c r="N3965" s="239"/>
      <c r="O3965" s="65">
        <f>SUBTOTAL(9,O3966:O3978)</f>
        <v>0</v>
      </c>
      <c r="P3965" s="67"/>
      <c r="Q3965" s="68">
        <f>SUBTOTAL(9,Q3966:Q3978)</f>
        <v>0.18316349999999998</v>
      </c>
      <c r="R3965" s="65"/>
      <c r="S3965" s="68">
        <f>SUBTOTAL(9,S3966:S3978)</f>
        <v>0</v>
      </c>
      <c r="T3965" s="69" t="s">
        <v>14</v>
      </c>
      <c r="U3965" s="66">
        <f>SUBTOTAL(9,U3966:U3978)</f>
        <v>0</v>
      </c>
      <c r="V3965" s="66">
        <f>SUBTOTAL(9,V3966:V3978)</f>
        <v>0</v>
      </c>
      <c r="W3965" s="70"/>
      <c r="Y3965" s="66">
        <f>SUBTOTAL(9,Y3966:Y3978)</f>
        <v>3</v>
      </c>
    </row>
    <row r="3966" spans="6:25" s="205" customFormat="1" ht="24" outlineLevel="4" x14ac:dyDescent="0.2">
      <c r="F3966" s="72">
        <v>413</v>
      </c>
      <c r="G3966" s="73" t="s">
        <v>34</v>
      </c>
      <c r="H3966" s="74" t="s">
        <v>727</v>
      </c>
      <c r="I3966" s="75" t="s">
        <v>3150</v>
      </c>
      <c r="J3966" s="73" t="s">
        <v>38</v>
      </c>
      <c r="K3966" s="76">
        <v>5.85</v>
      </c>
      <c r="L3966" s="77">
        <v>0</v>
      </c>
      <c r="M3966" s="206">
        <v>5.85</v>
      </c>
      <c r="N3966" s="232"/>
      <c r="O3966" s="77">
        <f>M3966*N3966</f>
        <v>0</v>
      </c>
      <c r="P3966" s="79">
        <v>3.1309999999999998E-2</v>
      </c>
      <c r="Q3966" s="80">
        <f>M3966*P3966</f>
        <v>0.18316349999999998</v>
      </c>
      <c r="R3966" s="79"/>
      <c r="S3966" s="80">
        <f>M3966*R3966</f>
        <v>0</v>
      </c>
      <c r="T3966" s="78">
        <v>15</v>
      </c>
      <c r="U3966" s="78">
        <f>O3966*(T3966/100)</f>
        <v>0</v>
      </c>
      <c r="V3966" s="78">
        <f>O3966+U3966</f>
        <v>0</v>
      </c>
      <c r="W3966" s="75"/>
      <c r="X3966" s="96" t="s">
        <v>1162</v>
      </c>
      <c r="Y3966" s="96">
        <v>1</v>
      </c>
    </row>
    <row r="3967" spans="6:25" s="71" customFormat="1" ht="78.75" outlineLevel="4" x14ac:dyDescent="0.2">
      <c r="F3967" s="207"/>
      <c r="G3967" s="208"/>
      <c r="H3967" s="19" t="s">
        <v>1053</v>
      </c>
      <c r="I3967" s="228" t="s">
        <v>3588</v>
      </c>
      <c r="J3967" s="221"/>
      <c r="K3967" s="221"/>
      <c r="L3967" s="221"/>
      <c r="M3967" s="221"/>
      <c r="N3967" s="245"/>
      <c r="O3967" s="231"/>
      <c r="P3967" s="209"/>
      <c r="Q3967" s="210"/>
      <c r="R3967" s="209"/>
      <c r="S3967" s="210"/>
      <c r="T3967" s="211"/>
      <c r="U3967" s="211"/>
      <c r="V3967" s="211"/>
      <c r="W3967" s="212"/>
      <c r="X3967" s="212"/>
      <c r="Y3967" s="212"/>
    </row>
    <row r="3968" spans="6:25" s="71" customFormat="1" ht="6" customHeight="1" outlineLevel="4" x14ac:dyDescent="0.2">
      <c r="F3968" s="207"/>
      <c r="G3968" s="208"/>
      <c r="H3968" s="20"/>
      <c r="I3968" s="212"/>
      <c r="J3968" s="208"/>
      <c r="K3968" s="213"/>
      <c r="L3968" s="214"/>
      <c r="M3968" s="213"/>
      <c r="N3968" s="241"/>
      <c r="O3968" s="214"/>
      <c r="P3968" s="209"/>
      <c r="Q3968" s="210"/>
      <c r="R3968" s="209"/>
      <c r="S3968" s="210"/>
      <c r="T3968" s="211"/>
      <c r="U3968" s="211"/>
      <c r="V3968" s="211"/>
      <c r="W3968" s="212"/>
      <c r="X3968" s="212"/>
      <c r="Y3968" s="212"/>
    </row>
    <row r="3969" spans="6:25" s="81" customFormat="1" ht="11.25" outlineLevel="5" x14ac:dyDescent="0.2">
      <c r="F3969" s="82"/>
      <c r="G3969" s="83"/>
      <c r="H3969" s="21" t="str">
        <f>IF(AND(H3968&lt;&gt;"Výkaz výměr:",I3968=""),"Výkaz výměr:","")</f>
        <v>Výkaz výměr:</v>
      </c>
      <c r="I3969" s="84" t="s">
        <v>2509</v>
      </c>
      <c r="J3969" s="215"/>
      <c r="L3969" s="85"/>
      <c r="M3969" s="216">
        <v>0</v>
      </c>
      <c r="N3969" s="244"/>
      <c r="O3969" s="85"/>
      <c r="P3969" s="86"/>
      <c r="Q3969" s="85"/>
      <c r="R3969" s="85"/>
      <c r="S3969" s="85"/>
      <c r="T3969" s="87" t="s">
        <v>14</v>
      </c>
      <c r="U3969" s="85"/>
      <c r="V3969" s="85"/>
      <c r="W3969" s="88"/>
    </row>
    <row r="3970" spans="6:25" s="81" customFormat="1" ht="11.25" outlineLevel="5" x14ac:dyDescent="0.2">
      <c r="F3970" s="82"/>
      <c r="G3970" s="83"/>
      <c r="H3970" s="21" t="str">
        <f>IF(AND(H3969&lt;&gt;"Výkaz výměr:",I3969=""),"Výkaz výměr:","")</f>
        <v/>
      </c>
      <c r="I3970" s="84" t="s">
        <v>1057</v>
      </c>
      <c r="J3970" s="215"/>
      <c r="L3970" s="85"/>
      <c r="M3970" s="216">
        <v>0</v>
      </c>
      <c r="N3970" s="244"/>
      <c r="O3970" s="85"/>
      <c r="P3970" s="86"/>
      <c r="Q3970" s="85"/>
      <c r="R3970" s="85"/>
      <c r="S3970" s="85"/>
      <c r="T3970" s="87" t="s">
        <v>14</v>
      </c>
      <c r="U3970" s="85"/>
      <c r="V3970" s="85"/>
      <c r="W3970" s="88"/>
    </row>
    <row r="3971" spans="6:25" s="81" customFormat="1" ht="11.25" outlineLevel="5" x14ac:dyDescent="0.2">
      <c r="F3971" s="82"/>
      <c r="G3971" s="83"/>
      <c r="H3971" s="21" t="str">
        <f>IF(AND(H3970&lt;&gt;"Výkaz výměr:",I3970=""),"Výkaz výměr:","")</f>
        <v/>
      </c>
      <c r="I3971" s="84" t="s">
        <v>1154</v>
      </c>
      <c r="J3971" s="215"/>
      <c r="L3971" s="85"/>
      <c r="M3971" s="216">
        <v>5.85</v>
      </c>
      <c r="N3971" s="244"/>
      <c r="O3971" s="85"/>
      <c r="P3971" s="86"/>
      <c r="Q3971" s="85"/>
      <c r="R3971" s="85"/>
      <c r="S3971" s="85"/>
      <c r="T3971" s="87" t="s">
        <v>14</v>
      </c>
      <c r="U3971" s="85"/>
      <c r="V3971" s="85"/>
      <c r="W3971" s="88"/>
    </row>
    <row r="3972" spans="6:25" s="205" customFormat="1" ht="12" outlineLevel="4" x14ac:dyDescent="0.2">
      <c r="F3972" s="72">
        <v>414</v>
      </c>
      <c r="G3972" s="73" t="s">
        <v>34</v>
      </c>
      <c r="H3972" s="74" t="s">
        <v>889</v>
      </c>
      <c r="I3972" s="75" t="s">
        <v>2770</v>
      </c>
      <c r="J3972" s="73" t="s">
        <v>16</v>
      </c>
      <c r="K3972" s="76">
        <v>0.18316350000000001</v>
      </c>
      <c r="L3972" s="77">
        <v>0</v>
      </c>
      <c r="M3972" s="206">
        <v>0.18316350000000001</v>
      </c>
      <c r="N3972" s="232"/>
      <c r="O3972" s="77">
        <f>M3972*N3972</f>
        <v>0</v>
      </c>
      <c r="P3972" s="79"/>
      <c r="Q3972" s="80">
        <f>M3972*P3972</f>
        <v>0</v>
      </c>
      <c r="R3972" s="79"/>
      <c r="S3972" s="80">
        <f>M3972*R3972</f>
        <v>0</v>
      </c>
      <c r="T3972" s="78">
        <v>15</v>
      </c>
      <c r="U3972" s="78">
        <f>O3972*(T3972/100)</f>
        <v>0</v>
      </c>
      <c r="V3972" s="78">
        <f>O3972+U3972</f>
        <v>0</v>
      </c>
      <c r="W3972" s="75" t="s">
        <v>1942</v>
      </c>
      <c r="X3972" s="96" t="s">
        <v>1162</v>
      </c>
      <c r="Y3972" s="96">
        <v>1</v>
      </c>
    </row>
    <row r="3973" spans="6:25" s="71" customFormat="1" ht="56.25" outlineLevel="4" x14ac:dyDescent="0.2">
      <c r="F3973" s="207"/>
      <c r="G3973" s="208"/>
      <c r="H3973" s="19" t="s">
        <v>1053</v>
      </c>
      <c r="I3973" s="228" t="s">
        <v>3546</v>
      </c>
      <c r="J3973" s="221"/>
      <c r="K3973" s="221"/>
      <c r="L3973" s="221"/>
      <c r="M3973" s="221"/>
      <c r="N3973" s="245"/>
      <c r="O3973" s="231"/>
      <c r="P3973" s="209"/>
      <c r="Q3973" s="210"/>
      <c r="R3973" s="209"/>
      <c r="S3973" s="210"/>
      <c r="T3973" s="211"/>
      <c r="U3973" s="211"/>
      <c r="V3973" s="211"/>
      <c r="W3973" s="212"/>
      <c r="X3973" s="212"/>
      <c r="Y3973" s="212"/>
    </row>
    <row r="3974" spans="6:25" s="71" customFormat="1" ht="6" customHeight="1" outlineLevel="4" x14ac:dyDescent="0.2">
      <c r="F3974" s="207"/>
      <c r="G3974" s="208"/>
      <c r="H3974" s="20"/>
      <c r="I3974" s="212"/>
      <c r="J3974" s="208"/>
      <c r="K3974" s="213"/>
      <c r="L3974" s="214"/>
      <c r="M3974" s="213"/>
      <c r="N3974" s="241"/>
      <c r="O3974" s="214"/>
      <c r="P3974" s="209"/>
      <c r="Q3974" s="210"/>
      <c r="R3974" s="209"/>
      <c r="S3974" s="210"/>
      <c r="T3974" s="211"/>
      <c r="U3974" s="211"/>
      <c r="V3974" s="211"/>
      <c r="W3974" s="212"/>
      <c r="X3974" s="212"/>
      <c r="Y3974" s="212"/>
    </row>
    <row r="3975" spans="6:25" s="205" customFormat="1" ht="12" outlineLevel="4" x14ac:dyDescent="0.2">
      <c r="F3975" s="72">
        <v>415</v>
      </c>
      <c r="G3975" s="73" t="s">
        <v>34</v>
      </c>
      <c r="H3975" s="74" t="s">
        <v>891</v>
      </c>
      <c r="I3975" s="75" t="s">
        <v>2911</v>
      </c>
      <c r="J3975" s="73" t="s">
        <v>16</v>
      </c>
      <c r="K3975" s="76">
        <v>0.18316350000000001</v>
      </c>
      <c r="L3975" s="77">
        <v>0</v>
      </c>
      <c r="M3975" s="206">
        <v>0.18316350000000001</v>
      </c>
      <c r="N3975" s="232"/>
      <c r="O3975" s="77">
        <f>M3975*N3975</f>
        <v>0</v>
      </c>
      <c r="P3975" s="79"/>
      <c r="Q3975" s="80">
        <f>M3975*P3975</f>
        <v>0</v>
      </c>
      <c r="R3975" s="79"/>
      <c r="S3975" s="80">
        <f>M3975*R3975</f>
        <v>0</v>
      </c>
      <c r="T3975" s="78">
        <v>15</v>
      </c>
      <c r="U3975" s="78">
        <f>O3975*(T3975/100)</f>
        <v>0</v>
      </c>
      <c r="V3975" s="78">
        <f>O3975+U3975</f>
        <v>0</v>
      </c>
      <c r="W3975" s="75" t="s">
        <v>1942</v>
      </c>
      <c r="X3975" s="96" t="s">
        <v>1162</v>
      </c>
      <c r="Y3975" s="96">
        <v>1</v>
      </c>
    </row>
    <row r="3976" spans="6:25" s="71" customFormat="1" ht="56.25" outlineLevel="4" x14ac:dyDescent="0.2">
      <c r="F3976" s="207"/>
      <c r="G3976" s="208"/>
      <c r="H3976" s="19" t="s">
        <v>1053</v>
      </c>
      <c r="I3976" s="228" t="s">
        <v>3610</v>
      </c>
      <c r="J3976" s="221"/>
      <c r="K3976" s="221"/>
      <c r="L3976" s="221"/>
      <c r="M3976" s="221"/>
      <c r="N3976" s="245"/>
      <c r="O3976" s="231"/>
      <c r="P3976" s="209"/>
      <c r="Q3976" s="210"/>
      <c r="R3976" s="209"/>
      <c r="S3976" s="210"/>
      <c r="T3976" s="211"/>
      <c r="U3976" s="211"/>
      <c r="V3976" s="211"/>
      <c r="W3976" s="212"/>
      <c r="X3976" s="212"/>
      <c r="Y3976" s="212"/>
    </row>
    <row r="3977" spans="6:25" s="71" customFormat="1" ht="6" customHeight="1" outlineLevel="4" x14ac:dyDescent="0.2">
      <c r="F3977" s="207"/>
      <c r="G3977" s="208"/>
      <c r="H3977" s="20"/>
      <c r="I3977" s="212"/>
      <c r="J3977" s="208"/>
      <c r="K3977" s="213"/>
      <c r="L3977" s="214"/>
      <c r="M3977" s="213"/>
      <c r="N3977" s="241"/>
      <c r="O3977" s="214"/>
      <c r="P3977" s="209"/>
      <c r="Q3977" s="210"/>
      <c r="R3977" s="209"/>
      <c r="S3977" s="210"/>
      <c r="T3977" s="211"/>
      <c r="U3977" s="211"/>
      <c r="V3977" s="211"/>
      <c r="W3977" s="212"/>
      <c r="X3977" s="212"/>
      <c r="Y3977" s="212"/>
    </row>
    <row r="3978" spans="6:25" s="6" customFormat="1" ht="12.75" customHeight="1" outlineLevel="4" x14ac:dyDescent="0.2">
      <c r="F3978" s="7"/>
      <c r="G3978" s="8"/>
      <c r="H3978" s="8"/>
      <c r="I3978" s="217"/>
      <c r="J3978" s="218"/>
      <c r="K3978" s="219"/>
      <c r="L3978" s="220"/>
      <c r="M3978" s="219"/>
      <c r="N3978" s="242"/>
      <c r="O3978" s="11"/>
      <c r="P3978" s="12"/>
      <c r="Q3978" s="11"/>
      <c r="R3978" s="11"/>
      <c r="S3978" s="11"/>
      <c r="T3978" s="5" t="s">
        <v>14</v>
      </c>
      <c r="U3978" s="11"/>
      <c r="V3978" s="11"/>
      <c r="W3978" s="11"/>
    </row>
    <row r="3979" spans="6:25" s="60" customFormat="1" ht="16.5" customHeight="1" outlineLevel="3" x14ac:dyDescent="0.2">
      <c r="F3979" s="61"/>
      <c r="G3979" s="62"/>
      <c r="H3979" s="63"/>
      <c r="I3979" s="227" t="s">
        <v>3681</v>
      </c>
      <c r="J3979" s="62"/>
      <c r="K3979" s="64"/>
      <c r="L3979" s="65"/>
      <c r="M3979" s="64"/>
      <c r="N3979" s="239"/>
      <c r="O3979" s="65">
        <f>SUBTOTAL(9,O3980:O3992)</f>
        <v>0</v>
      </c>
      <c r="P3979" s="67"/>
      <c r="Q3979" s="68">
        <f>SUBTOTAL(9,Q3980:Q3992)</f>
        <v>4.5279E-2</v>
      </c>
      <c r="R3979" s="65"/>
      <c r="S3979" s="68">
        <f>SUBTOTAL(9,S3980:S3992)</f>
        <v>0</v>
      </c>
      <c r="T3979" s="69" t="s">
        <v>14</v>
      </c>
      <c r="U3979" s="66">
        <f>SUBTOTAL(9,U3980:U3992)</f>
        <v>0</v>
      </c>
      <c r="V3979" s="66">
        <f>SUBTOTAL(9,V3980:V3992)</f>
        <v>0</v>
      </c>
      <c r="W3979" s="70"/>
      <c r="Y3979" s="66">
        <f>SUBTOTAL(9,Y3980:Y3992)</f>
        <v>3</v>
      </c>
    </row>
    <row r="3980" spans="6:25" s="205" customFormat="1" ht="24" outlineLevel="4" x14ac:dyDescent="0.2">
      <c r="F3980" s="72">
        <v>416</v>
      </c>
      <c r="G3980" s="73" t="s">
        <v>34</v>
      </c>
      <c r="H3980" s="74" t="s">
        <v>758</v>
      </c>
      <c r="I3980" s="75" t="s">
        <v>3060</v>
      </c>
      <c r="J3980" s="73" t="s">
        <v>38</v>
      </c>
      <c r="K3980" s="76">
        <v>5.85</v>
      </c>
      <c r="L3980" s="77">
        <v>0</v>
      </c>
      <c r="M3980" s="206">
        <v>5.85</v>
      </c>
      <c r="N3980" s="232"/>
      <c r="O3980" s="77">
        <f>M3980*N3980</f>
        <v>0</v>
      </c>
      <c r="P3980" s="79">
        <v>7.7400000000000004E-3</v>
      </c>
      <c r="Q3980" s="80">
        <f>M3980*P3980</f>
        <v>4.5279E-2</v>
      </c>
      <c r="R3980" s="79"/>
      <c r="S3980" s="80">
        <f>M3980*R3980</f>
        <v>0</v>
      </c>
      <c r="T3980" s="78">
        <v>15</v>
      </c>
      <c r="U3980" s="78">
        <f>O3980*(T3980/100)</f>
        <v>0</v>
      </c>
      <c r="V3980" s="78">
        <f>O3980+U3980</f>
        <v>0</v>
      </c>
      <c r="W3980" s="75"/>
      <c r="X3980" s="96" t="s">
        <v>1162</v>
      </c>
      <c r="Y3980" s="96">
        <v>1</v>
      </c>
    </row>
    <row r="3981" spans="6:25" s="71" customFormat="1" ht="45" outlineLevel="4" x14ac:dyDescent="0.2">
      <c r="F3981" s="207"/>
      <c r="G3981" s="208"/>
      <c r="H3981" s="19" t="s">
        <v>1053</v>
      </c>
      <c r="I3981" s="228" t="s">
        <v>3477</v>
      </c>
      <c r="J3981" s="221"/>
      <c r="K3981" s="221"/>
      <c r="L3981" s="221"/>
      <c r="M3981" s="221"/>
      <c r="N3981" s="245"/>
      <c r="O3981" s="231"/>
      <c r="P3981" s="209"/>
      <c r="Q3981" s="210"/>
      <c r="R3981" s="209"/>
      <c r="S3981" s="210"/>
      <c r="T3981" s="211"/>
      <c r="U3981" s="211"/>
      <c r="V3981" s="211"/>
      <c r="W3981" s="212"/>
      <c r="X3981" s="212"/>
      <c r="Y3981" s="212"/>
    </row>
    <row r="3982" spans="6:25" s="71" customFormat="1" ht="6" customHeight="1" outlineLevel="4" x14ac:dyDescent="0.2">
      <c r="F3982" s="207"/>
      <c r="G3982" s="208"/>
      <c r="H3982" s="20"/>
      <c r="I3982" s="212"/>
      <c r="J3982" s="208"/>
      <c r="K3982" s="213"/>
      <c r="L3982" s="214"/>
      <c r="M3982" s="213"/>
      <c r="N3982" s="241"/>
      <c r="O3982" s="214"/>
      <c r="P3982" s="209"/>
      <c r="Q3982" s="210"/>
      <c r="R3982" s="209"/>
      <c r="S3982" s="210"/>
      <c r="T3982" s="211"/>
      <c r="U3982" s="211"/>
      <c r="V3982" s="211"/>
      <c r="W3982" s="212"/>
      <c r="X3982" s="212"/>
      <c r="Y3982" s="212"/>
    </row>
    <row r="3983" spans="6:25" s="81" customFormat="1" ht="11.25" outlineLevel="5" x14ac:dyDescent="0.2">
      <c r="F3983" s="82"/>
      <c r="G3983" s="83"/>
      <c r="H3983" s="21" t="str">
        <f>IF(AND(H3982&lt;&gt;"Výkaz výměr:",I3982=""),"Výkaz výměr:","")</f>
        <v>Výkaz výměr:</v>
      </c>
      <c r="I3983" s="84" t="s">
        <v>2509</v>
      </c>
      <c r="J3983" s="215"/>
      <c r="L3983" s="85"/>
      <c r="M3983" s="216">
        <v>0</v>
      </c>
      <c r="N3983" s="244"/>
      <c r="O3983" s="85"/>
      <c r="P3983" s="86"/>
      <c r="Q3983" s="85"/>
      <c r="R3983" s="85"/>
      <c r="S3983" s="85"/>
      <c r="T3983" s="87" t="s">
        <v>14</v>
      </c>
      <c r="U3983" s="85"/>
      <c r="V3983" s="85"/>
      <c r="W3983" s="88"/>
    </row>
    <row r="3984" spans="6:25" s="81" customFormat="1" ht="11.25" outlineLevel="5" x14ac:dyDescent="0.2">
      <c r="F3984" s="82"/>
      <c r="G3984" s="83"/>
      <c r="H3984" s="21" t="str">
        <f>IF(AND(H3983&lt;&gt;"Výkaz výměr:",I3983=""),"Výkaz výměr:","")</f>
        <v/>
      </c>
      <c r="I3984" s="84" t="s">
        <v>1057</v>
      </c>
      <c r="J3984" s="215"/>
      <c r="L3984" s="85"/>
      <c r="M3984" s="216">
        <v>0</v>
      </c>
      <c r="N3984" s="244"/>
      <c r="O3984" s="85"/>
      <c r="P3984" s="86"/>
      <c r="Q3984" s="85"/>
      <c r="R3984" s="85"/>
      <c r="S3984" s="85"/>
      <c r="T3984" s="87" t="s">
        <v>14</v>
      </c>
      <c r="U3984" s="85"/>
      <c r="V3984" s="85"/>
      <c r="W3984" s="88"/>
    </row>
    <row r="3985" spans="6:25" s="81" customFormat="1" ht="11.25" outlineLevel="5" x14ac:dyDescent="0.2">
      <c r="F3985" s="82"/>
      <c r="G3985" s="83"/>
      <c r="H3985" s="21" t="str">
        <f>IF(AND(H3984&lt;&gt;"Výkaz výměr:",I3984=""),"Výkaz výměr:","")</f>
        <v/>
      </c>
      <c r="I3985" s="84" t="s">
        <v>1154</v>
      </c>
      <c r="J3985" s="215"/>
      <c r="L3985" s="85"/>
      <c r="M3985" s="216">
        <v>5.85</v>
      </c>
      <c r="N3985" s="244"/>
      <c r="O3985" s="85"/>
      <c r="P3985" s="86"/>
      <c r="Q3985" s="85"/>
      <c r="R3985" s="85"/>
      <c r="S3985" s="85"/>
      <c r="T3985" s="87" t="s">
        <v>14</v>
      </c>
      <c r="U3985" s="85"/>
      <c r="V3985" s="85"/>
      <c r="W3985" s="88"/>
    </row>
    <row r="3986" spans="6:25" s="205" customFormat="1" ht="12" outlineLevel="4" x14ac:dyDescent="0.2">
      <c r="F3986" s="72">
        <v>417</v>
      </c>
      <c r="G3986" s="73" t="s">
        <v>34</v>
      </c>
      <c r="H3986" s="74" t="s">
        <v>892</v>
      </c>
      <c r="I3986" s="75" t="s">
        <v>2921</v>
      </c>
      <c r="J3986" s="73" t="s">
        <v>16</v>
      </c>
      <c r="K3986" s="76">
        <v>4.5279000000000007E-2</v>
      </c>
      <c r="L3986" s="77">
        <v>0</v>
      </c>
      <c r="M3986" s="206">
        <v>4.5279000000000007E-2</v>
      </c>
      <c r="N3986" s="232"/>
      <c r="O3986" s="77">
        <f>M3986*N3986</f>
        <v>0</v>
      </c>
      <c r="P3986" s="79"/>
      <c r="Q3986" s="80">
        <f>M3986*P3986</f>
        <v>0</v>
      </c>
      <c r="R3986" s="79"/>
      <c r="S3986" s="80">
        <f>M3986*R3986</f>
        <v>0</v>
      </c>
      <c r="T3986" s="78">
        <v>15</v>
      </c>
      <c r="U3986" s="78">
        <f>O3986*(T3986/100)</f>
        <v>0</v>
      </c>
      <c r="V3986" s="78">
        <f>O3986+U3986</f>
        <v>0</v>
      </c>
      <c r="W3986" s="75" t="s">
        <v>1942</v>
      </c>
      <c r="X3986" s="96" t="s">
        <v>1162</v>
      </c>
      <c r="Y3986" s="96">
        <v>1</v>
      </c>
    </row>
    <row r="3987" spans="6:25" s="71" customFormat="1" ht="56.25" outlineLevel="4" x14ac:dyDescent="0.2">
      <c r="F3987" s="207"/>
      <c r="G3987" s="208"/>
      <c r="H3987" s="19" t="s">
        <v>1053</v>
      </c>
      <c r="I3987" s="228" t="s">
        <v>3550</v>
      </c>
      <c r="J3987" s="221"/>
      <c r="K3987" s="221"/>
      <c r="L3987" s="221"/>
      <c r="M3987" s="221"/>
      <c r="N3987" s="245"/>
      <c r="O3987" s="231"/>
      <c r="P3987" s="209"/>
      <c r="Q3987" s="210"/>
      <c r="R3987" s="209"/>
      <c r="S3987" s="210"/>
      <c r="T3987" s="211"/>
      <c r="U3987" s="211"/>
      <c r="V3987" s="211"/>
      <c r="W3987" s="212"/>
      <c r="X3987" s="212"/>
      <c r="Y3987" s="212"/>
    </row>
    <row r="3988" spans="6:25" s="71" customFormat="1" ht="6" customHeight="1" outlineLevel="4" x14ac:dyDescent="0.2">
      <c r="F3988" s="207"/>
      <c r="G3988" s="208"/>
      <c r="H3988" s="20"/>
      <c r="I3988" s="212"/>
      <c r="J3988" s="208"/>
      <c r="K3988" s="213"/>
      <c r="L3988" s="214"/>
      <c r="M3988" s="213"/>
      <c r="N3988" s="241"/>
      <c r="O3988" s="214"/>
      <c r="P3988" s="209"/>
      <c r="Q3988" s="210"/>
      <c r="R3988" s="209"/>
      <c r="S3988" s="210"/>
      <c r="T3988" s="211"/>
      <c r="U3988" s="211"/>
      <c r="V3988" s="211"/>
      <c r="W3988" s="212"/>
      <c r="X3988" s="212"/>
      <c r="Y3988" s="212"/>
    </row>
    <row r="3989" spans="6:25" s="205" customFormat="1" ht="12" outlineLevel="4" x14ac:dyDescent="0.2">
      <c r="F3989" s="72">
        <v>418</v>
      </c>
      <c r="G3989" s="73" t="s">
        <v>34</v>
      </c>
      <c r="H3989" s="74" t="s">
        <v>894</v>
      </c>
      <c r="I3989" s="75" t="s">
        <v>2896</v>
      </c>
      <c r="J3989" s="73" t="s">
        <v>16</v>
      </c>
      <c r="K3989" s="76">
        <v>4.5279000000000007E-2</v>
      </c>
      <c r="L3989" s="77">
        <v>0</v>
      </c>
      <c r="M3989" s="206">
        <v>4.5279000000000007E-2</v>
      </c>
      <c r="N3989" s="232"/>
      <c r="O3989" s="77">
        <f>M3989*N3989</f>
        <v>0</v>
      </c>
      <c r="P3989" s="79"/>
      <c r="Q3989" s="80">
        <f>M3989*P3989</f>
        <v>0</v>
      </c>
      <c r="R3989" s="79"/>
      <c r="S3989" s="80">
        <f>M3989*R3989</f>
        <v>0</v>
      </c>
      <c r="T3989" s="78">
        <v>15</v>
      </c>
      <c r="U3989" s="78">
        <f>O3989*(T3989/100)</f>
        <v>0</v>
      </c>
      <c r="V3989" s="78">
        <f>O3989+U3989</f>
        <v>0</v>
      </c>
      <c r="W3989" s="75" t="s">
        <v>1942</v>
      </c>
      <c r="X3989" s="96" t="s">
        <v>1162</v>
      </c>
      <c r="Y3989" s="96">
        <v>1</v>
      </c>
    </row>
    <row r="3990" spans="6:25" s="71" customFormat="1" ht="56.25" outlineLevel="4" x14ac:dyDescent="0.2">
      <c r="F3990" s="207"/>
      <c r="G3990" s="208"/>
      <c r="H3990" s="19" t="s">
        <v>1053</v>
      </c>
      <c r="I3990" s="228" t="s">
        <v>3609</v>
      </c>
      <c r="J3990" s="221"/>
      <c r="K3990" s="221"/>
      <c r="L3990" s="221"/>
      <c r="M3990" s="221"/>
      <c r="N3990" s="245"/>
      <c r="O3990" s="231"/>
      <c r="P3990" s="209"/>
      <c r="Q3990" s="210"/>
      <c r="R3990" s="209"/>
      <c r="S3990" s="210"/>
      <c r="T3990" s="211"/>
      <c r="U3990" s="211"/>
      <c r="V3990" s="211"/>
      <c r="W3990" s="212"/>
      <c r="X3990" s="212"/>
      <c r="Y3990" s="212"/>
    </row>
    <row r="3991" spans="6:25" s="71" customFormat="1" ht="6" customHeight="1" outlineLevel="4" x14ac:dyDescent="0.2">
      <c r="F3991" s="207"/>
      <c r="G3991" s="208"/>
      <c r="H3991" s="20"/>
      <c r="I3991" s="212"/>
      <c r="J3991" s="208"/>
      <c r="K3991" s="213"/>
      <c r="L3991" s="214"/>
      <c r="M3991" s="213"/>
      <c r="N3991" s="241"/>
      <c r="O3991" s="214"/>
      <c r="P3991" s="209"/>
      <c r="Q3991" s="210"/>
      <c r="R3991" s="209"/>
      <c r="S3991" s="210"/>
      <c r="T3991" s="211"/>
      <c r="U3991" s="211"/>
      <c r="V3991" s="211"/>
      <c r="W3991" s="212"/>
      <c r="X3991" s="212"/>
      <c r="Y3991" s="212"/>
    </row>
    <row r="3992" spans="6:25" s="6" customFormat="1" ht="12.75" customHeight="1" outlineLevel="4" x14ac:dyDescent="0.2">
      <c r="F3992" s="7"/>
      <c r="G3992" s="8"/>
      <c r="H3992" s="8"/>
      <c r="I3992" s="217"/>
      <c r="J3992" s="218"/>
      <c r="K3992" s="219"/>
      <c r="L3992" s="220"/>
      <c r="M3992" s="219"/>
      <c r="N3992" s="242"/>
      <c r="O3992" s="11"/>
      <c r="P3992" s="12"/>
      <c r="Q3992" s="11"/>
      <c r="R3992" s="11"/>
      <c r="S3992" s="11"/>
      <c r="T3992" s="5" t="s">
        <v>14</v>
      </c>
      <c r="U3992" s="11"/>
      <c r="V3992" s="11"/>
      <c r="W3992" s="11"/>
    </row>
    <row r="3993" spans="6:25" s="60" customFormat="1" ht="16.5" customHeight="1" outlineLevel="3" x14ac:dyDescent="0.2">
      <c r="F3993" s="61"/>
      <c r="G3993" s="62"/>
      <c r="H3993" s="63"/>
      <c r="I3993" s="227" t="s">
        <v>3685</v>
      </c>
      <c r="J3993" s="62"/>
      <c r="K3993" s="64"/>
      <c r="L3993" s="65"/>
      <c r="M3993" s="64"/>
      <c r="N3993" s="239"/>
      <c r="O3993" s="65">
        <f>SUBTOTAL(9,O3994:O4087)</f>
        <v>0</v>
      </c>
      <c r="P3993" s="67"/>
      <c r="Q3993" s="68">
        <f>SUBTOTAL(9,Q3994:Q4087)</f>
        <v>4.3698276200000006</v>
      </c>
      <c r="R3993" s="65"/>
      <c r="S3993" s="68">
        <f>SUBTOTAL(9,S3994:S4087)</f>
        <v>0</v>
      </c>
      <c r="T3993" s="69" t="s">
        <v>14</v>
      </c>
      <c r="U3993" s="66">
        <f>SUBTOTAL(9,U3994:U4087)</f>
        <v>0</v>
      </c>
      <c r="V3993" s="66">
        <f>SUBTOTAL(9,V3994:V4087)</f>
        <v>0</v>
      </c>
      <c r="W3993" s="70"/>
      <c r="Y3993" s="66">
        <f>SUBTOTAL(9,Y3994:Y4087)</f>
        <v>14</v>
      </c>
    </row>
    <row r="3994" spans="6:25" s="205" customFormat="1" ht="12" outlineLevel="4" x14ac:dyDescent="0.2">
      <c r="F3994" s="72">
        <v>419</v>
      </c>
      <c r="G3994" s="73" t="s">
        <v>34</v>
      </c>
      <c r="H3994" s="74" t="s">
        <v>775</v>
      </c>
      <c r="I3994" s="75" t="s">
        <v>2396</v>
      </c>
      <c r="J3994" s="73" t="s">
        <v>38</v>
      </c>
      <c r="K3994" s="76">
        <v>462.762</v>
      </c>
      <c r="L3994" s="77">
        <v>0</v>
      </c>
      <c r="M3994" s="206">
        <v>462.762</v>
      </c>
      <c r="N3994" s="232"/>
      <c r="O3994" s="77">
        <f>M3994*N3994</f>
        <v>0</v>
      </c>
      <c r="P3994" s="79">
        <v>1.0000000000000001E-5</v>
      </c>
      <c r="Q3994" s="80">
        <f>M3994*P3994</f>
        <v>4.6276200000000007E-3</v>
      </c>
      <c r="R3994" s="79"/>
      <c r="S3994" s="80">
        <f>M3994*R3994</f>
        <v>0</v>
      </c>
      <c r="T3994" s="78">
        <v>15</v>
      </c>
      <c r="U3994" s="78">
        <f>O3994*(T3994/100)</f>
        <v>0</v>
      </c>
      <c r="V3994" s="78">
        <f>O3994+U3994</f>
        <v>0</v>
      </c>
      <c r="W3994" s="75"/>
      <c r="X3994" s="96" t="s">
        <v>1162</v>
      </c>
      <c r="Y3994" s="96">
        <v>1</v>
      </c>
    </row>
    <row r="3995" spans="6:25" s="71" customFormat="1" ht="22.5" outlineLevel="4" x14ac:dyDescent="0.2">
      <c r="F3995" s="207"/>
      <c r="G3995" s="208"/>
      <c r="H3995" s="19" t="s">
        <v>1053</v>
      </c>
      <c r="I3995" s="228" t="s">
        <v>2632</v>
      </c>
      <c r="J3995" s="221"/>
      <c r="K3995" s="221"/>
      <c r="L3995" s="221"/>
      <c r="M3995" s="221"/>
      <c r="N3995" s="245"/>
      <c r="O3995" s="231"/>
      <c r="P3995" s="209"/>
      <c r="Q3995" s="210"/>
      <c r="R3995" s="209"/>
      <c r="S3995" s="210"/>
      <c r="T3995" s="211"/>
      <c r="U3995" s="211"/>
      <c r="V3995" s="211"/>
      <c r="W3995" s="212"/>
      <c r="X3995" s="212"/>
      <c r="Y3995" s="212"/>
    </row>
    <row r="3996" spans="6:25" s="71" customFormat="1" ht="6" customHeight="1" outlineLevel="4" x14ac:dyDescent="0.2">
      <c r="F3996" s="207"/>
      <c r="G3996" s="208"/>
      <c r="H3996" s="20"/>
      <c r="I3996" s="212"/>
      <c r="J3996" s="208"/>
      <c r="K3996" s="213"/>
      <c r="L3996" s="214"/>
      <c r="M3996" s="213"/>
      <c r="N3996" s="241"/>
      <c r="O3996" s="214"/>
      <c r="P3996" s="209"/>
      <c r="Q3996" s="210"/>
      <c r="R3996" s="209"/>
      <c r="S3996" s="210"/>
      <c r="T3996" s="211"/>
      <c r="U3996" s="211"/>
      <c r="V3996" s="211"/>
      <c r="W3996" s="212"/>
      <c r="X3996" s="212"/>
      <c r="Y3996" s="212"/>
    </row>
    <row r="3997" spans="6:25" s="81" customFormat="1" ht="11.25" outlineLevel="5" x14ac:dyDescent="0.2">
      <c r="F3997" s="82"/>
      <c r="G3997" s="83"/>
      <c r="H3997" s="21" t="str">
        <f t="shared" ref="H3997:H4012" si="117">IF(AND(H3996&lt;&gt;"Výkaz výměr:",I3996=""),"Výkaz výměr:","")</f>
        <v>Výkaz výměr:</v>
      </c>
      <c r="I3997" s="84" t="s">
        <v>2395</v>
      </c>
      <c r="J3997" s="215"/>
      <c r="L3997" s="85"/>
      <c r="M3997" s="216">
        <v>0</v>
      </c>
      <c r="N3997" s="244"/>
      <c r="O3997" s="85"/>
      <c r="P3997" s="86"/>
      <c r="Q3997" s="85"/>
      <c r="R3997" s="85"/>
      <c r="S3997" s="85"/>
      <c r="T3997" s="87" t="s">
        <v>14</v>
      </c>
      <c r="U3997" s="85"/>
      <c r="V3997" s="85"/>
      <c r="W3997" s="88"/>
    </row>
    <row r="3998" spans="6:25" s="81" customFormat="1" ht="11.25" outlineLevel="5" x14ac:dyDescent="0.2">
      <c r="F3998" s="82"/>
      <c r="G3998" s="83"/>
      <c r="H3998" s="21" t="str">
        <f t="shared" si="117"/>
        <v/>
      </c>
      <c r="I3998" s="84" t="s">
        <v>1129</v>
      </c>
      <c r="J3998" s="215"/>
      <c r="L3998" s="85"/>
      <c r="M3998" s="216">
        <v>0</v>
      </c>
      <c r="N3998" s="244"/>
      <c r="O3998" s="85"/>
      <c r="P3998" s="86"/>
      <c r="Q3998" s="85"/>
      <c r="R3998" s="85"/>
      <c r="S3998" s="85"/>
      <c r="T3998" s="87" t="s">
        <v>14</v>
      </c>
      <c r="U3998" s="85"/>
      <c r="V3998" s="85"/>
      <c r="W3998" s="88"/>
    </row>
    <row r="3999" spans="6:25" s="81" customFormat="1" ht="11.25" outlineLevel="5" x14ac:dyDescent="0.2">
      <c r="F3999" s="82"/>
      <c r="G3999" s="83"/>
      <c r="H3999" s="21" t="str">
        <f t="shared" si="117"/>
        <v/>
      </c>
      <c r="I3999" s="84" t="s">
        <v>1905</v>
      </c>
      <c r="J3999" s="215"/>
      <c r="L3999" s="85"/>
      <c r="M3999" s="216">
        <v>96.9</v>
      </c>
      <c r="N3999" s="244"/>
      <c r="O3999" s="85"/>
      <c r="P3999" s="86"/>
      <c r="Q3999" s="85"/>
      <c r="R3999" s="85"/>
      <c r="S3999" s="85"/>
      <c r="T3999" s="87" t="s">
        <v>14</v>
      </c>
      <c r="U3999" s="85"/>
      <c r="V3999" s="85"/>
      <c r="W3999" s="88"/>
    </row>
    <row r="4000" spans="6:25" s="81" customFormat="1" ht="11.25" outlineLevel="5" x14ac:dyDescent="0.2">
      <c r="F4000" s="82"/>
      <c r="G4000" s="83"/>
      <c r="H4000" s="21" t="str">
        <f t="shared" si="117"/>
        <v/>
      </c>
      <c r="I4000" s="84" t="s">
        <v>1859</v>
      </c>
      <c r="J4000" s="215"/>
      <c r="L4000" s="85"/>
      <c r="M4000" s="216">
        <v>17.442</v>
      </c>
      <c r="N4000" s="244"/>
      <c r="O4000" s="85"/>
      <c r="P4000" s="86"/>
      <c r="Q4000" s="85"/>
      <c r="R4000" s="85"/>
      <c r="S4000" s="85"/>
      <c r="T4000" s="87" t="s">
        <v>14</v>
      </c>
      <c r="U4000" s="85"/>
      <c r="V4000" s="85"/>
      <c r="W4000" s="88"/>
    </row>
    <row r="4001" spans="6:25" s="81" customFormat="1" ht="11.25" outlineLevel="5" x14ac:dyDescent="0.2">
      <c r="F4001" s="82"/>
      <c r="G4001" s="83"/>
      <c r="H4001" s="21" t="str">
        <f t="shared" si="117"/>
        <v/>
      </c>
      <c r="I4001" s="84" t="s">
        <v>1130</v>
      </c>
      <c r="J4001" s="215"/>
      <c r="L4001" s="85"/>
      <c r="M4001" s="216">
        <v>0</v>
      </c>
      <c r="N4001" s="244"/>
      <c r="O4001" s="85"/>
      <c r="P4001" s="86"/>
      <c r="Q4001" s="85"/>
      <c r="R4001" s="85"/>
      <c r="S4001" s="85"/>
      <c r="T4001" s="87" t="s">
        <v>14</v>
      </c>
      <c r="U4001" s="85"/>
      <c r="V4001" s="85"/>
      <c r="W4001" s="88"/>
    </row>
    <row r="4002" spans="6:25" s="81" customFormat="1" ht="11.25" outlineLevel="5" x14ac:dyDescent="0.2">
      <c r="F4002" s="82"/>
      <c r="G4002" s="83"/>
      <c r="H4002" s="21" t="str">
        <f t="shared" si="117"/>
        <v/>
      </c>
      <c r="I4002" s="84" t="s">
        <v>1904</v>
      </c>
      <c r="J4002" s="215"/>
      <c r="L4002" s="85"/>
      <c r="M4002" s="216">
        <v>67.83</v>
      </c>
      <c r="N4002" s="244"/>
      <c r="O4002" s="85"/>
      <c r="P4002" s="86"/>
      <c r="Q4002" s="85"/>
      <c r="R4002" s="85"/>
      <c r="S4002" s="85"/>
      <c r="T4002" s="87" t="s">
        <v>14</v>
      </c>
      <c r="U4002" s="85"/>
      <c r="V4002" s="85"/>
      <c r="W4002" s="88"/>
    </row>
    <row r="4003" spans="6:25" s="81" customFormat="1" ht="11.25" outlineLevel="5" x14ac:dyDescent="0.2">
      <c r="F4003" s="82"/>
      <c r="G4003" s="83"/>
      <c r="H4003" s="21" t="str">
        <f t="shared" si="117"/>
        <v/>
      </c>
      <c r="I4003" s="84" t="s">
        <v>1906</v>
      </c>
      <c r="J4003" s="215"/>
      <c r="L4003" s="85"/>
      <c r="M4003" s="216">
        <v>29.07</v>
      </c>
      <c r="N4003" s="244"/>
      <c r="O4003" s="85"/>
      <c r="P4003" s="86"/>
      <c r="Q4003" s="85"/>
      <c r="R4003" s="85"/>
      <c r="S4003" s="85"/>
      <c r="T4003" s="87" t="s">
        <v>14</v>
      </c>
      <c r="U4003" s="85"/>
      <c r="V4003" s="85"/>
      <c r="W4003" s="88"/>
    </row>
    <row r="4004" spans="6:25" s="81" customFormat="1" ht="11.25" outlineLevel="5" x14ac:dyDescent="0.2">
      <c r="F4004" s="82"/>
      <c r="G4004" s="83"/>
      <c r="H4004" s="21" t="str">
        <f t="shared" si="117"/>
        <v/>
      </c>
      <c r="I4004" s="84" t="s">
        <v>1809</v>
      </c>
      <c r="J4004" s="215"/>
      <c r="L4004" s="85"/>
      <c r="M4004" s="216">
        <v>96.000000000000014</v>
      </c>
      <c r="N4004" s="244"/>
      <c r="O4004" s="85"/>
      <c r="P4004" s="86"/>
      <c r="Q4004" s="85"/>
      <c r="R4004" s="85"/>
      <c r="S4004" s="85"/>
      <c r="T4004" s="87" t="s">
        <v>14</v>
      </c>
      <c r="U4004" s="85"/>
      <c r="V4004" s="85"/>
      <c r="W4004" s="88"/>
    </row>
    <row r="4005" spans="6:25" s="81" customFormat="1" ht="11.25" outlineLevel="5" x14ac:dyDescent="0.2">
      <c r="F4005" s="82"/>
      <c r="G4005" s="83"/>
      <c r="H4005" s="21" t="str">
        <f t="shared" si="117"/>
        <v/>
      </c>
      <c r="I4005" s="84" t="s">
        <v>1769</v>
      </c>
      <c r="J4005" s="215"/>
      <c r="L4005" s="85"/>
      <c r="M4005" s="216">
        <v>11.520000000000001</v>
      </c>
      <c r="N4005" s="244"/>
      <c r="O4005" s="85"/>
      <c r="P4005" s="86"/>
      <c r="Q4005" s="85"/>
      <c r="R4005" s="85"/>
      <c r="S4005" s="85"/>
      <c r="T4005" s="87" t="s">
        <v>14</v>
      </c>
      <c r="U4005" s="85"/>
      <c r="V4005" s="85"/>
      <c r="W4005" s="88"/>
    </row>
    <row r="4006" spans="6:25" s="81" customFormat="1" ht="11.25" outlineLevel="5" x14ac:dyDescent="0.2">
      <c r="F4006" s="82"/>
      <c r="G4006" s="83"/>
      <c r="H4006" s="21" t="str">
        <f t="shared" si="117"/>
        <v/>
      </c>
      <c r="I4006" s="84" t="s">
        <v>1770</v>
      </c>
      <c r="J4006" s="215"/>
      <c r="L4006" s="85"/>
      <c r="M4006" s="216">
        <v>3.6</v>
      </c>
      <c r="N4006" s="244"/>
      <c r="O4006" s="85"/>
      <c r="P4006" s="86"/>
      <c r="Q4006" s="85"/>
      <c r="R4006" s="85"/>
      <c r="S4006" s="85"/>
      <c r="T4006" s="87" t="s">
        <v>14</v>
      </c>
      <c r="U4006" s="85"/>
      <c r="V4006" s="85"/>
      <c r="W4006" s="88"/>
    </row>
    <row r="4007" spans="6:25" s="81" customFormat="1" ht="11.25" outlineLevel="5" x14ac:dyDescent="0.2">
      <c r="F4007" s="82"/>
      <c r="G4007" s="83"/>
      <c r="H4007" s="21" t="str">
        <f t="shared" si="117"/>
        <v/>
      </c>
      <c r="I4007" s="84" t="s">
        <v>1131</v>
      </c>
      <c r="J4007" s="215"/>
      <c r="L4007" s="85"/>
      <c r="M4007" s="216">
        <v>0</v>
      </c>
      <c r="N4007" s="244"/>
      <c r="O4007" s="85"/>
      <c r="P4007" s="86"/>
      <c r="Q4007" s="85"/>
      <c r="R4007" s="85"/>
      <c r="S4007" s="85"/>
      <c r="T4007" s="87" t="s">
        <v>14</v>
      </c>
      <c r="U4007" s="85"/>
      <c r="V4007" s="85"/>
      <c r="W4007" s="88"/>
    </row>
    <row r="4008" spans="6:25" s="81" customFormat="1" ht="11.25" outlineLevel="5" x14ac:dyDescent="0.2">
      <c r="F4008" s="82"/>
      <c r="G4008" s="83"/>
      <c r="H4008" s="21" t="str">
        <f t="shared" si="117"/>
        <v/>
      </c>
      <c r="I4008" s="84" t="s">
        <v>1810</v>
      </c>
      <c r="J4008" s="215"/>
      <c r="L4008" s="85"/>
      <c r="M4008" s="216">
        <v>21.6</v>
      </c>
      <c r="N4008" s="244"/>
      <c r="O4008" s="85"/>
      <c r="P4008" s="86"/>
      <c r="Q4008" s="85"/>
      <c r="R4008" s="85"/>
      <c r="S4008" s="85"/>
      <c r="T4008" s="87" t="s">
        <v>14</v>
      </c>
      <c r="U4008" s="85"/>
      <c r="V4008" s="85"/>
      <c r="W4008" s="88"/>
    </row>
    <row r="4009" spans="6:25" s="81" customFormat="1" ht="11.25" outlineLevel="5" x14ac:dyDescent="0.2">
      <c r="F4009" s="82"/>
      <c r="G4009" s="83"/>
      <c r="H4009" s="21" t="str">
        <f t="shared" si="117"/>
        <v/>
      </c>
      <c r="I4009" s="84" t="s">
        <v>1771</v>
      </c>
      <c r="J4009" s="215"/>
      <c r="L4009" s="85"/>
      <c r="M4009" s="216">
        <v>5.76</v>
      </c>
      <c r="N4009" s="244"/>
      <c r="O4009" s="85"/>
      <c r="P4009" s="86"/>
      <c r="Q4009" s="85"/>
      <c r="R4009" s="85"/>
      <c r="S4009" s="85"/>
      <c r="T4009" s="87" t="s">
        <v>14</v>
      </c>
      <c r="U4009" s="85"/>
      <c r="V4009" s="85"/>
      <c r="W4009" s="88"/>
    </row>
    <row r="4010" spans="6:25" s="81" customFormat="1" ht="11.25" outlineLevel="5" x14ac:dyDescent="0.2">
      <c r="F4010" s="82"/>
      <c r="G4010" s="83"/>
      <c r="H4010" s="21" t="str">
        <f t="shared" si="117"/>
        <v/>
      </c>
      <c r="I4010" s="84" t="s">
        <v>1811</v>
      </c>
      <c r="J4010" s="215"/>
      <c r="L4010" s="85"/>
      <c r="M4010" s="216">
        <v>1.62</v>
      </c>
      <c r="N4010" s="244"/>
      <c r="O4010" s="85"/>
      <c r="P4010" s="86"/>
      <c r="Q4010" s="85"/>
      <c r="R4010" s="85"/>
      <c r="S4010" s="85"/>
      <c r="T4010" s="87" t="s">
        <v>14</v>
      </c>
      <c r="U4010" s="85"/>
      <c r="V4010" s="85"/>
      <c r="W4010" s="88"/>
    </row>
    <row r="4011" spans="6:25" s="81" customFormat="1" ht="11.25" outlineLevel="5" x14ac:dyDescent="0.2">
      <c r="F4011" s="82"/>
      <c r="G4011" s="83"/>
      <c r="H4011" s="21" t="str">
        <f t="shared" si="117"/>
        <v/>
      </c>
      <c r="I4011" s="84" t="s">
        <v>1860</v>
      </c>
      <c r="J4011" s="215"/>
      <c r="L4011" s="85"/>
      <c r="M4011" s="216">
        <v>76.86</v>
      </c>
      <c r="N4011" s="244"/>
      <c r="O4011" s="85"/>
      <c r="P4011" s="86"/>
      <c r="Q4011" s="85"/>
      <c r="R4011" s="85"/>
      <c r="S4011" s="85"/>
      <c r="T4011" s="87" t="s">
        <v>14</v>
      </c>
      <c r="U4011" s="85"/>
      <c r="V4011" s="85"/>
      <c r="W4011" s="88"/>
    </row>
    <row r="4012" spans="6:25" s="81" customFormat="1" ht="11.25" outlineLevel="5" x14ac:dyDescent="0.2">
      <c r="F4012" s="82"/>
      <c r="G4012" s="83"/>
      <c r="H4012" s="21" t="str">
        <f t="shared" si="117"/>
        <v/>
      </c>
      <c r="I4012" s="84" t="s">
        <v>1772</v>
      </c>
      <c r="J4012" s="215"/>
      <c r="L4012" s="85"/>
      <c r="M4012" s="216">
        <v>34.56</v>
      </c>
      <c r="N4012" s="244"/>
      <c r="O4012" s="85"/>
      <c r="P4012" s="86"/>
      <c r="Q4012" s="85"/>
      <c r="R4012" s="85"/>
      <c r="S4012" s="85"/>
      <c r="T4012" s="87" t="s">
        <v>14</v>
      </c>
      <c r="U4012" s="85"/>
      <c r="V4012" s="85"/>
      <c r="W4012" s="88"/>
    </row>
    <row r="4013" spans="6:25" s="205" customFormat="1" ht="36" outlineLevel="4" x14ac:dyDescent="0.2">
      <c r="F4013" s="72">
        <v>420</v>
      </c>
      <c r="G4013" s="73" t="s">
        <v>13</v>
      </c>
      <c r="H4013" s="74" t="s">
        <v>105</v>
      </c>
      <c r="I4013" s="75" t="s">
        <v>3270</v>
      </c>
      <c r="J4013" s="73" t="s">
        <v>116</v>
      </c>
      <c r="K4013" s="76">
        <v>34</v>
      </c>
      <c r="L4013" s="77">
        <v>0</v>
      </c>
      <c r="M4013" s="206">
        <v>34</v>
      </c>
      <c r="N4013" s="232"/>
      <c r="O4013" s="77">
        <f>M4013*N4013</f>
        <v>0</v>
      </c>
      <c r="P4013" s="79">
        <v>0.05</v>
      </c>
      <c r="Q4013" s="80">
        <f>M4013*P4013</f>
        <v>1.7000000000000002</v>
      </c>
      <c r="R4013" s="79"/>
      <c r="S4013" s="80">
        <f>M4013*R4013</f>
        <v>0</v>
      </c>
      <c r="T4013" s="78">
        <v>15</v>
      </c>
      <c r="U4013" s="78">
        <f>O4013*(T4013/100)</f>
        <v>0</v>
      </c>
      <c r="V4013" s="78">
        <f>O4013+U4013</f>
        <v>0</v>
      </c>
      <c r="W4013" s="75" t="s">
        <v>3018</v>
      </c>
      <c r="X4013" s="96" t="s">
        <v>1261</v>
      </c>
      <c r="Y4013" s="96">
        <v>1</v>
      </c>
    </row>
    <row r="4014" spans="6:25" s="71" customFormat="1" ht="12" outlineLevel="4" x14ac:dyDescent="0.2">
      <c r="F4014" s="207"/>
      <c r="G4014" s="208"/>
      <c r="H4014" s="19" t="s">
        <v>1053</v>
      </c>
      <c r="I4014" s="228" t="s">
        <v>2916</v>
      </c>
      <c r="J4014" s="221"/>
      <c r="K4014" s="221"/>
      <c r="L4014" s="221"/>
      <c r="M4014" s="221"/>
      <c r="N4014" s="245"/>
      <c r="O4014" s="231"/>
      <c r="P4014" s="209"/>
      <c r="Q4014" s="210"/>
      <c r="R4014" s="209"/>
      <c r="S4014" s="210"/>
      <c r="T4014" s="211"/>
      <c r="U4014" s="211"/>
      <c r="V4014" s="211"/>
      <c r="W4014" s="212"/>
      <c r="X4014" s="212"/>
      <c r="Y4014" s="212"/>
    </row>
    <row r="4015" spans="6:25" s="71" customFormat="1" ht="6" customHeight="1" outlineLevel="4" x14ac:dyDescent="0.2">
      <c r="F4015" s="207"/>
      <c r="G4015" s="208"/>
      <c r="H4015" s="20"/>
      <c r="I4015" s="212"/>
      <c r="J4015" s="208"/>
      <c r="K4015" s="213"/>
      <c r="L4015" s="214"/>
      <c r="M4015" s="213"/>
      <c r="N4015" s="241"/>
      <c r="O4015" s="214"/>
      <c r="P4015" s="209"/>
      <c r="Q4015" s="210"/>
      <c r="R4015" s="209"/>
      <c r="S4015" s="210"/>
      <c r="T4015" s="211"/>
      <c r="U4015" s="211"/>
      <c r="V4015" s="211"/>
      <c r="W4015" s="212"/>
      <c r="X4015" s="212"/>
      <c r="Y4015" s="212"/>
    </row>
    <row r="4016" spans="6:25" s="81" customFormat="1" ht="11.25" outlineLevel="5" x14ac:dyDescent="0.2">
      <c r="F4016" s="82"/>
      <c r="G4016" s="83"/>
      <c r="H4016" s="21" t="str">
        <f>IF(AND(H4015&lt;&gt;"Výkaz výměr:",I4015=""),"Výkaz výměr:","")</f>
        <v>Výkaz výměr:</v>
      </c>
      <c r="I4016" s="84" t="s">
        <v>2718</v>
      </c>
      <c r="J4016" s="215"/>
      <c r="L4016" s="85"/>
      <c r="M4016" s="216">
        <v>0</v>
      </c>
      <c r="N4016" s="244"/>
      <c r="O4016" s="85"/>
      <c r="P4016" s="86"/>
      <c r="Q4016" s="85"/>
      <c r="R4016" s="85"/>
      <c r="S4016" s="85"/>
      <c r="T4016" s="87" t="s">
        <v>14</v>
      </c>
      <c r="U4016" s="85"/>
      <c r="V4016" s="85"/>
      <c r="W4016" s="88"/>
    </row>
    <row r="4017" spans="6:25" s="81" customFormat="1" ht="11.25" outlineLevel="5" x14ac:dyDescent="0.2">
      <c r="F4017" s="82"/>
      <c r="G4017" s="83"/>
      <c r="H4017" s="21" t="str">
        <f>IF(AND(H4016&lt;&gt;"Výkaz výměr:",I4016=""),"Výkaz výměr:","")</f>
        <v/>
      </c>
      <c r="I4017" s="84" t="s">
        <v>1129</v>
      </c>
      <c r="J4017" s="215"/>
      <c r="L4017" s="85"/>
      <c r="M4017" s="216">
        <v>0</v>
      </c>
      <c r="N4017" s="244"/>
      <c r="O4017" s="85"/>
      <c r="P4017" s="86"/>
      <c r="Q4017" s="85"/>
      <c r="R4017" s="85"/>
      <c r="S4017" s="85"/>
      <c r="T4017" s="87" t="s">
        <v>14</v>
      </c>
      <c r="U4017" s="85"/>
      <c r="V4017" s="85"/>
      <c r="W4017" s="88"/>
    </row>
    <row r="4018" spans="6:25" s="81" customFormat="1" ht="11.25" outlineLevel="5" x14ac:dyDescent="0.2">
      <c r="F4018" s="82"/>
      <c r="G4018" s="83"/>
      <c r="H4018" s="21" t="str">
        <f>IF(AND(H4017&lt;&gt;"Výkaz výměr:",I4017=""),"Výkaz výměr:","")</f>
        <v/>
      </c>
      <c r="I4018" s="84" t="s">
        <v>26</v>
      </c>
      <c r="J4018" s="215"/>
      <c r="L4018" s="85"/>
      <c r="M4018" s="216">
        <v>20</v>
      </c>
      <c r="N4018" s="244"/>
      <c r="O4018" s="85"/>
      <c r="P4018" s="86"/>
      <c r="Q4018" s="85"/>
      <c r="R4018" s="85"/>
      <c r="S4018" s="85"/>
      <c r="T4018" s="87" t="s">
        <v>14</v>
      </c>
      <c r="U4018" s="85"/>
      <c r="V4018" s="85"/>
      <c r="W4018" s="88"/>
    </row>
    <row r="4019" spans="6:25" s="81" customFormat="1" ht="11.25" outlineLevel="5" x14ac:dyDescent="0.2">
      <c r="F4019" s="82"/>
      <c r="G4019" s="83"/>
      <c r="H4019" s="21" t="str">
        <f>IF(AND(H4018&lt;&gt;"Výkaz výměr:",I4018=""),"Výkaz výměr:","")</f>
        <v/>
      </c>
      <c r="I4019" s="84" t="s">
        <v>1130</v>
      </c>
      <c r="J4019" s="215"/>
      <c r="L4019" s="85"/>
      <c r="M4019" s="216">
        <v>0</v>
      </c>
      <c r="N4019" s="244"/>
      <c r="O4019" s="85"/>
      <c r="P4019" s="86"/>
      <c r="Q4019" s="85"/>
      <c r="R4019" s="85"/>
      <c r="S4019" s="85"/>
      <c r="T4019" s="87" t="s">
        <v>14</v>
      </c>
      <c r="U4019" s="85"/>
      <c r="V4019" s="85"/>
      <c r="W4019" s="88"/>
    </row>
    <row r="4020" spans="6:25" s="81" customFormat="1" ht="11.25" outlineLevel="5" x14ac:dyDescent="0.2">
      <c r="F4020" s="82"/>
      <c r="G4020" s="83"/>
      <c r="H4020" s="21" t="str">
        <f>IF(AND(H4019&lt;&gt;"Výkaz výměr:",I4019=""),"Výkaz výměr:","")</f>
        <v/>
      </c>
      <c r="I4020" s="84" t="s">
        <v>21</v>
      </c>
      <c r="J4020" s="215"/>
      <c r="L4020" s="85"/>
      <c r="M4020" s="216">
        <v>14</v>
      </c>
      <c r="N4020" s="244"/>
      <c r="O4020" s="85"/>
      <c r="P4020" s="86"/>
      <c r="Q4020" s="85"/>
      <c r="R4020" s="85"/>
      <c r="S4020" s="85"/>
      <c r="T4020" s="87" t="s">
        <v>14</v>
      </c>
      <c r="U4020" s="85"/>
      <c r="V4020" s="85"/>
      <c r="W4020" s="88"/>
    </row>
    <row r="4021" spans="6:25" s="205" customFormat="1" ht="36" outlineLevel="4" x14ac:dyDescent="0.2">
      <c r="F4021" s="72">
        <v>421</v>
      </c>
      <c r="G4021" s="73" t="s">
        <v>13</v>
      </c>
      <c r="H4021" s="74" t="s">
        <v>149</v>
      </c>
      <c r="I4021" s="75" t="s">
        <v>3397</v>
      </c>
      <c r="J4021" s="73" t="s">
        <v>116</v>
      </c>
      <c r="K4021" s="76">
        <v>6</v>
      </c>
      <c r="L4021" s="77">
        <v>0</v>
      </c>
      <c r="M4021" s="206">
        <v>6</v>
      </c>
      <c r="N4021" s="232"/>
      <c r="O4021" s="77">
        <f>M4021*N4021</f>
        <v>0</v>
      </c>
      <c r="P4021" s="79"/>
      <c r="Q4021" s="80">
        <f>M4021*P4021</f>
        <v>0</v>
      </c>
      <c r="R4021" s="79"/>
      <c r="S4021" s="80">
        <f>M4021*R4021</f>
        <v>0</v>
      </c>
      <c r="T4021" s="78">
        <v>15</v>
      </c>
      <c r="U4021" s="78">
        <f>O4021*(T4021/100)</f>
        <v>0</v>
      </c>
      <c r="V4021" s="78">
        <f>O4021+U4021</f>
        <v>0</v>
      </c>
      <c r="W4021" s="75" t="s">
        <v>3018</v>
      </c>
      <c r="X4021" s="96" t="s">
        <v>1261</v>
      </c>
      <c r="Y4021" s="96">
        <v>1</v>
      </c>
    </row>
    <row r="4022" spans="6:25" s="71" customFormat="1" ht="12" outlineLevel="4" x14ac:dyDescent="0.2">
      <c r="F4022" s="207"/>
      <c r="G4022" s="208"/>
      <c r="H4022" s="19" t="s">
        <v>1053</v>
      </c>
      <c r="I4022" s="228" t="s">
        <v>2916</v>
      </c>
      <c r="J4022" s="221"/>
      <c r="K4022" s="221"/>
      <c r="L4022" s="221"/>
      <c r="M4022" s="221"/>
      <c r="N4022" s="245"/>
      <c r="O4022" s="231"/>
      <c r="P4022" s="209"/>
      <c r="Q4022" s="210"/>
      <c r="R4022" s="209"/>
      <c r="S4022" s="210"/>
      <c r="T4022" s="211"/>
      <c r="U4022" s="211"/>
      <c r="V4022" s="211"/>
      <c r="W4022" s="212"/>
      <c r="X4022" s="212"/>
      <c r="Y4022" s="212"/>
    </row>
    <row r="4023" spans="6:25" s="71" customFormat="1" ht="6" customHeight="1" outlineLevel="4" x14ac:dyDescent="0.2">
      <c r="F4023" s="207"/>
      <c r="G4023" s="208"/>
      <c r="H4023" s="20"/>
      <c r="I4023" s="212"/>
      <c r="J4023" s="208"/>
      <c r="K4023" s="213"/>
      <c r="L4023" s="214"/>
      <c r="M4023" s="213"/>
      <c r="N4023" s="241"/>
      <c r="O4023" s="214"/>
      <c r="P4023" s="209"/>
      <c r="Q4023" s="210"/>
      <c r="R4023" s="209"/>
      <c r="S4023" s="210"/>
      <c r="T4023" s="211"/>
      <c r="U4023" s="211"/>
      <c r="V4023" s="211"/>
      <c r="W4023" s="212"/>
      <c r="X4023" s="212"/>
      <c r="Y4023" s="212"/>
    </row>
    <row r="4024" spans="6:25" s="81" customFormat="1" ht="11.25" outlineLevel="5" x14ac:dyDescent="0.2">
      <c r="F4024" s="82"/>
      <c r="G4024" s="83"/>
      <c r="H4024" s="21" t="str">
        <f>IF(AND(H4023&lt;&gt;"Výkaz výměr:",I4023=""),"Výkaz výměr:","")</f>
        <v>Výkaz výměr:</v>
      </c>
      <c r="I4024" s="84" t="s">
        <v>2718</v>
      </c>
      <c r="J4024" s="215"/>
      <c r="L4024" s="85"/>
      <c r="M4024" s="216">
        <v>0</v>
      </c>
      <c r="N4024" s="244"/>
      <c r="O4024" s="85"/>
      <c r="P4024" s="86"/>
      <c r="Q4024" s="85"/>
      <c r="R4024" s="85"/>
      <c r="S4024" s="85"/>
      <c r="T4024" s="87" t="s">
        <v>14</v>
      </c>
      <c r="U4024" s="85"/>
      <c r="V4024" s="85"/>
      <c r="W4024" s="88"/>
    </row>
    <row r="4025" spans="6:25" s="81" customFormat="1" ht="11.25" outlineLevel="5" x14ac:dyDescent="0.2">
      <c r="F4025" s="82"/>
      <c r="G4025" s="83"/>
      <c r="H4025" s="21" t="str">
        <f>IF(AND(H4024&lt;&gt;"Výkaz výměr:",I4024=""),"Výkaz výměr:","")</f>
        <v/>
      </c>
      <c r="I4025" s="84" t="s">
        <v>1130</v>
      </c>
      <c r="J4025" s="215"/>
      <c r="L4025" s="85"/>
      <c r="M4025" s="216">
        <v>0</v>
      </c>
      <c r="N4025" s="244"/>
      <c r="O4025" s="85"/>
      <c r="P4025" s="86"/>
      <c r="Q4025" s="85"/>
      <c r="R4025" s="85"/>
      <c r="S4025" s="85"/>
      <c r="T4025" s="87" t="s">
        <v>14</v>
      </c>
      <c r="U4025" s="85"/>
      <c r="V4025" s="85"/>
      <c r="W4025" s="88"/>
    </row>
    <row r="4026" spans="6:25" s="81" customFormat="1" ht="11.25" outlineLevel="5" x14ac:dyDescent="0.2">
      <c r="F4026" s="82"/>
      <c r="G4026" s="83"/>
      <c r="H4026" s="21" t="str">
        <f>IF(AND(H4025&lt;&gt;"Výkaz výměr:",I4025=""),"Výkaz výměr:","")</f>
        <v/>
      </c>
      <c r="I4026" s="84" t="s">
        <v>7</v>
      </c>
      <c r="J4026" s="215"/>
      <c r="L4026" s="85"/>
      <c r="M4026" s="216">
        <v>6</v>
      </c>
      <c r="N4026" s="244"/>
      <c r="O4026" s="85"/>
      <c r="P4026" s="86"/>
      <c r="Q4026" s="85"/>
      <c r="R4026" s="85"/>
      <c r="S4026" s="85"/>
      <c r="T4026" s="87" t="s">
        <v>14</v>
      </c>
      <c r="U4026" s="85"/>
      <c r="V4026" s="85"/>
      <c r="W4026" s="88"/>
    </row>
    <row r="4027" spans="6:25" s="205" customFormat="1" ht="36" outlineLevel="4" x14ac:dyDescent="0.2">
      <c r="F4027" s="72">
        <v>422</v>
      </c>
      <c r="G4027" s="73" t="s">
        <v>13</v>
      </c>
      <c r="H4027" s="74" t="s">
        <v>106</v>
      </c>
      <c r="I4027" s="75" t="s">
        <v>3265</v>
      </c>
      <c r="J4027" s="73" t="s">
        <v>116</v>
      </c>
      <c r="K4027" s="76">
        <v>6</v>
      </c>
      <c r="L4027" s="77">
        <v>0</v>
      </c>
      <c r="M4027" s="206">
        <v>6</v>
      </c>
      <c r="N4027" s="232"/>
      <c r="O4027" s="77">
        <f>M4027*N4027</f>
        <v>0</v>
      </c>
      <c r="P4027" s="79">
        <v>3.2000000000000001E-2</v>
      </c>
      <c r="Q4027" s="80">
        <f>M4027*P4027</f>
        <v>0.192</v>
      </c>
      <c r="R4027" s="79"/>
      <c r="S4027" s="80">
        <f>M4027*R4027</f>
        <v>0</v>
      </c>
      <c r="T4027" s="78">
        <v>15</v>
      </c>
      <c r="U4027" s="78">
        <f>O4027*(T4027/100)</f>
        <v>0</v>
      </c>
      <c r="V4027" s="78">
        <f>O4027+U4027</f>
        <v>0</v>
      </c>
      <c r="W4027" s="75" t="s">
        <v>3018</v>
      </c>
      <c r="X4027" s="96" t="s">
        <v>1261</v>
      </c>
      <c r="Y4027" s="96">
        <v>1</v>
      </c>
    </row>
    <row r="4028" spans="6:25" s="71" customFormat="1" ht="12" outlineLevel="4" x14ac:dyDescent="0.2">
      <c r="F4028" s="207"/>
      <c r="G4028" s="208"/>
      <c r="H4028" s="19" t="s">
        <v>1053</v>
      </c>
      <c r="I4028" s="228" t="s">
        <v>2916</v>
      </c>
      <c r="J4028" s="221"/>
      <c r="K4028" s="221"/>
      <c r="L4028" s="221"/>
      <c r="M4028" s="221"/>
      <c r="N4028" s="245"/>
      <c r="O4028" s="231"/>
      <c r="P4028" s="209"/>
      <c r="Q4028" s="210"/>
      <c r="R4028" s="209"/>
      <c r="S4028" s="210"/>
      <c r="T4028" s="211"/>
      <c r="U4028" s="211"/>
      <c r="V4028" s="211"/>
      <c r="W4028" s="212"/>
      <c r="X4028" s="212"/>
      <c r="Y4028" s="212"/>
    </row>
    <row r="4029" spans="6:25" s="71" customFormat="1" ht="6" customHeight="1" outlineLevel="4" x14ac:dyDescent="0.2">
      <c r="F4029" s="207"/>
      <c r="G4029" s="208"/>
      <c r="H4029" s="20"/>
      <c r="I4029" s="212"/>
      <c r="J4029" s="208"/>
      <c r="K4029" s="213"/>
      <c r="L4029" s="214"/>
      <c r="M4029" s="213"/>
      <c r="N4029" s="241"/>
      <c r="O4029" s="214"/>
      <c r="P4029" s="209"/>
      <c r="Q4029" s="210"/>
      <c r="R4029" s="209"/>
      <c r="S4029" s="210"/>
      <c r="T4029" s="211"/>
      <c r="U4029" s="211"/>
      <c r="V4029" s="211"/>
      <c r="W4029" s="212"/>
      <c r="X4029" s="212"/>
      <c r="Y4029" s="212"/>
    </row>
    <row r="4030" spans="6:25" s="81" customFormat="1" ht="11.25" outlineLevel="5" x14ac:dyDescent="0.2">
      <c r="F4030" s="82"/>
      <c r="G4030" s="83"/>
      <c r="H4030" s="21" t="str">
        <f>IF(AND(H4029&lt;&gt;"Výkaz výměr:",I4029=""),"Výkaz výměr:","")</f>
        <v>Výkaz výměr:</v>
      </c>
      <c r="I4030" s="84" t="s">
        <v>2718</v>
      </c>
      <c r="J4030" s="215"/>
      <c r="L4030" s="85"/>
      <c r="M4030" s="216">
        <v>0</v>
      </c>
      <c r="N4030" s="244"/>
      <c r="O4030" s="85"/>
      <c r="P4030" s="86"/>
      <c r="Q4030" s="85"/>
      <c r="R4030" s="85"/>
      <c r="S4030" s="85"/>
      <c r="T4030" s="87" t="s">
        <v>14</v>
      </c>
      <c r="U4030" s="85"/>
      <c r="V4030" s="85"/>
      <c r="W4030" s="88"/>
    </row>
    <row r="4031" spans="6:25" s="81" customFormat="1" ht="11.25" outlineLevel="5" x14ac:dyDescent="0.2">
      <c r="F4031" s="82"/>
      <c r="G4031" s="83"/>
      <c r="H4031" s="21" t="str">
        <f>IF(AND(H4030&lt;&gt;"Výkaz výměr:",I4030=""),"Výkaz výměr:","")</f>
        <v/>
      </c>
      <c r="I4031" s="84" t="s">
        <v>1129</v>
      </c>
      <c r="J4031" s="215"/>
      <c r="L4031" s="85"/>
      <c r="M4031" s="216">
        <v>0</v>
      </c>
      <c r="N4031" s="244"/>
      <c r="O4031" s="85"/>
      <c r="P4031" s="86"/>
      <c r="Q4031" s="85"/>
      <c r="R4031" s="85"/>
      <c r="S4031" s="85"/>
      <c r="T4031" s="87" t="s">
        <v>14</v>
      </c>
      <c r="U4031" s="85"/>
      <c r="V4031" s="85"/>
      <c r="W4031" s="88"/>
    </row>
    <row r="4032" spans="6:25" s="81" customFormat="1" ht="11.25" outlineLevel="5" x14ac:dyDescent="0.2">
      <c r="F4032" s="82"/>
      <c r="G4032" s="83"/>
      <c r="H4032" s="21" t="str">
        <f>IF(AND(H4031&lt;&gt;"Výkaz výměr:",I4031=""),"Výkaz výměr:","")</f>
        <v/>
      </c>
      <c r="I4032" s="84" t="s">
        <v>7</v>
      </c>
      <c r="J4032" s="215"/>
      <c r="L4032" s="85"/>
      <c r="M4032" s="216">
        <v>6</v>
      </c>
      <c r="N4032" s="244"/>
      <c r="O4032" s="85"/>
      <c r="P4032" s="86"/>
      <c r="Q4032" s="85"/>
      <c r="R4032" s="85"/>
      <c r="S4032" s="85"/>
      <c r="T4032" s="87" t="s">
        <v>14</v>
      </c>
      <c r="U4032" s="85"/>
      <c r="V4032" s="85"/>
      <c r="W4032" s="88"/>
    </row>
    <row r="4033" spans="6:25" s="205" customFormat="1" ht="36" outlineLevel="4" x14ac:dyDescent="0.2">
      <c r="F4033" s="72">
        <v>423</v>
      </c>
      <c r="G4033" s="73" t="s">
        <v>13</v>
      </c>
      <c r="H4033" s="74" t="s">
        <v>107</v>
      </c>
      <c r="I4033" s="75" t="s">
        <v>3269</v>
      </c>
      <c r="J4033" s="73" t="s">
        <v>116</v>
      </c>
      <c r="K4033" s="76">
        <v>20</v>
      </c>
      <c r="L4033" s="77">
        <v>0</v>
      </c>
      <c r="M4033" s="206">
        <v>20</v>
      </c>
      <c r="N4033" s="232"/>
      <c r="O4033" s="77">
        <f>M4033*N4033</f>
        <v>0</v>
      </c>
      <c r="P4033" s="79">
        <v>4.9599999999999998E-2</v>
      </c>
      <c r="Q4033" s="80">
        <f>M4033*P4033</f>
        <v>0.99199999999999999</v>
      </c>
      <c r="R4033" s="79"/>
      <c r="S4033" s="80">
        <f>M4033*R4033</f>
        <v>0</v>
      </c>
      <c r="T4033" s="78">
        <v>15</v>
      </c>
      <c r="U4033" s="78">
        <f>O4033*(T4033/100)</f>
        <v>0</v>
      </c>
      <c r="V4033" s="78">
        <f>O4033+U4033</f>
        <v>0</v>
      </c>
      <c r="W4033" s="75" t="s">
        <v>3018</v>
      </c>
      <c r="X4033" s="96" t="s">
        <v>1261</v>
      </c>
      <c r="Y4033" s="96">
        <v>1</v>
      </c>
    </row>
    <row r="4034" spans="6:25" s="71" customFormat="1" ht="12" outlineLevel="4" x14ac:dyDescent="0.2">
      <c r="F4034" s="207"/>
      <c r="G4034" s="208"/>
      <c r="H4034" s="19" t="s">
        <v>1053</v>
      </c>
      <c r="I4034" s="228" t="s">
        <v>2916</v>
      </c>
      <c r="J4034" s="221"/>
      <c r="K4034" s="221"/>
      <c r="L4034" s="221"/>
      <c r="M4034" s="221"/>
      <c r="N4034" s="245"/>
      <c r="O4034" s="231"/>
      <c r="P4034" s="209"/>
      <c r="Q4034" s="210"/>
      <c r="R4034" s="209"/>
      <c r="S4034" s="210"/>
      <c r="T4034" s="211"/>
      <c r="U4034" s="211"/>
      <c r="V4034" s="211"/>
      <c r="W4034" s="212"/>
      <c r="X4034" s="212"/>
      <c r="Y4034" s="212"/>
    </row>
    <row r="4035" spans="6:25" s="71" customFormat="1" ht="6" customHeight="1" outlineLevel="4" x14ac:dyDescent="0.2">
      <c r="F4035" s="207"/>
      <c r="G4035" s="208"/>
      <c r="H4035" s="20"/>
      <c r="I4035" s="212"/>
      <c r="J4035" s="208"/>
      <c r="K4035" s="213"/>
      <c r="L4035" s="214"/>
      <c r="M4035" s="213"/>
      <c r="N4035" s="241"/>
      <c r="O4035" s="214"/>
      <c r="P4035" s="209"/>
      <c r="Q4035" s="210"/>
      <c r="R4035" s="209"/>
      <c r="S4035" s="210"/>
      <c r="T4035" s="211"/>
      <c r="U4035" s="211"/>
      <c r="V4035" s="211"/>
      <c r="W4035" s="212"/>
      <c r="X4035" s="212"/>
      <c r="Y4035" s="212"/>
    </row>
    <row r="4036" spans="6:25" s="81" customFormat="1" ht="11.25" outlineLevel="5" x14ac:dyDescent="0.2">
      <c r="F4036" s="82"/>
      <c r="G4036" s="83"/>
      <c r="H4036" s="21" t="str">
        <f>IF(AND(H4035&lt;&gt;"Výkaz výměr:",I4035=""),"Výkaz výměr:","")</f>
        <v>Výkaz výměr:</v>
      </c>
      <c r="I4036" s="84" t="s">
        <v>2718</v>
      </c>
      <c r="J4036" s="215"/>
      <c r="L4036" s="85"/>
      <c r="M4036" s="216">
        <v>0</v>
      </c>
      <c r="N4036" s="244"/>
      <c r="O4036" s="85"/>
      <c r="P4036" s="86"/>
      <c r="Q4036" s="85"/>
      <c r="R4036" s="85"/>
      <c r="S4036" s="85"/>
      <c r="T4036" s="87" t="s">
        <v>14</v>
      </c>
      <c r="U4036" s="85"/>
      <c r="V4036" s="85"/>
      <c r="W4036" s="88"/>
    </row>
    <row r="4037" spans="6:25" s="81" customFormat="1" ht="11.25" outlineLevel="5" x14ac:dyDescent="0.2">
      <c r="F4037" s="82"/>
      <c r="G4037" s="83"/>
      <c r="H4037" s="21" t="str">
        <f>IF(AND(H4036&lt;&gt;"Výkaz výměr:",I4036=""),"Výkaz výměr:","")</f>
        <v/>
      </c>
      <c r="I4037" s="84" t="s">
        <v>1130</v>
      </c>
      <c r="J4037" s="215"/>
      <c r="L4037" s="85"/>
      <c r="M4037" s="216">
        <v>0</v>
      </c>
      <c r="N4037" s="244"/>
      <c r="O4037" s="85"/>
      <c r="P4037" s="86"/>
      <c r="Q4037" s="85"/>
      <c r="R4037" s="85"/>
      <c r="S4037" s="85"/>
      <c r="T4037" s="87" t="s">
        <v>14</v>
      </c>
      <c r="U4037" s="85"/>
      <c r="V4037" s="85"/>
      <c r="W4037" s="88"/>
    </row>
    <row r="4038" spans="6:25" s="81" customFormat="1" ht="11.25" outlineLevel="5" x14ac:dyDescent="0.2">
      <c r="F4038" s="82"/>
      <c r="G4038" s="83"/>
      <c r="H4038" s="21" t="str">
        <f>IF(AND(H4037&lt;&gt;"Výkaz výměr:",I4037=""),"Výkaz výměr:","")</f>
        <v/>
      </c>
      <c r="I4038" s="84" t="s">
        <v>26</v>
      </c>
      <c r="J4038" s="215"/>
      <c r="L4038" s="85"/>
      <c r="M4038" s="216">
        <v>20</v>
      </c>
      <c r="N4038" s="244"/>
      <c r="O4038" s="85"/>
      <c r="P4038" s="86"/>
      <c r="Q4038" s="85"/>
      <c r="R4038" s="85"/>
      <c r="S4038" s="85"/>
      <c r="T4038" s="87" t="s">
        <v>14</v>
      </c>
      <c r="U4038" s="85"/>
      <c r="V4038" s="85"/>
      <c r="W4038" s="88"/>
    </row>
    <row r="4039" spans="6:25" s="205" customFormat="1" ht="36" outlineLevel="4" x14ac:dyDescent="0.2">
      <c r="F4039" s="72">
        <v>424</v>
      </c>
      <c r="G4039" s="73" t="s">
        <v>13</v>
      </c>
      <c r="H4039" s="74" t="s">
        <v>108</v>
      </c>
      <c r="I4039" s="75" t="s">
        <v>3264</v>
      </c>
      <c r="J4039" s="73" t="s">
        <v>116</v>
      </c>
      <c r="K4039" s="76">
        <v>4</v>
      </c>
      <c r="L4039" s="77">
        <v>0</v>
      </c>
      <c r="M4039" s="206">
        <v>4</v>
      </c>
      <c r="N4039" s="232"/>
      <c r="O4039" s="77">
        <f>M4039*N4039</f>
        <v>0</v>
      </c>
      <c r="P4039" s="79">
        <v>3.2000000000000001E-2</v>
      </c>
      <c r="Q4039" s="80">
        <f>M4039*P4039</f>
        <v>0.128</v>
      </c>
      <c r="R4039" s="79"/>
      <c r="S4039" s="80">
        <f>M4039*R4039</f>
        <v>0</v>
      </c>
      <c r="T4039" s="78">
        <v>15</v>
      </c>
      <c r="U4039" s="78">
        <f>O4039*(T4039/100)</f>
        <v>0</v>
      </c>
      <c r="V4039" s="78">
        <f>O4039+U4039</f>
        <v>0</v>
      </c>
      <c r="W4039" s="75" t="s">
        <v>3018</v>
      </c>
      <c r="X4039" s="96" t="s">
        <v>1261</v>
      </c>
      <c r="Y4039" s="96">
        <v>1</v>
      </c>
    </row>
    <row r="4040" spans="6:25" s="71" customFormat="1" ht="12" outlineLevel="4" x14ac:dyDescent="0.2">
      <c r="F4040" s="207"/>
      <c r="G4040" s="208"/>
      <c r="H4040" s="19" t="s">
        <v>1053</v>
      </c>
      <c r="I4040" s="228" t="s">
        <v>2916</v>
      </c>
      <c r="J4040" s="221"/>
      <c r="K4040" s="221"/>
      <c r="L4040" s="221"/>
      <c r="M4040" s="221"/>
      <c r="N4040" s="245"/>
      <c r="O4040" s="231"/>
      <c r="P4040" s="209"/>
      <c r="Q4040" s="210"/>
      <c r="R4040" s="209"/>
      <c r="S4040" s="210"/>
      <c r="T4040" s="211"/>
      <c r="U4040" s="211"/>
      <c r="V4040" s="211"/>
      <c r="W4040" s="212"/>
      <c r="X4040" s="212"/>
      <c r="Y4040" s="212"/>
    </row>
    <row r="4041" spans="6:25" s="71" customFormat="1" ht="6" customHeight="1" outlineLevel="4" x14ac:dyDescent="0.2">
      <c r="F4041" s="207"/>
      <c r="G4041" s="208"/>
      <c r="H4041" s="20"/>
      <c r="I4041" s="212"/>
      <c r="J4041" s="208"/>
      <c r="K4041" s="213"/>
      <c r="L4041" s="214"/>
      <c r="M4041" s="213"/>
      <c r="N4041" s="241"/>
      <c r="O4041" s="214"/>
      <c r="P4041" s="209"/>
      <c r="Q4041" s="210"/>
      <c r="R4041" s="209"/>
      <c r="S4041" s="210"/>
      <c r="T4041" s="211"/>
      <c r="U4041" s="211"/>
      <c r="V4041" s="211"/>
      <c r="W4041" s="212"/>
      <c r="X4041" s="212"/>
      <c r="Y4041" s="212"/>
    </row>
    <row r="4042" spans="6:25" s="81" customFormat="1" ht="11.25" outlineLevel="5" x14ac:dyDescent="0.2">
      <c r="F4042" s="82"/>
      <c r="G4042" s="83"/>
      <c r="H4042" s="21" t="str">
        <f>IF(AND(H4041&lt;&gt;"Výkaz výměr:",I4041=""),"Výkaz výměr:","")</f>
        <v>Výkaz výměr:</v>
      </c>
      <c r="I4042" s="84" t="s">
        <v>2718</v>
      </c>
      <c r="J4042" s="215"/>
      <c r="L4042" s="85"/>
      <c r="M4042" s="216">
        <v>0</v>
      </c>
      <c r="N4042" s="244"/>
      <c r="O4042" s="85"/>
      <c r="P4042" s="86"/>
      <c r="Q4042" s="85"/>
      <c r="R4042" s="85"/>
      <c r="S4042" s="85"/>
      <c r="T4042" s="87" t="s">
        <v>14</v>
      </c>
      <c r="U4042" s="85"/>
      <c r="V4042" s="85"/>
      <c r="W4042" s="88"/>
    </row>
    <row r="4043" spans="6:25" s="81" customFormat="1" ht="11.25" outlineLevel="5" x14ac:dyDescent="0.2">
      <c r="F4043" s="82"/>
      <c r="G4043" s="83"/>
      <c r="H4043" s="21" t="str">
        <f>IF(AND(H4042&lt;&gt;"Výkaz výměr:",I4042=""),"Výkaz výměr:","")</f>
        <v/>
      </c>
      <c r="I4043" s="84" t="s">
        <v>1130</v>
      </c>
      <c r="J4043" s="215"/>
      <c r="L4043" s="85"/>
      <c r="M4043" s="216">
        <v>0</v>
      </c>
      <c r="N4043" s="244"/>
      <c r="O4043" s="85"/>
      <c r="P4043" s="86"/>
      <c r="Q4043" s="85"/>
      <c r="R4043" s="85"/>
      <c r="S4043" s="85"/>
      <c r="T4043" s="87" t="s">
        <v>14</v>
      </c>
      <c r="U4043" s="85"/>
      <c r="V4043" s="85"/>
      <c r="W4043" s="88"/>
    </row>
    <row r="4044" spans="6:25" s="81" customFormat="1" ht="11.25" outlineLevel="5" x14ac:dyDescent="0.2">
      <c r="F4044" s="82"/>
      <c r="G4044" s="83"/>
      <c r="H4044" s="21" t="str">
        <f>IF(AND(H4043&lt;&gt;"Výkaz výměr:",I4043=""),"Výkaz výměr:","")</f>
        <v/>
      </c>
      <c r="I4044" s="84" t="s">
        <v>5</v>
      </c>
      <c r="J4044" s="215"/>
      <c r="L4044" s="85"/>
      <c r="M4044" s="216">
        <v>4</v>
      </c>
      <c r="N4044" s="244"/>
      <c r="O4044" s="85"/>
      <c r="P4044" s="86"/>
      <c r="Q4044" s="85"/>
      <c r="R4044" s="85"/>
      <c r="S4044" s="85"/>
      <c r="T4044" s="87" t="s">
        <v>14</v>
      </c>
      <c r="U4044" s="85"/>
      <c r="V4044" s="85"/>
      <c r="W4044" s="88"/>
    </row>
    <row r="4045" spans="6:25" s="205" customFormat="1" ht="36" outlineLevel="4" x14ac:dyDescent="0.2">
      <c r="F4045" s="72">
        <v>425</v>
      </c>
      <c r="G4045" s="73" t="s">
        <v>13</v>
      </c>
      <c r="H4045" s="74" t="s">
        <v>109</v>
      </c>
      <c r="I4045" s="75" t="s">
        <v>3262</v>
      </c>
      <c r="J4045" s="73" t="s">
        <v>116</v>
      </c>
      <c r="K4045" s="76">
        <v>2</v>
      </c>
      <c r="L4045" s="77">
        <v>0</v>
      </c>
      <c r="M4045" s="206">
        <v>2</v>
      </c>
      <c r="N4045" s="232"/>
      <c r="O4045" s="77">
        <f>M4045*N4045</f>
        <v>0</v>
      </c>
      <c r="P4045" s="79">
        <v>1.8200000000000001E-2</v>
      </c>
      <c r="Q4045" s="80">
        <f>M4045*P4045</f>
        <v>3.6400000000000002E-2</v>
      </c>
      <c r="R4045" s="79"/>
      <c r="S4045" s="80">
        <f>M4045*R4045</f>
        <v>0</v>
      </c>
      <c r="T4045" s="78">
        <v>15</v>
      </c>
      <c r="U4045" s="78">
        <f>O4045*(T4045/100)</f>
        <v>0</v>
      </c>
      <c r="V4045" s="78">
        <f>O4045+U4045</f>
        <v>0</v>
      </c>
      <c r="W4045" s="75" t="s">
        <v>3018</v>
      </c>
      <c r="X4045" s="96" t="s">
        <v>1261</v>
      </c>
      <c r="Y4045" s="96">
        <v>1</v>
      </c>
    </row>
    <row r="4046" spans="6:25" s="71" customFormat="1" ht="12" outlineLevel="4" x14ac:dyDescent="0.2">
      <c r="F4046" s="207"/>
      <c r="G4046" s="208"/>
      <c r="H4046" s="19" t="s">
        <v>1053</v>
      </c>
      <c r="I4046" s="228" t="s">
        <v>2916</v>
      </c>
      <c r="J4046" s="221"/>
      <c r="K4046" s="221"/>
      <c r="L4046" s="221"/>
      <c r="M4046" s="221"/>
      <c r="N4046" s="245"/>
      <c r="O4046" s="231"/>
      <c r="P4046" s="209"/>
      <c r="Q4046" s="210"/>
      <c r="R4046" s="209"/>
      <c r="S4046" s="210"/>
      <c r="T4046" s="211"/>
      <c r="U4046" s="211"/>
      <c r="V4046" s="211"/>
      <c r="W4046" s="212"/>
      <c r="X4046" s="212"/>
      <c r="Y4046" s="212"/>
    </row>
    <row r="4047" spans="6:25" s="71" customFormat="1" ht="6" customHeight="1" outlineLevel="4" x14ac:dyDescent="0.2">
      <c r="F4047" s="207"/>
      <c r="G4047" s="208"/>
      <c r="H4047" s="20"/>
      <c r="I4047" s="212"/>
      <c r="J4047" s="208"/>
      <c r="K4047" s="213"/>
      <c r="L4047" s="214"/>
      <c r="M4047" s="213"/>
      <c r="N4047" s="241"/>
      <c r="O4047" s="214"/>
      <c r="P4047" s="209"/>
      <c r="Q4047" s="210"/>
      <c r="R4047" s="209"/>
      <c r="S4047" s="210"/>
      <c r="T4047" s="211"/>
      <c r="U4047" s="211"/>
      <c r="V4047" s="211"/>
      <c r="W4047" s="212"/>
      <c r="X4047" s="212"/>
      <c r="Y4047" s="212"/>
    </row>
    <row r="4048" spans="6:25" s="81" customFormat="1" ht="11.25" outlineLevel="5" x14ac:dyDescent="0.2">
      <c r="F4048" s="82"/>
      <c r="G4048" s="83"/>
      <c r="H4048" s="21" t="str">
        <f>IF(AND(H4047&lt;&gt;"Výkaz výměr:",I4047=""),"Výkaz výměr:","")</f>
        <v>Výkaz výměr:</v>
      </c>
      <c r="I4048" s="84" t="s">
        <v>2718</v>
      </c>
      <c r="J4048" s="215"/>
      <c r="L4048" s="85"/>
      <c r="M4048" s="216">
        <v>0</v>
      </c>
      <c r="N4048" s="244"/>
      <c r="O4048" s="85"/>
      <c r="P4048" s="86"/>
      <c r="Q4048" s="85"/>
      <c r="R4048" s="85"/>
      <c r="S4048" s="85"/>
      <c r="T4048" s="87" t="s">
        <v>14</v>
      </c>
      <c r="U4048" s="85"/>
      <c r="V4048" s="85"/>
      <c r="W4048" s="88"/>
    </row>
    <row r="4049" spans="6:25" s="81" customFormat="1" ht="11.25" outlineLevel="5" x14ac:dyDescent="0.2">
      <c r="F4049" s="82"/>
      <c r="G4049" s="83"/>
      <c r="H4049" s="21" t="str">
        <f>IF(AND(H4048&lt;&gt;"Výkaz výměr:",I4048=""),"Výkaz výměr:","")</f>
        <v/>
      </c>
      <c r="I4049" s="84" t="s">
        <v>1130</v>
      </c>
      <c r="J4049" s="215"/>
      <c r="L4049" s="85"/>
      <c r="M4049" s="216">
        <v>0</v>
      </c>
      <c r="N4049" s="244"/>
      <c r="O4049" s="85"/>
      <c r="P4049" s="86"/>
      <c r="Q4049" s="85"/>
      <c r="R4049" s="85"/>
      <c r="S4049" s="85"/>
      <c r="T4049" s="87" t="s">
        <v>14</v>
      </c>
      <c r="U4049" s="85"/>
      <c r="V4049" s="85"/>
      <c r="W4049" s="88"/>
    </row>
    <row r="4050" spans="6:25" s="81" customFormat="1" ht="11.25" outlineLevel="5" x14ac:dyDescent="0.2">
      <c r="F4050" s="82"/>
      <c r="G4050" s="83"/>
      <c r="H4050" s="21" t="str">
        <f>IF(AND(H4049&lt;&gt;"Výkaz výměr:",I4049=""),"Výkaz výměr:","")</f>
        <v/>
      </c>
      <c r="I4050" s="84" t="s">
        <v>3</v>
      </c>
      <c r="J4050" s="215"/>
      <c r="L4050" s="85"/>
      <c r="M4050" s="216">
        <v>2</v>
      </c>
      <c r="N4050" s="244"/>
      <c r="O4050" s="85"/>
      <c r="P4050" s="86"/>
      <c r="Q4050" s="85"/>
      <c r="R4050" s="85"/>
      <c r="S4050" s="85"/>
      <c r="T4050" s="87" t="s">
        <v>14</v>
      </c>
      <c r="U4050" s="85"/>
      <c r="V4050" s="85"/>
      <c r="W4050" s="88"/>
    </row>
    <row r="4051" spans="6:25" s="205" customFormat="1" ht="36" outlineLevel="4" x14ac:dyDescent="0.2">
      <c r="F4051" s="72">
        <v>426</v>
      </c>
      <c r="G4051" s="73" t="s">
        <v>13</v>
      </c>
      <c r="H4051" s="74" t="s">
        <v>110</v>
      </c>
      <c r="I4051" s="75" t="s">
        <v>3263</v>
      </c>
      <c r="J4051" s="73" t="s">
        <v>116</v>
      </c>
      <c r="K4051" s="76">
        <v>10</v>
      </c>
      <c r="L4051" s="77">
        <v>0</v>
      </c>
      <c r="M4051" s="206">
        <v>10</v>
      </c>
      <c r="N4051" s="232"/>
      <c r="O4051" s="77">
        <f>M4051*N4051</f>
        <v>0</v>
      </c>
      <c r="P4051" s="79">
        <v>2.0299999999999999E-2</v>
      </c>
      <c r="Q4051" s="80">
        <f>M4051*P4051</f>
        <v>0.20299999999999999</v>
      </c>
      <c r="R4051" s="79"/>
      <c r="S4051" s="80">
        <f>M4051*R4051</f>
        <v>0</v>
      </c>
      <c r="T4051" s="78">
        <v>15</v>
      </c>
      <c r="U4051" s="78">
        <f>O4051*(T4051/100)</f>
        <v>0</v>
      </c>
      <c r="V4051" s="78">
        <f>O4051+U4051</f>
        <v>0</v>
      </c>
      <c r="W4051" s="75" t="s">
        <v>3018</v>
      </c>
      <c r="X4051" s="96" t="s">
        <v>1261</v>
      </c>
      <c r="Y4051" s="96">
        <v>1</v>
      </c>
    </row>
    <row r="4052" spans="6:25" s="71" customFormat="1" ht="12" outlineLevel="4" x14ac:dyDescent="0.2">
      <c r="F4052" s="207"/>
      <c r="G4052" s="208"/>
      <c r="H4052" s="19" t="s">
        <v>1053</v>
      </c>
      <c r="I4052" s="228" t="s">
        <v>2916</v>
      </c>
      <c r="J4052" s="221"/>
      <c r="K4052" s="221"/>
      <c r="L4052" s="221"/>
      <c r="M4052" s="221"/>
      <c r="N4052" s="245"/>
      <c r="O4052" s="231"/>
      <c r="P4052" s="209"/>
      <c r="Q4052" s="210"/>
      <c r="R4052" s="209"/>
      <c r="S4052" s="210"/>
      <c r="T4052" s="211"/>
      <c r="U4052" s="211"/>
      <c r="V4052" s="211"/>
      <c r="W4052" s="212"/>
      <c r="X4052" s="212"/>
      <c r="Y4052" s="212"/>
    </row>
    <row r="4053" spans="6:25" s="71" customFormat="1" ht="6" customHeight="1" outlineLevel="4" x14ac:dyDescent="0.2">
      <c r="F4053" s="207"/>
      <c r="G4053" s="208"/>
      <c r="H4053" s="20"/>
      <c r="I4053" s="212"/>
      <c r="J4053" s="208"/>
      <c r="K4053" s="213"/>
      <c r="L4053" s="214"/>
      <c r="M4053" s="213"/>
      <c r="N4053" s="241"/>
      <c r="O4053" s="214"/>
      <c r="P4053" s="209"/>
      <c r="Q4053" s="210"/>
      <c r="R4053" s="209"/>
      <c r="S4053" s="210"/>
      <c r="T4053" s="211"/>
      <c r="U4053" s="211"/>
      <c r="V4053" s="211"/>
      <c r="W4053" s="212"/>
      <c r="X4053" s="212"/>
      <c r="Y4053" s="212"/>
    </row>
    <row r="4054" spans="6:25" s="81" customFormat="1" ht="11.25" outlineLevel="5" x14ac:dyDescent="0.2">
      <c r="F4054" s="82"/>
      <c r="G4054" s="83"/>
      <c r="H4054" s="21" t="str">
        <f>IF(AND(H4053&lt;&gt;"Výkaz výměr:",I4053=""),"Výkaz výměr:","")</f>
        <v>Výkaz výměr:</v>
      </c>
      <c r="I4054" s="84" t="s">
        <v>2718</v>
      </c>
      <c r="J4054" s="215"/>
      <c r="L4054" s="85"/>
      <c r="M4054" s="216">
        <v>0</v>
      </c>
      <c r="N4054" s="244"/>
      <c r="O4054" s="85"/>
      <c r="P4054" s="86"/>
      <c r="Q4054" s="85"/>
      <c r="R4054" s="85"/>
      <c r="S4054" s="85"/>
      <c r="T4054" s="87" t="s">
        <v>14</v>
      </c>
      <c r="U4054" s="85"/>
      <c r="V4054" s="85"/>
      <c r="W4054" s="88"/>
    </row>
    <row r="4055" spans="6:25" s="81" customFormat="1" ht="11.25" outlineLevel="5" x14ac:dyDescent="0.2">
      <c r="F4055" s="82"/>
      <c r="G4055" s="83"/>
      <c r="H4055" s="21" t="str">
        <f>IF(AND(H4054&lt;&gt;"Výkaz výměr:",I4054=""),"Výkaz výměr:","")</f>
        <v/>
      </c>
      <c r="I4055" s="84" t="s">
        <v>1131</v>
      </c>
      <c r="J4055" s="215"/>
      <c r="L4055" s="85"/>
      <c r="M4055" s="216">
        <v>0</v>
      </c>
      <c r="N4055" s="244"/>
      <c r="O4055" s="85"/>
      <c r="P4055" s="86"/>
      <c r="Q4055" s="85"/>
      <c r="R4055" s="85"/>
      <c r="S4055" s="85"/>
      <c r="T4055" s="87" t="s">
        <v>14</v>
      </c>
      <c r="U4055" s="85"/>
      <c r="V4055" s="85"/>
      <c r="W4055" s="88"/>
    </row>
    <row r="4056" spans="6:25" s="81" customFormat="1" ht="11.25" outlineLevel="5" x14ac:dyDescent="0.2">
      <c r="F4056" s="82"/>
      <c r="G4056" s="83"/>
      <c r="H4056" s="21" t="str">
        <f>IF(AND(H4055&lt;&gt;"Výkaz výměr:",I4055=""),"Výkaz výměr:","")</f>
        <v/>
      </c>
      <c r="I4056" s="84" t="s">
        <v>19</v>
      </c>
      <c r="J4056" s="215"/>
      <c r="L4056" s="85"/>
      <c r="M4056" s="216">
        <v>10</v>
      </c>
      <c r="N4056" s="244"/>
      <c r="O4056" s="85"/>
      <c r="P4056" s="86"/>
      <c r="Q4056" s="85"/>
      <c r="R4056" s="85"/>
      <c r="S4056" s="85"/>
      <c r="T4056" s="87" t="s">
        <v>14</v>
      </c>
      <c r="U4056" s="85"/>
      <c r="V4056" s="85"/>
      <c r="W4056" s="88"/>
    </row>
    <row r="4057" spans="6:25" s="205" customFormat="1" ht="36" outlineLevel="4" x14ac:dyDescent="0.2">
      <c r="F4057" s="72">
        <v>427</v>
      </c>
      <c r="G4057" s="73" t="s">
        <v>13</v>
      </c>
      <c r="H4057" s="74" t="s">
        <v>111</v>
      </c>
      <c r="I4057" s="75" t="s">
        <v>3267</v>
      </c>
      <c r="J4057" s="73" t="s">
        <v>116</v>
      </c>
      <c r="K4057" s="76">
        <v>2</v>
      </c>
      <c r="L4057" s="77">
        <v>0</v>
      </c>
      <c r="M4057" s="206">
        <v>2</v>
      </c>
      <c r="N4057" s="232"/>
      <c r="O4057" s="77">
        <f>M4057*N4057</f>
        <v>0</v>
      </c>
      <c r="P4057" s="79">
        <v>2.5999999999999999E-2</v>
      </c>
      <c r="Q4057" s="80">
        <f>M4057*P4057</f>
        <v>5.1999999999999998E-2</v>
      </c>
      <c r="R4057" s="79"/>
      <c r="S4057" s="80">
        <f>M4057*R4057</f>
        <v>0</v>
      </c>
      <c r="T4057" s="78">
        <v>15</v>
      </c>
      <c r="U4057" s="78">
        <f>O4057*(T4057/100)</f>
        <v>0</v>
      </c>
      <c r="V4057" s="78">
        <f>O4057+U4057</f>
        <v>0</v>
      </c>
      <c r="W4057" s="75" t="s">
        <v>3018</v>
      </c>
      <c r="X4057" s="96" t="s">
        <v>1261</v>
      </c>
      <c r="Y4057" s="96">
        <v>1</v>
      </c>
    </row>
    <row r="4058" spans="6:25" s="71" customFormat="1" ht="12" outlineLevel="4" x14ac:dyDescent="0.2">
      <c r="F4058" s="207"/>
      <c r="G4058" s="208"/>
      <c r="H4058" s="19" t="s">
        <v>1053</v>
      </c>
      <c r="I4058" s="228" t="s">
        <v>2916</v>
      </c>
      <c r="J4058" s="221"/>
      <c r="K4058" s="221"/>
      <c r="L4058" s="221"/>
      <c r="M4058" s="221"/>
      <c r="N4058" s="245"/>
      <c r="O4058" s="231"/>
      <c r="P4058" s="209"/>
      <c r="Q4058" s="210"/>
      <c r="R4058" s="209"/>
      <c r="S4058" s="210"/>
      <c r="T4058" s="211"/>
      <c r="U4058" s="211"/>
      <c r="V4058" s="211"/>
      <c r="W4058" s="212"/>
      <c r="X4058" s="212"/>
      <c r="Y4058" s="212"/>
    </row>
    <row r="4059" spans="6:25" s="71" customFormat="1" ht="6" customHeight="1" outlineLevel="4" x14ac:dyDescent="0.2">
      <c r="F4059" s="207"/>
      <c r="G4059" s="208"/>
      <c r="H4059" s="20"/>
      <c r="I4059" s="212"/>
      <c r="J4059" s="208"/>
      <c r="K4059" s="213"/>
      <c r="L4059" s="214"/>
      <c r="M4059" s="213"/>
      <c r="N4059" s="241"/>
      <c r="O4059" s="214"/>
      <c r="P4059" s="209"/>
      <c r="Q4059" s="210"/>
      <c r="R4059" s="209"/>
      <c r="S4059" s="210"/>
      <c r="T4059" s="211"/>
      <c r="U4059" s="211"/>
      <c r="V4059" s="211"/>
      <c r="W4059" s="212"/>
      <c r="X4059" s="212"/>
      <c r="Y4059" s="212"/>
    </row>
    <row r="4060" spans="6:25" s="81" customFormat="1" ht="11.25" outlineLevel="5" x14ac:dyDescent="0.2">
      <c r="F4060" s="82"/>
      <c r="G4060" s="83"/>
      <c r="H4060" s="21" t="str">
        <f>IF(AND(H4059&lt;&gt;"Výkaz výměr:",I4059=""),"Výkaz výměr:","")</f>
        <v>Výkaz výměr:</v>
      </c>
      <c r="I4060" s="84" t="s">
        <v>2718</v>
      </c>
      <c r="J4060" s="215"/>
      <c r="L4060" s="85"/>
      <c r="M4060" s="216">
        <v>0</v>
      </c>
      <c r="N4060" s="244"/>
      <c r="O4060" s="85"/>
      <c r="P4060" s="86"/>
      <c r="Q4060" s="85"/>
      <c r="R4060" s="85"/>
      <c r="S4060" s="85"/>
      <c r="T4060" s="87" t="s">
        <v>14</v>
      </c>
      <c r="U4060" s="85"/>
      <c r="V4060" s="85"/>
      <c r="W4060" s="88"/>
    </row>
    <row r="4061" spans="6:25" s="81" customFormat="1" ht="11.25" outlineLevel="5" x14ac:dyDescent="0.2">
      <c r="F4061" s="82"/>
      <c r="G4061" s="83"/>
      <c r="H4061" s="21" t="str">
        <f>IF(AND(H4060&lt;&gt;"Výkaz výměr:",I4060=""),"Výkaz výměr:","")</f>
        <v/>
      </c>
      <c r="I4061" s="84" t="s">
        <v>1131</v>
      </c>
      <c r="J4061" s="215"/>
      <c r="L4061" s="85"/>
      <c r="M4061" s="216">
        <v>0</v>
      </c>
      <c r="N4061" s="244"/>
      <c r="O4061" s="85"/>
      <c r="P4061" s="86"/>
      <c r="Q4061" s="85"/>
      <c r="R4061" s="85"/>
      <c r="S4061" s="85"/>
      <c r="T4061" s="87" t="s">
        <v>14</v>
      </c>
      <c r="U4061" s="85"/>
      <c r="V4061" s="85"/>
      <c r="W4061" s="88"/>
    </row>
    <row r="4062" spans="6:25" s="81" customFormat="1" ht="11.25" outlineLevel="5" x14ac:dyDescent="0.2">
      <c r="F4062" s="82"/>
      <c r="G4062" s="83"/>
      <c r="H4062" s="21" t="str">
        <f>IF(AND(H4061&lt;&gt;"Výkaz výměr:",I4061=""),"Výkaz výměr:","")</f>
        <v/>
      </c>
      <c r="I4062" s="84" t="s">
        <v>3</v>
      </c>
      <c r="J4062" s="215"/>
      <c r="L4062" s="85"/>
      <c r="M4062" s="216">
        <v>2</v>
      </c>
      <c r="N4062" s="244"/>
      <c r="O4062" s="85"/>
      <c r="P4062" s="86"/>
      <c r="Q4062" s="85"/>
      <c r="R4062" s="85"/>
      <c r="S4062" s="85"/>
      <c r="T4062" s="87" t="s">
        <v>14</v>
      </c>
      <c r="U4062" s="85"/>
      <c r="V4062" s="85"/>
      <c r="W4062" s="88"/>
    </row>
    <row r="4063" spans="6:25" s="205" customFormat="1" ht="36" outlineLevel="4" x14ac:dyDescent="0.2">
      <c r="F4063" s="72">
        <v>428</v>
      </c>
      <c r="G4063" s="73" t="s">
        <v>13</v>
      </c>
      <c r="H4063" s="74" t="s">
        <v>112</v>
      </c>
      <c r="I4063" s="75" t="s">
        <v>3261</v>
      </c>
      <c r="J4063" s="73" t="s">
        <v>116</v>
      </c>
      <c r="K4063" s="76">
        <v>1</v>
      </c>
      <c r="L4063" s="77">
        <v>0</v>
      </c>
      <c r="M4063" s="206">
        <v>1</v>
      </c>
      <c r="N4063" s="232"/>
      <c r="O4063" s="77">
        <f>M4063*N4063</f>
        <v>0</v>
      </c>
      <c r="P4063" s="79">
        <v>1.6199999999999999E-2</v>
      </c>
      <c r="Q4063" s="80">
        <f>M4063*P4063</f>
        <v>1.6199999999999999E-2</v>
      </c>
      <c r="R4063" s="79"/>
      <c r="S4063" s="80">
        <f>M4063*R4063</f>
        <v>0</v>
      </c>
      <c r="T4063" s="78">
        <v>15</v>
      </c>
      <c r="U4063" s="78">
        <f>O4063*(T4063/100)</f>
        <v>0</v>
      </c>
      <c r="V4063" s="78">
        <f>O4063+U4063</f>
        <v>0</v>
      </c>
      <c r="W4063" s="75" t="s">
        <v>3018</v>
      </c>
      <c r="X4063" s="96" t="s">
        <v>1261</v>
      </c>
      <c r="Y4063" s="96">
        <v>1</v>
      </c>
    </row>
    <row r="4064" spans="6:25" s="71" customFormat="1" ht="12" outlineLevel="4" x14ac:dyDescent="0.2">
      <c r="F4064" s="207"/>
      <c r="G4064" s="208"/>
      <c r="H4064" s="19" t="s">
        <v>1053</v>
      </c>
      <c r="I4064" s="228" t="s">
        <v>2916</v>
      </c>
      <c r="J4064" s="221"/>
      <c r="K4064" s="221"/>
      <c r="L4064" s="221"/>
      <c r="M4064" s="221"/>
      <c r="N4064" s="245"/>
      <c r="O4064" s="231"/>
      <c r="P4064" s="209"/>
      <c r="Q4064" s="210"/>
      <c r="R4064" s="209"/>
      <c r="S4064" s="210"/>
      <c r="T4064" s="211"/>
      <c r="U4064" s="211"/>
      <c r="V4064" s="211"/>
      <c r="W4064" s="212"/>
      <c r="X4064" s="212"/>
      <c r="Y4064" s="212"/>
    </row>
    <row r="4065" spans="6:25" s="71" customFormat="1" ht="6" customHeight="1" outlineLevel="4" x14ac:dyDescent="0.2">
      <c r="F4065" s="207"/>
      <c r="G4065" s="208"/>
      <c r="H4065" s="20"/>
      <c r="I4065" s="212"/>
      <c r="J4065" s="208"/>
      <c r="K4065" s="213"/>
      <c r="L4065" s="214"/>
      <c r="M4065" s="213"/>
      <c r="N4065" s="241"/>
      <c r="O4065" s="214"/>
      <c r="P4065" s="209"/>
      <c r="Q4065" s="210"/>
      <c r="R4065" s="209"/>
      <c r="S4065" s="210"/>
      <c r="T4065" s="211"/>
      <c r="U4065" s="211"/>
      <c r="V4065" s="211"/>
      <c r="W4065" s="212"/>
      <c r="X4065" s="212"/>
      <c r="Y4065" s="212"/>
    </row>
    <row r="4066" spans="6:25" s="81" customFormat="1" ht="11.25" outlineLevel="5" x14ac:dyDescent="0.2">
      <c r="F4066" s="82"/>
      <c r="G4066" s="83"/>
      <c r="H4066" s="21" t="str">
        <f>IF(AND(H4065&lt;&gt;"Výkaz výměr:",I4065=""),"Výkaz výměr:","")</f>
        <v>Výkaz výměr:</v>
      </c>
      <c r="I4066" s="84" t="s">
        <v>2718</v>
      </c>
      <c r="J4066" s="215"/>
      <c r="L4066" s="85"/>
      <c r="M4066" s="216">
        <v>0</v>
      </c>
      <c r="N4066" s="244"/>
      <c r="O4066" s="85"/>
      <c r="P4066" s="86"/>
      <c r="Q4066" s="85"/>
      <c r="R4066" s="85"/>
      <c r="S4066" s="85"/>
      <c r="T4066" s="87" t="s">
        <v>14</v>
      </c>
      <c r="U4066" s="85"/>
      <c r="V4066" s="85"/>
      <c r="W4066" s="88"/>
    </row>
    <row r="4067" spans="6:25" s="81" customFormat="1" ht="11.25" outlineLevel="5" x14ac:dyDescent="0.2">
      <c r="F4067" s="82"/>
      <c r="G4067" s="83"/>
      <c r="H4067" s="21" t="str">
        <f>IF(AND(H4066&lt;&gt;"Výkaz výměr:",I4066=""),"Výkaz výměr:","")</f>
        <v/>
      </c>
      <c r="I4067" s="84" t="s">
        <v>1131</v>
      </c>
      <c r="J4067" s="215"/>
      <c r="L4067" s="85"/>
      <c r="M4067" s="216">
        <v>0</v>
      </c>
      <c r="N4067" s="244"/>
      <c r="O4067" s="85"/>
      <c r="P4067" s="86"/>
      <c r="Q4067" s="85"/>
      <c r="R4067" s="85"/>
      <c r="S4067" s="85"/>
      <c r="T4067" s="87" t="s">
        <v>14</v>
      </c>
      <c r="U4067" s="85"/>
      <c r="V4067" s="85"/>
      <c r="W4067" s="88"/>
    </row>
    <row r="4068" spans="6:25" s="81" customFormat="1" ht="11.25" outlineLevel="5" x14ac:dyDescent="0.2">
      <c r="F4068" s="82"/>
      <c r="G4068" s="83"/>
      <c r="H4068" s="21" t="str">
        <f>IF(AND(H4067&lt;&gt;"Výkaz výměr:",I4067=""),"Výkaz výměr:","")</f>
        <v/>
      </c>
      <c r="I4068" s="84" t="s">
        <v>2</v>
      </c>
      <c r="J4068" s="215"/>
      <c r="L4068" s="85"/>
      <c r="M4068" s="216">
        <v>1</v>
      </c>
      <c r="N4068" s="244"/>
      <c r="O4068" s="85"/>
      <c r="P4068" s="86"/>
      <c r="Q4068" s="85"/>
      <c r="R4068" s="85"/>
      <c r="S4068" s="85"/>
      <c r="T4068" s="87" t="s">
        <v>14</v>
      </c>
      <c r="U4068" s="85"/>
      <c r="V4068" s="85"/>
      <c r="W4068" s="88"/>
    </row>
    <row r="4069" spans="6:25" s="205" customFormat="1" ht="36" outlineLevel="4" x14ac:dyDescent="0.2">
      <c r="F4069" s="72">
        <v>429</v>
      </c>
      <c r="G4069" s="73" t="s">
        <v>13</v>
      </c>
      <c r="H4069" s="74" t="s">
        <v>113</v>
      </c>
      <c r="I4069" s="75" t="s">
        <v>3266</v>
      </c>
      <c r="J4069" s="73" t="s">
        <v>116</v>
      </c>
      <c r="K4069" s="76">
        <v>12</v>
      </c>
      <c r="L4069" s="77">
        <v>0</v>
      </c>
      <c r="M4069" s="206">
        <v>12</v>
      </c>
      <c r="N4069" s="232"/>
      <c r="O4069" s="77">
        <f>M4069*N4069</f>
        <v>0</v>
      </c>
      <c r="P4069" s="79">
        <v>5.8200000000000002E-2</v>
      </c>
      <c r="Q4069" s="80">
        <f>M4069*P4069</f>
        <v>0.69840000000000002</v>
      </c>
      <c r="R4069" s="79"/>
      <c r="S4069" s="80">
        <f>M4069*R4069</f>
        <v>0</v>
      </c>
      <c r="T4069" s="78">
        <v>15</v>
      </c>
      <c r="U4069" s="78">
        <f>O4069*(T4069/100)</f>
        <v>0</v>
      </c>
      <c r="V4069" s="78">
        <f>O4069+U4069</f>
        <v>0</v>
      </c>
      <c r="W4069" s="75" t="s">
        <v>3018</v>
      </c>
      <c r="X4069" s="96" t="s">
        <v>1261</v>
      </c>
      <c r="Y4069" s="96">
        <v>1</v>
      </c>
    </row>
    <row r="4070" spans="6:25" s="71" customFormat="1" ht="12" outlineLevel="4" x14ac:dyDescent="0.2">
      <c r="F4070" s="207"/>
      <c r="G4070" s="208"/>
      <c r="H4070" s="19" t="s">
        <v>1053</v>
      </c>
      <c r="I4070" s="228" t="s">
        <v>2916</v>
      </c>
      <c r="J4070" s="221"/>
      <c r="K4070" s="221"/>
      <c r="L4070" s="221"/>
      <c r="M4070" s="221"/>
      <c r="N4070" s="245"/>
      <c r="O4070" s="231"/>
      <c r="P4070" s="209"/>
      <c r="Q4070" s="210"/>
      <c r="R4070" s="209"/>
      <c r="S4070" s="210"/>
      <c r="T4070" s="211"/>
      <c r="U4070" s="211"/>
      <c r="V4070" s="211"/>
      <c r="W4070" s="212"/>
      <c r="X4070" s="212"/>
      <c r="Y4070" s="212"/>
    </row>
    <row r="4071" spans="6:25" s="71" customFormat="1" ht="6" customHeight="1" outlineLevel="4" x14ac:dyDescent="0.2">
      <c r="F4071" s="207"/>
      <c r="G4071" s="208"/>
      <c r="H4071" s="20"/>
      <c r="I4071" s="212"/>
      <c r="J4071" s="208"/>
      <c r="K4071" s="213"/>
      <c r="L4071" s="214"/>
      <c r="M4071" s="213"/>
      <c r="N4071" s="241"/>
      <c r="O4071" s="214"/>
      <c r="P4071" s="209"/>
      <c r="Q4071" s="210"/>
      <c r="R4071" s="209"/>
      <c r="S4071" s="210"/>
      <c r="T4071" s="211"/>
      <c r="U4071" s="211"/>
      <c r="V4071" s="211"/>
      <c r="W4071" s="212"/>
      <c r="X4071" s="212"/>
      <c r="Y4071" s="212"/>
    </row>
    <row r="4072" spans="6:25" s="81" customFormat="1" ht="11.25" outlineLevel="5" x14ac:dyDescent="0.2">
      <c r="F4072" s="82"/>
      <c r="G4072" s="83"/>
      <c r="H4072" s="21" t="str">
        <f>IF(AND(H4071&lt;&gt;"Výkaz výměr:",I4071=""),"Výkaz výměr:","")</f>
        <v>Výkaz výměr:</v>
      </c>
      <c r="I4072" s="84" t="s">
        <v>2718</v>
      </c>
      <c r="J4072" s="215"/>
      <c r="L4072" s="85"/>
      <c r="M4072" s="216">
        <v>0</v>
      </c>
      <c r="N4072" s="244"/>
      <c r="O4072" s="85"/>
      <c r="P4072" s="86"/>
      <c r="Q4072" s="85"/>
      <c r="R4072" s="85"/>
      <c r="S4072" s="85"/>
      <c r="T4072" s="87" t="s">
        <v>14</v>
      </c>
      <c r="U4072" s="85"/>
      <c r="V4072" s="85"/>
      <c r="W4072" s="88"/>
    </row>
    <row r="4073" spans="6:25" s="81" customFormat="1" ht="11.25" outlineLevel="5" x14ac:dyDescent="0.2">
      <c r="F4073" s="82"/>
      <c r="G4073" s="83"/>
      <c r="H4073" s="21" t="str">
        <f>IF(AND(H4072&lt;&gt;"Výkaz výměr:",I4072=""),"Výkaz výměr:","")</f>
        <v/>
      </c>
      <c r="I4073" s="84" t="s">
        <v>1131</v>
      </c>
      <c r="J4073" s="215"/>
      <c r="L4073" s="85"/>
      <c r="M4073" s="216">
        <v>0</v>
      </c>
      <c r="N4073" s="244"/>
      <c r="O4073" s="85"/>
      <c r="P4073" s="86"/>
      <c r="Q4073" s="85"/>
      <c r="R4073" s="85"/>
      <c r="S4073" s="85"/>
      <c r="T4073" s="87" t="s">
        <v>14</v>
      </c>
      <c r="U4073" s="85"/>
      <c r="V4073" s="85"/>
      <c r="W4073" s="88"/>
    </row>
    <row r="4074" spans="6:25" s="81" customFormat="1" ht="11.25" outlineLevel="5" x14ac:dyDescent="0.2">
      <c r="F4074" s="82"/>
      <c r="G4074" s="83"/>
      <c r="H4074" s="21" t="str">
        <f>IF(AND(H4073&lt;&gt;"Výkaz výměr:",I4073=""),"Výkaz výměr:","")</f>
        <v/>
      </c>
      <c r="I4074" s="84" t="s">
        <v>20</v>
      </c>
      <c r="J4074" s="215"/>
      <c r="L4074" s="85"/>
      <c r="M4074" s="216">
        <v>12</v>
      </c>
      <c r="N4074" s="244"/>
      <c r="O4074" s="85"/>
      <c r="P4074" s="86"/>
      <c r="Q4074" s="85"/>
      <c r="R4074" s="85"/>
      <c r="S4074" s="85"/>
      <c r="T4074" s="87" t="s">
        <v>14</v>
      </c>
      <c r="U4074" s="85"/>
      <c r="V4074" s="85"/>
      <c r="W4074" s="88"/>
    </row>
    <row r="4075" spans="6:25" s="205" customFormat="1" ht="36" outlineLevel="4" x14ac:dyDescent="0.2">
      <c r="F4075" s="72">
        <v>430</v>
      </c>
      <c r="G4075" s="73" t="s">
        <v>13</v>
      </c>
      <c r="H4075" s="74" t="s">
        <v>114</v>
      </c>
      <c r="I4075" s="75" t="s">
        <v>3268</v>
      </c>
      <c r="J4075" s="73" t="s">
        <v>116</v>
      </c>
      <c r="K4075" s="76">
        <v>8</v>
      </c>
      <c r="L4075" s="77">
        <v>0</v>
      </c>
      <c r="M4075" s="206">
        <v>8</v>
      </c>
      <c r="N4075" s="232"/>
      <c r="O4075" s="77">
        <f>M4075*N4075</f>
        <v>0</v>
      </c>
      <c r="P4075" s="79">
        <v>4.3400000000000001E-2</v>
      </c>
      <c r="Q4075" s="80">
        <f>M4075*P4075</f>
        <v>0.34720000000000001</v>
      </c>
      <c r="R4075" s="79"/>
      <c r="S4075" s="80">
        <f>M4075*R4075</f>
        <v>0</v>
      </c>
      <c r="T4075" s="78">
        <v>15</v>
      </c>
      <c r="U4075" s="78">
        <f>O4075*(T4075/100)</f>
        <v>0</v>
      </c>
      <c r="V4075" s="78">
        <f>O4075+U4075</f>
        <v>0</v>
      </c>
      <c r="W4075" s="75" t="s">
        <v>3018</v>
      </c>
      <c r="X4075" s="96" t="s">
        <v>1261</v>
      </c>
      <c r="Y4075" s="96">
        <v>1</v>
      </c>
    </row>
    <row r="4076" spans="6:25" s="71" customFormat="1" ht="12" outlineLevel="4" x14ac:dyDescent="0.2">
      <c r="F4076" s="207"/>
      <c r="G4076" s="208"/>
      <c r="H4076" s="19" t="s">
        <v>1053</v>
      </c>
      <c r="I4076" s="228" t="s">
        <v>2916</v>
      </c>
      <c r="J4076" s="221"/>
      <c r="K4076" s="221"/>
      <c r="L4076" s="221"/>
      <c r="M4076" s="221"/>
      <c r="N4076" s="245"/>
      <c r="O4076" s="231"/>
      <c r="P4076" s="209"/>
      <c r="Q4076" s="210"/>
      <c r="R4076" s="209"/>
      <c r="S4076" s="210"/>
      <c r="T4076" s="211"/>
      <c r="U4076" s="211"/>
      <c r="V4076" s="211"/>
      <c r="W4076" s="212"/>
      <c r="X4076" s="212"/>
      <c r="Y4076" s="212"/>
    </row>
    <row r="4077" spans="6:25" s="71" customFormat="1" ht="6" customHeight="1" outlineLevel="4" x14ac:dyDescent="0.2">
      <c r="F4077" s="207"/>
      <c r="G4077" s="208"/>
      <c r="H4077" s="20"/>
      <c r="I4077" s="212"/>
      <c r="J4077" s="208"/>
      <c r="K4077" s="213"/>
      <c r="L4077" s="214"/>
      <c r="M4077" s="213"/>
      <c r="N4077" s="241"/>
      <c r="O4077" s="214"/>
      <c r="P4077" s="209"/>
      <c r="Q4077" s="210"/>
      <c r="R4077" s="209"/>
      <c r="S4077" s="210"/>
      <c r="T4077" s="211"/>
      <c r="U4077" s="211"/>
      <c r="V4077" s="211"/>
      <c r="W4077" s="212"/>
      <c r="X4077" s="212"/>
      <c r="Y4077" s="212"/>
    </row>
    <row r="4078" spans="6:25" s="81" customFormat="1" ht="11.25" outlineLevel="5" x14ac:dyDescent="0.2">
      <c r="F4078" s="82"/>
      <c r="G4078" s="83"/>
      <c r="H4078" s="21" t="str">
        <f>IF(AND(H4077&lt;&gt;"Výkaz výměr:",I4077=""),"Výkaz výměr:","")</f>
        <v>Výkaz výměr:</v>
      </c>
      <c r="I4078" s="84" t="s">
        <v>2718</v>
      </c>
      <c r="J4078" s="215"/>
      <c r="L4078" s="85"/>
      <c r="M4078" s="216">
        <v>0</v>
      </c>
      <c r="N4078" s="244"/>
      <c r="O4078" s="85"/>
      <c r="P4078" s="86"/>
      <c r="Q4078" s="85"/>
      <c r="R4078" s="85"/>
      <c r="S4078" s="85"/>
      <c r="T4078" s="87" t="s">
        <v>14</v>
      </c>
      <c r="U4078" s="85"/>
      <c r="V4078" s="85"/>
      <c r="W4078" s="88"/>
    </row>
    <row r="4079" spans="6:25" s="81" customFormat="1" ht="11.25" outlineLevel="5" x14ac:dyDescent="0.2">
      <c r="F4079" s="82"/>
      <c r="G4079" s="83"/>
      <c r="H4079" s="21" t="str">
        <f>IF(AND(H4078&lt;&gt;"Výkaz výměr:",I4078=""),"Výkaz výměr:","")</f>
        <v/>
      </c>
      <c r="I4079" s="84" t="s">
        <v>1131</v>
      </c>
      <c r="J4079" s="215"/>
      <c r="L4079" s="85"/>
      <c r="M4079" s="216">
        <v>0</v>
      </c>
      <c r="N4079" s="244"/>
      <c r="O4079" s="85"/>
      <c r="P4079" s="86"/>
      <c r="Q4079" s="85"/>
      <c r="R4079" s="85"/>
      <c r="S4079" s="85"/>
      <c r="T4079" s="87" t="s">
        <v>14</v>
      </c>
      <c r="U4079" s="85"/>
      <c r="V4079" s="85"/>
      <c r="W4079" s="88"/>
    </row>
    <row r="4080" spans="6:25" s="81" customFormat="1" ht="11.25" outlineLevel="5" x14ac:dyDescent="0.2">
      <c r="F4080" s="82"/>
      <c r="G4080" s="83"/>
      <c r="H4080" s="21" t="str">
        <f>IF(AND(H4079&lt;&gt;"Výkaz výměr:",I4079=""),"Výkaz výměr:","")</f>
        <v/>
      </c>
      <c r="I4080" s="84" t="s">
        <v>9</v>
      </c>
      <c r="J4080" s="215"/>
      <c r="L4080" s="85"/>
      <c r="M4080" s="216">
        <v>8</v>
      </c>
      <c r="N4080" s="244"/>
      <c r="O4080" s="85"/>
      <c r="P4080" s="86"/>
      <c r="Q4080" s="85"/>
      <c r="R4080" s="85"/>
      <c r="S4080" s="85"/>
      <c r="T4080" s="87" t="s">
        <v>14</v>
      </c>
      <c r="U4080" s="85"/>
      <c r="V4080" s="85"/>
      <c r="W4080" s="88"/>
    </row>
    <row r="4081" spans="6:25" s="205" customFormat="1" ht="12" outlineLevel="4" x14ac:dyDescent="0.2">
      <c r="F4081" s="72">
        <v>431</v>
      </c>
      <c r="G4081" s="73" t="s">
        <v>34</v>
      </c>
      <c r="H4081" s="74" t="s">
        <v>898</v>
      </c>
      <c r="I4081" s="75" t="s">
        <v>2938</v>
      </c>
      <c r="J4081" s="73" t="s">
        <v>16</v>
      </c>
      <c r="K4081" s="76">
        <v>4.3698276200000006</v>
      </c>
      <c r="L4081" s="77">
        <v>0</v>
      </c>
      <c r="M4081" s="206">
        <v>4.3698276200000006</v>
      </c>
      <c r="N4081" s="232"/>
      <c r="O4081" s="77">
        <f>M4081*N4081</f>
        <v>0</v>
      </c>
      <c r="P4081" s="79"/>
      <c r="Q4081" s="80">
        <f>M4081*P4081</f>
        <v>0</v>
      </c>
      <c r="R4081" s="79"/>
      <c r="S4081" s="80">
        <f>M4081*R4081</f>
        <v>0</v>
      </c>
      <c r="T4081" s="78">
        <v>15</v>
      </c>
      <c r="U4081" s="78">
        <f>O4081*(T4081/100)</f>
        <v>0</v>
      </c>
      <c r="V4081" s="78">
        <f>O4081+U4081</f>
        <v>0</v>
      </c>
      <c r="W4081" s="75" t="s">
        <v>1942</v>
      </c>
      <c r="X4081" s="96" t="s">
        <v>1162</v>
      </c>
      <c r="Y4081" s="96">
        <v>1</v>
      </c>
    </row>
    <row r="4082" spans="6:25" s="71" customFormat="1" ht="56.25" outlineLevel="4" x14ac:dyDescent="0.2">
      <c r="F4082" s="207"/>
      <c r="G4082" s="208"/>
      <c r="H4082" s="19" t="s">
        <v>1053</v>
      </c>
      <c r="I4082" s="228" t="s">
        <v>3582</v>
      </c>
      <c r="J4082" s="221"/>
      <c r="K4082" s="221"/>
      <c r="L4082" s="221"/>
      <c r="M4082" s="221"/>
      <c r="N4082" s="245"/>
      <c r="O4082" s="231"/>
      <c r="P4082" s="209"/>
      <c r="Q4082" s="210"/>
      <c r="R4082" s="209"/>
      <c r="S4082" s="210"/>
      <c r="T4082" s="211"/>
      <c r="U4082" s="211"/>
      <c r="V4082" s="211"/>
      <c r="W4082" s="212"/>
      <c r="X4082" s="212"/>
      <c r="Y4082" s="212"/>
    </row>
    <row r="4083" spans="6:25" s="71" customFormat="1" ht="6" customHeight="1" outlineLevel="4" x14ac:dyDescent="0.2">
      <c r="F4083" s="207"/>
      <c r="G4083" s="208"/>
      <c r="H4083" s="20"/>
      <c r="I4083" s="212"/>
      <c r="J4083" s="208"/>
      <c r="K4083" s="213"/>
      <c r="L4083" s="214"/>
      <c r="M4083" s="213"/>
      <c r="N4083" s="241"/>
      <c r="O4083" s="214"/>
      <c r="P4083" s="209"/>
      <c r="Q4083" s="210"/>
      <c r="R4083" s="209"/>
      <c r="S4083" s="210"/>
      <c r="T4083" s="211"/>
      <c r="U4083" s="211"/>
      <c r="V4083" s="211"/>
      <c r="W4083" s="212"/>
      <c r="X4083" s="212"/>
      <c r="Y4083" s="212"/>
    </row>
    <row r="4084" spans="6:25" s="205" customFormat="1" ht="12" outlineLevel="4" x14ac:dyDescent="0.2">
      <c r="F4084" s="72">
        <v>432</v>
      </c>
      <c r="G4084" s="73" t="s">
        <v>34</v>
      </c>
      <c r="H4084" s="74" t="s">
        <v>899</v>
      </c>
      <c r="I4084" s="75" t="s">
        <v>2897</v>
      </c>
      <c r="J4084" s="73" t="s">
        <v>16</v>
      </c>
      <c r="K4084" s="76">
        <v>4.3698276200000006</v>
      </c>
      <c r="L4084" s="77">
        <v>0</v>
      </c>
      <c r="M4084" s="206">
        <v>4.3698276200000006</v>
      </c>
      <c r="N4084" s="232"/>
      <c r="O4084" s="77">
        <f>M4084*N4084</f>
        <v>0</v>
      </c>
      <c r="P4084" s="79"/>
      <c r="Q4084" s="80">
        <f>M4084*P4084</f>
        <v>0</v>
      </c>
      <c r="R4084" s="79"/>
      <c r="S4084" s="80">
        <f>M4084*R4084</f>
        <v>0</v>
      </c>
      <c r="T4084" s="78">
        <v>15</v>
      </c>
      <c r="U4084" s="78">
        <f>O4084*(T4084/100)</f>
        <v>0</v>
      </c>
      <c r="V4084" s="78">
        <f>O4084+U4084</f>
        <v>0</v>
      </c>
      <c r="W4084" s="75" t="s">
        <v>1942</v>
      </c>
      <c r="X4084" s="96" t="s">
        <v>1162</v>
      </c>
      <c r="Y4084" s="96">
        <v>1</v>
      </c>
    </row>
    <row r="4085" spans="6:25" s="71" customFormat="1" ht="56.25" outlineLevel="4" x14ac:dyDescent="0.2">
      <c r="F4085" s="207"/>
      <c r="G4085" s="208"/>
      <c r="H4085" s="19" t="s">
        <v>1053</v>
      </c>
      <c r="I4085" s="228" t="s">
        <v>3611</v>
      </c>
      <c r="J4085" s="221"/>
      <c r="K4085" s="221"/>
      <c r="L4085" s="221"/>
      <c r="M4085" s="221"/>
      <c r="N4085" s="245"/>
      <c r="O4085" s="231"/>
      <c r="P4085" s="209"/>
      <c r="Q4085" s="210"/>
      <c r="R4085" s="209"/>
      <c r="S4085" s="210"/>
      <c r="T4085" s="211"/>
      <c r="U4085" s="211"/>
      <c r="V4085" s="211"/>
      <c r="W4085" s="212"/>
      <c r="X4085" s="212"/>
      <c r="Y4085" s="212"/>
    </row>
    <row r="4086" spans="6:25" s="71" customFormat="1" ht="6" customHeight="1" outlineLevel="4" x14ac:dyDescent="0.2">
      <c r="F4086" s="207"/>
      <c r="G4086" s="208"/>
      <c r="H4086" s="20"/>
      <c r="I4086" s="212"/>
      <c r="J4086" s="208"/>
      <c r="K4086" s="213"/>
      <c r="L4086" s="214"/>
      <c r="M4086" s="213"/>
      <c r="N4086" s="241"/>
      <c r="O4086" s="214"/>
      <c r="P4086" s="209"/>
      <c r="Q4086" s="210"/>
      <c r="R4086" s="209"/>
      <c r="S4086" s="210"/>
      <c r="T4086" s="211"/>
      <c r="U4086" s="211"/>
      <c r="V4086" s="211"/>
      <c r="W4086" s="212"/>
      <c r="X4086" s="212"/>
      <c r="Y4086" s="212"/>
    </row>
    <row r="4087" spans="6:25" s="6" customFormat="1" ht="12.75" customHeight="1" outlineLevel="4" x14ac:dyDescent="0.2">
      <c r="F4087" s="7"/>
      <c r="G4087" s="8"/>
      <c r="H4087" s="8"/>
      <c r="I4087" s="217"/>
      <c r="J4087" s="218"/>
      <c r="K4087" s="219"/>
      <c r="L4087" s="220"/>
      <c r="M4087" s="219"/>
      <c r="N4087" s="242"/>
      <c r="O4087" s="11"/>
      <c r="P4087" s="12"/>
      <c r="Q4087" s="11"/>
      <c r="R4087" s="11"/>
      <c r="S4087" s="11"/>
      <c r="T4087" s="5" t="s">
        <v>14</v>
      </c>
      <c r="U4087" s="11"/>
      <c r="V4087" s="11"/>
      <c r="W4087" s="11"/>
    </row>
    <row r="4088" spans="6:25" s="60" customFormat="1" ht="16.5" customHeight="1" outlineLevel="3" x14ac:dyDescent="0.2">
      <c r="F4088" s="61"/>
      <c r="G4088" s="62"/>
      <c r="H4088" s="63"/>
      <c r="I4088" s="227" t="s">
        <v>3707</v>
      </c>
      <c r="J4088" s="62"/>
      <c r="K4088" s="64"/>
      <c r="L4088" s="65"/>
      <c r="M4088" s="64"/>
      <c r="N4088" s="239"/>
      <c r="O4088" s="65">
        <f>SUBTOTAL(9,O4089:O4156)</f>
        <v>0</v>
      </c>
      <c r="P4088" s="67"/>
      <c r="Q4088" s="68">
        <f>SUBTOTAL(9,Q4089:Q4156)</f>
        <v>0.79624000000000006</v>
      </c>
      <c r="R4088" s="65"/>
      <c r="S4088" s="68">
        <f>SUBTOTAL(9,S4089:S4156)</f>
        <v>0.498</v>
      </c>
      <c r="T4088" s="69" t="s">
        <v>14</v>
      </c>
      <c r="U4088" s="66">
        <f>SUBTOTAL(9,U4089:U4156)</f>
        <v>0</v>
      </c>
      <c r="V4088" s="66">
        <f>SUBTOTAL(9,V4089:V4156)</f>
        <v>0</v>
      </c>
      <c r="W4088" s="70"/>
      <c r="Y4088" s="66">
        <f>SUBTOTAL(9,Y4089:Y4156)</f>
        <v>11</v>
      </c>
    </row>
    <row r="4089" spans="6:25" s="205" customFormat="1" ht="12" outlineLevel="4" x14ac:dyDescent="0.2">
      <c r="F4089" s="72">
        <v>433</v>
      </c>
      <c r="G4089" s="73" t="s">
        <v>34</v>
      </c>
      <c r="H4089" s="74" t="s">
        <v>776</v>
      </c>
      <c r="I4089" s="75" t="s">
        <v>2324</v>
      </c>
      <c r="J4089" s="73" t="s">
        <v>116</v>
      </c>
      <c r="K4089" s="76">
        <v>2</v>
      </c>
      <c r="L4089" s="77">
        <v>0</v>
      </c>
      <c r="M4089" s="206">
        <v>2</v>
      </c>
      <c r="N4089" s="232"/>
      <c r="O4089" s="77">
        <f>M4089*N4089</f>
        <v>0</v>
      </c>
      <c r="P4089" s="79">
        <v>1.2E-4</v>
      </c>
      <c r="Q4089" s="80">
        <f>M4089*P4089</f>
        <v>2.4000000000000001E-4</v>
      </c>
      <c r="R4089" s="79"/>
      <c r="S4089" s="80">
        <f>M4089*R4089</f>
        <v>0</v>
      </c>
      <c r="T4089" s="78">
        <v>15</v>
      </c>
      <c r="U4089" s="78">
        <f>O4089*(T4089/100)</f>
        <v>0</v>
      </c>
      <c r="V4089" s="78">
        <f>O4089+U4089</f>
        <v>0</v>
      </c>
      <c r="W4089" s="75"/>
      <c r="X4089" s="96" t="s">
        <v>1162</v>
      </c>
      <c r="Y4089" s="96">
        <v>1</v>
      </c>
    </row>
    <row r="4090" spans="6:25" s="71" customFormat="1" ht="33.75" outlineLevel="4" x14ac:dyDescent="0.2">
      <c r="F4090" s="207"/>
      <c r="G4090" s="208"/>
      <c r="H4090" s="19" t="s">
        <v>1053</v>
      </c>
      <c r="I4090" s="228" t="s">
        <v>2819</v>
      </c>
      <c r="J4090" s="221"/>
      <c r="K4090" s="221"/>
      <c r="L4090" s="221"/>
      <c r="M4090" s="221"/>
      <c r="N4090" s="245"/>
      <c r="O4090" s="231"/>
      <c r="P4090" s="209"/>
      <c r="Q4090" s="210"/>
      <c r="R4090" s="209"/>
      <c r="S4090" s="210"/>
      <c r="T4090" s="211"/>
      <c r="U4090" s="211"/>
      <c r="V4090" s="211"/>
      <c r="W4090" s="212"/>
      <c r="X4090" s="212"/>
      <c r="Y4090" s="212"/>
    </row>
    <row r="4091" spans="6:25" s="71" customFormat="1" ht="6" customHeight="1" outlineLevel="4" x14ac:dyDescent="0.2">
      <c r="F4091" s="207"/>
      <c r="G4091" s="208"/>
      <c r="H4091" s="20"/>
      <c r="I4091" s="212"/>
      <c r="J4091" s="208"/>
      <c r="K4091" s="213"/>
      <c r="L4091" s="214"/>
      <c r="M4091" s="213"/>
      <c r="N4091" s="241"/>
      <c r="O4091" s="214"/>
      <c r="P4091" s="209"/>
      <c r="Q4091" s="210"/>
      <c r="R4091" s="209"/>
      <c r="S4091" s="210"/>
      <c r="T4091" s="211"/>
      <c r="U4091" s="211"/>
      <c r="V4091" s="211"/>
      <c r="W4091" s="212"/>
      <c r="X4091" s="212"/>
      <c r="Y4091" s="212"/>
    </row>
    <row r="4092" spans="6:25" s="81" customFormat="1" ht="11.25" outlineLevel="5" x14ac:dyDescent="0.2">
      <c r="F4092" s="82"/>
      <c r="G4092" s="83"/>
      <c r="H4092" s="21" t="str">
        <f>IF(AND(H4091&lt;&gt;"Výkaz výměr:",I4091=""),"Výkaz výměr:","")</f>
        <v>Výkaz výměr:</v>
      </c>
      <c r="I4092" s="84" t="s">
        <v>2509</v>
      </c>
      <c r="J4092" s="215"/>
      <c r="L4092" s="85"/>
      <c r="M4092" s="216">
        <v>0</v>
      </c>
      <c r="N4092" s="244"/>
      <c r="O4092" s="85"/>
      <c r="P4092" s="86"/>
      <c r="Q4092" s="85"/>
      <c r="R4092" s="85"/>
      <c r="S4092" s="85"/>
      <c r="T4092" s="87" t="s">
        <v>14</v>
      </c>
      <c r="U4092" s="85"/>
      <c r="V4092" s="85"/>
      <c r="W4092" s="88"/>
    </row>
    <row r="4093" spans="6:25" s="81" customFormat="1" ht="11.25" outlineLevel="5" x14ac:dyDescent="0.2">
      <c r="F4093" s="82"/>
      <c r="G4093" s="83"/>
      <c r="H4093" s="21" t="str">
        <f>IF(AND(H4092&lt;&gt;"Výkaz výměr:",I4092=""),"Výkaz výměr:","")</f>
        <v/>
      </c>
      <c r="I4093" s="84" t="s">
        <v>1057</v>
      </c>
      <c r="J4093" s="215"/>
      <c r="L4093" s="85"/>
      <c r="M4093" s="216">
        <v>0</v>
      </c>
      <c r="N4093" s="244"/>
      <c r="O4093" s="85"/>
      <c r="P4093" s="86"/>
      <c r="Q4093" s="85"/>
      <c r="R4093" s="85"/>
      <c r="S4093" s="85"/>
      <c r="T4093" s="87" t="s">
        <v>14</v>
      </c>
      <c r="U4093" s="85"/>
      <c r="V4093" s="85"/>
      <c r="W4093" s="88"/>
    </row>
    <row r="4094" spans="6:25" s="81" customFormat="1" ht="11.25" outlineLevel="5" x14ac:dyDescent="0.2">
      <c r="F4094" s="82"/>
      <c r="G4094" s="83"/>
      <c r="H4094" s="21" t="str">
        <f>IF(AND(H4093&lt;&gt;"Výkaz výměr:",I4093=""),"Výkaz výměr:","")</f>
        <v/>
      </c>
      <c r="I4094" s="84" t="s">
        <v>3</v>
      </c>
      <c r="J4094" s="215"/>
      <c r="L4094" s="85"/>
      <c r="M4094" s="216">
        <v>2</v>
      </c>
      <c r="N4094" s="244"/>
      <c r="O4094" s="85"/>
      <c r="P4094" s="86"/>
      <c r="Q4094" s="85"/>
      <c r="R4094" s="85"/>
      <c r="S4094" s="85"/>
      <c r="T4094" s="87" t="s">
        <v>14</v>
      </c>
      <c r="U4094" s="85"/>
      <c r="V4094" s="85"/>
      <c r="W4094" s="88"/>
    </row>
    <row r="4095" spans="6:25" s="205" customFormat="1" ht="12" outlineLevel="4" x14ac:dyDescent="0.2">
      <c r="F4095" s="72">
        <v>434</v>
      </c>
      <c r="G4095" s="73" t="s">
        <v>13</v>
      </c>
      <c r="H4095" s="74" t="s">
        <v>560</v>
      </c>
      <c r="I4095" s="75" t="s">
        <v>2931</v>
      </c>
      <c r="J4095" s="73" t="s">
        <v>116</v>
      </c>
      <c r="K4095" s="76">
        <v>2</v>
      </c>
      <c r="L4095" s="77">
        <v>0</v>
      </c>
      <c r="M4095" s="206">
        <v>2</v>
      </c>
      <c r="N4095" s="232"/>
      <c r="O4095" s="77">
        <f>M4095*N4095</f>
        <v>0</v>
      </c>
      <c r="P4095" s="79">
        <v>5.0999999999999997E-2</v>
      </c>
      <c r="Q4095" s="80">
        <f>M4095*P4095</f>
        <v>0.10199999999999999</v>
      </c>
      <c r="R4095" s="79"/>
      <c r="S4095" s="80">
        <f>M4095*R4095</f>
        <v>0</v>
      </c>
      <c r="T4095" s="78">
        <v>15</v>
      </c>
      <c r="U4095" s="78">
        <f>O4095*(T4095/100)</f>
        <v>0</v>
      </c>
      <c r="V4095" s="78">
        <f>O4095+U4095</f>
        <v>0</v>
      </c>
      <c r="W4095" s="75"/>
      <c r="X4095" s="96" t="s">
        <v>1261</v>
      </c>
      <c r="Y4095" s="96">
        <v>1</v>
      </c>
    </row>
    <row r="4096" spans="6:25" s="71" customFormat="1" ht="12" outlineLevel="4" x14ac:dyDescent="0.2">
      <c r="F4096" s="207"/>
      <c r="G4096" s="208"/>
      <c r="H4096" s="19" t="s">
        <v>1053</v>
      </c>
      <c r="I4096" s="228" t="s">
        <v>2916</v>
      </c>
      <c r="J4096" s="221"/>
      <c r="K4096" s="221"/>
      <c r="L4096" s="221"/>
      <c r="M4096" s="221"/>
      <c r="N4096" s="245"/>
      <c r="O4096" s="231"/>
      <c r="P4096" s="209"/>
      <c r="Q4096" s="210"/>
      <c r="R4096" s="209"/>
      <c r="S4096" s="210"/>
      <c r="T4096" s="211"/>
      <c r="U4096" s="211"/>
      <c r="V4096" s="211"/>
      <c r="W4096" s="212"/>
      <c r="X4096" s="212"/>
      <c r="Y4096" s="212"/>
    </row>
    <row r="4097" spans="6:25" s="71" customFormat="1" ht="6" customHeight="1" outlineLevel="4" x14ac:dyDescent="0.2">
      <c r="F4097" s="207"/>
      <c r="G4097" s="208"/>
      <c r="H4097" s="20"/>
      <c r="I4097" s="212"/>
      <c r="J4097" s="208"/>
      <c r="K4097" s="213"/>
      <c r="L4097" s="214"/>
      <c r="M4097" s="213"/>
      <c r="N4097" s="241"/>
      <c r="O4097" s="214"/>
      <c r="P4097" s="209"/>
      <c r="Q4097" s="210"/>
      <c r="R4097" s="209"/>
      <c r="S4097" s="210"/>
      <c r="T4097" s="211"/>
      <c r="U4097" s="211"/>
      <c r="V4097" s="211"/>
      <c r="W4097" s="212"/>
      <c r="X4097" s="212"/>
      <c r="Y4097" s="212"/>
    </row>
    <row r="4098" spans="6:25" s="81" customFormat="1" ht="11.25" outlineLevel="5" x14ac:dyDescent="0.2">
      <c r="F4098" s="82"/>
      <c r="G4098" s="83"/>
      <c r="H4098" s="21" t="str">
        <f>IF(AND(H4097&lt;&gt;"Výkaz výměr:",I4097=""),"Výkaz výměr:","")</f>
        <v>Výkaz výměr:</v>
      </c>
      <c r="I4098" s="84" t="s">
        <v>2687</v>
      </c>
      <c r="J4098" s="215"/>
      <c r="L4098" s="85"/>
      <c r="M4098" s="216">
        <v>0</v>
      </c>
      <c r="N4098" s="244"/>
      <c r="O4098" s="85"/>
      <c r="P4098" s="86"/>
      <c r="Q4098" s="85"/>
      <c r="R4098" s="85"/>
      <c r="S4098" s="85"/>
      <c r="T4098" s="87" t="s">
        <v>14</v>
      </c>
      <c r="U4098" s="85"/>
      <c r="V4098" s="85"/>
      <c r="W4098" s="88"/>
    </row>
    <row r="4099" spans="6:25" s="81" customFormat="1" ht="11.25" outlineLevel="5" x14ac:dyDescent="0.2">
      <c r="F4099" s="82"/>
      <c r="G4099" s="83"/>
      <c r="H4099" s="21" t="str">
        <f>IF(AND(H4098&lt;&gt;"Výkaz výměr:",I4098=""),"Výkaz výměr:","")</f>
        <v/>
      </c>
      <c r="I4099" s="84" t="s">
        <v>3</v>
      </c>
      <c r="J4099" s="215"/>
      <c r="L4099" s="85"/>
      <c r="M4099" s="216">
        <v>2</v>
      </c>
      <c r="N4099" s="244"/>
      <c r="O4099" s="85"/>
      <c r="P4099" s="86"/>
      <c r="Q4099" s="85"/>
      <c r="R4099" s="85"/>
      <c r="S4099" s="85"/>
      <c r="T4099" s="87" t="s">
        <v>14</v>
      </c>
      <c r="U4099" s="85"/>
      <c r="V4099" s="85"/>
      <c r="W4099" s="88"/>
    </row>
    <row r="4100" spans="6:25" s="205" customFormat="1" ht="12" outlineLevel="4" x14ac:dyDescent="0.2">
      <c r="F4100" s="72">
        <v>435</v>
      </c>
      <c r="G4100" s="73" t="s">
        <v>34</v>
      </c>
      <c r="H4100" s="74" t="s">
        <v>777</v>
      </c>
      <c r="I4100" s="75" t="s">
        <v>2786</v>
      </c>
      <c r="J4100" s="73" t="s">
        <v>15</v>
      </c>
      <c r="K4100" s="76">
        <v>17.579999999999998</v>
      </c>
      <c r="L4100" s="77">
        <v>0</v>
      </c>
      <c r="M4100" s="206">
        <v>17.579999999999998</v>
      </c>
      <c r="N4100" s="232"/>
      <c r="O4100" s="77">
        <f>M4100*N4100</f>
        <v>0</v>
      </c>
      <c r="P4100" s="79"/>
      <c r="Q4100" s="80">
        <f>M4100*P4100</f>
        <v>0</v>
      </c>
      <c r="R4100" s="79"/>
      <c r="S4100" s="80">
        <f>M4100*R4100</f>
        <v>0</v>
      </c>
      <c r="T4100" s="78">
        <v>15</v>
      </c>
      <c r="U4100" s="78">
        <f>O4100*(T4100/100)</f>
        <v>0</v>
      </c>
      <c r="V4100" s="78">
        <f>O4100+U4100</f>
        <v>0</v>
      </c>
      <c r="W4100" s="75"/>
      <c r="X4100" s="96" t="s">
        <v>1162</v>
      </c>
      <c r="Y4100" s="96">
        <v>1</v>
      </c>
    </row>
    <row r="4101" spans="6:25" s="71" customFormat="1" ht="33.75" outlineLevel="4" x14ac:dyDescent="0.2">
      <c r="F4101" s="207"/>
      <c r="G4101" s="208"/>
      <c r="H4101" s="19" t="s">
        <v>1053</v>
      </c>
      <c r="I4101" s="228" t="s">
        <v>2887</v>
      </c>
      <c r="J4101" s="221"/>
      <c r="K4101" s="221"/>
      <c r="L4101" s="221"/>
      <c r="M4101" s="221"/>
      <c r="N4101" s="245"/>
      <c r="O4101" s="231"/>
      <c r="P4101" s="209"/>
      <c r="Q4101" s="210"/>
      <c r="R4101" s="209"/>
      <c r="S4101" s="210"/>
      <c r="T4101" s="211"/>
      <c r="U4101" s="211"/>
      <c r="V4101" s="211"/>
      <c r="W4101" s="212"/>
      <c r="X4101" s="212"/>
      <c r="Y4101" s="212"/>
    </row>
    <row r="4102" spans="6:25" s="71" customFormat="1" ht="6" customHeight="1" outlineLevel="4" x14ac:dyDescent="0.2">
      <c r="F4102" s="207"/>
      <c r="G4102" s="208"/>
      <c r="H4102" s="20"/>
      <c r="I4102" s="212"/>
      <c r="J4102" s="208"/>
      <c r="K4102" s="213"/>
      <c r="L4102" s="214"/>
      <c r="M4102" s="213"/>
      <c r="N4102" s="241"/>
      <c r="O4102" s="214"/>
      <c r="P4102" s="209"/>
      <c r="Q4102" s="210"/>
      <c r="R4102" s="209"/>
      <c r="S4102" s="210"/>
      <c r="T4102" s="211"/>
      <c r="U4102" s="211"/>
      <c r="V4102" s="211"/>
      <c r="W4102" s="212"/>
      <c r="X4102" s="212"/>
      <c r="Y4102" s="212"/>
    </row>
    <row r="4103" spans="6:25" s="81" customFormat="1" ht="11.25" outlineLevel="5" x14ac:dyDescent="0.2">
      <c r="F4103" s="82"/>
      <c r="G4103" s="83"/>
      <c r="H4103" s="21" t="str">
        <f t="shared" ref="H4103:H4109" si="118">IF(AND(H4102&lt;&gt;"Výkaz výměr:",I4102=""),"Výkaz výměr:","")</f>
        <v>Výkaz výměr:</v>
      </c>
      <c r="I4103" s="84" t="s">
        <v>2509</v>
      </c>
      <c r="J4103" s="215"/>
      <c r="L4103" s="85"/>
      <c r="M4103" s="216">
        <v>0</v>
      </c>
      <c r="N4103" s="244"/>
      <c r="O4103" s="85"/>
      <c r="P4103" s="86"/>
      <c r="Q4103" s="85"/>
      <c r="R4103" s="85"/>
      <c r="S4103" s="85"/>
      <c r="T4103" s="87" t="s">
        <v>14</v>
      </c>
      <c r="U4103" s="85"/>
      <c r="V4103" s="85"/>
      <c r="W4103" s="88"/>
    </row>
    <row r="4104" spans="6:25" s="81" customFormat="1" ht="11.25" outlineLevel="5" x14ac:dyDescent="0.2">
      <c r="F4104" s="82"/>
      <c r="G4104" s="83"/>
      <c r="H4104" s="21" t="str">
        <f t="shared" si="118"/>
        <v/>
      </c>
      <c r="I4104" s="84" t="s">
        <v>2147</v>
      </c>
      <c r="J4104" s="215"/>
      <c r="L4104" s="85"/>
      <c r="M4104" s="216">
        <v>0</v>
      </c>
      <c r="N4104" s="244"/>
      <c r="O4104" s="85"/>
      <c r="P4104" s="86"/>
      <c r="Q4104" s="85"/>
      <c r="R4104" s="85"/>
      <c r="S4104" s="85"/>
      <c r="T4104" s="87" t="s">
        <v>14</v>
      </c>
      <c r="U4104" s="85"/>
      <c r="V4104" s="85"/>
      <c r="W4104" s="88"/>
    </row>
    <row r="4105" spans="6:25" s="81" customFormat="1" ht="11.25" outlineLevel="5" x14ac:dyDescent="0.2">
      <c r="F4105" s="82"/>
      <c r="G4105" s="83"/>
      <c r="H4105" s="21" t="str">
        <f t="shared" si="118"/>
        <v/>
      </c>
      <c r="I4105" s="84" t="s">
        <v>57</v>
      </c>
      <c r="J4105" s="215"/>
      <c r="L4105" s="85"/>
      <c r="M4105" s="216">
        <v>2.5</v>
      </c>
      <c r="N4105" s="244"/>
      <c r="O4105" s="85"/>
      <c r="P4105" s="86"/>
      <c r="Q4105" s="85"/>
      <c r="R4105" s="85"/>
      <c r="S4105" s="85"/>
      <c r="T4105" s="87" t="s">
        <v>14</v>
      </c>
      <c r="U4105" s="85"/>
      <c r="V4105" s="85"/>
      <c r="W4105" s="88"/>
    </row>
    <row r="4106" spans="6:25" s="81" customFormat="1" ht="11.25" outlineLevel="5" x14ac:dyDescent="0.2">
      <c r="F4106" s="82"/>
      <c r="G4106" s="83"/>
      <c r="H4106" s="21" t="str">
        <f t="shared" si="118"/>
        <v/>
      </c>
      <c r="I4106" s="84" t="s">
        <v>2068</v>
      </c>
      <c r="J4106" s="215"/>
      <c r="L4106" s="85"/>
      <c r="M4106" s="216">
        <v>0</v>
      </c>
      <c r="N4106" s="244"/>
      <c r="O4106" s="85"/>
      <c r="P4106" s="86"/>
      <c r="Q4106" s="85"/>
      <c r="R4106" s="85"/>
      <c r="S4106" s="85"/>
      <c r="T4106" s="87" t="s">
        <v>14</v>
      </c>
      <c r="U4106" s="85"/>
      <c r="V4106" s="85"/>
      <c r="W4106" s="88"/>
    </row>
    <row r="4107" spans="6:25" s="81" customFormat="1" ht="11.25" outlineLevel="5" x14ac:dyDescent="0.2">
      <c r="F4107" s="82"/>
      <c r="G4107" s="83"/>
      <c r="H4107" s="21" t="str">
        <f t="shared" si="118"/>
        <v/>
      </c>
      <c r="I4107" s="84" t="s">
        <v>523</v>
      </c>
      <c r="J4107" s="215"/>
      <c r="L4107" s="85"/>
      <c r="M4107" s="216">
        <v>6.29</v>
      </c>
      <c r="N4107" s="244"/>
      <c r="O4107" s="85"/>
      <c r="P4107" s="86"/>
      <c r="Q4107" s="85"/>
      <c r="R4107" s="85"/>
      <c r="S4107" s="85"/>
      <c r="T4107" s="87" t="s">
        <v>14</v>
      </c>
      <c r="U4107" s="85"/>
      <c r="V4107" s="85"/>
      <c r="W4107" s="88"/>
    </row>
    <row r="4108" spans="6:25" s="81" customFormat="1" ht="11.25" outlineLevel="5" x14ac:dyDescent="0.2">
      <c r="F4108" s="82"/>
      <c r="G4108" s="83"/>
      <c r="H4108" s="21" t="str">
        <f t="shared" si="118"/>
        <v/>
      </c>
      <c r="I4108" s="84" t="s">
        <v>2285</v>
      </c>
      <c r="J4108" s="215"/>
      <c r="L4108" s="85"/>
      <c r="M4108" s="216">
        <v>0</v>
      </c>
      <c r="N4108" s="244"/>
      <c r="O4108" s="85"/>
      <c r="P4108" s="86"/>
      <c r="Q4108" s="85"/>
      <c r="R4108" s="85"/>
      <c r="S4108" s="85"/>
      <c r="T4108" s="87" t="s">
        <v>14</v>
      </c>
      <c r="U4108" s="85"/>
      <c r="V4108" s="85"/>
      <c r="W4108" s="88"/>
    </row>
    <row r="4109" spans="6:25" s="81" customFormat="1" ht="11.25" outlineLevel="5" x14ac:dyDescent="0.2">
      <c r="F4109" s="82"/>
      <c r="G4109" s="83"/>
      <c r="H4109" s="21" t="str">
        <f t="shared" si="118"/>
        <v/>
      </c>
      <c r="I4109" s="84" t="s">
        <v>546</v>
      </c>
      <c r="J4109" s="215"/>
      <c r="L4109" s="85"/>
      <c r="M4109" s="216">
        <v>8.7899999999999991</v>
      </c>
      <c r="N4109" s="244"/>
      <c r="O4109" s="85"/>
      <c r="P4109" s="86"/>
      <c r="Q4109" s="85"/>
      <c r="R4109" s="85"/>
      <c r="S4109" s="85"/>
      <c r="T4109" s="87" t="s">
        <v>14</v>
      </c>
      <c r="U4109" s="85"/>
      <c r="V4109" s="85"/>
      <c r="W4109" s="88"/>
    </row>
    <row r="4110" spans="6:25" s="205" customFormat="1" ht="24" outlineLevel="4" x14ac:dyDescent="0.2">
      <c r="F4110" s="72">
        <v>436</v>
      </c>
      <c r="G4110" s="73" t="s">
        <v>13</v>
      </c>
      <c r="H4110" s="74" t="s">
        <v>556</v>
      </c>
      <c r="I4110" s="75" t="s">
        <v>3078</v>
      </c>
      <c r="J4110" s="73" t="s">
        <v>116</v>
      </c>
      <c r="K4110" s="76">
        <v>1</v>
      </c>
      <c r="L4110" s="77">
        <v>0</v>
      </c>
      <c r="M4110" s="206">
        <v>1</v>
      </c>
      <c r="N4110" s="232"/>
      <c r="O4110" s="77">
        <f>M4110*N4110</f>
        <v>0</v>
      </c>
      <c r="P4110" s="79">
        <v>0.08</v>
      </c>
      <c r="Q4110" s="80">
        <f>M4110*P4110</f>
        <v>0.08</v>
      </c>
      <c r="R4110" s="79"/>
      <c r="S4110" s="80">
        <f>M4110*R4110</f>
        <v>0</v>
      </c>
      <c r="T4110" s="78">
        <v>15</v>
      </c>
      <c r="U4110" s="78">
        <f>O4110*(T4110/100)</f>
        <v>0</v>
      </c>
      <c r="V4110" s="78">
        <f>O4110+U4110</f>
        <v>0</v>
      </c>
      <c r="W4110" s="75"/>
      <c r="X4110" s="96" t="s">
        <v>1261</v>
      </c>
      <c r="Y4110" s="96">
        <v>1</v>
      </c>
    </row>
    <row r="4111" spans="6:25" s="71" customFormat="1" ht="12" outlineLevel="4" x14ac:dyDescent="0.2">
      <c r="F4111" s="207"/>
      <c r="G4111" s="208"/>
      <c r="H4111" s="19" t="s">
        <v>1053</v>
      </c>
      <c r="I4111" s="228" t="s">
        <v>2916</v>
      </c>
      <c r="J4111" s="221"/>
      <c r="K4111" s="221"/>
      <c r="L4111" s="221"/>
      <c r="M4111" s="221"/>
      <c r="N4111" s="245"/>
      <c r="O4111" s="231"/>
      <c r="P4111" s="209"/>
      <c r="Q4111" s="210"/>
      <c r="R4111" s="209"/>
      <c r="S4111" s="210"/>
      <c r="T4111" s="211"/>
      <c r="U4111" s="211"/>
      <c r="V4111" s="211"/>
      <c r="W4111" s="212"/>
      <c r="X4111" s="212"/>
      <c r="Y4111" s="212"/>
    </row>
    <row r="4112" spans="6:25" s="71" customFormat="1" ht="6" customHeight="1" outlineLevel="4" x14ac:dyDescent="0.2">
      <c r="F4112" s="207"/>
      <c r="G4112" s="208"/>
      <c r="H4112" s="20"/>
      <c r="I4112" s="212"/>
      <c r="J4112" s="208"/>
      <c r="K4112" s="213"/>
      <c r="L4112" s="214"/>
      <c r="M4112" s="213"/>
      <c r="N4112" s="241"/>
      <c r="O4112" s="214"/>
      <c r="P4112" s="209"/>
      <c r="Q4112" s="210"/>
      <c r="R4112" s="209"/>
      <c r="S4112" s="210"/>
      <c r="T4112" s="211"/>
      <c r="U4112" s="211"/>
      <c r="V4112" s="211"/>
      <c r="W4112" s="212"/>
      <c r="X4112" s="212"/>
      <c r="Y4112" s="212"/>
    </row>
    <row r="4113" spans="6:25" s="81" customFormat="1" ht="11.25" outlineLevel="5" x14ac:dyDescent="0.2">
      <c r="F4113" s="82"/>
      <c r="G4113" s="83"/>
      <c r="H4113" s="21" t="str">
        <f>IF(AND(H4112&lt;&gt;"Výkaz výměr:",I4112=""),"Výkaz výměr:","")</f>
        <v>Výkaz výměr:</v>
      </c>
      <c r="I4113" s="84" t="s">
        <v>2988</v>
      </c>
      <c r="J4113" s="215"/>
      <c r="L4113" s="85"/>
      <c r="M4113" s="216">
        <v>0</v>
      </c>
      <c r="N4113" s="244"/>
      <c r="O4113" s="85"/>
      <c r="P4113" s="86"/>
      <c r="Q4113" s="85"/>
      <c r="R4113" s="85"/>
      <c r="S4113" s="85"/>
      <c r="T4113" s="87" t="s">
        <v>14</v>
      </c>
      <c r="U4113" s="85"/>
      <c r="V4113" s="85"/>
      <c r="W4113" s="88"/>
    </row>
    <row r="4114" spans="6:25" s="81" customFormat="1" ht="11.25" outlineLevel="5" x14ac:dyDescent="0.2">
      <c r="F4114" s="82"/>
      <c r="G4114" s="83"/>
      <c r="H4114" s="21" t="str">
        <f>IF(AND(H4113&lt;&gt;"Výkaz výměr:",I4113=""),"Výkaz výměr:","")</f>
        <v/>
      </c>
      <c r="I4114" s="84" t="s">
        <v>2</v>
      </c>
      <c r="J4114" s="215"/>
      <c r="L4114" s="85"/>
      <c r="M4114" s="216">
        <v>1</v>
      </c>
      <c r="N4114" s="244"/>
      <c r="O4114" s="85"/>
      <c r="P4114" s="86"/>
      <c r="Q4114" s="85"/>
      <c r="R4114" s="85"/>
      <c r="S4114" s="85"/>
      <c r="T4114" s="87" t="s">
        <v>14</v>
      </c>
      <c r="U4114" s="85"/>
      <c r="V4114" s="85"/>
      <c r="W4114" s="88"/>
    </row>
    <row r="4115" spans="6:25" s="205" customFormat="1" ht="24" outlineLevel="4" x14ac:dyDescent="0.2">
      <c r="F4115" s="72">
        <v>437</v>
      </c>
      <c r="G4115" s="73" t="s">
        <v>13</v>
      </c>
      <c r="H4115" s="74" t="s">
        <v>557</v>
      </c>
      <c r="I4115" s="75" t="s">
        <v>3149</v>
      </c>
      <c r="J4115" s="73" t="s">
        <v>116</v>
      </c>
      <c r="K4115" s="76">
        <v>2</v>
      </c>
      <c r="L4115" s="77">
        <v>0</v>
      </c>
      <c r="M4115" s="206">
        <v>2</v>
      </c>
      <c r="N4115" s="232"/>
      <c r="O4115" s="77">
        <f>M4115*N4115</f>
        <v>0</v>
      </c>
      <c r="P4115" s="79">
        <v>0.115</v>
      </c>
      <c r="Q4115" s="80">
        <f>M4115*P4115</f>
        <v>0.23</v>
      </c>
      <c r="R4115" s="79"/>
      <c r="S4115" s="80">
        <f>M4115*R4115</f>
        <v>0</v>
      </c>
      <c r="T4115" s="78">
        <v>15</v>
      </c>
      <c r="U4115" s="78">
        <f>O4115*(T4115/100)</f>
        <v>0</v>
      </c>
      <c r="V4115" s="78">
        <f>O4115+U4115</f>
        <v>0</v>
      </c>
      <c r="W4115" s="75"/>
      <c r="X4115" s="96" t="s">
        <v>1261</v>
      </c>
      <c r="Y4115" s="96">
        <v>1</v>
      </c>
    </row>
    <row r="4116" spans="6:25" s="71" customFormat="1" ht="12" outlineLevel="4" x14ac:dyDescent="0.2">
      <c r="F4116" s="207"/>
      <c r="G4116" s="208"/>
      <c r="H4116" s="19" t="s">
        <v>1053</v>
      </c>
      <c r="I4116" s="228" t="s">
        <v>2916</v>
      </c>
      <c r="J4116" s="221"/>
      <c r="K4116" s="221"/>
      <c r="L4116" s="221"/>
      <c r="M4116" s="221"/>
      <c r="N4116" s="245"/>
      <c r="O4116" s="231"/>
      <c r="P4116" s="209"/>
      <c r="Q4116" s="210"/>
      <c r="R4116" s="209"/>
      <c r="S4116" s="210"/>
      <c r="T4116" s="211"/>
      <c r="U4116" s="211"/>
      <c r="V4116" s="211"/>
      <c r="W4116" s="212"/>
      <c r="X4116" s="212"/>
      <c r="Y4116" s="212"/>
    </row>
    <row r="4117" spans="6:25" s="71" customFormat="1" ht="6" customHeight="1" outlineLevel="4" x14ac:dyDescent="0.2">
      <c r="F4117" s="207"/>
      <c r="G4117" s="208"/>
      <c r="H4117" s="20"/>
      <c r="I4117" s="212"/>
      <c r="J4117" s="208"/>
      <c r="K4117" s="213"/>
      <c r="L4117" s="214"/>
      <c r="M4117" s="213"/>
      <c r="N4117" s="241"/>
      <c r="O4117" s="214"/>
      <c r="P4117" s="209"/>
      <c r="Q4117" s="210"/>
      <c r="R4117" s="209"/>
      <c r="S4117" s="210"/>
      <c r="T4117" s="211"/>
      <c r="U4117" s="211"/>
      <c r="V4117" s="211"/>
      <c r="W4117" s="212"/>
      <c r="X4117" s="212"/>
      <c r="Y4117" s="212"/>
    </row>
    <row r="4118" spans="6:25" s="81" customFormat="1" ht="11.25" outlineLevel="5" x14ac:dyDescent="0.2">
      <c r="F4118" s="82"/>
      <c r="G4118" s="83"/>
      <c r="H4118" s="21" t="str">
        <f>IF(AND(H4117&lt;&gt;"Výkaz výměr:",I4117=""),"Výkaz výměr:","")</f>
        <v>Výkaz výměr:</v>
      </c>
      <c r="I4118" s="84" t="s">
        <v>2988</v>
      </c>
      <c r="J4118" s="215"/>
      <c r="L4118" s="85"/>
      <c r="M4118" s="216">
        <v>0</v>
      </c>
      <c r="N4118" s="244"/>
      <c r="O4118" s="85"/>
      <c r="P4118" s="86"/>
      <c r="Q4118" s="85"/>
      <c r="R4118" s="85"/>
      <c r="S4118" s="85"/>
      <c r="T4118" s="87" t="s">
        <v>14</v>
      </c>
      <c r="U4118" s="85"/>
      <c r="V4118" s="85"/>
      <c r="W4118" s="88"/>
    </row>
    <row r="4119" spans="6:25" s="81" customFormat="1" ht="11.25" outlineLevel="5" x14ac:dyDescent="0.2">
      <c r="F4119" s="82"/>
      <c r="G4119" s="83"/>
      <c r="H4119" s="21" t="str">
        <f>IF(AND(H4118&lt;&gt;"Výkaz výměr:",I4118=""),"Výkaz výměr:","")</f>
        <v/>
      </c>
      <c r="I4119" s="84" t="s">
        <v>3</v>
      </c>
      <c r="J4119" s="215"/>
      <c r="L4119" s="85"/>
      <c r="M4119" s="216">
        <v>2</v>
      </c>
      <c r="N4119" s="244"/>
      <c r="O4119" s="85"/>
      <c r="P4119" s="86"/>
      <c r="Q4119" s="85"/>
      <c r="R4119" s="85"/>
      <c r="S4119" s="85"/>
      <c r="T4119" s="87" t="s">
        <v>14</v>
      </c>
      <c r="U4119" s="85"/>
      <c r="V4119" s="85"/>
      <c r="W4119" s="88"/>
    </row>
    <row r="4120" spans="6:25" s="205" customFormat="1" ht="24" outlineLevel="4" x14ac:dyDescent="0.2">
      <c r="F4120" s="72">
        <v>438</v>
      </c>
      <c r="G4120" s="73" t="s">
        <v>13</v>
      </c>
      <c r="H4120" s="74" t="s">
        <v>558</v>
      </c>
      <c r="I4120" s="75" t="s">
        <v>3170</v>
      </c>
      <c r="J4120" s="73" t="s">
        <v>116</v>
      </c>
      <c r="K4120" s="76">
        <v>1</v>
      </c>
      <c r="L4120" s="77">
        <v>0</v>
      </c>
      <c r="M4120" s="206">
        <v>1</v>
      </c>
      <c r="N4120" s="232"/>
      <c r="O4120" s="77">
        <f>M4120*N4120</f>
        <v>0</v>
      </c>
      <c r="P4120" s="79">
        <v>0.192</v>
      </c>
      <c r="Q4120" s="80">
        <f>M4120*P4120</f>
        <v>0.192</v>
      </c>
      <c r="R4120" s="79"/>
      <c r="S4120" s="80">
        <f>M4120*R4120</f>
        <v>0</v>
      </c>
      <c r="T4120" s="78">
        <v>15</v>
      </c>
      <c r="U4120" s="78">
        <f>O4120*(T4120/100)</f>
        <v>0</v>
      </c>
      <c r="V4120" s="78">
        <f>O4120+U4120</f>
        <v>0</v>
      </c>
      <c r="W4120" s="75"/>
      <c r="X4120" s="96" t="s">
        <v>1261</v>
      </c>
      <c r="Y4120" s="96">
        <v>1</v>
      </c>
    </row>
    <row r="4121" spans="6:25" s="71" customFormat="1" ht="12" outlineLevel="4" x14ac:dyDescent="0.2">
      <c r="F4121" s="207"/>
      <c r="G4121" s="208"/>
      <c r="H4121" s="19" t="s">
        <v>1053</v>
      </c>
      <c r="I4121" s="228" t="s">
        <v>2916</v>
      </c>
      <c r="J4121" s="221"/>
      <c r="K4121" s="221"/>
      <c r="L4121" s="221"/>
      <c r="M4121" s="221"/>
      <c r="N4121" s="245"/>
      <c r="O4121" s="231"/>
      <c r="P4121" s="209"/>
      <c r="Q4121" s="210"/>
      <c r="R4121" s="209"/>
      <c r="S4121" s="210"/>
      <c r="T4121" s="211"/>
      <c r="U4121" s="211"/>
      <c r="V4121" s="211"/>
      <c r="W4121" s="212"/>
      <c r="X4121" s="212"/>
      <c r="Y4121" s="212"/>
    </row>
    <row r="4122" spans="6:25" s="71" customFormat="1" ht="6" customHeight="1" outlineLevel="4" x14ac:dyDescent="0.2">
      <c r="F4122" s="207"/>
      <c r="G4122" s="208"/>
      <c r="H4122" s="20"/>
      <c r="I4122" s="212"/>
      <c r="J4122" s="208"/>
      <c r="K4122" s="213"/>
      <c r="L4122" s="214"/>
      <c r="M4122" s="213"/>
      <c r="N4122" s="241"/>
      <c r="O4122" s="214"/>
      <c r="P4122" s="209"/>
      <c r="Q4122" s="210"/>
      <c r="R4122" s="209"/>
      <c r="S4122" s="210"/>
      <c r="T4122" s="211"/>
      <c r="U4122" s="211"/>
      <c r="V4122" s="211"/>
      <c r="W4122" s="212"/>
      <c r="X4122" s="212"/>
      <c r="Y4122" s="212"/>
    </row>
    <row r="4123" spans="6:25" s="81" customFormat="1" ht="11.25" outlineLevel="5" x14ac:dyDescent="0.2">
      <c r="F4123" s="82"/>
      <c r="G4123" s="83"/>
      <c r="H4123" s="21" t="str">
        <f>IF(AND(H4122&lt;&gt;"Výkaz výměr:",I4122=""),"Výkaz výměr:","")</f>
        <v>Výkaz výměr:</v>
      </c>
      <c r="I4123" s="84" t="s">
        <v>2988</v>
      </c>
      <c r="J4123" s="215"/>
      <c r="L4123" s="85"/>
      <c r="M4123" s="216">
        <v>0</v>
      </c>
      <c r="N4123" s="244"/>
      <c r="O4123" s="85"/>
      <c r="P4123" s="86"/>
      <c r="Q4123" s="85"/>
      <c r="R4123" s="85"/>
      <c r="S4123" s="85"/>
      <c r="T4123" s="87" t="s">
        <v>14</v>
      </c>
      <c r="U4123" s="85"/>
      <c r="V4123" s="85"/>
      <c r="W4123" s="88"/>
    </row>
    <row r="4124" spans="6:25" s="81" customFormat="1" ht="11.25" outlineLevel="5" x14ac:dyDescent="0.2">
      <c r="F4124" s="82"/>
      <c r="G4124" s="83"/>
      <c r="H4124" s="21" t="str">
        <f>IF(AND(H4123&lt;&gt;"Výkaz výměr:",I4123=""),"Výkaz výměr:","")</f>
        <v/>
      </c>
      <c r="I4124" s="84" t="s">
        <v>2</v>
      </c>
      <c r="J4124" s="215"/>
      <c r="L4124" s="85"/>
      <c r="M4124" s="216">
        <v>1</v>
      </c>
      <c r="N4124" s="244"/>
      <c r="O4124" s="85"/>
      <c r="P4124" s="86"/>
      <c r="Q4124" s="85"/>
      <c r="R4124" s="85"/>
      <c r="S4124" s="85"/>
      <c r="T4124" s="87" t="s">
        <v>14</v>
      </c>
      <c r="U4124" s="85"/>
      <c r="V4124" s="85"/>
      <c r="W4124" s="88"/>
    </row>
    <row r="4125" spans="6:25" s="205" customFormat="1" ht="24" outlineLevel="4" x14ac:dyDescent="0.2">
      <c r="F4125" s="72">
        <v>439</v>
      </c>
      <c r="G4125" s="73" t="s">
        <v>13</v>
      </c>
      <c r="H4125" s="74" t="s">
        <v>559</v>
      </c>
      <c r="I4125" s="75" t="s">
        <v>3171</v>
      </c>
      <c r="J4125" s="73" t="s">
        <v>116</v>
      </c>
      <c r="K4125" s="76">
        <v>1</v>
      </c>
      <c r="L4125" s="77">
        <v>0</v>
      </c>
      <c r="M4125" s="206">
        <v>1</v>
      </c>
      <c r="N4125" s="232"/>
      <c r="O4125" s="77">
        <f>M4125*N4125</f>
        <v>0</v>
      </c>
      <c r="P4125" s="79">
        <v>0.192</v>
      </c>
      <c r="Q4125" s="80">
        <f>M4125*P4125</f>
        <v>0.192</v>
      </c>
      <c r="R4125" s="79"/>
      <c r="S4125" s="80">
        <f>M4125*R4125</f>
        <v>0</v>
      </c>
      <c r="T4125" s="78">
        <v>15</v>
      </c>
      <c r="U4125" s="78">
        <f>O4125*(T4125/100)</f>
        <v>0</v>
      </c>
      <c r="V4125" s="78">
        <f>O4125+U4125</f>
        <v>0</v>
      </c>
      <c r="W4125" s="75"/>
      <c r="X4125" s="96" t="s">
        <v>1261</v>
      </c>
      <c r="Y4125" s="96">
        <v>1</v>
      </c>
    </row>
    <row r="4126" spans="6:25" s="71" customFormat="1" ht="12" outlineLevel="4" x14ac:dyDescent="0.2">
      <c r="F4126" s="207"/>
      <c r="G4126" s="208"/>
      <c r="H4126" s="19" t="s">
        <v>1053</v>
      </c>
      <c r="I4126" s="228" t="s">
        <v>2916</v>
      </c>
      <c r="J4126" s="221"/>
      <c r="K4126" s="221"/>
      <c r="L4126" s="221"/>
      <c r="M4126" s="221"/>
      <c r="N4126" s="245"/>
      <c r="O4126" s="231"/>
      <c r="P4126" s="209"/>
      <c r="Q4126" s="210"/>
      <c r="R4126" s="209"/>
      <c r="S4126" s="210"/>
      <c r="T4126" s="211"/>
      <c r="U4126" s="211"/>
      <c r="V4126" s="211"/>
      <c r="W4126" s="212"/>
      <c r="X4126" s="212"/>
      <c r="Y4126" s="212"/>
    </row>
    <row r="4127" spans="6:25" s="71" customFormat="1" ht="6" customHeight="1" outlineLevel="4" x14ac:dyDescent="0.2">
      <c r="F4127" s="207"/>
      <c r="G4127" s="208"/>
      <c r="H4127" s="20"/>
      <c r="I4127" s="212"/>
      <c r="J4127" s="208"/>
      <c r="K4127" s="213"/>
      <c r="L4127" s="214"/>
      <c r="M4127" s="213"/>
      <c r="N4127" s="241"/>
      <c r="O4127" s="214"/>
      <c r="P4127" s="209"/>
      <c r="Q4127" s="210"/>
      <c r="R4127" s="209"/>
      <c r="S4127" s="210"/>
      <c r="T4127" s="211"/>
      <c r="U4127" s="211"/>
      <c r="V4127" s="211"/>
      <c r="W4127" s="212"/>
      <c r="X4127" s="212"/>
      <c r="Y4127" s="212"/>
    </row>
    <row r="4128" spans="6:25" s="81" customFormat="1" ht="11.25" outlineLevel="5" x14ac:dyDescent="0.2">
      <c r="F4128" s="82"/>
      <c r="G4128" s="83"/>
      <c r="H4128" s="21" t="str">
        <f>IF(AND(H4127&lt;&gt;"Výkaz výměr:",I4127=""),"Výkaz výměr:","")</f>
        <v>Výkaz výměr:</v>
      </c>
      <c r="I4128" s="84" t="s">
        <v>2988</v>
      </c>
      <c r="J4128" s="215"/>
      <c r="L4128" s="85"/>
      <c r="M4128" s="216">
        <v>0</v>
      </c>
      <c r="N4128" s="244"/>
      <c r="O4128" s="85"/>
      <c r="P4128" s="86"/>
      <c r="Q4128" s="85"/>
      <c r="R4128" s="85"/>
      <c r="S4128" s="85"/>
      <c r="T4128" s="87" t="s">
        <v>14</v>
      </c>
      <c r="U4128" s="85"/>
      <c r="V4128" s="85"/>
      <c r="W4128" s="88"/>
    </row>
    <row r="4129" spans="6:25" s="81" customFormat="1" ht="11.25" outlineLevel="5" x14ac:dyDescent="0.2">
      <c r="F4129" s="82"/>
      <c r="G4129" s="83"/>
      <c r="H4129" s="21" t="str">
        <f>IF(AND(H4128&lt;&gt;"Výkaz výměr:",I4128=""),"Výkaz výměr:","")</f>
        <v/>
      </c>
      <c r="I4129" s="84" t="s">
        <v>2</v>
      </c>
      <c r="J4129" s="215"/>
      <c r="L4129" s="85"/>
      <c r="M4129" s="216">
        <v>1</v>
      </c>
      <c r="N4129" s="244"/>
      <c r="O4129" s="85"/>
      <c r="P4129" s="86"/>
      <c r="Q4129" s="85"/>
      <c r="R4129" s="85"/>
      <c r="S4129" s="85"/>
      <c r="T4129" s="87" t="s">
        <v>14</v>
      </c>
      <c r="U4129" s="85"/>
      <c r="V4129" s="85"/>
      <c r="W4129" s="88"/>
    </row>
    <row r="4130" spans="6:25" s="205" customFormat="1" ht="12" outlineLevel="4" x14ac:dyDescent="0.2">
      <c r="F4130" s="72">
        <v>440</v>
      </c>
      <c r="G4130" s="73" t="s">
        <v>34</v>
      </c>
      <c r="H4130" s="74" t="s">
        <v>778</v>
      </c>
      <c r="I4130" s="75" t="s">
        <v>2766</v>
      </c>
      <c r="J4130" s="73" t="s">
        <v>15</v>
      </c>
      <c r="K4130" s="76">
        <v>16.600000000000001</v>
      </c>
      <c r="L4130" s="77">
        <v>0</v>
      </c>
      <c r="M4130" s="206">
        <v>16.600000000000001</v>
      </c>
      <c r="N4130" s="232"/>
      <c r="O4130" s="77">
        <f>M4130*N4130</f>
        <v>0</v>
      </c>
      <c r="P4130" s="79"/>
      <c r="Q4130" s="80">
        <f>M4130*P4130</f>
        <v>0</v>
      </c>
      <c r="R4130" s="79">
        <v>0.03</v>
      </c>
      <c r="S4130" s="80">
        <f>M4130*R4130</f>
        <v>0.498</v>
      </c>
      <c r="T4130" s="78">
        <v>15</v>
      </c>
      <c r="U4130" s="78">
        <f>O4130*(T4130/100)</f>
        <v>0</v>
      </c>
      <c r="V4130" s="78">
        <f>O4130+U4130</f>
        <v>0</v>
      </c>
      <c r="W4130" s="75"/>
      <c r="X4130" s="96" t="s">
        <v>1162</v>
      </c>
      <c r="Y4130" s="96">
        <v>1</v>
      </c>
    </row>
    <row r="4131" spans="6:25" s="71" customFormat="1" ht="22.5" outlineLevel="4" x14ac:dyDescent="0.2">
      <c r="F4131" s="207"/>
      <c r="G4131" s="208"/>
      <c r="H4131" s="19" t="s">
        <v>1053</v>
      </c>
      <c r="I4131" s="228" t="s">
        <v>2808</v>
      </c>
      <c r="J4131" s="221"/>
      <c r="K4131" s="221"/>
      <c r="L4131" s="221"/>
      <c r="M4131" s="221"/>
      <c r="N4131" s="245"/>
      <c r="O4131" s="231"/>
      <c r="P4131" s="209"/>
      <c r="Q4131" s="210"/>
      <c r="R4131" s="209"/>
      <c r="S4131" s="210"/>
      <c r="T4131" s="211"/>
      <c r="U4131" s="211"/>
      <c r="V4131" s="211"/>
      <c r="W4131" s="212"/>
      <c r="X4131" s="212"/>
      <c r="Y4131" s="212"/>
    </row>
    <row r="4132" spans="6:25" s="71" customFormat="1" ht="6" customHeight="1" outlineLevel="4" x14ac:dyDescent="0.2">
      <c r="F4132" s="207"/>
      <c r="G4132" s="208"/>
      <c r="H4132" s="20"/>
      <c r="I4132" s="212"/>
      <c r="J4132" s="208"/>
      <c r="K4132" s="213"/>
      <c r="L4132" s="214"/>
      <c r="M4132" s="213"/>
      <c r="N4132" s="241"/>
      <c r="O4132" s="214"/>
      <c r="P4132" s="209"/>
      <c r="Q4132" s="210"/>
      <c r="R4132" s="209"/>
      <c r="S4132" s="210"/>
      <c r="T4132" s="211"/>
      <c r="U4132" s="211"/>
      <c r="V4132" s="211"/>
      <c r="W4132" s="212"/>
      <c r="X4132" s="212"/>
      <c r="Y4132" s="212"/>
    </row>
    <row r="4133" spans="6:25" s="81" customFormat="1" ht="11.25" outlineLevel="5" x14ac:dyDescent="0.2">
      <c r="F4133" s="82"/>
      <c r="G4133" s="83"/>
      <c r="H4133" s="21" t="str">
        <f t="shared" ref="H4133:H4139" si="119">IF(AND(H4132&lt;&gt;"Výkaz výměr:",I4132=""),"Výkaz výměr:","")</f>
        <v>Výkaz výměr:</v>
      </c>
      <c r="I4133" s="84" t="s">
        <v>2509</v>
      </c>
      <c r="J4133" s="215"/>
      <c r="L4133" s="85"/>
      <c r="M4133" s="216">
        <v>0</v>
      </c>
      <c r="N4133" s="244"/>
      <c r="O4133" s="85"/>
      <c r="P4133" s="86"/>
      <c r="Q4133" s="85"/>
      <c r="R4133" s="85"/>
      <c r="S4133" s="85"/>
      <c r="T4133" s="87" t="s">
        <v>14</v>
      </c>
      <c r="U4133" s="85"/>
      <c r="V4133" s="85"/>
      <c r="W4133" s="88"/>
    </row>
    <row r="4134" spans="6:25" s="81" customFormat="1" ht="11.25" outlineLevel="5" x14ac:dyDescent="0.2">
      <c r="F4134" s="82"/>
      <c r="G4134" s="83"/>
      <c r="H4134" s="21" t="str">
        <f t="shared" si="119"/>
        <v/>
      </c>
      <c r="I4134" s="84" t="s">
        <v>2030</v>
      </c>
      <c r="J4134" s="215"/>
      <c r="L4134" s="85"/>
      <c r="M4134" s="216">
        <v>0</v>
      </c>
      <c r="N4134" s="244"/>
      <c r="O4134" s="85"/>
      <c r="P4134" s="86"/>
      <c r="Q4134" s="85"/>
      <c r="R4134" s="85"/>
      <c r="S4134" s="85"/>
      <c r="T4134" s="87" t="s">
        <v>14</v>
      </c>
      <c r="U4134" s="85"/>
      <c r="V4134" s="85"/>
      <c r="W4134" s="88"/>
    </row>
    <row r="4135" spans="6:25" s="81" customFormat="1" ht="11.25" outlineLevel="5" x14ac:dyDescent="0.2">
      <c r="F4135" s="82"/>
      <c r="G4135" s="83"/>
      <c r="H4135" s="21" t="str">
        <f t="shared" si="119"/>
        <v/>
      </c>
      <c r="I4135" s="84" t="s">
        <v>51</v>
      </c>
      <c r="J4135" s="215"/>
      <c r="L4135" s="85"/>
      <c r="M4135" s="216">
        <v>1.2</v>
      </c>
      <c r="N4135" s="244"/>
      <c r="O4135" s="85"/>
      <c r="P4135" s="86"/>
      <c r="Q4135" s="85"/>
      <c r="R4135" s="85"/>
      <c r="S4135" s="85"/>
      <c r="T4135" s="87" t="s">
        <v>14</v>
      </c>
      <c r="U4135" s="85"/>
      <c r="V4135" s="85"/>
      <c r="W4135" s="88"/>
    </row>
    <row r="4136" spans="6:25" s="81" customFormat="1" ht="11.25" outlineLevel="5" x14ac:dyDescent="0.2">
      <c r="F4136" s="82"/>
      <c r="G4136" s="83"/>
      <c r="H4136" s="21" t="str">
        <f t="shared" si="119"/>
        <v/>
      </c>
      <c r="I4136" s="84" t="s">
        <v>2305</v>
      </c>
      <c r="J4136" s="215"/>
      <c r="L4136" s="85"/>
      <c r="M4136" s="216">
        <v>0</v>
      </c>
      <c r="N4136" s="244"/>
      <c r="O4136" s="85"/>
      <c r="P4136" s="86"/>
      <c r="Q4136" s="85"/>
      <c r="R4136" s="85"/>
      <c r="S4136" s="85"/>
      <c r="T4136" s="87" t="s">
        <v>14</v>
      </c>
      <c r="U4136" s="85"/>
      <c r="V4136" s="85"/>
      <c r="W4136" s="88"/>
    </row>
    <row r="4137" spans="6:25" s="81" customFormat="1" ht="11.25" outlineLevel="5" x14ac:dyDescent="0.2">
      <c r="F4137" s="82"/>
      <c r="G4137" s="83"/>
      <c r="H4137" s="21" t="str">
        <f t="shared" si="119"/>
        <v/>
      </c>
      <c r="I4137" s="84" t="s">
        <v>299</v>
      </c>
      <c r="J4137" s="215"/>
      <c r="L4137" s="85"/>
      <c r="M4137" s="216">
        <v>6.4</v>
      </c>
      <c r="N4137" s="244"/>
      <c r="O4137" s="85"/>
      <c r="P4137" s="86"/>
      <c r="Q4137" s="85"/>
      <c r="R4137" s="85"/>
      <c r="S4137" s="85"/>
      <c r="T4137" s="87" t="s">
        <v>14</v>
      </c>
      <c r="U4137" s="85"/>
      <c r="V4137" s="85"/>
      <c r="W4137" s="88"/>
    </row>
    <row r="4138" spans="6:25" s="81" customFormat="1" ht="11.25" outlineLevel="5" x14ac:dyDescent="0.2">
      <c r="F4138" s="82"/>
      <c r="G4138" s="83"/>
      <c r="H4138" s="21" t="str">
        <f t="shared" si="119"/>
        <v/>
      </c>
      <c r="I4138" s="84" t="s">
        <v>2419</v>
      </c>
      <c r="J4138" s="215"/>
      <c r="L4138" s="85"/>
      <c r="M4138" s="216">
        <v>0</v>
      </c>
      <c r="N4138" s="244"/>
      <c r="O4138" s="85"/>
      <c r="P4138" s="86"/>
      <c r="Q4138" s="85"/>
      <c r="R4138" s="85"/>
      <c r="S4138" s="85"/>
      <c r="T4138" s="87" t="s">
        <v>14</v>
      </c>
      <c r="U4138" s="85"/>
      <c r="V4138" s="85"/>
      <c r="W4138" s="88"/>
    </row>
    <row r="4139" spans="6:25" s="81" customFormat="1" ht="11.25" outlineLevel="5" x14ac:dyDescent="0.2">
      <c r="F4139" s="82"/>
      <c r="G4139" s="83"/>
      <c r="H4139" s="21" t="str">
        <f t="shared" si="119"/>
        <v/>
      </c>
      <c r="I4139" s="84" t="s">
        <v>301</v>
      </c>
      <c r="J4139" s="215"/>
      <c r="L4139" s="85"/>
      <c r="M4139" s="216">
        <v>9</v>
      </c>
      <c r="N4139" s="244"/>
      <c r="O4139" s="85"/>
      <c r="P4139" s="86"/>
      <c r="Q4139" s="85"/>
      <c r="R4139" s="85"/>
      <c r="S4139" s="85"/>
      <c r="T4139" s="87" t="s">
        <v>14</v>
      </c>
      <c r="U4139" s="85"/>
      <c r="V4139" s="85"/>
      <c r="W4139" s="88"/>
    </row>
    <row r="4140" spans="6:25" s="205" customFormat="1" ht="12" outlineLevel="4" x14ac:dyDescent="0.2">
      <c r="F4140" s="72">
        <v>441</v>
      </c>
      <c r="G4140" s="73" t="s">
        <v>34</v>
      </c>
      <c r="H4140" s="74" t="s">
        <v>779</v>
      </c>
      <c r="I4140" s="75" t="s">
        <v>2711</v>
      </c>
      <c r="J4140" s="73" t="s">
        <v>15</v>
      </c>
      <c r="K4140" s="76">
        <v>6.99</v>
      </c>
      <c r="L4140" s="77">
        <v>0</v>
      </c>
      <c r="M4140" s="206">
        <v>6.99</v>
      </c>
      <c r="N4140" s="232"/>
      <c r="O4140" s="77">
        <f>M4140*N4140</f>
        <v>0</v>
      </c>
      <c r="P4140" s="79"/>
      <c r="Q4140" s="80">
        <f>M4140*P4140</f>
        <v>0</v>
      </c>
      <c r="R4140" s="79"/>
      <c r="S4140" s="80">
        <f>M4140*R4140</f>
        <v>0</v>
      </c>
      <c r="T4140" s="78">
        <v>15</v>
      </c>
      <c r="U4140" s="78">
        <f>O4140*(T4140/100)</f>
        <v>0</v>
      </c>
      <c r="V4140" s="78">
        <f>O4140+U4140</f>
        <v>0</v>
      </c>
      <c r="W4140" s="75"/>
      <c r="X4140" s="96" t="s">
        <v>1162</v>
      </c>
      <c r="Y4140" s="96">
        <v>1</v>
      </c>
    </row>
    <row r="4141" spans="6:25" s="71" customFormat="1" ht="56.25" outlineLevel="4" x14ac:dyDescent="0.2">
      <c r="F4141" s="207"/>
      <c r="G4141" s="208"/>
      <c r="H4141" s="19" t="s">
        <v>1053</v>
      </c>
      <c r="I4141" s="228" t="s">
        <v>3413</v>
      </c>
      <c r="J4141" s="221"/>
      <c r="K4141" s="221"/>
      <c r="L4141" s="221"/>
      <c r="M4141" s="221"/>
      <c r="N4141" s="245"/>
      <c r="O4141" s="231"/>
      <c r="P4141" s="209"/>
      <c r="Q4141" s="210"/>
      <c r="R4141" s="209"/>
      <c r="S4141" s="210"/>
      <c r="T4141" s="211"/>
      <c r="U4141" s="211"/>
      <c r="V4141" s="211"/>
      <c r="W4141" s="212"/>
      <c r="X4141" s="212"/>
      <c r="Y4141" s="212"/>
    </row>
    <row r="4142" spans="6:25" s="71" customFormat="1" ht="6" customHeight="1" outlineLevel="4" x14ac:dyDescent="0.2">
      <c r="F4142" s="207"/>
      <c r="G4142" s="208"/>
      <c r="H4142" s="20"/>
      <c r="I4142" s="212"/>
      <c r="J4142" s="208"/>
      <c r="K4142" s="213"/>
      <c r="L4142" s="214"/>
      <c r="M4142" s="213"/>
      <c r="N4142" s="241"/>
      <c r="O4142" s="214"/>
      <c r="P4142" s="209"/>
      <c r="Q4142" s="210"/>
      <c r="R4142" s="209"/>
      <c r="S4142" s="210"/>
      <c r="T4142" s="211"/>
      <c r="U4142" s="211"/>
      <c r="V4142" s="211"/>
      <c r="W4142" s="212"/>
      <c r="X4142" s="212"/>
      <c r="Y4142" s="212"/>
    </row>
    <row r="4143" spans="6:25" s="81" customFormat="1" ht="11.25" outlineLevel="5" x14ac:dyDescent="0.2">
      <c r="F4143" s="82"/>
      <c r="G4143" s="83"/>
      <c r="H4143" s="21" t="str">
        <f t="shared" ref="H4143:H4149" si="120">IF(AND(H4142&lt;&gt;"Výkaz výměr:",I4142=""),"Výkaz výměr:","")</f>
        <v>Výkaz výměr:</v>
      </c>
      <c r="I4143" s="84" t="s">
        <v>2509</v>
      </c>
      <c r="J4143" s="215"/>
      <c r="L4143" s="85"/>
      <c r="M4143" s="216">
        <v>0</v>
      </c>
      <c r="N4143" s="244"/>
      <c r="O4143" s="85"/>
      <c r="P4143" s="86"/>
      <c r="Q4143" s="85"/>
      <c r="R4143" s="85"/>
      <c r="S4143" s="85"/>
      <c r="T4143" s="87" t="s">
        <v>14</v>
      </c>
      <c r="U4143" s="85"/>
      <c r="V4143" s="85"/>
      <c r="W4143" s="88"/>
    </row>
    <row r="4144" spans="6:25" s="81" customFormat="1" ht="11.25" outlineLevel="5" x14ac:dyDescent="0.2">
      <c r="F4144" s="82"/>
      <c r="G4144" s="83"/>
      <c r="H4144" s="21" t="str">
        <f t="shared" si="120"/>
        <v/>
      </c>
      <c r="I4144" s="84" t="s">
        <v>2147</v>
      </c>
      <c r="J4144" s="215"/>
      <c r="L4144" s="85"/>
      <c r="M4144" s="216">
        <v>0</v>
      </c>
      <c r="N4144" s="244"/>
      <c r="O4144" s="85"/>
      <c r="P4144" s="86"/>
      <c r="Q4144" s="85"/>
      <c r="R4144" s="85"/>
      <c r="S4144" s="85"/>
      <c r="T4144" s="87" t="s">
        <v>14</v>
      </c>
      <c r="U4144" s="85"/>
      <c r="V4144" s="85"/>
      <c r="W4144" s="88"/>
    </row>
    <row r="4145" spans="6:25" s="81" customFormat="1" ht="11.25" outlineLevel="5" x14ac:dyDescent="0.2">
      <c r="F4145" s="82"/>
      <c r="G4145" s="83"/>
      <c r="H4145" s="21" t="str">
        <f t="shared" si="120"/>
        <v/>
      </c>
      <c r="I4145" s="84" t="s">
        <v>40</v>
      </c>
      <c r="J4145" s="215"/>
      <c r="L4145" s="85"/>
      <c r="M4145" s="216">
        <v>0.5</v>
      </c>
      <c r="N4145" s="244"/>
      <c r="O4145" s="85"/>
      <c r="P4145" s="86"/>
      <c r="Q4145" s="85"/>
      <c r="R4145" s="85"/>
      <c r="S4145" s="85"/>
      <c r="T4145" s="87" t="s">
        <v>14</v>
      </c>
      <c r="U4145" s="85"/>
      <c r="V4145" s="85"/>
      <c r="W4145" s="88"/>
    </row>
    <row r="4146" spans="6:25" s="81" customFormat="1" ht="11.25" outlineLevel="5" x14ac:dyDescent="0.2">
      <c r="F4146" s="82"/>
      <c r="G4146" s="83"/>
      <c r="H4146" s="21" t="str">
        <f t="shared" si="120"/>
        <v/>
      </c>
      <c r="I4146" s="84" t="s">
        <v>2068</v>
      </c>
      <c r="J4146" s="215"/>
      <c r="L4146" s="85"/>
      <c r="M4146" s="216">
        <v>0</v>
      </c>
      <c r="N4146" s="244"/>
      <c r="O4146" s="85"/>
      <c r="P4146" s="86"/>
      <c r="Q4146" s="85"/>
      <c r="R4146" s="85"/>
      <c r="S4146" s="85"/>
      <c r="T4146" s="87" t="s">
        <v>14</v>
      </c>
      <c r="U4146" s="85"/>
      <c r="V4146" s="85"/>
      <c r="W4146" s="88"/>
    </row>
    <row r="4147" spans="6:25" s="81" customFormat="1" ht="11.25" outlineLevel="5" x14ac:dyDescent="0.2">
      <c r="F4147" s="82"/>
      <c r="G4147" s="83"/>
      <c r="H4147" s="21" t="str">
        <f t="shared" si="120"/>
        <v/>
      </c>
      <c r="I4147" s="84" t="s">
        <v>337</v>
      </c>
      <c r="J4147" s="215"/>
      <c r="L4147" s="85"/>
      <c r="M4147" s="216">
        <v>1.98</v>
      </c>
      <c r="N4147" s="244"/>
      <c r="O4147" s="85"/>
      <c r="P4147" s="86"/>
      <c r="Q4147" s="85"/>
      <c r="R4147" s="85"/>
      <c r="S4147" s="85"/>
      <c r="T4147" s="87" t="s">
        <v>14</v>
      </c>
      <c r="U4147" s="85"/>
      <c r="V4147" s="85"/>
      <c r="W4147" s="88"/>
    </row>
    <row r="4148" spans="6:25" s="81" customFormat="1" ht="11.25" outlineLevel="5" x14ac:dyDescent="0.2">
      <c r="F4148" s="82"/>
      <c r="G4148" s="83"/>
      <c r="H4148" s="21" t="str">
        <f t="shared" si="120"/>
        <v/>
      </c>
      <c r="I4148" s="84" t="s">
        <v>2285</v>
      </c>
      <c r="J4148" s="215"/>
      <c r="L4148" s="85"/>
      <c r="M4148" s="216">
        <v>0</v>
      </c>
      <c r="N4148" s="244"/>
      <c r="O4148" s="85"/>
      <c r="P4148" s="86"/>
      <c r="Q4148" s="85"/>
      <c r="R4148" s="85"/>
      <c r="S4148" s="85"/>
      <c r="T4148" s="87" t="s">
        <v>14</v>
      </c>
      <c r="U4148" s="85"/>
      <c r="V4148" s="85"/>
      <c r="W4148" s="88"/>
    </row>
    <row r="4149" spans="6:25" s="81" customFormat="1" ht="11.25" outlineLevel="5" x14ac:dyDescent="0.2">
      <c r="F4149" s="82"/>
      <c r="G4149" s="83"/>
      <c r="H4149" s="21" t="str">
        <f t="shared" si="120"/>
        <v/>
      </c>
      <c r="I4149" s="84" t="s">
        <v>509</v>
      </c>
      <c r="J4149" s="215"/>
      <c r="L4149" s="85"/>
      <c r="M4149" s="216">
        <v>4.51</v>
      </c>
      <c r="N4149" s="244"/>
      <c r="O4149" s="85"/>
      <c r="P4149" s="86"/>
      <c r="Q4149" s="85"/>
      <c r="R4149" s="85"/>
      <c r="S4149" s="85"/>
      <c r="T4149" s="87" t="s">
        <v>14</v>
      </c>
      <c r="U4149" s="85"/>
      <c r="V4149" s="85"/>
      <c r="W4149" s="88"/>
    </row>
    <row r="4150" spans="6:25" s="205" customFormat="1" ht="12" outlineLevel="4" x14ac:dyDescent="0.2">
      <c r="F4150" s="72">
        <v>442</v>
      </c>
      <c r="G4150" s="73" t="s">
        <v>34</v>
      </c>
      <c r="H4150" s="74" t="s">
        <v>898</v>
      </c>
      <c r="I4150" s="75" t="s">
        <v>2938</v>
      </c>
      <c r="J4150" s="73" t="s">
        <v>16</v>
      </c>
      <c r="K4150" s="76">
        <v>0.79623999999999995</v>
      </c>
      <c r="L4150" s="77">
        <v>0</v>
      </c>
      <c r="M4150" s="206">
        <v>0.79623999999999995</v>
      </c>
      <c r="N4150" s="232"/>
      <c r="O4150" s="77">
        <f>M4150*N4150</f>
        <v>0</v>
      </c>
      <c r="P4150" s="79"/>
      <c r="Q4150" s="80">
        <f>M4150*P4150</f>
        <v>0</v>
      </c>
      <c r="R4150" s="79"/>
      <c r="S4150" s="80">
        <f>M4150*R4150</f>
        <v>0</v>
      </c>
      <c r="T4150" s="78">
        <v>15</v>
      </c>
      <c r="U4150" s="78">
        <f>O4150*(T4150/100)</f>
        <v>0</v>
      </c>
      <c r="V4150" s="78">
        <f>O4150+U4150</f>
        <v>0</v>
      </c>
      <c r="W4150" s="75" t="s">
        <v>1942</v>
      </c>
      <c r="X4150" s="96" t="s">
        <v>1162</v>
      </c>
      <c r="Y4150" s="96">
        <v>1</v>
      </c>
    </row>
    <row r="4151" spans="6:25" s="71" customFormat="1" ht="56.25" outlineLevel="4" x14ac:dyDescent="0.2">
      <c r="F4151" s="207"/>
      <c r="G4151" s="208"/>
      <c r="H4151" s="19" t="s">
        <v>1053</v>
      </c>
      <c r="I4151" s="228" t="s">
        <v>3582</v>
      </c>
      <c r="J4151" s="221"/>
      <c r="K4151" s="221"/>
      <c r="L4151" s="221"/>
      <c r="M4151" s="221"/>
      <c r="N4151" s="245"/>
      <c r="O4151" s="231"/>
      <c r="P4151" s="209"/>
      <c r="Q4151" s="210"/>
      <c r="R4151" s="209"/>
      <c r="S4151" s="210"/>
      <c r="T4151" s="211"/>
      <c r="U4151" s="211"/>
      <c r="V4151" s="211"/>
      <c r="W4151" s="212"/>
      <c r="X4151" s="212"/>
      <c r="Y4151" s="212"/>
    </row>
    <row r="4152" spans="6:25" s="71" customFormat="1" ht="6" customHeight="1" outlineLevel="4" x14ac:dyDescent="0.2">
      <c r="F4152" s="207"/>
      <c r="G4152" s="208"/>
      <c r="H4152" s="20"/>
      <c r="I4152" s="212"/>
      <c r="J4152" s="208"/>
      <c r="K4152" s="213"/>
      <c r="L4152" s="214"/>
      <c r="M4152" s="213"/>
      <c r="N4152" s="241"/>
      <c r="O4152" s="214"/>
      <c r="P4152" s="209"/>
      <c r="Q4152" s="210"/>
      <c r="R4152" s="209"/>
      <c r="S4152" s="210"/>
      <c r="T4152" s="211"/>
      <c r="U4152" s="211"/>
      <c r="V4152" s="211"/>
      <c r="W4152" s="212"/>
      <c r="X4152" s="212"/>
      <c r="Y4152" s="212"/>
    </row>
    <row r="4153" spans="6:25" s="205" customFormat="1" ht="12" outlineLevel="4" x14ac:dyDescent="0.2">
      <c r="F4153" s="72">
        <v>443</v>
      </c>
      <c r="G4153" s="73" t="s">
        <v>34</v>
      </c>
      <c r="H4153" s="74" t="s">
        <v>899</v>
      </c>
      <c r="I4153" s="75" t="s">
        <v>2897</v>
      </c>
      <c r="J4153" s="73" t="s">
        <v>16</v>
      </c>
      <c r="K4153" s="76">
        <v>0.79623999999999995</v>
      </c>
      <c r="L4153" s="77">
        <v>0</v>
      </c>
      <c r="M4153" s="206">
        <v>0.79623999999999995</v>
      </c>
      <c r="N4153" s="232"/>
      <c r="O4153" s="77">
        <f>M4153*N4153</f>
        <v>0</v>
      </c>
      <c r="P4153" s="79"/>
      <c r="Q4153" s="80">
        <f>M4153*P4153</f>
        <v>0</v>
      </c>
      <c r="R4153" s="79"/>
      <c r="S4153" s="80">
        <f>M4153*R4153</f>
        <v>0</v>
      </c>
      <c r="T4153" s="78">
        <v>15</v>
      </c>
      <c r="U4153" s="78">
        <f>O4153*(T4153/100)</f>
        <v>0</v>
      </c>
      <c r="V4153" s="78">
        <f>O4153+U4153</f>
        <v>0</v>
      </c>
      <c r="W4153" s="75" t="s">
        <v>1942</v>
      </c>
      <c r="X4153" s="96" t="s">
        <v>1162</v>
      </c>
      <c r="Y4153" s="96">
        <v>1</v>
      </c>
    </row>
    <row r="4154" spans="6:25" s="71" customFormat="1" ht="56.25" outlineLevel="4" x14ac:dyDescent="0.2">
      <c r="F4154" s="207"/>
      <c r="G4154" s="208"/>
      <c r="H4154" s="19" t="s">
        <v>1053</v>
      </c>
      <c r="I4154" s="228" t="s">
        <v>3611</v>
      </c>
      <c r="J4154" s="221"/>
      <c r="K4154" s="221"/>
      <c r="L4154" s="221"/>
      <c r="M4154" s="221"/>
      <c r="N4154" s="245"/>
      <c r="O4154" s="231"/>
      <c r="P4154" s="209"/>
      <c r="Q4154" s="210"/>
      <c r="R4154" s="209"/>
      <c r="S4154" s="210"/>
      <c r="T4154" s="211"/>
      <c r="U4154" s="211"/>
      <c r="V4154" s="211"/>
      <c r="W4154" s="212"/>
      <c r="X4154" s="212"/>
      <c r="Y4154" s="212"/>
    </row>
    <row r="4155" spans="6:25" s="71" customFormat="1" ht="6" customHeight="1" outlineLevel="4" x14ac:dyDescent="0.2">
      <c r="F4155" s="207"/>
      <c r="G4155" s="208"/>
      <c r="H4155" s="20"/>
      <c r="I4155" s="212"/>
      <c r="J4155" s="208"/>
      <c r="K4155" s="213"/>
      <c r="L4155" s="214"/>
      <c r="M4155" s="213"/>
      <c r="N4155" s="241"/>
      <c r="O4155" s="214"/>
      <c r="P4155" s="209"/>
      <c r="Q4155" s="210"/>
      <c r="R4155" s="209"/>
      <c r="S4155" s="210"/>
      <c r="T4155" s="211"/>
      <c r="U4155" s="211"/>
      <c r="V4155" s="211"/>
      <c r="W4155" s="212"/>
      <c r="X4155" s="212"/>
      <c r="Y4155" s="212"/>
    </row>
    <row r="4156" spans="6:25" s="6" customFormat="1" ht="12.75" customHeight="1" outlineLevel="4" x14ac:dyDescent="0.2">
      <c r="F4156" s="7"/>
      <c r="G4156" s="8"/>
      <c r="H4156" s="8"/>
      <c r="I4156" s="217"/>
      <c r="J4156" s="218"/>
      <c r="K4156" s="219"/>
      <c r="L4156" s="220"/>
      <c r="M4156" s="219"/>
      <c r="N4156" s="242"/>
      <c r="O4156" s="11"/>
      <c r="P4156" s="12"/>
      <c r="Q4156" s="11"/>
      <c r="R4156" s="11"/>
      <c r="S4156" s="11"/>
      <c r="T4156" s="5" t="s">
        <v>14</v>
      </c>
      <c r="U4156" s="11"/>
      <c r="V4156" s="11"/>
      <c r="W4156" s="11"/>
    </row>
    <row r="4157" spans="6:25" s="60" customFormat="1" ht="16.5" customHeight="1" outlineLevel="3" x14ac:dyDescent="0.2">
      <c r="F4157" s="61"/>
      <c r="G4157" s="62"/>
      <c r="H4157" s="63"/>
      <c r="I4157" s="227" t="s">
        <v>3708</v>
      </c>
      <c r="J4157" s="62"/>
      <c r="K4157" s="64"/>
      <c r="L4157" s="65"/>
      <c r="M4157" s="64"/>
      <c r="N4157" s="239"/>
      <c r="O4157" s="65">
        <f>SUBTOTAL(9,O4158:O4169)</f>
        <v>0</v>
      </c>
      <c r="P4157" s="67"/>
      <c r="Q4157" s="68">
        <f>SUBTOTAL(9,Q4158:Q4169)</f>
        <v>1.1599999999999999E-2</v>
      </c>
      <c r="R4157" s="65"/>
      <c r="S4157" s="68">
        <f>SUBTOTAL(9,S4158:S4169)</f>
        <v>0</v>
      </c>
      <c r="T4157" s="69" t="s">
        <v>14</v>
      </c>
      <c r="U4157" s="66">
        <f>SUBTOTAL(9,U4158:U4169)</f>
        <v>0</v>
      </c>
      <c r="V4157" s="66">
        <f>SUBTOTAL(9,V4158:V4169)</f>
        <v>0</v>
      </c>
      <c r="W4157" s="70"/>
      <c r="Y4157" s="66">
        <f>SUBTOTAL(9,Y4158:Y4169)</f>
        <v>2</v>
      </c>
    </row>
    <row r="4158" spans="6:25" s="205" customFormat="1" ht="12" outlineLevel="4" x14ac:dyDescent="0.2">
      <c r="F4158" s="72">
        <v>444</v>
      </c>
      <c r="G4158" s="73" t="s">
        <v>32</v>
      </c>
      <c r="H4158" s="74" t="s">
        <v>726</v>
      </c>
      <c r="I4158" s="75" t="s">
        <v>2505</v>
      </c>
      <c r="J4158" s="73" t="s">
        <v>116</v>
      </c>
      <c r="K4158" s="76">
        <v>2</v>
      </c>
      <c r="L4158" s="77">
        <v>0</v>
      </c>
      <c r="M4158" s="206">
        <v>2</v>
      </c>
      <c r="N4158" s="232"/>
      <c r="O4158" s="77">
        <f>M4158*N4158</f>
        <v>0</v>
      </c>
      <c r="P4158" s="79"/>
      <c r="Q4158" s="80">
        <f>M4158*P4158</f>
        <v>0</v>
      </c>
      <c r="R4158" s="79"/>
      <c r="S4158" s="80">
        <f>M4158*R4158</f>
        <v>0</v>
      </c>
      <c r="T4158" s="78">
        <v>15</v>
      </c>
      <c r="U4158" s="78">
        <f>O4158*(T4158/100)</f>
        <v>0</v>
      </c>
      <c r="V4158" s="78">
        <f>O4158+U4158</f>
        <v>0</v>
      </c>
      <c r="W4158" s="75"/>
      <c r="X4158" s="96" t="s">
        <v>1162</v>
      </c>
      <c r="Y4158" s="96">
        <v>1</v>
      </c>
    </row>
    <row r="4159" spans="6:25" s="71" customFormat="1" ht="45" outlineLevel="4" x14ac:dyDescent="0.2">
      <c r="F4159" s="207"/>
      <c r="G4159" s="208"/>
      <c r="H4159" s="19" t="s">
        <v>1053</v>
      </c>
      <c r="I4159" s="228" t="s">
        <v>3131</v>
      </c>
      <c r="J4159" s="221"/>
      <c r="K4159" s="221"/>
      <c r="L4159" s="221"/>
      <c r="M4159" s="221"/>
      <c r="N4159" s="245"/>
      <c r="O4159" s="231"/>
      <c r="P4159" s="209"/>
      <c r="Q4159" s="210"/>
      <c r="R4159" s="209"/>
      <c r="S4159" s="210"/>
      <c r="T4159" s="211"/>
      <c r="U4159" s="211"/>
      <c r="V4159" s="211"/>
      <c r="W4159" s="212"/>
      <c r="X4159" s="212"/>
      <c r="Y4159" s="212"/>
    </row>
    <row r="4160" spans="6:25" s="71" customFormat="1" ht="6" customHeight="1" outlineLevel="4" x14ac:dyDescent="0.2">
      <c r="F4160" s="207"/>
      <c r="G4160" s="208"/>
      <c r="H4160" s="20"/>
      <c r="I4160" s="212"/>
      <c r="J4160" s="208"/>
      <c r="K4160" s="213"/>
      <c r="L4160" s="214"/>
      <c r="M4160" s="213"/>
      <c r="N4160" s="241"/>
      <c r="O4160" s="214"/>
      <c r="P4160" s="209"/>
      <c r="Q4160" s="210"/>
      <c r="R4160" s="209"/>
      <c r="S4160" s="210"/>
      <c r="T4160" s="211"/>
      <c r="U4160" s="211"/>
      <c r="V4160" s="211"/>
      <c r="W4160" s="212"/>
      <c r="X4160" s="212"/>
      <c r="Y4160" s="212"/>
    </row>
    <row r="4161" spans="6:25" s="81" customFormat="1" ht="11.25" outlineLevel="5" x14ac:dyDescent="0.2">
      <c r="F4161" s="82"/>
      <c r="G4161" s="83"/>
      <c r="H4161" s="21" t="str">
        <f>IF(AND(H4160&lt;&gt;"Výkaz výměr:",I4160=""),"Výkaz výměr:","")</f>
        <v>Výkaz výměr:</v>
      </c>
      <c r="I4161" s="84" t="s">
        <v>2509</v>
      </c>
      <c r="J4161" s="215"/>
      <c r="L4161" s="85"/>
      <c r="M4161" s="216">
        <v>0</v>
      </c>
      <c r="N4161" s="244"/>
      <c r="O4161" s="85"/>
      <c r="P4161" s="86"/>
      <c r="Q4161" s="85"/>
      <c r="R4161" s="85"/>
      <c r="S4161" s="85"/>
      <c r="T4161" s="87" t="s">
        <v>14</v>
      </c>
      <c r="U4161" s="85"/>
      <c r="V4161" s="85"/>
      <c r="W4161" s="88"/>
    </row>
    <row r="4162" spans="6:25" s="81" customFormat="1" ht="11.25" outlineLevel="5" x14ac:dyDescent="0.2">
      <c r="F4162" s="82"/>
      <c r="G4162" s="83"/>
      <c r="H4162" s="21" t="str">
        <f>IF(AND(H4161&lt;&gt;"Výkaz výměr:",I4161=""),"Výkaz výměr:","")</f>
        <v/>
      </c>
      <c r="I4162" s="84" t="s">
        <v>2186</v>
      </c>
      <c r="J4162" s="215"/>
      <c r="L4162" s="85"/>
      <c r="M4162" s="216">
        <v>0</v>
      </c>
      <c r="N4162" s="244"/>
      <c r="O4162" s="85"/>
      <c r="P4162" s="86"/>
      <c r="Q4162" s="85"/>
      <c r="R4162" s="85"/>
      <c r="S4162" s="85"/>
      <c r="T4162" s="87" t="s">
        <v>14</v>
      </c>
      <c r="U4162" s="85"/>
      <c r="V4162" s="85"/>
      <c r="W4162" s="88"/>
    </row>
    <row r="4163" spans="6:25" s="81" customFormat="1" ht="11.25" outlineLevel="5" x14ac:dyDescent="0.2">
      <c r="F4163" s="82"/>
      <c r="G4163" s="83"/>
      <c r="H4163" s="21" t="str">
        <f>IF(AND(H4162&lt;&gt;"Výkaz výměr:",I4162=""),"Výkaz výměr:","")</f>
        <v/>
      </c>
      <c r="I4163" s="84" t="s">
        <v>3</v>
      </c>
      <c r="J4163" s="215"/>
      <c r="L4163" s="85"/>
      <c r="M4163" s="216">
        <v>2</v>
      </c>
      <c r="N4163" s="244"/>
      <c r="O4163" s="85"/>
      <c r="P4163" s="86"/>
      <c r="Q4163" s="85"/>
      <c r="R4163" s="85"/>
      <c r="S4163" s="85"/>
      <c r="T4163" s="87" t="s">
        <v>14</v>
      </c>
      <c r="U4163" s="85"/>
      <c r="V4163" s="85"/>
      <c r="W4163" s="88"/>
    </row>
    <row r="4164" spans="6:25" s="205" customFormat="1" ht="12" outlineLevel="4" x14ac:dyDescent="0.2">
      <c r="F4164" s="72">
        <v>445</v>
      </c>
      <c r="G4164" s="73" t="s">
        <v>32</v>
      </c>
      <c r="H4164" s="74" t="s">
        <v>383</v>
      </c>
      <c r="I4164" s="75" t="s">
        <v>2493</v>
      </c>
      <c r="J4164" s="73" t="s">
        <v>116</v>
      </c>
      <c r="K4164" s="76">
        <v>2</v>
      </c>
      <c r="L4164" s="77">
        <v>0</v>
      </c>
      <c r="M4164" s="206">
        <v>2</v>
      </c>
      <c r="N4164" s="232"/>
      <c r="O4164" s="77">
        <f>M4164*N4164</f>
        <v>0</v>
      </c>
      <c r="P4164" s="79">
        <v>5.7999999999999996E-3</v>
      </c>
      <c r="Q4164" s="80">
        <f>M4164*P4164</f>
        <v>1.1599999999999999E-2</v>
      </c>
      <c r="R4164" s="79"/>
      <c r="S4164" s="80">
        <f>M4164*R4164</f>
        <v>0</v>
      </c>
      <c r="T4164" s="78">
        <v>15</v>
      </c>
      <c r="U4164" s="78">
        <f>O4164*(T4164/100)</f>
        <v>0</v>
      </c>
      <c r="V4164" s="78">
        <f>O4164+U4164</f>
        <v>0</v>
      </c>
      <c r="W4164" s="75"/>
      <c r="X4164" s="96" t="s">
        <v>1261</v>
      </c>
      <c r="Y4164" s="96">
        <v>1</v>
      </c>
    </row>
    <row r="4165" spans="6:25" s="71" customFormat="1" ht="12" outlineLevel="4" x14ac:dyDescent="0.2">
      <c r="F4165" s="207"/>
      <c r="G4165" s="208"/>
      <c r="H4165" s="19" t="s">
        <v>1053</v>
      </c>
      <c r="I4165" s="228" t="s">
        <v>2916</v>
      </c>
      <c r="J4165" s="221"/>
      <c r="K4165" s="221"/>
      <c r="L4165" s="221"/>
      <c r="M4165" s="221"/>
      <c r="N4165" s="245"/>
      <c r="O4165" s="231"/>
      <c r="P4165" s="209"/>
      <c r="Q4165" s="210"/>
      <c r="R4165" s="209"/>
      <c r="S4165" s="210"/>
      <c r="T4165" s="211"/>
      <c r="U4165" s="211"/>
      <c r="V4165" s="211"/>
      <c r="W4165" s="212"/>
      <c r="X4165" s="212"/>
      <c r="Y4165" s="212"/>
    </row>
    <row r="4166" spans="6:25" s="71" customFormat="1" ht="6" customHeight="1" outlineLevel="4" x14ac:dyDescent="0.2">
      <c r="F4166" s="207"/>
      <c r="G4166" s="208"/>
      <c r="H4166" s="20"/>
      <c r="I4166" s="212"/>
      <c r="J4166" s="208"/>
      <c r="K4166" s="213"/>
      <c r="L4166" s="214"/>
      <c r="M4166" s="213"/>
      <c r="N4166" s="241"/>
      <c r="O4166" s="214"/>
      <c r="P4166" s="209"/>
      <c r="Q4166" s="210"/>
      <c r="R4166" s="209"/>
      <c r="S4166" s="210"/>
      <c r="T4166" s="211"/>
      <c r="U4166" s="211"/>
      <c r="V4166" s="211"/>
      <c r="W4166" s="212"/>
      <c r="X4166" s="212"/>
      <c r="Y4166" s="212"/>
    </row>
    <row r="4167" spans="6:25" s="81" customFormat="1" ht="11.25" outlineLevel="5" x14ac:dyDescent="0.2">
      <c r="F4167" s="82"/>
      <c r="G4167" s="83"/>
      <c r="H4167" s="21" t="str">
        <f>IF(AND(H4166&lt;&gt;"Výkaz výměr:",I4166=""),"Výkaz výměr:","")</f>
        <v>Výkaz výměr:</v>
      </c>
      <c r="I4167" s="84" t="s">
        <v>2844</v>
      </c>
      <c r="J4167" s="215"/>
      <c r="L4167" s="85"/>
      <c r="M4167" s="216">
        <v>0</v>
      </c>
      <c r="N4167" s="244"/>
      <c r="O4167" s="85"/>
      <c r="P4167" s="86"/>
      <c r="Q4167" s="85"/>
      <c r="R4167" s="85"/>
      <c r="S4167" s="85"/>
      <c r="T4167" s="87" t="s">
        <v>14</v>
      </c>
      <c r="U4167" s="85"/>
      <c r="V4167" s="85"/>
      <c r="W4167" s="88"/>
    </row>
    <row r="4168" spans="6:25" s="81" customFormat="1" ht="11.25" outlineLevel="5" x14ac:dyDescent="0.2">
      <c r="F4168" s="82"/>
      <c r="G4168" s="83"/>
      <c r="H4168" s="21" t="str">
        <f>IF(AND(H4167&lt;&gt;"Výkaz výměr:",I4167=""),"Výkaz výměr:","")</f>
        <v/>
      </c>
      <c r="I4168" s="84" t="s">
        <v>3</v>
      </c>
      <c r="J4168" s="215"/>
      <c r="L4168" s="85"/>
      <c r="M4168" s="216">
        <v>2</v>
      </c>
      <c r="N4168" s="244"/>
      <c r="O4168" s="85"/>
      <c r="P4168" s="86"/>
      <c r="Q4168" s="85"/>
      <c r="R4168" s="85"/>
      <c r="S4168" s="85"/>
      <c r="T4168" s="87" t="s">
        <v>14</v>
      </c>
      <c r="U4168" s="85"/>
      <c r="V4168" s="85"/>
      <c r="W4168" s="88"/>
    </row>
    <row r="4169" spans="6:25" s="6" customFormat="1" ht="12.75" customHeight="1" outlineLevel="4" x14ac:dyDescent="0.2">
      <c r="F4169" s="7"/>
      <c r="G4169" s="8"/>
      <c r="H4169" s="8"/>
      <c r="I4169" s="217"/>
      <c r="J4169" s="218"/>
      <c r="K4169" s="219"/>
      <c r="L4169" s="220"/>
      <c r="M4169" s="219"/>
      <c r="N4169" s="242"/>
      <c r="O4169" s="11"/>
      <c r="P4169" s="12"/>
      <c r="Q4169" s="11"/>
      <c r="R4169" s="11"/>
      <c r="S4169" s="11"/>
      <c r="T4169" s="5" t="s">
        <v>14</v>
      </c>
      <c r="U4169" s="11"/>
      <c r="V4169" s="11"/>
      <c r="W4169" s="11"/>
    </row>
    <row r="4170" spans="6:25" s="6" customFormat="1" ht="12.75" customHeight="1" outlineLevel="3" x14ac:dyDescent="0.2">
      <c r="F4170" s="7"/>
      <c r="G4170" s="8"/>
      <c r="H4170" s="8"/>
      <c r="I4170" s="9"/>
      <c r="J4170" s="8"/>
      <c r="K4170" s="10"/>
      <c r="L4170" s="11"/>
      <c r="M4170" s="10"/>
      <c r="N4170" s="242"/>
      <c r="O4170" s="11"/>
      <c r="P4170" s="12"/>
      <c r="Q4170" s="11"/>
      <c r="R4170" s="11"/>
      <c r="S4170" s="11"/>
      <c r="T4170" s="5" t="s">
        <v>14</v>
      </c>
      <c r="U4170" s="11"/>
      <c r="V4170" s="11"/>
      <c r="W4170" s="11"/>
    </row>
    <row r="4171" spans="6:25" s="49" customFormat="1" ht="18.75" customHeight="1" outlineLevel="2" x14ac:dyDescent="0.2">
      <c r="F4171" s="50"/>
      <c r="G4171" s="51"/>
      <c r="H4171" s="52"/>
      <c r="I4171" s="226" t="s">
        <v>3709</v>
      </c>
      <c r="J4171" s="51"/>
      <c r="K4171" s="53"/>
      <c r="L4171" s="54"/>
      <c r="M4171" s="53"/>
      <c r="N4171" s="238"/>
      <c r="O4171" s="54">
        <f>SUBTOTAL(9,O4172:O4346)</f>
        <v>0</v>
      </c>
      <c r="P4171" s="56"/>
      <c r="Q4171" s="57">
        <f>SUBTOTAL(9,Q4172:Q4346)</f>
        <v>3.2855006637499997</v>
      </c>
      <c r="R4171" s="54"/>
      <c r="S4171" s="57">
        <f>SUBTOTAL(9,S4172:S4346)</f>
        <v>0</v>
      </c>
      <c r="T4171" s="58" t="s">
        <v>14</v>
      </c>
      <c r="U4171" s="55">
        <f>SUBTOTAL(9,U4172:U4346)</f>
        <v>0</v>
      </c>
      <c r="V4171" s="55">
        <f>SUBTOTAL(9,V4172:V4346)</f>
        <v>0</v>
      </c>
      <c r="W4171" s="59"/>
      <c r="Y4171" s="55">
        <f>SUBTOTAL(9,Y4172:Y4346)</f>
        <v>26</v>
      </c>
    </row>
    <row r="4172" spans="6:25" s="60" customFormat="1" ht="16.5" customHeight="1" outlineLevel="3" x14ac:dyDescent="0.2">
      <c r="F4172" s="61"/>
      <c r="G4172" s="62"/>
      <c r="H4172" s="63"/>
      <c r="I4172" s="227" t="s">
        <v>3681</v>
      </c>
      <c r="J4172" s="62"/>
      <c r="K4172" s="64"/>
      <c r="L4172" s="65"/>
      <c r="M4172" s="64"/>
      <c r="N4172" s="239"/>
      <c r="O4172" s="65">
        <f>SUBTOTAL(9,O4173:O4345)</f>
        <v>0</v>
      </c>
      <c r="P4172" s="67"/>
      <c r="Q4172" s="68">
        <f>SUBTOTAL(9,Q4173:Q4345)</f>
        <v>3.2855006637499997</v>
      </c>
      <c r="R4172" s="65"/>
      <c r="S4172" s="68">
        <f>SUBTOTAL(9,S4173:S4345)</f>
        <v>0</v>
      </c>
      <c r="T4172" s="69" t="s">
        <v>14</v>
      </c>
      <c r="U4172" s="66">
        <f>SUBTOTAL(9,U4173:U4345)</f>
        <v>0</v>
      </c>
      <c r="V4172" s="66">
        <f>SUBTOTAL(9,V4173:V4345)</f>
        <v>0</v>
      </c>
      <c r="W4172" s="70"/>
      <c r="Y4172" s="66">
        <f>SUBTOTAL(9,Y4173:Y4345)</f>
        <v>26</v>
      </c>
    </row>
    <row r="4173" spans="6:25" s="205" customFormat="1" ht="12" outlineLevel="4" x14ac:dyDescent="0.2">
      <c r="F4173" s="72">
        <v>446</v>
      </c>
      <c r="G4173" s="73" t="s">
        <v>34</v>
      </c>
      <c r="H4173" s="74" t="s">
        <v>736</v>
      </c>
      <c r="I4173" s="75" t="s">
        <v>2708</v>
      </c>
      <c r="J4173" s="73" t="s">
        <v>38</v>
      </c>
      <c r="K4173" s="76">
        <v>2.4599999999999995</v>
      </c>
      <c r="L4173" s="77">
        <v>0</v>
      </c>
      <c r="M4173" s="206">
        <v>2.4599999999999995</v>
      </c>
      <c r="N4173" s="232"/>
      <c r="O4173" s="77">
        <f>M4173*N4173</f>
        <v>0</v>
      </c>
      <c r="P4173" s="79">
        <v>5.8199999999999997E-3</v>
      </c>
      <c r="Q4173" s="80">
        <f>M4173*P4173</f>
        <v>1.4317199999999997E-2</v>
      </c>
      <c r="R4173" s="79"/>
      <c r="S4173" s="80">
        <f>M4173*R4173</f>
        <v>0</v>
      </c>
      <c r="T4173" s="78">
        <v>15</v>
      </c>
      <c r="U4173" s="78">
        <f>O4173*(T4173/100)</f>
        <v>0</v>
      </c>
      <c r="V4173" s="78">
        <f>O4173+U4173</f>
        <v>0</v>
      </c>
      <c r="W4173" s="75"/>
      <c r="X4173" s="96" t="s">
        <v>1162</v>
      </c>
      <c r="Y4173" s="96">
        <v>1</v>
      </c>
    </row>
    <row r="4174" spans="6:25" s="71" customFormat="1" ht="45" outlineLevel="4" x14ac:dyDescent="0.2">
      <c r="F4174" s="207"/>
      <c r="G4174" s="208"/>
      <c r="H4174" s="19" t="s">
        <v>1053</v>
      </c>
      <c r="I4174" s="228" t="s">
        <v>3564</v>
      </c>
      <c r="J4174" s="221"/>
      <c r="K4174" s="221"/>
      <c r="L4174" s="221"/>
      <c r="M4174" s="221"/>
      <c r="N4174" s="245"/>
      <c r="O4174" s="231"/>
      <c r="P4174" s="209"/>
      <c r="Q4174" s="210"/>
      <c r="R4174" s="209"/>
      <c r="S4174" s="210"/>
      <c r="T4174" s="211"/>
      <c r="U4174" s="211"/>
      <c r="V4174" s="211"/>
      <c r="W4174" s="212"/>
      <c r="X4174" s="212"/>
      <c r="Y4174" s="212"/>
    </row>
    <row r="4175" spans="6:25" s="71" customFormat="1" ht="6" customHeight="1" outlineLevel="4" x14ac:dyDescent="0.2">
      <c r="F4175" s="207"/>
      <c r="G4175" s="208"/>
      <c r="H4175" s="20"/>
      <c r="I4175" s="212"/>
      <c r="J4175" s="208"/>
      <c r="K4175" s="213"/>
      <c r="L4175" s="214"/>
      <c r="M4175" s="213"/>
      <c r="N4175" s="241"/>
      <c r="O4175" s="214"/>
      <c r="P4175" s="209"/>
      <c r="Q4175" s="210"/>
      <c r="R4175" s="209"/>
      <c r="S4175" s="210"/>
      <c r="T4175" s="211"/>
      <c r="U4175" s="211"/>
      <c r="V4175" s="211"/>
      <c r="W4175" s="212"/>
      <c r="X4175" s="212"/>
      <c r="Y4175" s="212"/>
    </row>
    <row r="4176" spans="6:25" s="81" customFormat="1" ht="11.25" outlineLevel="5" x14ac:dyDescent="0.2">
      <c r="F4176" s="82"/>
      <c r="G4176" s="83"/>
      <c r="H4176" s="21" t="str">
        <f>IF(AND(H4175&lt;&gt;"Výkaz výměr:",I4175=""),"Výkaz výměr:","")</f>
        <v>Výkaz výměr:</v>
      </c>
      <c r="I4176" s="84" t="s">
        <v>2479</v>
      </c>
      <c r="J4176" s="215"/>
      <c r="L4176" s="85"/>
      <c r="M4176" s="216">
        <v>0</v>
      </c>
      <c r="N4176" s="244"/>
      <c r="O4176" s="85"/>
      <c r="P4176" s="86"/>
      <c r="Q4176" s="85"/>
      <c r="R4176" s="85"/>
      <c r="S4176" s="85"/>
      <c r="T4176" s="87" t="s">
        <v>14</v>
      </c>
      <c r="U4176" s="85"/>
      <c r="V4176" s="85"/>
      <c r="W4176" s="88"/>
    </row>
    <row r="4177" spans="6:25" s="81" customFormat="1" ht="11.25" outlineLevel="5" x14ac:dyDescent="0.2">
      <c r="F4177" s="82"/>
      <c r="G4177" s="83"/>
      <c r="H4177" s="21" t="str">
        <f>IF(AND(H4176&lt;&gt;"Výkaz výměr:",I4176=""),"Výkaz výměr:","")</f>
        <v/>
      </c>
      <c r="I4177" s="84" t="s">
        <v>1342</v>
      </c>
      <c r="J4177" s="215"/>
      <c r="L4177" s="85"/>
      <c r="M4177" s="216">
        <v>2.4599999999999995</v>
      </c>
      <c r="N4177" s="244"/>
      <c r="O4177" s="85"/>
      <c r="P4177" s="86"/>
      <c r="Q4177" s="85"/>
      <c r="R4177" s="85"/>
      <c r="S4177" s="85"/>
      <c r="T4177" s="87" t="s">
        <v>14</v>
      </c>
      <c r="U4177" s="85"/>
      <c r="V4177" s="85"/>
      <c r="W4177" s="88"/>
    </row>
    <row r="4178" spans="6:25" s="205" customFormat="1" ht="12" outlineLevel="4" x14ac:dyDescent="0.2">
      <c r="F4178" s="72">
        <v>447</v>
      </c>
      <c r="G4178" s="73" t="s">
        <v>34</v>
      </c>
      <c r="H4178" s="74" t="s">
        <v>757</v>
      </c>
      <c r="I4178" s="75" t="s">
        <v>2935</v>
      </c>
      <c r="J4178" s="73" t="s">
        <v>15</v>
      </c>
      <c r="K4178" s="76">
        <v>2.1</v>
      </c>
      <c r="L4178" s="77">
        <v>0</v>
      </c>
      <c r="M4178" s="206">
        <v>2.1</v>
      </c>
      <c r="N4178" s="232"/>
      <c r="O4178" s="77">
        <f>M4178*N4178</f>
        <v>0</v>
      </c>
      <c r="P4178" s="79">
        <v>1.48E-3</v>
      </c>
      <c r="Q4178" s="80">
        <f>M4178*P4178</f>
        <v>3.1080000000000001E-3</v>
      </c>
      <c r="R4178" s="79"/>
      <c r="S4178" s="80">
        <f>M4178*R4178</f>
        <v>0</v>
      </c>
      <c r="T4178" s="78">
        <v>15</v>
      </c>
      <c r="U4178" s="78">
        <f>O4178*(T4178/100)</f>
        <v>0</v>
      </c>
      <c r="V4178" s="78">
        <f>O4178+U4178</f>
        <v>0</v>
      </c>
      <c r="W4178" s="75"/>
      <c r="X4178" s="96" t="s">
        <v>1162</v>
      </c>
      <c r="Y4178" s="96">
        <v>1</v>
      </c>
    </row>
    <row r="4179" spans="6:25" s="71" customFormat="1" ht="33.75" outlineLevel="4" x14ac:dyDescent="0.2">
      <c r="F4179" s="207"/>
      <c r="G4179" s="208"/>
      <c r="H4179" s="19" t="s">
        <v>1053</v>
      </c>
      <c r="I4179" s="228" t="s">
        <v>3366</v>
      </c>
      <c r="J4179" s="221"/>
      <c r="K4179" s="221"/>
      <c r="L4179" s="221"/>
      <c r="M4179" s="221"/>
      <c r="N4179" s="245"/>
      <c r="O4179" s="231"/>
      <c r="P4179" s="209"/>
      <c r="Q4179" s="210"/>
      <c r="R4179" s="209"/>
      <c r="S4179" s="210"/>
      <c r="T4179" s="211"/>
      <c r="U4179" s="211"/>
      <c r="V4179" s="211"/>
      <c r="W4179" s="212"/>
      <c r="X4179" s="212"/>
      <c r="Y4179" s="212"/>
    </row>
    <row r="4180" spans="6:25" s="71" customFormat="1" ht="6" customHeight="1" outlineLevel="4" x14ac:dyDescent="0.2">
      <c r="F4180" s="207"/>
      <c r="G4180" s="208"/>
      <c r="H4180" s="20"/>
      <c r="I4180" s="212"/>
      <c r="J4180" s="208"/>
      <c r="K4180" s="213"/>
      <c r="L4180" s="214"/>
      <c r="M4180" s="213"/>
      <c r="N4180" s="241"/>
      <c r="O4180" s="214"/>
      <c r="P4180" s="209"/>
      <c r="Q4180" s="210"/>
      <c r="R4180" s="209"/>
      <c r="S4180" s="210"/>
      <c r="T4180" s="211"/>
      <c r="U4180" s="211"/>
      <c r="V4180" s="211"/>
      <c r="W4180" s="212"/>
      <c r="X4180" s="212"/>
      <c r="Y4180" s="212"/>
    </row>
    <row r="4181" spans="6:25" s="81" customFormat="1" ht="11.25" outlineLevel="5" x14ac:dyDescent="0.2">
      <c r="F4181" s="82"/>
      <c r="G4181" s="83"/>
      <c r="H4181" s="21" t="str">
        <f>IF(AND(H4180&lt;&gt;"Výkaz výměr:",I4180=""),"Výkaz výměr:","")</f>
        <v>Výkaz výměr:</v>
      </c>
      <c r="I4181" s="84" t="s">
        <v>2479</v>
      </c>
      <c r="J4181" s="215"/>
      <c r="L4181" s="85"/>
      <c r="M4181" s="216">
        <v>0</v>
      </c>
      <c r="N4181" s="244"/>
      <c r="O4181" s="85"/>
      <c r="P4181" s="86"/>
      <c r="Q4181" s="85"/>
      <c r="R4181" s="85"/>
      <c r="S4181" s="85"/>
      <c r="T4181" s="87" t="s">
        <v>14</v>
      </c>
      <c r="U4181" s="85"/>
      <c r="V4181" s="85"/>
      <c r="W4181" s="88"/>
    </row>
    <row r="4182" spans="6:25" s="81" customFormat="1" ht="11.25" outlineLevel="5" x14ac:dyDescent="0.2">
      <c r="F4182" s="82"/>
      <c r="G4182" s="83"/>
      <c r="H4182" s="21" t="str">
        <f>IF(AND(H4181&lt;&gt;"Výkaz výměr:",I4181=""),"Výkaz výměr:","")</f>
        <v/>
      </c>
      <c r="I4182" s="84" t="s">
        <v>339</v>
      </c>
      <c r="J4182" s="215"/>
      <c r="L4182" s="85"/>
      <c r="M4182" s="216">
        <v>2.1</v>
      </c>
      <c r="N4182" s="244"/>
      <c r="O4182" s="85"/>
      <c r="P4182" s="86"/>
      <c r="Q4182" s="85"/>
      <c r="R4182" s="85"/>
      <c r="S4182" s="85"/>
      <c r="T4182" s="87" t="s">
        <v>14</v>
      </c>
      <c r="U4182" s="85"/>
      <c r="V4182" s="85"/>
      <c r="W4182" s="88"/>
    </row>
    <row r="4183" spans="6:25" s="205" customFormat="1" ht="12" outlineLevel="4" x14ac:dyDescent="0.2">
      <c r="F4183" s="72">
        <v>448</v>
      </c>
      <c r="G4183" s="73" t="s">
        <v>12</v>
      </c>
      <c r="H4183" s="74" t="s">
        <v>737</v>
      </c>
      <c r="I4183" s="75" t="s">
        <v>2790</v>
      </c>
      <c r="J4183" s="73" t="s">
        <v>15</v>
      </c>
      <c r="K4183" s="76">
        <v>1200</v>
      </c>
      <c r="L4183" s="77"/>
      <c r="M4183" s="206">
        <v>1200</v>
      </c>
      <c r="N4183" s="232"/>
      <c r="O4183" s="77">
        <f>M4183*N4183</f>
        <v>0</v>
      </c>
      <c r="P4183" s="79">
        <v>1.6859749999999999E-3</v>
      </c>
      <c r="Q4183" s="80">
        <f>M4183*P4183</f>
        <v>2.0231699999999999</v>
      </c>
      <c r="R4183" s="79"/>
      <c r="S4183" s="80">
        <f>M4183*R4183</f>
        <v>0</v>
      </c>
      <c r="T4183" s="78">
        <v>15</v>
      </c>
      <c r="U4183" s="78">
        <f>O4183*(T4183/100)</f>
        <v>0</v>
      </c>
      <c r="V4183" s="78">
        <f>O4183+U4183</f>
        <v>0</v>
      </c>
      <c r="W4183" s="75"/>
      <c r="X4183" s="96" t="s">
        <v>1090</v>
      </c>
      <c r="Y4183" s="96">
        <v>1</v>
      </c>
    </row>
    <row r="4184" spans="6:25" s="71" customFormat="1" ht="22.5" outlineLevel="4" x14ac:dyDescent="0.2">
      <c r="F4184" s="207"/>
      <c r="G4184" s="208"/>
      <c r="H4184" s="19" t="s">
        <v>1053</v>
      </c>
      <c r="I4184" s="228" t="s">
        <v>2698</v>
      </c>
      <c r="J4184" s="221"/>
      <c r="K4184" s="221"/>
      <c r="L4184" s="221"/>
      <c r="M4184" s="221"/>
      <c r="N4184" s="245"/>
      <c r="O4184" s="231"/>
      <c r="P4184" s="209"/>
      <c r="Q4184" s="210"/>
      <c r="R4184" s="209"/>
      <c r="S4184" s="210"/>
      <c r="T4184" s="211"/>
      <c r="U4184" s="211"/>
      <c r="V4184" s="211"/>
      <c r="W4184" s="212"/>
      <c r="X4184" s="212"/>
      <c r="Y4184" s="212"/>
    </row>
    <row r="4185" spans="6:25" s="71" customFormat="1" ht="6" customHeight="1" outlineLevel="4" x14ac:dyDescent="0.2">
      <c r="F4185" s="207"/>
      <c r="G4185" s="208"/>
      <c r="H4185" s="20"/>
      <c r="I4185" s="212"/>
      <c r="J4185" s="208"/>
      <c r="K4185" s="213"/>
      <c r="L4185" s="214"/>
      <c r="M4185" s="213"/>
      <c r="N4185" s="241"/>
      <c r="O4185" s="214"/>
      <c r="P4185" s="209"/>
      <c r="Q4185" s="210"/>
      <c r="R4185" s="209"/>
      <c r="S4185" s="210"/>
      <c r="T4185" s="211"/>
      <c r="U4185" s="211"/>
      <c r="V4185" s="211"/>
      <c r="W4185" s="212"/>
      <c r="X4185" s="212"/>
      <c r="Y4185" s="212"/>
    </row>
    <row r="4186" spans="6:25" s="81" customFormat="1" ht="11.25" outlineLevel="5" x14ac:dyDescent="0.2">
      <c r="F4186" s="82"/>
      <c r="G4186" s="83"/>
      <c r="H4186" s="21" t="str">
        <f>IF(AND(H4185&lt;&gt;"Výkaz výměr:",I4185=""),"Výkaz výměr:","")</f>
        <v>Výkaz výměr:</v>
      </c>
      <c r="I4186" s="84" t="s">
        <v>2394</v>
      </c>
      <c r="J4186" s="215"/>
      <c r="L4186" s="85"/>
      <c r="M4186" s="216">
        <v>0</v>
      </c>
      <c r="N4186" s="244"/>
      <c r="O4186" s="85"/>
      <c r="P4186" s="86"/>
      <c r="Q4186" s="85"/>
      <c r="R4186" s="85"/>
      <c r="S4186" s="85"/>
      <c r="T4186" s="87" t="s">
        <v>14</v>
      </c>
      <c r="U4186" s="85"/>
      <c r="V4186" s="85"/>
      <c r="W4186" s="88"/>
    </row>
    <row r="4187" spans="6:25" s="81" customFormat="1" ht="11.25" outlineLevel="5" x14ac:dyDescent="0.2">
      <c r="F4187" s="82"/>
      <c r="G4187" s="83"/>
      <c r="H4187" s="21" t="str">
        <f>IF(AND(H4186&lt;&gt;"Výkaz výměr:",I4186=""),"Výkaz výměr:","")</f>
        <v/>
      </c>
      <c r="I4187" s="84" t="s">
        <v>921</v>
      </c>
      <c r="J4187" s="215"/>
      <c r="L4187" s="85"/>
      <c r="M4187" s="216">
        <v>0</v>
      </c>
      <c r="N4187" s="244"/>
      <c r="O4187" s="85"/>
      <c r="P4187" s="86"/>
      <c r="Q4187" s="85"/>
      <c r="R4187" s="85"/>
      <c r="S4187" s="85"/>
      <c r="T4187" s="87" t="s">
        <v>14</v>
      </c>
      <c r="U4187" s="85"/>
      <c r="V4187" s="85"/>
      <c r="W4187" s="88"/>
    </row>
    <row r="4188" spans="6:25" s="81" customFormat="1" ht="11.25" outlineLevel="5" x14ac:dyDescent="0.2">
      <c r="F4188" s="82"/>
      <c r="G4188" s="83"/>
      <c r="H4188" s="21" t="str">
        <f>IF(AND(H4187&lt;&gt;"Výkaz výměr:",I4187=""),"Výkaz výměr:","")</f>
        <v/>
      </c>
      <c r="I4188" s="84" t="s">
        <v>522</v>
      </c>
      <c r="J4188" s="215"/>
      <c r="L4188" s="85"/>
      <c r="M4188" s="216">
        <v>1200</v>
      </c>
      <c r="N4188" s="244"/>
      <c r="O4188" s="85"/>
      <c r="P4188" s="86"/>
      <c r="Q4188" s="85"/>
      <c r="R4188" s="85"/>
      <c r="S4188" s="85"/>
      <c r="T4188" s="87" t="s">
        <v>14</v>
      </c>
      <c r="U4188" s="85"/>
      <c r="V4188" s="85"/>
      <c r="W4188" s="88"/>
    </row>
    <row r="4189" spans="6:25" s="205" customFormat="1" ht="12" outlineLevel="4" x14ac:dyDescent="0.2">
      <c r="F4189" s="72">
        <v>449</v>
      </c>
      <c r="G4189" s="73" t="s">
        <v>12</v>
      </c>
      <c r="H4189" s="74" t="s">
        <v>738</v>
      </c>
      <c r="I4189" s="75" t="s">
        <v>2790</v>
      </c>
      <c r="J4189" s="73" t="s">
        <v>15</v>
      </c>
      <c r="K4189" s="76">
        <v>230.4</v>
      </c>
      <c r="L4189" s="77"/>
      <c r="M4189" s="206">
        <v>230.4</v>
      </c>
      <c r="N4189" s="232"/>
      <c r="O4189" s="77">
        <f>M4189*N4189</f>
        <v>0</v>
      </c>
      <c r="P4189" s="79">
        <v>1.6859749999999999E-3</v>
      </c>
      <c r="Q4189" s="80">
        <f>M4189*P4189</f>
        <v>0.38844864000000001</v>
      </c>
      <c r="R4189" s="79"/>
      <c r="S4189" s="80">
        <f>M4189*R4189</f>
        <v>0</v>
      </c>
      <c r="T4189" s="78">
        <v>15</v>
      </c>
      <c r="U4189" s="78">
        <f>O4189*(T4189/100)</f>
        <v>0</v>
      </c>
      <c r="V4189" s="78">
        <f>O4189+U4189</f>
        <v>0</v>
      </c>
      <c r="W4189" s="75"/>
      <c r="X4189" s="96" t="s">
        <v>1090</v>
      </c>
      <c r="Y4189" s="96">
        <v>1</v>
      </c>
    </row>
    <row r="4190" spans="6:25" s="71" customFormat="1" ht="22.5" outlineLevel="4" x14ac:dyDescent="0.2">
      <c r="F4190" s="207"/>
      <c r="G4190" s="208"/>
      <c r="H4190" s="19" t="s">
        <v>1053</v>
      </c>
      <c r="I4190" s="228" t="s">
        <v>2698</v>
      </c>
      <c r="J4190" s="221"/>
      <c r="K4190" s="221"/>
      <c r="L4190" s="221"/>
      <c r="M4190" s="221"/>
      <c r="N4190" s="245"/>
      <c r="O4190" s="231"/>
      <c r="P4190" s="209"/>
      <c r="Q4190" s="210"/>
      <c r="R4190" s="209"/>
      <c r="S4190" s="210"/>
      <c r="T4190" s="211"/>
      <c r="U4190" s="211"/>
      <c r="V4190" s="211"/>
      <c r="W4190" s="212"/>
      <c r="X4190" s="212"/>
      <c r="Y4190" s="212"/>
    </row>
    <row r="4191" spans="6:25" s="71" customFormat="1" ht="6" customHeight="1" outlineLevel="4" x14ac:dyDescent="0.2">
      <c r="F4191" s="207"/>
      <c r="G4191" s="208"/>
      <c r="H4191" s="20"/>
      <c r="I4191" s="212"/>
      <c r="J4191" s="208"/>
      <c r="K4191" s="213"/>
      <c r="L4191" s="214"/>
      <c r="M4191" s="213"/>
      <c r="N4191" s="241"/>
      <c r="O4191" s="214"/>
      <c r="P4191" s="209"/>
      <c r="Q4191" s="210"/>
      <c r="R4191" s="209"/>
      <c r="S4191" s="210"/>
      <c r="T4191" s="211"/>
      <c r="U4191" s="211"/>
      <c r="V4191" s="211"/>
      <c r="W4191" s="212"/>
      <c r="X4191" s="212"/>
      <c r="Y4191" s="212"/>
    </row>
    <row r="4192" spans="6:25" s="81" customFormat="1" ht="11.25" outlineLevel="5" x14ac:dyDescent="0.2">
      <c r="F4192" s="82"/>
      <c r="G4192" s="83"/>
      <c r="H4192" s="21" t="str">
        <f>IF(AND(H4191&lt;&gt;"Výkaz výměr:",I4191=""),"Výkaz výměr:","")</f>
        <v>Výkaz výměr:</v>
      </c>
      <c r="I4192" s="84" t="s">
        <v>2394</v>
      </c>
      <c r="J4192" s="215"/>
      <c r="L4192" s="85"/>
      <c r="M4192" s="216">
        <v>0</v>
      </c>
      <c r="N4192" s="244"/>
      <c r="O4192" s="85"/>
      <c r="P4192" s="86"/>
      <c r="Q4192" s="85"/>
      <c r="R4192" s="85"/>
      <c r="S4192" s="85"/>
      <c r="T4192" s="87" t="s">
        <v>14</v>
      </c>
      <c r="U4192" s="85"/>
      <c r="V4192" s="85"/>
      <c r="W4192" s="88"/>
    </row>
    <row r="4193" spans="6:25" s="81" customFormat="1" ht="11.25" outlineLevel="5" x14ac:dyDescent="0.2">
      <c r="F4193" s="82"/>
      <c r="G4193" s="83"/>
      <c r="H4193" s="21" t="str">
        <f>IF(AND(H4192&lt;&gt;"Výkaz výměr:",I4192=""),"Výkaz výměr:","")</f>
        <v/>
      </c>
      <c r="I4193" s="84" t="s">
        <v>922</v>
      </c>
      <c r="J4193" s="215"/>
      <c r="L4193" s="85"/>
      <c r="M4193" s="216">
        <v>0</v>
      </c>
      <c r="N4193" s="244"/>
      <c r="O4193" s="85"/>
      <c r="P4193" s="86"/>
      <c r="Q4193" s="85"/>
      <c r="R4193" s="85"/>
      <c r="S4193" s="85"/>
      <c r="T4193" s="87" t="s">
        <v>14</v>
      </c>
      <c r="U4193" s="85"/>
      <c r="V4193" s="85"/>
      <c r="W4193" s="88"/>
    </row>
    <row r="4194" spans="6:25" s="81" customFormat="1" ht="11.25" outlineLevel="5" x14ac:dyDescent="0.2">
      <c r="F4194" s="82"/>
      <c r="G4194" s="83"/>
      <c r="H4194" s="21" t="str">
        <f>IF(AND(H4193&lt;&gt;"Výkaz výměr:",I4193=""),"Výkaz výměr:","")</f>
        <v/>
      </c>
      <c r="I4194" s="84" t="s">
        <v>484</v>
      </c>
      <c r="J4194" s="215"/>
      <c r="L4194" s="85"/>
      <c r="M4194" s="216">
        <v>230.4</v>
      </c>
      <c r="N4194" s="244"/>
      <c r="O4194" s="85"/>
      <c r="P4194" s="86"/>
      <c r="Q4194" s="85"/>
      <c r="R4194" s="85"/>
      <c r="S4194" s="85"/>
      <c r="T4194" s="87" t="s">
        <v>14</v>
      </c>
      <c r="U4194" s="85"/>
      <c r="V4194" s="85"/>
      <c r="W4194" s="88"/>
    </row>
    <row r="4195" spans="6:25" s="205" customFormat="1" ht="12" outlineLevel="4" x14ac:dyDescent="0.2">
      <c r="F4195" s="72">
        <v>450</v>
      </c>
      <c r="G4195" s="73" t="s">
        <v>12</v>
      </c>
      <c r="H4195" s="74" t="s">
        <v>739</v>
      </c>
      <c r="I4195" s="75" t="s">
        <v>2788</v>
      </c>
      <c r="J4195" s="73" t="s">
        <v>15</v>
      </c>
      <c r="K4195" s="76">
        <v>60</v>
      </c>
      <c r="L4195" s="77"/>
      <c r="M4195" s="206">
        <v>60</v>
      </c>
      <c r="N4195" s="232"/>
      <c r="O4195" s="77">
        <f>M4195*N4195</f>
        <v>0</v>
      </c>
      <c r="P4195" s="79">
        <v>1.5617750000000001E-3</v>
      </c>
      <c r="Q4195" s="80">
        <f>M4195*P4195</f>
        <v>9.3706499999999998E-2</v>
      </c>
      <c r="R4195" s="79"/>
      <c r="S4195" s="80">
        <f>M4195*R4195</f>
        <v>0</v>
      </c>
      <c r="T4195" s="78">
        <v>15</v>
      </c>
      <c r="U4195" s="78">
        <f>O4195*(T4195/100)</f>
        <v>0</v>
      </c>
      <c r="V4195" s="78">
        <f>O4195+U4195</f>
        <v>0</v>
      </c>
      <c r="W4195" s="75"/>
      <c r="X4195" s="96" t="s">
        <v>1090</v>
      </c>
      <c r="Y4195" s="96">
        <v>1</v>
      </c>
    </row>
    <row r="4196" spans="6:25" s="71" customFormat="1" ht="22.5" outlineLevel="4" x14ac:dyDescent="0.2">
      <c r="F4196" s="207"/>
      <c r="G4196" s="208"/>
      <c r="H4196" s="19" t="s">
        <v>1053</v>
      </c>
      <c r="I4196" s="228" t="s">
        <v>2698</v>
      </c>
      <c r="J4196" s="221"/>
      <c r="K4196" s="221"/>
      <c r="L4196" s="221"/>
      <c r="M4196" s="221"/>
      <c r="N4196" s="245"/>
      <c r="O4196" s="231"/>
      <c r="P4196" s="209"/>
      <c r="Q4196" s="210"/>
      <c r="R4196" s="209"/>
      <c r="S4196" s="210"/>
      <c r="T4196" s="211"/>
      <c r="U4196" s="211"/>
      <c r="V4196" s="211"/>
      <c r="W4196" s="212"/>
      <c r="X4196" s="212"/>
      <c r="Y4196" s="212"/>
    </row>
    <row r="4197" spans="6:25" s="71" customFormat="1" ht="6" customHeight="1" outlineLevel="4" x14ac:dyDescent="0.2">
      <c r="F4197" s="207"/>
      <c r="G4197" s="208"/>
      <c r="H4197" s="20"/>
      <c r="I4197" s="212"/>
      <c r="J4197" s="208"/>
      <c r="K4197" s="213"/>
      <c r="L4197" s="214"/>
      <c r="M4197" s="213"/>
      <c r="N4197" s="241"/>
      <c r="O4197" s="214"/>
      <c r="P4197" s="209"/>
      <c r="Q4197" s="210"/>
      <c r="R4197" s="209"/>
      <c r="S4197" s="210"/>
      <c r="T4197" s="211"/>
      <c r="U4197" s="211"/>
      <c r="V4197" s="211"/>
      <c r="W4197" s="212"/>
      <c r="X4197" s="212"/>
      <c r="Y4197" s="212"/>
    </row>
    <row r="4198" spans="6:25" s="81" customFormat="1" ht="11.25" outlineLevel="5" x14ac:dyDescent="0.2">
      <c r="F4198" s="82"/>
      <c r="G4198" s="83"/>
      <c r="H4198" s="21" t="str">
        <f>IF(AND(H4197&lt;&gt;"Výkaz výměr:",I4197=""),"Výkaz výměr:","")</f>
        <v>Výkaz výměr:</v>
      </c>
      <c r="I4198" s="84" t="s">
        <v>2394</v>
      </c>
      <c r="J4198" s="215"/>
      <c r="L4198" s="85"/>
      <c r="M4198" s="216">
        <v>0</v>
      </c>
      <c r="N4198" s="244"/>
      <c r="O4198" s="85"/>
      <c r="P4198" s="86"/>
      <c r="Q4198" s="85"/>
      <c r="R4198" s="85"/>
      <c r="S4198" s="85"/>
      <c r="T4198" s="87" t="s">
        <v>14</v>
      </c>
      <c r="U4198" s="85"/>
      <c r="V4198" s="85"/>
      <c r="W4198" s="88"/>
    </row>
    <row r="4199" spans="6:25" s="81" customFormat="1" ht="11.25" outlineLevel="5" x14ac:dyDescent="0.2">
      <c r="F4199" s="82"/>
      <c r="G4199" s="83"/>
      <c r="H4199" s="21" t="str">
        <f>IF(AND(H4198&lt;&gt;"Výkaz výměr:",I4198=""),"Výkaz výměr:","")</f>
        <v/>
      </c>
      <c r="I4199" s="84" t="s">
        <v>923</v>
      </c>
      <c r="J4199" s="215"/>
      <c r="L4199" s="85"/>
      <c r="M4199" s="216">
        <v>0</v>
      </c>
      <c r="N4199" s="244"/>
      <c r="O4199" s="85"/>
      <c r="P4199" s="86"/>
      <c r="Q4199" s="85"/>
      <c r="R4199" s="85"/>
      <c r="S4199" s="85"/>
      <c r="T4199" s="87" t="s">
        <v>14</v>
      </c>
      <c r="U4199" s="85"/>
      <c r="V4199" s="85"/>
      <c r="W4199" s="88"/>
    </row>
    <row r="4200" spans="6:25" s="81" customFormat="1" ht="11.25" outlineLevel="5" x14ac:dyDescent="0.2">
      <c r="F4200" s="82"/>
      <c r="G4200" s="83"/>
      <c r="H4200" s="21" t="str">
        <f>IF(AND(H4199&lt;&gt;"Výkaz výměr:",I4199=""),"Výkaz výměr:","")</f>
        <v/>
      </c>
      <c r="I4200" s="84" t="s">
        <v>359</v>
      </c>
      <c r="J4200" s="215"/>
      <c r="L4200" s="85"/>
      <c r="M4200" s="216">
        <v>60</v>
      </c>
      <c r="N4200" s="244"/>
      <c r="O4200" s="85"/>
      <c r="P4200" s="86"/>
      <c r="Q4200" s="85"/>
      <c r="R4200" s="85"/>
      <c r="S4200" s="85"/>
      <c r="T4200" s="87" t="s">
        <v>14</v>
      </c>
      <c r="U4200" s="85"/>
      <c r="V4200" s="85"/>
      <c r="W4200" s="88"/>
    </row>
    <row r="4201" spans="6:25" s="205" customFormat="1" ht="12" outlineLevel="4" x14ac:dyDescent="0.2">
      <c r="F4201" s="72">
        <v>451</v>
      </c>
      <c r="G4201" s="73" t="s">
        <v>12</v>
      </c>
      <c r="H4201" s="74" t="s">
        <v>740</v>
      </c>
      <c r="I4201" s="75" t="s">
        <v>2788</v>
      </c>
      <c r="J4201" s="73" t="s">
        <v>15</v>
      </c>
      <c r="K4201" s="76">
        <v>10.8</v>
      </c>
      <c r="L4201" s="77"/>
      <c r="M4201" s="206">
        <v>10.8</v>
      </c>
      <c r="N4201" s="232"/>
      <c r="O4201" s="77">
        <f>M4201*N4201</f>
        <v>0</v>
      </c>
      <c r="P4201" s="79">
        <v>1.5617750000000001E-3</v>
      </c>
      <c r="Q4201" s="80">
        <f>M4201*P4201</f>
        <v>1.6867170000000001E-2</v>
      </c>
      <c r="R4201" s="79"/>
      <c r="S4201" s="80">
        <f>M4201*R4201</f>
        <v>0</v>
      </c>
      <c r="T4201" s="78">
        <v>15</v>
      </c>
      <c r="U4201" s="78">
        <f>O4201*(T4201/100)</f>
        <v>0</v>
      </c>
      <c r="V4201" s="78">
        <f>O4201+U4201</f>
        <v>0</v>
      </c>
      <c r="W4201" s="75"/>
      <c r="X4201" s="96" t="s">
        <v>1090</v>
      </c>
      <c r="Y4201" s="96">
        <v>1</v>
      </c>
    </row>
    <row r="4202" spans="6:25" s="71" customFormat="1" ht="22.5" outlineLevel="4" x14ac:dyDescent="0.2">
      <c r="F4202" s="207"/>
      <c r="G4202" s="208"/>
      <c r="H4202" s="19" t="s">
        <v>1053</v>
      </c>
      <c r="I4202" s="228" t="s">
        <v>2698</v>
      </c>
      <c r="J4202" s="221"/>
      <c r="K4202" s="221"/>
      <c r="L4202" s="221"/>
      <c r="M4202" s="221"/>
      <c r="N4202" s="245"/>
      <c r="O4202" s="231"/>
      <c r="P4202" s="209"/>
      <c r="Q4202" s="210"/>
      <c r="R4202" s="209"/>
      <c r="S4202" s="210"/>
      <c r="T4202" s="211"/>
      <c r="U4202" s="211"/>
      <c r="V4202" s="211"/>
      <c r="W4202" s="212"/>
      <c r="X4202" s="212"/>
      <c r="Y4202" s="212"/>
    </row>
    <row r="4203" spans="6:25" s="71" customFormat="1" ht="6" customHeight="1" outlineLevel="4" x14ac:dyDescent="0.2">
      <c r="F4203" s="207"/>
      <c r="G4203" s="208"/>
      <c r="H4203" s="20"/>
      <c r="I4203" s="212"/>
      <c r="J4203" s="208"/>
      <c r="K4203" s="213"/>
      <c r="L4203" s="214"/>
      <c r="M4203" s="213"/>
      <c r="N4203" s="241"/>
      <c r="O4203" s="214"/>
      <c r="P4203" s="209"/>
      <c r="Q4203" s="210"/>
      <c r="R4203" s="209"/>
      <c r="S4203" s="210"/>
      <c r="T4203" s="211"/>
      <c r="U4203" s="211"/>
      <c r="V4203" s="211"/>
      <c r="W4203" s="212"/>
      <c r="X4203" s="212"/>
      <c r="Y4203" s="212"/>
    </row>
    <row r="4204" spans="6:25" s="81" customFormat="1" ht="11.25" outlineLevel="5" x14ac:dyDescent="0.2">
      <c r="F4204" s="82"/>
      <c r="G4204" s="83"/>
      <c r="H4204" s="21" t="str">
        <f>IF(AND(H4203&lt;&gt;"Výkaz výměr:",I4203=""),"Výkaz výměr:","")</f>
        <v>Výkaz výměr:</v>
      </c>
      <c r="I4204" s="84" t="s">
        <v>2394</v>
      </c>
      <c r="J4204" s="215"/>
      <c r="L4204" s="85"/>
      <c r="M4204" s="216">
        <v>0</v>
      </c>
      <c r="N4204" s="244"/>
      <c r="O4204" s="85"/>
      <c r="P4204" s="86"/>
      <c r="Q4204" s="85"/>
      <c r="R4204" s="85"/>
      <c r="S4204" s="85"/>
      <c r="T4204" s="87" t="s">
        <v>14</v>
      </c>
      <c r="U4204" s="85"/>
      <c r="V4204" s="85"/>
      <c r="W4204" s="88"/>
    </row>
    <row r="4205" spans="6:25" s="81" customFormat="1" ht="11.25" outlineLevel="5" x14ac:dyDescent="0.2">
      <c r="F4205" s="82"/>
      <c r="G4205" s="83"/>
      <c r="H4205" s="21" t="str">
        <f>IF(AND(H4204&lt;&gt;"Výkaz výměr:",I4204=""),"Výkaz výměr:","")</f>
        <v/>
      </c>
      <c r="I4205" s="84" t="s">
        <v>924</v>
      </c>
      <c r="J4205" s="215"/>
      <c r="L4205" s="85"/>
      <c r="M4205" s="216">
        <v>0</v>
      </c>
      <c r="N4205" s="244"/>
      <c r="O4205" s="85"/>
      <c r="P4205" s="86"/>
      <c r="Q4205" s="85"/>
      <c r="R4205" s="85"/>
      <c r="S4205" s="85"/>
      <c r="T4205" s="87" t="s">
        <v>14</v>
      </c>
      <c r="U4205" s="85"/>
      <c r="V4205" s="85"/>
      <c r="W4205" s="88"/>
    </row>
    <row r="4206" spans="6:25" s="81" customFormat="1" ht="11.25" outlineLevel="5" x14ac:dyDescent="0.2">
      <c r="F4206" s="82"/>
      <c r="G4206" s="83"/>
      <c r="H4206" s="21" t="str">
        <f>IF(AND(H4205&lt;&gt;"Výkaz výměr:",I4205=""),"Výkaz výměr:","")</f>
        <v/>
      </c>
      <c r="I4206" s="84" t="s">
        <v>272</v>
      </c>
      <c r="J4206" s="215"/>
      <c r="L4206" s="85"/>
      <c r="M4206" s="216">
        <v>10.8</v>
      </c>
      <c r="N4206" s="244"/>
      <c r="O4206" s="85"/>
      <c r="P4206" s="86"/>
      <c r="Q4206" s="85"/>
      <c r="R4206" s="85"/>
      <c r="S4206" s="85"/>
      <c r="T4206" s="87" t="s">
        <v>14</v>
      </c>
      <c r="U4206" s="85"/>
      <c r="V4206" s="85"/>
      <c r="W4206" s="88"/>
    </row>
    <row r="4207" spans="6:25" s="205" customFormat="1" ht="12" outlineLevel="4" x14ac:dyDescent="0.2">
      <c r="F4207" s="72">
        <v>452</v>
      </c>
      <c r="G4207" s="73" t="s">
        <v>12</v>
      </c>
      <c r="H4207" s="74" t="s">
        <v>741</v>
      </c>
      <c r="I4207" s="75" t="s">
        <v>2791</v>
      </c>
      <c r="J4207" s="73" t="s">
        <v>15</v>
      </c>
      <c r="K4207" s="76">
        <v>3.6</v>
      </c>
      <c r="L4207" s="77"/>
      <c r="M4207" s="206">
        <v>3.6</v>
      </c>
      <c r="N4207" s="232"/>
      <c r="O4207" s="77">
        <f>M4207*N4207</f>
        <v>0</v>
      </c>
      <c r="P4207" s="79">
        <v>1.748075E-3</v>
      </c>
      <c r="Q4207" s="80">
        <f>M4207*P4207</f>
        <v>6.2930700000000004E-3</v>
      </c>
      <c r="R4207" s="79"/>
      <c r="S4207" s="80">
        <f>M4207*R4207</f>
        <v>0</v>
      </c>
      <c r="T4207" s="78">
        <v>15</v>
      </c>
      <c r="U4207" s="78">
        <f>O4207*(T4207/100)</f>
        <v>0</v>
      </c>
      <c r="V4207" s="78">
        <f>O4207+U4207</f>
        <v>0</v>
      </c>
      <c r="W4207" s="75"/>
      <c r="X4207" s="96" t="s">
        <v>1090</v>
      </c>
      <c r="Y4207" s="96">
        <v>1</v>
      </c>
    </row>
    <row r="4208" spans="6:25" s="71" customFormat="1" ht="22.5" outlineLevel="4" x14ac:dyDescent="0.2">
      <c r="F4208" s="207"/>
      <c r="G4208" s="208"/>
      <c r="H4208" s="19" t="s">
        <v>1053</v>
      </c>
      <c r="I4208" s="228" t="s">
        <v>2698</v>
      </c>
      <c r="J4208" s="221"/>
      <c r="K4208" s="221"/>
      <c r="L4208" s="221"/>
      <c r="M4208" s="221"/>
      <c r="N4208" s="245"/>
      <c r="O4208" s="231"/>
      <c r="P4208" s="209"/>
      <c r="Q4208" s="210"/>
      <c r="R4208" s="209"/>
      <c r="S4208" s="210"/>
      <c r="T4208" s="211"/>
      <c r="U4208" s="211"/>
      <c r="V4208" s="211"/>
      <c r="W4208" s="212"/>
      <c r="X4208" s="212"/>
      <c r="Y4208" s="212"/>
    </row>
    <row r="4209" spans="6:25" s="71" customFormat="1" ht="6" customHeight="1" outlineLevel="4" x14ac:dyDescent="0.2">
      <c r="F4209" s="207"/>
      <c r="G4209" s="208"/>
      <c r="H4209" s="20"/>
      <c r="I4209" s="212"/>
      <c r="J4209" s="208"/>
      <c r="K4209" s="213"/>
      <c r="L4209" s="214"/>
      <c r="M4209" s="213"/>
      <c r="N4209" s="241"/>
      <c r="O4209" s="214"/>
      <c r="P4209" s="209"/>
      <c r="Q4209" s="210"/>
      <c r="R4209" s="209"/>
      <c r="S4209" s="210"/>
      <c r="T4209" s="211"/>
      <c r="U4209" s="211"/>
      <c r="V4209" s="211"/>
      <c r="W4209" s="212"/>
      <c r="X4209" s="212"/>
      <c r="Y4209" s="212"/>
    </row>
    <row r="4210" spans="6:25" s="81" customFormat="1" ht="11.25" outlineLevel="5" x14ac:dyDescent="0.2">
      <c r="F4210" s="82"/>
      <c r="G4210" s="83"/>
      <c r="H4210" s="21" t="str">
        <f>IF(AND(H4209&lt;&gt;"Výkaz výměr:",I4209=""),"Výkaz výměr:","")</f>
        <v>Výkaz výměr:</v>
      </c>
      <c r="I4210" s="84" t="s">
        <v>2394</v>
      </c>
      <c r="J4210" s="215"/>
      <c r="L4210" s="85"/>
      <c r="M4210" s="216">
        <v>0</v>
      </c>
      <c r="N4210" s="244"/>
      <c r="O4210" s="85"/>
      <c r="P4210" s="86"/>
      <c r="Q4210" s="85"/>
      <c r="R4210" s="85"/>
      <c r="S4210" s="85"/>
      <c r="T4210" s="87" t="s">
        <v>14</v>
      </c>
      <c r="U4210" s="85"/>
      <c r="V4210" s="85"/>
      <c r="W4210" s="88"/>
    </row>
    <row r="4211" spans="6:25" s="81" customFormat="1" ht="11.25" outlineLevel="5" x14ac:dyDescent="0.2">
      <c r="F4211" s="82"/>
      <c r="G4211" s="83"/>
      <c r="H4211" s="21" t="str">
        <f>IF(AND(H4210&lt;&gt;"Výkaz výměr:",I4210=""),"Výkaz výměr:","")</f>
        <v/>
      </c>
      <c r="I4211" s="84" t="s">
        <v>925</v>
      </c>
      <c r="J4211" s="215"/>
      <c r="L4211" s="85"/>
      <c r="M4211" s="216">
        <v>0</v>
      </c>
      <c r="N4211" s="244"/>
      <c r="O4211" s="85"/>
      <c r="P4211" s="86"/>
      <c r="Q4211" s="85"/>
      <c r="R4211" s="85"/>
      <c r="S4211" s="85"/>
      <c r="T4211" s="87" t="s">
        <v>14</v>
      </c>
      <c r="U4211" s="85"/>
      <c r="V4211" s="85"/>
      <c r="W4211" s="88"/>
    </row>
    <row r="4212" spans="6:25" s="81" customFormat="1" ht="11.25" outlineLevel="5" x14ac:dyDescent="0.2">
      <c r="F4212" s="82"/>
      <c r="G4212" s="83"/>
      <c r="H4212" s="21" t="str">
        <f>IF(AND(H4211&lt;&gt;"Výkaz výměr:",I4211=""),"Výkaz výměr:","")</f>
        <v/>
      </c>
      <c r="I4212" s="84" t="s">
        <v>271</v>
      </c>
      <c r="J4212" s="215"/>
      <c r="L4212" s="85"/>
      <c r="M4212" s="216">
        <v>3.6</v>
      </c>
      <c r="N4212" s="244"/>
      <c r="O4212" s="85"/>
      <c r="P4212" s="86"/>
      <c r="Q4212" s="85"/>
      <c r="R4212" s="85"/>
      <c r="S4212" s="85"/>
      <c r="T4212" s="87" t="s">
        <v>14</v>
      </c>
      <c r="U4212" s="85"/>
      <c r="V4212" s="85"/>
      <c r="W4212" s="88"/>
    </row>
    <row r="4213" spans="6:25" s="205" customFormat="1" ht="12" outlineLevel="4" x14ac:dyDescent="0.2">
      <c r="F4213" s="72">
        <v>453</v>
      </c>
      <c r="G4213" s="73" t="s">
        <v>12</v>
      </c>
      <c r="H4213" s="74" t="s">
        <v>742</v>
      </c>
      <c r="I4213" s="75" t="s">
        <v>2792</v>
      </c>
      <c r="J4213" s="73" t="s">
        <v>15</v>
      </c>
      <c r="K4213" s="76">
        <v>18</v>
      </c>
      <c r="L4213" s="77"/>
      <c r="M4213" s="206">
        <v>18</v>
      </c>
      <c r="N4213" s="232"/>
      <c r="O4213" s="77">
        <f>M4213*N4213</f>
        <v>0</v>
      </c>
      <c r="P4213" s="79">
        <v>1.9693250000000001E-3</v>
      </c>
      <c r="Q4213" s="80">
        <f>M4213*P4213</f>
        <v>3.5447850000000003E-2</v>
      </c>
      <c r="R4213" s="79"/>
      <c r="S4213" s="80">
        <f>M4213*R4213</f>
        <v>0</v>
      </c>
      <c r="T4213" s="78">
        <v>15</v>
      </c>
      <c r="U4213" s="78">
        <f>O4213*(T4213/100)</f>
        <v>0</v>
      </c>
      <c r="V4213" s="78">
        <f>O4213+U4213</f>
        <v>0</v>
      </c>
      <c r="W4213" s="75"/>
      <c r="X4213" s="96" t="s">
        <v>1090</v>
      </c>
      <c r="Y4213" s="96">
        <v>1</v>
      </c>
    </row>
    <row r="4214" spans="6:25" s="71" customFormat="1" ht="22.5" outlineLevel="4" x14ac:dyDescent="0.2">
      <c r="F4214" s="207"/>
      <c r="G4214" s="208"/>
      <c r="H4214" s="19" t="s">
        <v>1053</v>
      </c>
      <c r="I4214" s="228" t="s">
        <v>2698</v>
      </c>
      <c r="J4214" s="221"/>
      <c r="K4214" s="221"/>
      <c r="L4214" s="221"/>
      <c r="M4214" s="221"/>
      <c r="N4214" s="245"/>
      <c r="O4214" s="231"/>
      <c r="P4214" s="209"/>
      <c r="Q4214" s="210"/>
      <c r="R4214" s="209"/>
      <c r="S4214" s="210"/>
      <c r="T4214" s="211"/>
      <c r="U4214" s="211"/>
      <c r="V4214" s="211"/>
      <c r="W4214" s="212"/>
      <c r="X4214" s="212"/>
      <c r="Y4214" s="212"/>
    </row>
    <row r="4215" spans="6:25" s="71" customFormat="1" ht="6" customHeight="1" outlineLevel="4" x14ac:dyDescent="0.2">
      <c r="F4215" s="207"/>
      <c r="G4215" s="208"/>
      <c r="H4215" s="20"/>
      <c r="I4215" s="212"/>
      <c r="J4215" s="208"/>
      <c r="K4215" s="213"/>
      <c r="L4215" s="214"/>
      <c r="M4215" s="213"/>
      <c r="N4215" s="241"/>
      <c r="O4215" s="214"/>
      <c r="P4215" s="209"/>
      <c r="Q4215" s="210"/>
      <c r="R4215" s="209"/>
      <c r="S4215" s="210"/>
      <c r="T4215" s="211"/>
      <c r="U4215" s="211"/>
      <c r="V4215" s="211"/>
      <c r="W4215" s="212"/>
      <c r="X4215" s="212"/>
      <c r="Y4215" s="212"/>
    </row>
    <row r="4216" spans="6:25" s="81" customFormat="1" ht="11.25" outlineLevel="5" x14ac:dyDescent="0.2">
      <c r="F4216" s="82"/>
      <c r="G4216" s="83"/>
      <c r="H4216" s="21" t="str">
        <f>IF(AND(H4215&lt;&gt;"Výkaz výměr:",I4215=""),"Výkaz výměr:","")</f>
        <v>Výkaz výměr:</v>
      </c>
      <c r="I4216" s="84" t="s">
        <v>2394</v>
      </c>
      <c r="J4216" s="215"/>
      <c r="L4216" s="85"/>
      <c r="M4216" s="216">
        <v>0</v>
      </c>
      <c r="N4216" s="244"/>
      <c r="O4216" s="85"/>
      <c r="P4216" s="86"/>
      <c r="Q4216" s="85"/>
      <c r="R4216" s="85"/>
      <c r="S4216" s="85"/>
      <c r="T4216" s="87" t="s">
        <v>14</v>
      </c>
      <c r="U4216" s="85"/>
      <c r="V4216" s="85"/>
      <c r="W4216" s="88"/>
    </row>
    <row r="4217" spans="6:25" s="81" customFormat="1" ht="11.25" outlineLevel="5" x14ac:dyDescent="0.2">
      <c r="F4217" s="82"/>
      <c r="G4217" s="83"/>
      <c r="H4217" s="21" t="str">
        <f>IF(AND(H4216&lt;&gt;"Výkaz výměr:",I4216=""),"Výkaz výměr:","")</f>
        <v/>
      </c>
      <c r="I4217" s="84" t="s">
        <v>926</v>
      </c>
      <c r="J4217" s="215"/>
      <c r="L4217" s="85"/>
      <c r="M4217" s="216">
        <v>0</v>
      </c>
      <c r="N4217" s="244"/>
      <c r="O4217" s="85"/>
      <c r="P4217" s="86"/>
      <c r="Q4217" s="85"/>
      <c r="R4217" s="85"/>
      <c r="S4217" s="85"/>
      <c r="T4217" s="87" t="s">
        <v>14</v>
      </c>
      <c r="U4217" s="85"/>
      <c r="V4217" s="85"/>
      <c r="W4217" s="88"/>
    </row>
    <row r="4218" spans="6:25" s="81" customFormat="1" ht="11.25" outlineLevel="5" x14ac:dyDescent="0.2">
      <c r="F4218" s="82"/>
      <c r="G4218" s="83"/>
      <c r="H4218" s="21" t="str">
        <f>IF(AND(H4217&lt;&gt;"Výkaz výměr:",I4217=""),"Výkaz výměr:","")</f>
        <v/>
      </c>
      <c r="I4218" s="84" t="s">
        <v>341</v>
      </c>
      <c r="J4218" s="215"/>
      <c r="L4218" s="85"/>
      <c r="M4218" s="216">
        <v>18</v>
      </c>
      <c r="N4218" s="244"/>
      <c r="O4218" s="85"/>
      <c r="P4218" s="86"/>
      <c r="Q4218" s="85"/>
      <c r="R4218" s="85"/>
      <c r="S4218" s="85"/>
      <c r="T4218" s="87" t="s">
        <v>14</v>
      </c>
      <c r="U4218" s="85"/>
      <c r="V4218" s="85"/>
      <c r="W4218" s="88"/>
    </row>
    <row r="4219" spans="6:25" s="205" customFormat="1" ht="12" outlineLevel="4" x14ac:dyDescent="0.2">
      <c r="F4219" s="72">
        <v>454</v>
      </c>
      <c r="G4219" s="73" t="s">
        <v>12</v>
      </c>
      <c r="H4219" s="74" t="s">
        <v>743</v>
      </c>
      <c r="I4219" s="75" t="s">
        <v>2792</v>
      </c>
      <c r="J4219" s="73" t="s">
        <v>15</v>
      </c>
      <c r="K4219" s="76">
        <v>4.8</v>
      </c>
      <c r="L4219" s="77"/>
      <c r="M4219" s="206">
        <v>4.8</v>
      </c>
      <c r="N4219" s="232"/>
      <c r="O4219" s="77">
        <f>M4219*N4219</f>
        <v>0</v>
      </c>
      <c r="P4219" s="79">
        <v>1.9693250000000001E-3</v>
      </c>
      <c r="Q4219" s="80">
        <f>M4219*P4219</f>
        <v>9.4527599999999993E-3</v>
      </c>
      <c r="R4219" s="79"/>
      <c r="S4219" s="80">
        <f>M4219*R4219</f>
        <v>0</v>
      </c>
      <c r="T4219" s="78">
        <v>15</v>
      </c>
      <c r="U4219" s="78">
        <f>O4219*(T4219/100)</f>
        <v>0</v>
      </c>
      <c r="V4219" s="78">
        <f>O4219+U4219</f>
        <v>0</v>
      </c>
      <c r="W4219" s="75"/>
      <c r="X4219" s="96" t="s">
        <v>1090</v>
      </c>
      <c r="Y4219" s="96">
        <v>1</v>
      </c>
    </row>
    <row r="4220" spans="6:25" s="71" customFormat="1" ht="22.5" outlineLevel="4" x14ac:dyDescent="0.2">
      <c r="F4220" s="207"/>
      <c r="G4220" s="208"/>
      <c r="H4220" s="19" t="s">
        <v>1053</v>
      </c>
      <c r="I4220" s="228" t="s">
        <v>2698</v>
      </c>
      <c r="J4220" s="221"/>
      <c r="K4220" s="221"/>
      <c r="L4220" s="221"/>
      <c r="M4220" s="221"/>
      <c r="N4220" s="245"/>
      <c r="O4220" s="231"/>
      <c r="P4220" s="209"/>
      <c r="Q4220" s="210"/>
      <c r="R4220" s="209"/>
      <c r="S4220" s="210"/>
      <c r="T4220" s="211"/>
      <c r="U4220" s="211"/>
      <c r="V4220" s="211"/>
      <c r="W4220" s="212"/>
      <c r="X4220" s="212"/>
      <c r="Y4220" s="212"/>
    </row>
    <row r="4221" spans="6:25" s="71" customFormat="1" ht="6" customHeight="1" outlineLevel="4" x14ac:dyDescent="0.2">
      <c r="F4221" s="207"/>
      <c r="G4221" s="208"/>
      <c r="H4221" s="20"/>
      <c r="I4221" s="212"/>
      <c r="J4221" s="208"/>
      <c r="K4221" s="213"/>
      <c r="L4221" s="214"/>
      <c r="M4221" s="213"/>
      <c r="N4221" s="241"/>
      <c r="O4221" s="214"/>
      <c r="P4221" s="209"/>
      <c r="Q4221" s="210"/>
      <c r="R4221" s="209"/>
      <c r="S4221" s="210"/>
      <c r="T4221" s="211"/>
      <c r="U4221" s="211"/>
      <c r="V4221" s="211"/>
      <c r="W4221" s="212"/>
      <c r="X4221" s="212"/>
      <c r="Y4221" s="212"/>
    </row>
    <row r="4222" spans="6:25" s="81" customFormat="1" ht="11.25" outlineLevel="5" x14ac:dyDescent="0.2">
      <c r="F4222" s="82"/>
      <c r="G4222" s="83"/>
      <c r="H4222" s="21" t="str">
        <f>IF(AND(H4221&lt;&gt;"Výkaz výměr:",I4221=""),"Výkaz výměr:","")</f>
        <v>Výkaz výměr:</v>
      </c>
      <c r="I4222" s="84" t="s">
        <v>2394</v>
      </c>
      <c r="J4222" s="215"/>
      <c r="L4222" s="85"/>
      <c r="M4222" s="216">
        <v>0</v>
      </c>
      <c r="N4222" s="244"/>
      <c r="O4222" s="85"/>
      <c r="P4222" s="86"/>
      <c r="Q4222" s="85"/>
      <c r="R4222" s="85"/>
      <c r="S4222" s="85"/>
      <c r="T4222" s="87" t="s">
        <v>14</v>
      </c>
      <c r="U4222" s="85"/>
      <c r="V4222" s="85"/>
      <c r="W4222" s="88"/>
    </row>
    <row r="4223" spans="6:25" s="81" customFormat="1" ht="11.25" outlineLevel="5" x14ac:dyDescent="0.2">
      <c r="F4223" s="82"/>
      <c r="G4223" s="83"/>
      <c r="H4223" s="21" t="str">
        <f>IF(AND(H4222&lt;&gt;"Výkaz výměr:",I4222=""),"Výkaz výměr:","")</f>
        <v/>
      </c>
      <c r="I4223" s="84" t="s">
        <v>927</v>
      </c>
      <c r="J4223" s="215"/>
      <c r="L4223" s="85"/>
      <c r="M4223" s="216">
        <v>0</v>
      </c>
      <c r="N4223" s="244"/>
      <c r="O4223" s="85"/>
      <c r="P4223" s="86"/>
      <c r="Q4223" s="85"/>
      <c r="R4223" s="85"/>
      <c r="S4223" s="85"/>
      <c r="T4223" s="87" t="s">
        <v>14</v>
      </c>
      <c r="U4223" s="85"/>
      <c r="V4223" s="85"/>
      <c r="W4223" s="88"/>
    </row>
    <row r="4224" spans="6:25" s="81" customFormat="1" ht="11.25" outlineLevel="5" x14ac:dyDescent="0.2">
      <c r="F4224" s="82"/>
      <c r="G4224" s="83"/>
      <c r="H4224" s="21" t="str">
        <f>IF(AND(H4223&lt;&gt;"Výkaz výměr:",I4223=""),"Výkaz výměr:","")</f>
        <v/>
      </c>
      <c r="I4224" s="84" t="s">
        <v>288</v>
      </c>
      <c r="J4224" s="215"/>
      <c r="L4224" s="85"/>
      <c r="M4224" s="216">
        <v>4.8</v>
      </c>
      <c r="N4224" s="244"/>
      <c r="O4224" s="85"/>
      <c r="P4224" s="86"/>
      <c r="Q4224" s="85"/>
      <c r="R4224" s="85"/>
      <c r="S4224" s="85"/>
      <c r="T4224" s="87" t="s">
        <v>14</v>
      </c>
      <c r="U4224" s="85"/>
      <c r="V4224" s="85"/>
      <c r="W4224" s="88"/>
    </row>
    <row r="4225" spans="6:25" s="205" customFormat="1" ht="12" outlineLevel="4" x14ac:dyDescent="0.2">
      <c r="F4225" s="72">
        <v>455</v>
      </c>
      <c r="G4225" s="73" t="s">
        <v>12</v>
      </c>
      <c r="H4225" s="74" t="s">
        <v>744</v>
      </c>
      <c r="I4225" s="75" t="s">
        <v>2792</v>
      </c>
      <c r="J4225" s="73" t="s">
        <v>15</v>
      </c>
      <c r="K4225" s="76">
        <v>1.35</v>
      </c>
      <c r="L4225" s="77"/>
      <c r="M4225" s="206">
        <v>1.35</v>
      </c>
      <c r="N4225" s="232"/>
      <c r="O4225" s="77">
        <f>M4225*N4225</f>
        <v>0</v>
      </c>
      <c r="P4225" s="79">
        <v>1.9693250000000001E-3</v>
      </c>
      <c r="Q4225" s="80">
        <f>M4225*P4225</f>
        <v>2.6585887500000004E-3</v>
      </c>
      <c r="R4225" s="79"/>
      <c r="S4225" s="80">
        <f>M4225*R4225</f>
        <v>0</v>
      </c>
      <c r="T4225" s="78">
        <v>15</v>
      </c>
      <c r="U4225" s="78">
        <f>O4225*(T4225/100)</f>
        <v>0</v>
      </c>
      <c r="V4225" s="78">
        <f>O4225+U4225</f>
        <v>0</v>
      </c>
      <c r="W4225" s="75"/>
      <c r="X4225" s="96" t="s">
        <v>1090</v>
      </c>
      <c r="Y4225" s="96">
        <v>1</v>
      </c>
    </row>
    <row r="4226" spans="6:25" s="71" customFormat="1" ht="22.5" outlineLevel="4" x14ac:dyDescent="0.2">
      <c r="F4226" s="207"/>
      <c r="G4226" s="208"/>
      <c r="H4226" s="19" t="s">
        <v>1053</v>
      </c>
      <c r="I4226" s="228" t="s">
        <v>2698</v>
      </c>
      <c r="J4226" s="221"/>
      <c r="K4226" s="221"/>
      <c r="L4226" s="221"/>
      <c r="M4226" s="221"/>
      <c r="N4226" s="245"/>
      <c r="O4226" s="231"/>
      <c r="P4226" s="209"/>
      <c r="Q4226" s="210"/>
      <c r="R4226" s="209"/>
      <c r="S4226" s="210"/>
      <c r="T4226" s="211"/>
      <c r="U4226" s="211"/>
      <c r="V4226" s="211"/>
      <c r="W4226" s="212"/>
      <c r="X4226" s="212"/>
      <c r="Y4226" s="212"/>
    </row>
    <row r="4227" spans="6:25" s="71" customFormat="1" ht="6" customHeight="1" outlineLevel="4" x14ac:dyDescent="0.2">
      <c r="F4227" s="207"/>
      <c r="G4227" s="208"/>
      <c r="H4227" s="20"/>
      <c r="I4227" s="212"/>
      <c r="J4227" s="208"/>
      <c r="K4227" s="213"/>
      <c r="L4227" s="214"/>
      <c r="M4227" s="213"/>
      <c r="N4227" s="241"/>
      <c r="O4227" s="214"/>
      <c r="P4227" s="209"/>
      <c r="Q4227" s="210"/>
      <c r="R4227" s="209"/>
      <c r="S4227" s="210"/>
      <c r="T4227" s="211"/>
      <c r="U4227" s="211"/>
      <c r="V4227" s="211"/>
      <c r="W4227" s="212"/>
      <c r="X4227" s="212"/>
      <c r="Y4227" s="212"/>
    </row>
    <row r="4228" spans="6:25" s="81" customFormat="1" ht="11.25" outlineLevel="5" x14ac:dyDescent="0.2">
      <c r="F4228" s="82"/>
      <c r="G4228" s="83"/>
      <c r="H4228" s="21" t="str">
        <f>IF(AND(H4227&lt;&gt;"Výkaz výměr:",I4227=""),"Výkaz výměr:","")</f>
        <v>Výkaz výměr:</v>
      </c>
      <c r="I4228" s="84" t="s">
        <v>2394</v>
      </c>
      <c r="J4228" s="215"/>
      <c r="L4228" s="85"/>
      <c r="M4228" s="216">
        <v>0</v>
      </c>
      <c r="N4228" s="244"/>
      <c r="O4228" s="85"/>
      <c r="P4228" s="86"/>
      <c r="Q4228" s="85"/>
      <c r="R4228" s="85"/>
      <c r="S4228" s="85"/>
      <c r="T4228" s="87" t="s">
        <v>14</v>
      </c>
      <c r="U4228" s="85"/>
      <c r="V4228" s="85"/>
      <c r="W4228" s="88"/>
    </row>
    <row r="4229" spans="6:25" s="81" customFormat="1" ht="11.25" outlineLevel="5" x14ac:dyDescent="0.2">
      <c r="F4229" s="82"/>
      <c r="G4229" s="83"/>
      <c r="H4229" s="21" t="str">
        <f>IF(AND(H4228&lt;&gt;"Výkaz výměr:",I4228=""),"Výkaz výměr:","")</f>
        <v/>
      </c>
      <c r="I4229" s="84" t="s">
        <v>928</v>
      </c>
      <c r="J4229" s="215"/>
      <c r="L4229" s="85"/>
      <c r="M4229" s="216">
        <v>0</v>
      </c>
      <c r="N4229" s="244"/>
      <c r="O4229" s="85"/>
      <c r="P4229" s="86"/>
      <c r="Q4229" s="85"/>
      <c r="R4229" s="85"/>
      <c r="S4229" s="85"/>
      <c r="T4229" s="87" t="s">
        <v>14</v>
      </c>
      <c r="U4229" s="85"/>
      <c r="V4229" s="85"/>
      <c r="W4229" s="88"/>
    </row>
    <row r="4230" spans="6:25" s="81" customFormat="1" ht="11.25" outlineLevel="5" x14ac:dyDescent="0.2">
      <c r="F4230" s="82"/>
      <c r="G4230" s="83"/>
      <c r="H4230" s="21" t="str">
        <f>IF(AND(H4229&lt;&gt;"Výkaz výměr:",I4229=""),"Výkaz výměr:","")</f>
        <v/>
      </c>
      <c r="I4230" s="84" t="s">
        <v>340</v>
      </c>
      <c r="J4230" s="215"/>
      <c r="L4230" s="85"/>
      <c r="M4230" s="216">
        <v>1.35</v>
      </c>
      <c r="N4230" s="244"/>
      <c r="O4230" s="85"/>
      <c r="P4230" s="86"/>
      <c r="Q4230" s="85"/>
      <c r="R4230" s="85"/>
      <c r="S4230" s="85"/>
      <c r="T4230" s="87" t="s">
        <v>14</v>
      </c>
      <c r="U4230" s="85"/>
      <c r="V4230" s="85"/>
      <c r="W4230" s="88"/>
    </row>
    <row r="4231" spans="6:25" s="205" customFormat="1" ht="12" outlineLevel="4" x14ac:dyDescent="0.2">
      <c r="F4231" s="72">
        <v>456</v>
      </c>
      <c r="G4231" s="73" t="s">
        <v>12</v>
      </c>
      <c r="H4231" s="74" t="s">
        <v>745</v>
      </c>
      <c r="I4231" s="75" t="s">
        <v>2794</v>
      </c>
      <c r="J4231" s="73" t="s">
        <v>15</v>
      </c>
      <c r="K4231" s="76">
        <v>12.4</v>
      </c>
      <c r="L4231" s="77"/>
      <c r="M4231" s="206">
        <v>12.4</v>
      </c>
      <c r="N4231" s="232"/>
      <c r="O4231" s="77">
        <f>M4231*N4231</f>
        <v>0</v>
      </c>
      <c r="P4231" s="79">
        <v>2.3260749999999999E-3</v>
      </c>
      <c r="Q4231" s="80">
        <f>M4231*P4231</f>
        <v>2.884333E-2</v>
      </c>
      <c r="R4231" s="79"/>
      <c r="S4231" s="80">
        <f>M4231*R4231</f>
        <v>0</v>
      </c>
      <c r="T4231" s="78">
        <v>15</v>
      </c>
      <c r="U4231" s="78">
        <f>O4231*(T4231/100)</f>
        <v>0</v>
      </c>
      <c r="V4231" s="78">
        <f>O4231+U4231</f>
        <v>0</v>
      </c>
      <c r="W4231" s="75"/>
      <c r="X4231" s="96" t="s">
        <v>1090</v>
      </c>
      <c r="Y4231" s="96">
        <v>1</v>
      </c>
    </row>
    <row r="4232" spans="6:25" s="71" customFormat="1" ht="22.5" outlineLevel="4" x14ac:dyDescent="0.2">
      <c r="F4232" s="207"/>
      <c r="G4232" s="208"/>
      <c r="H4232" s="19" t="s">
        <v>1053</v>
      </c>
      <c r="I4232" s="228" t="s">
        <v>2698</v>
      </c>
      <c r="J4232" s="221"/>
      <c r="K4232" s="221"/>
      <c r="L4232" s="221"/>
      <c r="M4232" s="221"/>
      <c r="N4232" s="245"/>
      <c r="O4232" s="231"/>
      <c r="P4232" s="209"/>
      <c r="Q4232" s="210"/>
      <c r="R4232" s="209"/>
      <c r="S4232" s="210"/>
      <c r="T4232" s="211"/>
      <c r="U4232" s="211"/>
      <c r="V4232" s="211"/>
      <c r="W4232" s="212"/>
      <c r="X4232" s="212"/>
      <c r="Y4232" s="212"/>
    </row>
    <row r="4233" spans="6:25" s="71" customFormat="1" ht="6" customHeight="1" outlineLevel="4" x14ac:dyDescent="0.2">
      <c r="F4233" s="207"/>
      <c r="G4233" s="208"/>
      <c r="H4233" s="20"/>
      <c r="I4233" s="212"/>
      <c r="J4233" s="208"/>
      <c r="K4233" s="213"/>
      <c r="L4233" s="214"/>
      <c r="M4233" s="213"/>
      <c r="N4233" s="241"/>
      <c r="O4233" s="214"/>
      <c r="P4233" s="209"/>
      <c r="Q4233" s="210"/>
      <c r="R4233" s="209"/>
      <c r="S4233" s="210"/>
      <c r="T4233" s="211"/>
      <c r="U4233" s="211"/>
      <c r="V4233" s="211"/>
      <c r="W4233" s="212"/>
      <c r="X4233" s="212"/>
      <c r="Y4233" s="212"/>
    </row>
    <row r="4234" spans="6:25" s="81" customFormat="1" ht="11.25" outlineLevel="5" x14ac:dyDescent="0.2">
      <c r="F4234" s="82"/>
      <c r="G4234" s="83"/>
      <c r="H4234" s="21" t="str">
        <f>IF(AND(H4233&lt;&gt;"Výkaz výměr:",I4233=""),"Výkaz výměr:","")</f>
        <v>Výkaz výměr:</v>
      </c>
      <c r="I4234" s="84" t="s">
        <v>2394</v>
      </c>
      <c r="J4234" s="215"/>
      <c r="L4234" s="85"/>
      <c r="M4234" s="216">
        <v>0</v>
      </c>
      <c r="N4234" s="244"/>
      <c r="O4234" s="85"/>
      <c r="P4234" s="86"/>
      <c r="Q4234" s="85"/>
      <c r="R4234" s="85"/>
      <c r="S4234" s="85"/>
      <c r="T4234" s="87" t="s">
        <v>14</v>
      </c>
      <c r="U4234" s="85"/>
      <c r="V4234" s="85"/>
      <c r="W4234" s="88"/>
    </row>
    <row r="4235" spans="6:25" s="81" customFormat="1" ht="11.25" outlineLevel="5" x14ac:dyDescent="0.2">
      <c r="F4235" s="82"/>
      <c r="G4235" s="83"/>
      <c r="H4235" s="21" t="str">
        <f>IF(AND(H4234&lt;&gt;"Výkaz výměr:",I4234=""),"Výkaz výměr:","")</f>
        <v/>
      </c>
      <c r="I4235" s="84" t="s">
        <v>929</v>
      </c>
      <c r="J4235" s="215"/>
      <c r="L4235" s="85"/>
      <c r="M4235" s="216">
        <v>0</v>
      </c>
      <c r="N4235" s="244"/>
      <c r="O4235" s="85"/>
      <c r="P4235" s="86"/>
      <c r="Q4235" s="85"/>
      <c r="R4235" s="85"/>
      <c r="S4235" s="85"/>
      <c r="T4235" s="87" t="s">
        <v>14</v>
      </c>
      <c r="U4235" s="85"/>
      <c r="V4235" s="85"/>
      <c r="W4235" s="88"/>
    </row>
    <row r="4236" spans="6:25" s="81" customFormat="1" ht="11.25" outlineLevel="5" x14ac:dyDescent="0.2">
      <c r="F4236" s="82"/>
      <c r="G4236" s="83"/>
      <c r="H4236" s="21" t="str">
        <f>IF(AND(H4235&lt;&gt;"Výkaz výměr:",I4235=""),"Výkaz výměr:","")</f>
        <v/>
      </c>
      <c r="I4236" s="84" t="s">
        <v>298</v>
      </c>
      <c r="J4236" s="215"/>
      <c r="L4236" s="85"/>
      <c r="M4236" s="216">
        <v>12.4</v>
      </c>
      <c r="N4236" s="244"/>
      <c r="O4236" s="85"/>
      <c r="P4236" s="86"/>
      <c r="Q4236" s="85"/>
      <c r="R4236" s="85"/>
      <c r="S4236" s="85"/>
      <c r="T4236" s="87" t="s">
        <v>14</v>
      </c>
      <c r="U4236" s="85"/>
      <c r="V4236" s="85"/>
      <c r="W4236" s="88"/>
    </row>
    <row r="4237" spans="6:25" s="205" customFormat="1" ht="12" outlineLevel="4" x14ac:dyDescent="0.2">
      <c r="F4237" s="72">
        <v>457</v>
      </c>
      <c r="G4237" s="73" t="s">
        <v>12</v>
      </c>
      <c r="H4237" s="74" t="s">
        <v>746</v>
      </c>
      <c r="I4237" s="75" t="s">
        <v>2789</v>
      </c>
      <c r="J4237" s="73" t="s">
        <v>15</v>
      </c>
      <c r="K4237" s="76">
        <v>16.8</v>
      </c>
      <c r="L4237" s="77"/>
      <c r="M4237" s="206">
        <v>16.8</v>
      </c>
      <c r="N4237" s="232"/>
      <c r="O4237" s="77">
        <f>M4237*N4237</f>
        <v>0</v>
      </c>
      <c r="P4237" s="79">
        <v>1.6393999999999998E-3</v>
      </c>
      <c r="Q4237" s="80">
        <f>M4237*P4237</f>
        <v>2.7541919999999998E-2</v>
      </c>
      <c r="R4237" s="79"/>
      <c r="S4237" s="80">
        <f>M4237*R4237</f>
        <v>0</v>
      </c>
      <c r="T4237" s="78">
        <v>15</v>
      </c>
      <c r="U4237" s="78">
        <f>O4237*(T4237/100)</f>
        <v>0</v>
      </c>
      <c r="V4237" s="78">
        <f>O4237+U4237</f>
        <v>0</v>
      </c>
      <c r="W4237" s="75"/>
      <c r="X4237" s="96" t="s">
        <v>1090</v>
      </c>
      <c r="Y4237" s="96">
        <v>1</v>
      </c>
    </row>
    <row r="4238" spans="6:25" s="71" customFormat="1" ht="22.5" outlineLevel="4" x14ac:dyDescent="0.2">
      <c r="F4238" s="207"/>
      <c r="G4238" s="208"/>
      <c r="H4238" s="19" t="s">
        <v>1053</v>
      </c>
      <c r="I4238" s="228" t="s">
        <v>2698</v>
      </c>
      <c r="J4238" s="221"/>
      <c r="K4238" s="221"/>
      <c r="L4238" s="221"/>
      <c r="M4238" s="221"/>
      <c r="N4238" s="245"/>
      <c r="O4238" s="231"/>
      <c r="P4238" s="209"/>
      <c r="Q4238" s="210"/>
      <c r="R4238" s="209"/>
      <c r="S4238" s="210"/>
      <c r="T4238" s="211"/>
      <c r="U4238" s="211"/>
      <c r="V4238" s="211"/>
      <c r="W4238" s="212"/>
      <c r="X4238" s="212"/>
      <c r="Y4238" s="212"/>
    </row>
    <row r="4239" spans="6:25" s="71" customFormat="1" ht="6" customHeight="1" outlineLevel="4" x14ac:dyDescent="0.2">
      <c r="F4239" s="207"/>
      <c r="G4239" s="208"/>
      <c r="H4239" s="20"/>
      <c r="I4239" s="212"/>
      <c r="J4239" s="208"/>
      <c r="K4239" s="213"/>
      <c r="L4239" s="214"/>
      <c r="M4239" s="213"/>
      <c r="N4239" s="241"/>
      <c r="O4239" s="214"/>
      <c r="P4239" s="209"/>
      <c r="Q4239" s="210"/>
      <c r="R4239" s="209"/>
      <c r="S4239" s="210"/>
      <c r="T4239" s="211"/>
      <c r="U4239" s="211"/>
      <c r="V4239" s="211"/>
      <c r="W4239" s="212"/>
      <c r="X4239" s="212"/>
      <c r="Y4239" s="212"/>
    </row>
    <row r="4240" spans="6:25" s="81" customFormat="1" ht="11.25" outlineLevel="5" x14ac:dyDescent="0.2">
      <c r="F4240" s="82"/>
      <c r="G4240" s="83"/>
      <c r="H4240" s="21" t="str">
        <f>IF(AND(H4239&lt;&gt;"Výkaz výměr:",I4239=""),"Výkaz výměr:","")</f>
        <v>Výkaz výměr:</v>
      </c>
      <c r="I4240" s="84" t="s">
        <v>2394</v>
      </c>
      <c r="J4240" s="215"/>
      <c r="L4240" s="85"/>
      <c r="M4240" s="216">
        <v>0</v>
      </c>
      <c r="N4240" s="244"/>
      <c r="O4240" s="85"/>
      <c r="P4240" s="86"/>
      <c r="Q4240" s="85"/>
      <c r="R4240" s="85"/>
      <c r="S4240" s="85"/>
      <c r="T4240" s="87" t="s">
        <v>14</v>
      </c>
      <c r="U4240" s="85"/>
      <c r="V4240" s="85"/>
      <c r="W4240" s="88"/>
    </row>
    <row r="4241" spans="6:25" s="81" customFormat="1" ht="11.25" outlineLevel="5" x14ac:dyDescent="0.2">
      <c r="F4241" s="82"/>
      <c r="G4241" s="83"/>
      <c r="H4241" s="21" t="str">
        <f>IF(AND(H4240&lt;&gt;"Výkaz výměr:",I4240=""),"Výkaz výměr:","")</f>
        <v/>
      </c>
      <c r="I4241" s="84" t="s">
        <v>930</v>
      </c>
      <c r="J4241" s="215"/>
      <c r="L4241" s="85"/>
      <c r="M4241" s="216">
        <v>0</v>
      </c>
      <c r="N4241" s="244"/>
      <c r="O4241" s="85"/>
      <c r="P4241" s="86"/>
      <c r="Q4241" s="85"/>
      <c r="R4241" s="85"/>
      <c r="S4241" s="85"/>
      <c r="T4241" s="87" t="s">
        <v>14</v>
      </c>
      <c r="U4241" s="85"/>
      <c r="V4241" s="85"/>
      <c r="W4241" s="88"/>
    </row>
    <row r="4242" spans="6:25" s="81" customFormat="1" ht="11.25" outlineLevel="5" x14ac:dyDescent="0.2">
      <c r="F4242" s="82"/>
      <c r="G4242" s="83"/>
      <c r="H4242" s="21" t="str">
        <f>IF(AND(H4241&lt;&gt;"Výkaz výměr:",I4241=""),"Výkaz výměr:","")</f>
        <v/>
      </c>
      <c r="I4242" s="84" t="s">
        <v>287</v>
      </c>
      <c r="J4242" s="215"/>
      <c r="L4242" s="85"/>
      <c r="M4242" s="216">
        <v>16.8</v>
      </c>
      <c r="N4242" s="244"/>
      <c r="O4242" s="85"/>
      <c r="P4242" s="86"/>
      <c r="Q4242" s="85"/>
      <c r="R4242" s="85"/>
      <c r="S4242" s="85"/>
      <c r="T4242" s="87" t="s">
        <v>14</v>
      </c>
      <c r="U4242" s="85"/>
      <c r="V4242" s="85"/>
      <c r="W4242" s="88"/>
    </row>
    <row r="4243" spans="6:25" s="205" customFormat="1" ht="12" outlineLevel="4" x14ac:dyDescent="0.2">
      <c r="F4243" s="72">
        <v>458</v>
      </c>
      <c r="G4243" s="73" t="s">
        <v>12</v>
      </c>
      <c r="H4243" s="74" t="s">
        <v>747</v>
      </c>
      <c r="I4243" s="75" t="s">
        <v>2793</v>
      </c>
      <c r="J4243" s="73" t="s">
        <v>15</v>
      </c>
      <c r="K4243" s="76">
        <v>58.8</v>
      </c>
      <c r="L4243" s="77"/>
      <c r="M4243" s="206">
        <v>58.8</v>
      </c>
      <c r="N4243" s="232"/>
      <c r="O4243" s="77">
        <f>M4243*N4243</f>
        <v>0</v>
      </c>
      <c r="P4243" s="79">
        <v>2.0624750000000002E-3</v>
      </c>
      <c r="Q4243" s="80">
        <f>M4243*P4243</f>
        <v>0.12127353</v>
      </c>
      <c r="R4243" s="79"/>
      <c r="S4243" s="80">
        <f>M4243*R4243</f>
        <v>0</v>
      </c>
      <c r="T4243" s="78">
        <v>15</v>
      </c>
      <c r="U4243" s="78">
        <f>O4243*(T4243/100)</f>
        <v>0</v>
      </c>
      <c r="V4243" s="78">
        <f>O4243+U4243</f>
        <v>0</v>
      </c>
      <c r="W4243" s="75"/>
      <c r="X4243" s="96" t="s">
        <v>1090</v>
      </c>
      <c r="Y4243" s="96">
        <v>1</v>
      </c>
    </row>
    <row r="4244" spans="6:25" s="71" customFormat="1" ht="22.5" outlineLevel="4" x14ac:dyDescent="0.2">
      <c r="F4244" s="207"/>
      <c r="G4244" s="208"/>
      <c r="H4244" s="19" t="s">
        <v>1053</v>
      </c>
      <c r="I4244" s="228" t="s">
        <v>2698</v>
      </c>
      <c r="J4244" s="221"/>
      <c r="K4244" s="221"/>
      <c r="L4244" s="221"/>
      <c r="M4244" s="221"/>
      <c r="N4244" s="245"/>
      <c r="O4244" s="231"/>
      <c r="P4244" s="209"/>
      <c r="Q4244" s="210"/>
      <c r="R4244" s="209"/>
      <c r="S4244" s="210"/>
      <c r="T4244" s="211"/>
      <c r="U4244" s="211"/>
      <c r="V4244" s="211"/>
      <c r="W4244" s="212"/>
      <c r="X4244" s="212"/>
      <c r="Y4244" s="212"/>
    </row>
    <row r="4245" spans="6:25" s="71" customFormat="1" ht="6" customHeight="1" outlineLevel="4" x14ac:dyDescent="0.2">
      <c r="F4245" s="207"/>
      <c r="G4245" s="208"/>
      <c r="H4245" s="20"/>
      <c r="I4245" s="212"/>
      <c r="J4245" s="208"/>
      <c r="K4245" s="213"/>
      <c r="L4245" s="214"/>
      <c r="M4245" s="213"/>
      <c r="N4245" s="241"/>
      <c r="O4245" s="214"/>
      <c r="P4245" s="209"/>
      <c r="Q4245" s="210"/>
      <c r="R4245" s="209"/>
      <c r="S4245" s="210"/>
      <c r="T4245" s="211"/>
      <c r="U4245" s="211"/>
      <c r="V4245" s="211"/>
      <c r="W4245" s="212"/>
      <c r="X4245" s="212"/>
      <c r="Y4245" s="212"/>
    </row>
    <row r="4246" spans="6:25" s="81" customFormat="1" ht="11.25" outlineLevel="5" x14ac:dyDescent="0.2">
      <c r="F4246" s="82"/>
      <c r="G4246" s="83"/>
      <c r="H4246" s="21" t="str">
        <f>IF(AND(H4245&lt;&gt;"Výkaz výměr:",I4245=""),"Výkaz výměr:","")</f>
        <v>Výkaz výměr:</v>
      </c>
      <c r="I4246" s="84" t="s">
        <v>2394</v>
      </c>
      <c r="J4246" s="215"/>
      <c r="L4246" s="85"/>
      <c r="M4246" s="216">
        <v>0</v>
      </c>
      <c r="N4246" s="244"/>
      <c r="O4246" s="85"/>
      <c r="P4246" s="86"/>
      <c r="Q4246" s="85"/>
      <c r="R4246" s="85"/>
      <c r="S4246" s="85"/>
      <c r="T4246" s="87" t="s">
        <v>14</v>
      </c>
      <c r="U4246" s="85"/>
      <c r="V4246" s="85"/>
      <c r="W4246" s="88"/>
    </row>
    <row r="4247" spans="6:25" s="81" customFormat="1" ht="11.25" outlineLevel="5" x14ac:dyDescent="0.2">
      <c r="F4247" s="82"/>
      <c r="G4247" s="83"/>
      <c r="H4247" s="21" t="str">
        <f>IF(AND(H4246&lt;&gt;"Výkaz výměr:",I4246=""),"Výkaz výměr:","")</f>
        <v/>
      </c>
      <c r="I4247" s="84" t="s">
        <v>931</v>
      </c>
      <c r="J4247" s="215"/>
      <c r="L4247" s="85"/>
      <c r="M4247" s="216">
        <v>0</v>
      </c>
      <c r="N4247" s="244"/>
      <c r="O4247" s="85"/>
      <c r="P4247" s="86"/>
      <c r="Q4247" s="85"/>
      <c r="R4247" s="85"/>
      <c r="S4247" s="85"/>
      <c r="T4247" s="87" t="s">
        <v>14</v>
      </c>
      <c r="U4247" s="85"/>
      <c r="V4247" s="85"/>
      <c r="W4247" s="88"/>
    </row>
    <row r="4248" spans="6:25" s="81" customFormat="1" ht="11.25" outlineLevel="5" x14ac:dyDescent="0.2">
      <c r="F4248" s="82"/>
      <c r="G4248" s="83"/>
      <c r="H4248" s="21" t="str">
        <f>IF(AND(H4247&lt;&gt;"Výkaz výměr:",I4247=""),"Výkaz výměr:","")</f>
        <v/>
      </c>
      <c r="I4248" s="84" t="s">
        <v>347</v>
      </c>
      <c r="J4248" s="215"/>
      <c r="L4248" s="85"/>
      <c r="M4248" s="216">
        <v>58.8</v>
      </c>
      <c r="N4248" s="244"/>
      <c r="O4248" s="85"/>
      <c r="P4248" s="86"/>
      <c r="Q4248" s="85"/>
      <c r="R4248" s="85"/>
      <c r="S4248" s="85"/>
      <c r="T4248" s="87" t="s">
        <v>14</v>
      </c>
      <c r="U4248" s="85"/>
      <c r="V4248" s="85"/>
      <c r="W4248" s="88"/>
    </row>
    <row r="4249" spans="6:25" s="205" customFormat="1" ht="12" outlineLevel="4" x14ac:dyDescent="0.2">
      <c r="F4249" s="72">
        <v>459</v>
      </c>
      <c r="G4249" s="73" t="s">
        <v>12</v>
      </c>
      <c r="H4249" s="74" t="s">
        <v>748</v>
      </c>
      <c r="I4249" s="75" t="s">
        <v>2793</v>
      </c>
      <c r="J4249" s="73" t="s">
        <v>15</v>
      </c>
      <c r="K4249" s="76">
        <v>9.6</v>
      </c>
      <c r="L4249" s="77"/>
      <c r="M4249" s="206">
        <v>9.6</v>
      </c>
      <c r="N4249" s="232"/>
      <c r="O4249" s="77">
        <f>M4249*N4249</f>
        <v>0</v>
      </c>
      <c r="P4249" s="79">
        <v>2.0624750000000002E-3</v>
      </c>
      <c r="Q4249" s="80">
        <f>M4249*P4249</f>
        <v>1.9799760000000003E-2</v>
      </c>
      <c r="R4249" s="79"/>
      <c r="S4249" s="80">
        <f>M4249*R4249</f>
        <v>0</v>
      </c>
      <c r="T4249" s="78">
        <v>15</v>
      </c>
      <c r="U4249" s="78">
        <f>O4249*(T4249/100)</f>
        <v>0</v>
      </c>
      <c r="V4249" s="78">
        <f>O4249+U4249</f>
        <v>0</v>
      </c>
      <c r="W4249" s="75"/>
      <c r="X4249" s="96" t="s">
        <v>1090</v>
      </c>
      <c r="Y4249" s="96">
        <v>1</v>
      </c>
    </row>
    <row r="4250" spans="6:25" s="71" customFormat="1" ht="22.5" outlineLevel="4" x14ac:dyDescent="0.2">
      <c r="F4250" s="207"/>
      <c r="G4250" s="208"/>
      <c r="H4250" s="19" t="s">
        <v>1053</v>
      </c>
      <c r="I4250" s="228" t="s">
        <v>2698</v>
      </c>
      <c r="J4250" s="221"/>
      <c r="K4250" s="221"/>
      <c r="L4250" s="221"/>
      <c r="M4250" s="221"/>
      <c r="N4250" s="245"/>
      <c r="O4250" s="231"/>
      <c r="P4250" s="209"/>
      <c r="Q4250" s="210"/>
      <c r="R4250" s="209"/>
      <c r="S4250" s="210"/>
      <c r="T4250" s="211"/>
      <c r="U4250" s="211"/>
      <c r="V4250" s="211"/>
      <c r="W4250" s="212"/>
      <c r="X4250" s="212"/>
      <c r="Y4250" s="212"/>
    </row>
    <row r="4251" spans="6:25" s="71" customFormat="1" ht="6" customHeight="1" outlineLevel="4" x14ac:dyDescent="0.2">
      <c r="F4251" s="207"/>
      <c r="G4251" s="208"/>
      <c r="H4251" s="20"/>
      <c r="I4251" s="212"/>
      <c r="J4251" s="208"/>
      <c r="K4251" s="213"/>
      <c r="L4251" s="214"/>
      <c r="M4251" s="213"/>
      <c r="N4251" s="241"/>
      <c r="O4251" s="214"/>
      <c r="P4251" s="209"/>
      <c r="Q4251" s="210"/>
      <c r="R4251" s="209"/>
      <c r="S4251" s="210"/>
      <c r="T4251" s="211"/>
      <c r="U4251" s="211"/>
      <c r="V4251" s="211"/>
      <c r="W4251" s="212"/>
      <c r="X4251" s="212"/>
      <c r="Y4251" s="212"/>
    </row>
    <row r="4252" spans="6:25" s="81" customFormat="1" ht="11.25" outlineLevel="5" x14ac:dyDescent="0.2">
      <c r="F4252" s="82"/>
      <c r="G4252" s="83"/>
      <c r="H4252" s="21" t="str">
        <f>IF(AND(H4251&lt;&gt;"Výkaz výměr:",I4251=""),"Výkaz výměr:","")</f>
        <v>Výkaz výměr:</v>
      </c>
      <c r="I4252" s="84" t="s">
        <v>2394</v>
      </c>
      <c r="J4252" s="215"/>
      <c r="L4252" s="85"/>
      <c r="M4252" s="216">
        <v>0</v>
      </c>
      <c r="N4252" s="244"/>
      <c r="O4252" s="85"/>
      <c r="P4252" s="86"/>
      <c r="Q4252" s="85"/>
      <c r="R4252" s="85"/>
      <c r="S4252" s="85"/>
      <c r="T4252" s="87" t="s">
        <v>14</v>
      </c>
      <c r="U4252" s="85"/>
      <c r="V4252" s="85"/>
      <c r="W4252" s="88"/>
    </row>
    <row r="4253" spans="6:25" s="81" customFormat="1" ht="11.25" outlineLevel="5" x14ac:dyDescent="0.2">
      <c r="F4253" s="82"/>
      <c r="G4253" s="83"/>
      <c r="H4253" s="21" t="str">
        <f>IF(AND(H4252&lt;&gt;"Výkaz výměr:",I4252=""),"Výkaz výměr:","")</f>
        <v/>
      </c>
      <c r="I4253" s="84" t="s">
        <v>932</v>
      </c>
      <c r="J4253" s="215"/>
      <c r="L4253" s="85"/>
      <c r="M4253" s="216">
        <v>0</v>
      </c>
      <c r="N4253" s="244"/>
      <c r="O4253" s="85"/>
      <c r="P4253" s="86"/>
      <c r="Q4253" s="85"/>
      <c r="R4253" s="85"/>
      <c r="S4253" s="85"/>
      <c r="T4253" s="87" t="s">
        <v>14</v>
      </c>
      <c r="U4253" s="85"/>
      <c r="V4253" s="85"/>
      <c r="W4253" s="88"/>
    </row>
    <row r="4254" spans="6:25" s="81" customFormat="1" ht="11.25" outlineLevel="5" x14ac:dyDescent="0.2">
      <c r="F4254" s="82"/>
      <c r="G4254" s="83"/>
      <c r="H4254" s="21" t="str">
        <f>IF(AND(H4253&lt;&gt;"Výkaz výměr:",I4253=""),"Výkaz výměr:","")</f>
        <v/>
      </c>
      <c r="I4254" s="84" t="s">
        <v>289</v>
      </c>
      <c r="J4254" s="215"/>
      <c r="L4254" s="85"/>
      <c r="M4254" s="216">
        <v>9.6</v>
      </c>
      <c r="N4254" s="244"/>
      <c r="O4254" s="85"/>
      <c r="P4254" s="86"/>
      <c r="Q4254" s="85"/>
      <c r="R4254" s="85"/>
      <c r="S4254" s="85"/>
      <c r="T4254" s="87" t="s">
        <v>14</v>
      </c>
      <c r="U4254" s="85"/>
      <c r="V4254" s="85"/>
      <c r="W4254" s="88"/>
    </row>
    <row r="4255" spans="6:25" s="205" customFormat="1" ht="12" outlineLevel="4" x14ac:dyDescent="0.2">
      <c r="F4255" s="72">
        <v>460</v>
      </c>
      <c r="G4255" s="73" t="s">
        <v>12</v>
      </c>
      <c r="H4255" s="74" t="s">
        <v>749</v>
      </c>
      <c r="I4255" s="75" t="s">
        <v>2790</v>
      </c>
      <c r="J4255" s="73" t="s">
        <v>15</v>
      </c>
      <c r="K4255" s="76">
        <v>8.6</v>
      </c>
      <c r="L4255" s="77"/>
      <c r="M4255" s="206">
        <v>8.6</v>
      </c>
      <c r="N4255" s="232"/>
      <c r="O4255" s="77">
        <f>M4255*N4255</f>
        <v>0</v>
      </c>
      <c r="P4255" s="79">
        <v>1.6859749999999999E-3</v>
      </c>
      <c r="Q4255" s="80">
        <f>M4255*P4255</f>
        <v>1.4499384999999998E-2</v>
      </c>
      <c r="R4255" s="79"/>
      <c r="S4255" s="80">
        <f>M4255*R4255</f>
        <v>0</v>
      </c>
      <c r="T4255" s="78">
        <v>15</v>
      </c>
      <c r="U4255" s="78">
        <f>O4255*(T4255/100)</f>
        <v>0</v>
      </c>
      <c r="V4255" s="78">
        <f>O4255+U4255</f>
        <v>0</v>
      </c>
      <c r="W4255" s="75"/>
      <c r="X4255" s="96" t="s">
        <v>1090</v>
      </c>
      <c r="Y4255" s="96">
        <v>1</v>
      </c>
    </row>
    <row r="4256" spans="6:25" s="71" customFormat="1" ht="22.5" outlineLevel="4" x14ac:dyDescent="0.2">
      <c r="F4256" s="207"/>
      <c r="G4256" s="208"/>
      <c r="H4256" s="19" t="s">
        <v>1053</v>
      </c>
      <c r="I4256" s="228" t="s">
        <v>2698</v>
      </c>
      <c r="J4256" s="221"/>
      <c r="K4256" s="221"/>
      <c r="L4256" s="221"/>
      <c r="M4256" s="221"/>
      <c r="N4256" s="245"/>
      <c r="O4256" s="231"/>
      <c r="P4256" s="209"/>
      <c r="Q4256" s="210"/>
      <c r="R4256" s="209"/>
      <c r="S4256" s="210"/>
      <c r="T4256" s="211"/>
      <c r="U4256" s="211"/>
      <c r="V4256" s="211"/>
      <c r="W4256" s="212"/>
      <c r="X4256" s="212"/>
      <c r="Y4256" s="212"/>
    </row>
    <row r="4257" spans="6:25" s="71" customFormat="1" ht="6" customHeight="1" outlineLevel="4" x14ac:dyDescent="0.2">
      <c r="F4257" s="207"/>
      <c r="G4257" s="208"/>
      <c r="H4257" s="20"/>
      <c r="I4257" s="212"/>
      <c r="J4257" s="208"/>
      <c r="K4257" s="213"/>
      <c r="L4257" s="214"/>
      <c r="M4257" s="213"/>
      <c r="N4257" s="241"/>
      <c r="O4257" s="214"/>
      <c r="P4257" s="209"/>
      <c r="Q4257" s="210"/>
      <c r="R4257" s="209"/>
      <c r="S4257" s="210"/>
      <c r="T4257" s="211"/>
      <c r="U4257" s="211"/>
      <c r="V4257" s="211"/>
      <c r="W4257" s="212"/>
      <c r="X4257" s="212"/>
      <c r="Y4257" s="212"/>
    </row>
    <row r="4258" spans="6:25" s="81" customFormat="1" ht="11.25" outlineLevel="5" x14ac:dyDescent="0.2">
      <c r="F4258" s="82"/>
      <c r="G4258" s="83"/>
      <c r="H4258" s="21" t="str">
        <f>IF(AND(H4257&lt;&gt;"Výkaz výměr:",I4257=""),"Výkaz výměr:","")</f>
        <v>Výkaz výměr:</v>
      </c>
      <c r="I4258" s="84" t="s">
        <v>2394</v>
      </c>
      <c r="J4258" s="215"/>
      <c r="L4258" s="85"/>
      <c r="M4258" s="216">
        <v>0</v>
      </c>
      <c r="N4258" s="244"/>
      <c r="O4258" s="85"/>
      <c r="P4258" s="86"/>
      <c r="Q4258" s="85"/>
      <c r="R4258" s="85"/>
      <c r="S4258" s="85"/>
      <c r="T4258" s="87" t="s">
        <v>14</v>
      </c>
      <c r="U4258" s="85"/>
      <c r="V4258" s="85"/>
      <c r="W4258" s="88"/>
    </row>
    <row r="4259" spans="6:25" s="81" customFormat="1" ht="11.25" outlineLevel="5" x14ac:dyDescent="0.2">
      <c r="F4259" s="82"/>
      <c r="G4259" s="83"/>
      <c r="H4259" s="21" t="str">
        <f>IF(AND(H4258&lt;&gt;"Výkaz výměr:",I4258=""),"Výkaz výměr:","")</f>
        <v/>
      </c>
      <c r="I4259" s="84" t="s">
        <v>933</v>
      </c>
      <c r="J4259" s="215"/>
      <c r="L4259" s="85"/>
      <c r="M4259" s="216">
        <v>0</v>
      </c>
      <c r="N4259" s="244"/>
      <c r="O4259" s="85"/>
      <c r="P4259" s="86"/>
      <c r="Q4259" s="85"/>
      <c r="R4259" s="85"/>
      <c r="S4259" s="85"/>
      <c r="T4259" s="87" t="s">
        <v>14</v>
      </c>
      <c r="U4259" s="85"/>
      <c r="V4259" s="85"/>
      <c r="W4259" s="88"/>
    </row>
    <row r="4260" spans="6:25" s="81" customFormat="1" ht="11.25" outlineLevel="5" x14ac:dyDescent="0.2">
      <c r="F4260" s="82"/>
      <c r="G4260" s="83"/>
      <c r="H4260" s="21" t="str">
        <f>IF(AND(H4259&lt;&gt;"Výkaz výměr:",I4259=""),"Výkaz výměr:","")</f>
        <v/>
      </c>
      <c r="I4260" s="84" t="s">
        <v>348</v>
      </c>
      <c r="J4260" s="215"/>
      <c r="L4260" s="85"/>
      <c r="M4260" s="216">
        <v>8.6</v>
      </c>
      <c r="N4260" s="244"/>
      <c r="O4260" s="85"/>
      <c r="P4260" s="86"/>
      <c r="Q4260" s="85"/>
      <c r="R4260" s="85"/>
      <c r="S4260" s="85"/>
      <c r="T4260" s="87" t="s">
        <v>14</v>
      </c>
      <c r="U4260" s="85"/>
      <c r="V4260" s="85"/>
      <c r="W4260" s="88"/>
    </row>
    <row r="4261" spans="6:25" s="205" customFormat="1" ht="12" outlineLevel="4" x14ac:dyDescent="0.2">
      <c r="F4261" s="72">
        <v>461</v>
      </c>
      <c r="G4261" s="73" t="s">
        <v>13</v>
      </c>
      <c r="H4261" s="74" t="s">
        <v>447</v>
      </c>
      <c r="I4261" s="75" t="s">
        <v>2695</v>
      </c>
      <c r="J4261" s="73" t="s">
        <v>15</v>
      </c>
      <c r="K4261" s="76">
        <v>2018.78</v>
      </c>
      <c r="L4261" s="77">
        <v>10</v>
      </c>
      <c r="M4261" s="206">
        <v>2220.6579999999999</v>
      </c>
      <c r="N4261" s="232"/>
      <c r="O4261" s="77">
        <f>M4261*N4261</f>
        <v>0</v>
      </c>
      <c r="P4261" s="79"/>
      <c r="Q4261" s="80">
        <f>M4261*P4261</f>
        <v>0</v>
      </c>
      <c r="R4261" s="79"/>
      <c r="S4261" s="80">
        <f>M4261*R4261</f>
        <v>0</v>
      </c>
      <c r="T4261" s="78">
        <v>15</v>
      </c>
      <c r="U4261" s="78">
        <f>O4261*(T4261/100)</f>
        <v>0</v>
      </c>
      <c r="V4261" s="78">
        <f>O4261+U4261</f>
        <v>0</v>
      </c>
      <c r="W4261" s="75"/>
      <c r="X4261" s="96" t="s">
        <v>1123</v>
      </c>
      <c r="Y4261" s="96">
        <v>1</v>
      </c>
    </row>
    <row r="4262" spans="6:25" s="71" customFormat="1" ht="12" outlineLevel="4" x14ac:dyDescent="0.2">
      <c r="F4262" s="207"/>
      <c r="G4262" s="208"/>
      <c r="H4262" s="19" t="s">
        <v>1053</v>
      </c>
      <c r="I4262" s="228"/>
      <c r="J4262" s="221"/>
      <c r="K4262" s="221"/>
      <c r="L4262" s="221"/>
      <c r="M4262" s="221"/>
      <c r="N4262" s="245"/>
      <c r="O4262" s="231"/>
      <c r="P4262" s="209"/>
      <c r="Q4262" s="210"/>
      <c r="R4262" s="209"/>
      <c r="S4262" s="210"/>
      <c r="T4262" s="211"/>
      <c r="U4262" s="211"/>
      <c r="V4262" s="211"/>
      <c r="W4262" s="212"/>
      <c r="X4262" s="212"/>
      <c r="Y4262" s="212"/>
    </row>
    <row r="4263" spans="6:25" s="71" customFormat="1" ht="6" customHeight="1" outlineLevel="4" x14ac:dyDescent="0.2">
      <c r="F4263" s="207"/>
      <c r="G4263" s="208"/>
      <c r="H4263" s="20"/>
      <c r="I4263" s="212"/>
      <c r="J4263" s="208"/>
      <c r="K4263" s="213"/>
      <c r="L4263" s="214"/>
      <c r="M4263" s="213"/>
      <c r="N4263" s="241"/>
      <c r="O4263" s="214"/>
      <c r="P4263" s="209"/>
      <c r="Q4263" s="210"/>
      <c r="R4263" s="209"/>
      <c r="S4263" s="210"/>
      <c r="T4263" s="211"/>
      <c r="U4263" s="211"/>
      <c r="V4263" s="211"/>
      <c r="W4263" s="212"/>
      <c r="X4263" s="212"/>
      <c r="Y4263" s="212"/>
    </row>
    <row r="4264" spans="6:25" s="81" customFormat="1" ht="11.25" outlineLevel="5" x14ac:dyDescent="0.2">
      <c r="F4264" s="82"/>
      <c r="G4264" s="83"/>
      <c r="H4264" s="21" t="str">
        <f t="shared" ref="H4264:H4278" si="121">IF(AND(H4263&lt;&gt;"Výkaz výměr:",I4263=""),"Výkaz výměr:","")</f>
        <v>Výkaz výměr:</v>
      </c>
      <c r="I4264" s="84" t="s">
        <v>2237</v>
      </c>
      <c r="J4264" s="215"/>
      <c r="L4264" s="85"/>
      <c r="M4264" s="216">
        <v>0</v>
      </c>
      <c r="N4264" s="244"/>
      <c r="O4264" s="85"/>
      <c r="P4264" s="86"/>
      <c r="Q4264" s="85"/>
      <c r="R4264" s="85"/>
      <c r="S4264" s="85"/>
      <c r="T4264" s="87" t="s">
        <v>14</v>
      </c>
      <c r="U4264" s="85"/>
      <c r="V4264" s="85"/>
      <c r="W4264" s="88"/>
    </row>
    <row r="4265" spans="6:25" s="81" customFormat="1" ht="11.25" outlineLevel="5" x14ac:dyDescent="0.2">
      <c r="F4265" s="82"/>
      <c r="G4265" s="83"/>
      <c r="H4265" s="21" t="str">
        <f t="shared" si="121"/>
        <v/>
      </c>
      <c r="I4265" s="84" t="s">
        <v>2394</v>
      </c>
      <c r="J4265" s="215"/>
      <c r="L4265" s="85"/>
      <c r="M4265" s="216">
        <v>0</v>
      </c>
      <c r="N4265" s="244"/>
      <c r="O4265" s="85"/>
      <c r="P4265" s="86"/>
      <c r="Q4265" s="85"/>
      <c r="R4265" s="85"/>
      <c r="S4265" s="85"/>
      <c r="T4265" s="87" t="s">
        <v>14</v>
      </c>
      <c r="U4265" s="85"/>
      <c r="V4265" s="85"/>
      <c r="W4265" s="88"/>
    </row>
    <row r="4266" spans="6:25" s="81" customFormat="1" ht="11.25" outlineLevel="5" x14ac:dyDescent="0.2">
      <c r="F4266" s="82"/>
      <c r="G4266" s="83"/>
      <c r="H4266" s="21" t="str">
        <f t="shared" si="121"/>
        <v/>
      </c>
      <c r="I4266" s="84" t="s">
        <v>1694</v>
      </c>
      <c r="J4266" s="215"/>
      <c r="L4266" s="85"/>
      <c r="M4266" s="216">
        <v>1444</v>
      </c>
      <c r="N4266" s="244"/>
      <c r="O4266" s="85"/>
      <c r="P4266" s="86"/>
      <c r="Q4266" s="85"/>
      <c r="R4266" s="85"/>
      <c r="S4266" s="85"/>
      <c r="T4266" s="87" t="s">
        <v>14</v>
      </c>
      <c r="U4266" s="85"/>
      <c r="V4266" s="85"/>
      <c r="W4266" s="88"/>
    </row>
    <row r="4267" spans="6:25" s="81" customFormat="1" ht="11.25" outlineLevel="5" x14ac:dyDescent="0.2">
      <c r="F4267" s="82"/>
      <c r="G4267" s="83"/>
      <c r="H4267" s="21" t="str">
        <f t="shared" si="121"/>
        <v/>
      </c>
      <c r="I4267" s="84" t="s">
        <v>1695</v>
      </c>
      <c r="J4267" s="215"/>
      <c r="L4267" s="85"/>
      <c r="M4267" s="216">
        <v>308.48</v>
      </c>
      <c r="N4267" s="244"/>
      <c r="O4267" s="85"/>
      <c r="P4267" s="86"/>
      <c r="Q4267" s="85"/>
      <c r="R4267" s="85"/>
      <c r="S4267" s="85"/>
      <c r="T4267" s="87" t="s">
        <v>14</v>
      </c>
      <c r="U4267" s="85"/>
      <c r="V4267" s="85"/>
      <c r="W4267" s="88"/>
    </row>
    <row r="4268" spans="6:25" s="81" customFormat="1" ht="11.25" outlineLevel="5" x14ac:dyDescent="0.2">
      <c r="F4268" s="82"/>
      <c r="G4268" s="83"/>
      <c r="H4268" s="21" t="str">
        <f t="shared" si="121"/>
        <v/>
      </c>
      <c r="I4268" s="84" t="s">
        <v>1673</v>
      </c>
      <c r="J4268" s="215"/>
      <c r="L4268" s="85"/>
      <c r="M4268" s="216">
        <v>70.600000000000009</v>
      </c>
      <c r="N4268" s="244"/>
      <c r="O4268" s="85"/>
      <c r="P4268" s="86"/>
      <c r="Q4268" s="85"/>
      <c r="R4268" s="85"/>
      <c r="S4268" s="85"/>
      <c r="T4268" s="87" t="s">
        <v>14</v>
      </c>
      <c r="U4268" s="85"/>
      <c r="V4268" s="85"/>
      <c r="W4268" s="88"/>
    </row>
    <row r="4269" spans="6:25" s="81" customFormat="1" ht="11.25" outlineLevel="5" x14ac:dyDescent="0.2">
      <c r="F4269" s="82"/>
      <c r="G4269" s="83"/>
      <c r="H4269" s="21" t="str">
        <f t="shared" si="121"/>
        <v/>
      </c>
      <c r="I4269" s="84" t="s">
        <v>1645</v>
      </c>
      <c r="J4269" s="215"/>
      <c r="L4269" s="85"/>
      <c r="M4269" s="216">
        <v>13.98</v>
      </c>
      <c r="N4269" s="244"/>
      <c r="O4269" s="85"/>
      <c r="P4269" s="86"/>
      <c r="Q4269" s="85"/>
      <c r="R4269" s="85"/>
      <c r="S4269" s="85"/>
      <c r="T4269" s="87" t="s">
        <v>14</v>
      </c>
      <c r="U4269" s="85"/>
      <c r="V4269" s="85"/>
      <c r="W4269" s="88"/>
    </row>
    <row r="4270" spans="6:25" s="81" customFormat="1" ht="11.25" outlineLevel="5" x14ac:dyDescent="0.2">
      <c r="F4270" s="82"/>
      <c r="G4270" s="83"/>
      <c r="H4270" s="21" t="str">
        <f t="shared" si="121"/>
        <v/>
      </c>
      <c r="I4270" s="84" t="s">
        <v>1646</v>
      </c>
      <c r="J4270" s="215"/>
      <c r="L4270" s="85"/>
      <c r="M4270" s="216">
        <v>6.2</v>
      </c>
      <c r="N4270" s="244"/>
      <c r="O4270" s="85"/>
      <c r="P4270" s="86"/>
      <c r="Q4270" s="85"/>
      <c r="R4270" s="85"/>
      <c r="S4270" s="85"/>
      <c r="T4270" s="87" t="s">
        <v>14</v>
      </c>
      <c r="U4270" s="85"/>
      <c r="V4270" s="85"/>
      <c r="W4270" s="88"/>
    </row>
    <row r="4271" spans="6:25" s="81" customFormat="1" ht="11.25" outlineLevel="5" x14ac:dyDescent="0.2">
      <c r="F4271" s="82"/>
      <c r="G4271" s="83"/>
      <c r="H4271" s="21" t="str">
        <f t="shared" si="121"/>
        <v/>
      </c>
      <c r="I4271" s="84" t="s">
        <v>1674</v>
      </c>
      <c r="J4271" s="215"/>
      <c r="L4271" s="85"/>
      <c r="M4271" s="216">
        <v>25.300000000000004</v>
      </c>
      <c r="N4271" s="244"/>
      <c r="O4271" s="85"/>
      <c r="P4271" s="86"/>
      <c r="Q4271" s="85"/>
      <c r="R4271" s="85"/>
      <c r="S4271" s="85"/>
      <c r="T4271" s="87" t="s">
        <v>14</v>
      </c>
      <c r="U4271" s="85"/>
      <c r="V4271" s="85"/>
      <c r="W4271" s="88"/>
    </row>
    <row r="4272" spans="6:25" s="81" customFormat="1" ht="11.25" outlineLevel="5" x14ac:dyDescent="0.2">
      <c r="F4272" s="82"/>
      <c r="G4272" s="83"/>
      <c r="H4272" s="21" t="str">
        <f t="shared" si="121"/>
        <v/>
      </c>
      <c r="I4272" s="84" t="s">
        <v>1647</v>
      </c>
      <c r="J4272" s="215"/>
      <c r="L4272" s="85"/>
      <c r="M4272" s="216">
        <v>6.26</v>
      </c>
      <c r="N4272" s="244"/>
      <c r="O4272" s="85"/>
      <c r="P4272" s="86"/>
      <c r="Q4272" s="85"/>
      <c r="R4272" s="85"/>
      <c r="S4272" s="85"/>
      <c r="T4272" s="87" t="s">
        <v>14</v>
      </c>
      <c r="U4272" s="85"/>
      <c r="V4272" s="85"/>
      <c r="W4272" s="88"/>
    </row>
    <row r="4273" spans="6:25" s="81" customFormat="1" ht="11.25" outlineLevel="5" x14ac:dyDescent="0.2">
      <c r="F4273" s="82"/>
      <c r="G4273" s="83"/>
      <c r="H4273" s="21" t="str">
        <f t="shared" si="121"/>
        <v/>
      </c>
      <c r="I4273" s="84" t="s">
        <v>1675</v>
      </c>
      <c r="J4273" s="215"/>
      <c r="L4273" s="85"/>
      <c r="M4273" s="216">
        <v>2.08</v>
      </c>
      <c r="N4273" s="244"/>
      <c r="O4273" s="85"/>
      <c r="P4273" s="86"/>
      <c r="Q4273" s="85"/>
      <c r="R4273" s="85"/>
      <c r="S4273" s="85"/>
      <c r="T4273" s="87" t="s">
        <v>14</v>
      </c>
      <c r="U4273" s="85"/>
      <c r="V4273" s="85"/>
      <c r="W4273" s="88"/>
    </row>
    <row r="4274" spans="6:25" s="81" customFormat="1" ht="11.25" outlineLevel="5" x14ac:dyDescent="0.2">
      <c r="F4274" s="82"/>
      <c r="G4274" s="83"/>
      <c r="H4274" s="21" t="str">
        <f t="shared" si="121"/>
        <v/>
      </c>
      <c r="I4274" s="84" t="s">
        <v>1648</v>
      </c>
      <c r="J4274" s="215"/>
      <c r="L4274" s="85"/>
      <c r="M4274" s="216">
        <v>15.72</v>
      </c>
      <c r="N4274" s="244"/>
      <c r="O4274" s="85"/>
      <c r="P4274" s="86"/>
      <c r="Q4274" s="85"/>
      <c r="R4274" s="85"/>
      <c r="S4274" s="85"/>
      <c r="T4274" s="87" t="s">
        <v>14</v>
      </c>
      <c r="U4274" s="85"/>
      <c r="V4274" s="85"/>
      <c r="W4274" s="88"/>
    </row>
    <row r="4275" spans="6:25" s="81" customFormat="1" ht="11.25" outlineLevel="5" x14ac:dyDescent="0.2">
      <c r="F4275" s="82"/>
      <c r="G4275" s="83"/>
      <c r="H4275" s="21" t="str">
        <f t="shared" si="121"/>
        <v/>
      </c>
      <c r="I4275" s="84" t="s">
        <v>1618</v>
      </c>
      <c r="J4275" s="215"/>
      <c r="L4275" s="85"/>
      <c r="M4275" s="216">
        <v>21.44</v>
      </c>
      <c r="N4275" s="244"/>
      <c r="O4275" s="85"/>
      <c r="P4275" s="86"/>
      <c r="Q4275" s="85"/>
      <c r="R4275" s="85"/>
      <c r="S4275" s="85"/>
      <c r="T4275" s="87" t="s">
        <v>14</v>
      </c>
      <c r="U4275" s="85"/>
      <c r="V4275" s="85"/>
      <c r="W4275" s="88"/>
    </row>
    <row r="4276" spans="6:25" s="81" customFormat="1" ht="11.25" outlineLevel="5" x14ac:dyDescent="0.2">
      <c r="F4276" s="82"/>
      <c r="G4276" s="83"/>
      <c r="H4276" s="21" t="str">
        <f t="shared" si="121"/>
        <v/>
      </c>
      <c r="I4276" s="84" t="s">
        <v>1676</v>
      </c>
      <c r="J4276" s="215"/>
      <c r="L4276" s="85"/>
      <c r="M4276" s="216">
        <v>80.92</v>
      </c>
      <c r="N4276" s="244"/>
      <c r="O4276" s="85"/>
      <c r="P4276" s="86"/>
      <c r="Q4276" s="85"/>
      <c r="R4276" s="85"/>
      <c r="S4276" s="85"/>
      <c r="T4276" s="87" t="s">
        <v>14</v>
      </c>
      <c r="U4276" s="85"/>
      <c r="V4276" s="85"/>
      <c r="W4276" s="88"/>
    </row>
    <row r="4277" spans="6:25" s="81" customFormat="1" ht="11.25" outlineLevel="5" x14ac:dyDescent="0.2">
      <c r="F4277" s="82"/>
      <c r="G4277" s="83"/>
      <c r="H4277" s="21" t="str">
        <f t="shared" si="121"/>
        <v/>
      </c>
      <c r="I4277" s="84" t="s">
        <v>1649</v>
      </c>
      <c r="J4277" s="215"/>
      <c r="L4277" s="85"/>
      <c r="M4277" s="216">
        <v>12.76</v>
      </c>
      <c r="N4277" s="244"/>
      <c r="O4277" s="85"/>
      <c r="P4277" s="86"/>
      <c r="Q4277" s="85"/>
      <c r="R4277" s="85"/>
      <c r="S4277" s="85"/>
      <c r="T4277" s="87" t="s">
        <v>14</v>
      </c>
      <c r="U4277" s="85"/>
      <c r="V4277" s="85"/>
      <c r="W4277" s="88"/>
    </row>
    <row r="4278" spans="6:25" s="81" customFormat="1" ht="11.25" outlineLevel="5" x14ac:dyDescent="0.2">
      <c r="F4278" s="82"/>
      <c r="G4278" s="83"/>
      <c r="H4278" s="21" t="str">
        <f t="shared" si="121"/>
        <v/>
      </c>
      <c r="I4278" s="84" t="s">
        <v>1677</v>
      </c>
      <c r="J4278" s="215"/>
      <c r="L4278" s="85"/>
      <c r="M4278" s="216">
        <v>11.04</v>
      </c>
      <c r="N4278" s="244"/>
      <c r="O4278" s="85"/>
      <c r="P4278" s="86"/>
      <c r="Q4278" s="85"/>
      <c r="R4278" s="85"/>
      <c r="S4278" s="85"/>
      <c r="T4278" s="87" t="s">
        <v>14</v>
      </c>
      <c r="U4278" s="85"/>
      <c r="V4278" s="85"/>
      <c r="W4278" s="88"/>
    </row>
    <row r="4279" spans="6:25" s="205" customFormat="1" ht="12" outlineLevel="4" x14ac:dyDescent="0.2">
      <c r="F4279" s="72">
        <v>462</v>
      </c>
      <c r="G4279" s="73" t="s">
        <v>13</v>
      </c>
      <c r="H4279" s="74" t="s">
        <v>451</v>
      </c>
      <c r="I4279" s="75" t="s">
        <v>2863</v>
      </c>
      <c r="J4279" s="73" t="s">
        <v>15</v>
      </c>
      <c r="K4279" s="76">
        <v>1635.1499999999996</v>
      </c>
      <c r="L4279" s="77">
        <v>10</v>
      </c>
      <c r="M4279" s="206">
        <v>1798.6649999999995</v>
      </c>
      <c r="N4279" s="232"/>
      <c r="O4279" s="77">
        <f>M4279*N4279</f>
        <v>0</v>
      </c>
      <c r="P4279" s="79"/>
      <c r="Q4279" s="80">
        <f>M4279*P4279</f>
        <v>0</v>
      </c>
      <c r="R4279" s="79"/>
      <c r="S4279" s="80">
        <f>M4279*R4279</f>
        <v>0</v>
      </c>
      <c r="T4279" s="78">
        <v>15</v>
      </c>
      <c r="U4279" s="78">
        <f>O4279*(T4279/100)</f>
        <v>0</v>
      </c>
      <c r="V4279" s="78">
        <f>O4279+U4279</f>
        <v>0</v>
      </c>
      <c r="W4279" s="75"/>
      <c r="X4279" s="96" t="s">
        <v>1123</v>
      </c>
      <c r="Y4279" s="96">
        <v>1</v>
      </c>
    </row>
    <row r="4280" spans="6:25" s="71" customFormat="1" ht="12" outlineLevel="4" x14ac:dyDescent="0.2">
      <c r="F4280" s="207"/>
      <c r="G4280" s="208"/>
      <c r="H4280" s="19" t="s">
        <v>1053</v>
      </c>
      <c r="I4280" s="228"/>
      <c r="J4280" s="221"/>
      <c r="K4280" s="221"/>
      <c r="L4280" s="221"/>
      <c r="M4280" s="221"/>
      <c r="N4280" s="245"/>
      <c r="O4280" s="231"/>
      <c r="P4280" s="209"/>
      <c r="Q4280" s="210"/>
      <c r="R4280" s="209"/>
      <c r="S4280" s="210"/>
      <c r="T4280" s="211"/>
      <c r="U4280" s="211"/>
      <c r="V4280" s="211"/>
      <c r="W4280" s="212"/>
      <c r="X4280" s="212"/>
      <c r="Y4280" s="212"/>
    </row>
    <row r="4281" spans="6:25" s="71" customFormat="1" ht="6" customHeight="1" outlineLevel="4" x14ac:dyDescent="0.2">
      <c r="F4281" s="207"/>
      <c r="G4281" s="208"/>
      <c r="H4281" s="20"/>
      <c r="I4281" s="212"/>
      <c r="J4281" s="208"/>
      <c r="K4281" s="213"/>
      <c r="L4281" s="214"/>
      <c r="M4281" s="213"/>
      <c r="N4281" s="241"/>
      <c r="O4281" s="214"/>
      <c r="P4281" s="209"/>
      <c r="Q4281" s="210"/>
      <c r="R4281" s="209"/>
      <c r="S4281" s="210"/>
      <c r="T4281" s="211"/>
      <c r="U4281" s="211"/>
      <c r="V4281" s="211"/>
      <c r="W4281" s="212"/>
      <c r="X4281" s="212"/>
      <c r="Y4281" s="212"/>
    </row>
    <row r="4282" spans="6:25" s="81" customFormat="1" ht="11.25" outlineLevel="5" x14ac:dyDescent="0.2">
      <c r="F4282" s="82"/>
      <c r="G4282" s="83"/>
      <c r="H4282" s="21" t="str">
        <f t="shared" ref="H4282:H4296" si="122">IF(AND(H4281&lt;&gt;"Výkaz výměr:",I4281=""),"Výkaz výměr:","")</f>
        <v>Výkaz výměr:</v>
      </c>
      <c r="I4282" s="84" t="s">
        <v>2237</v>
      </c>
      <c r="J4282" s="215"/>
      <c r="L4282" s="85"/>
      <c r="M4282" s="216">
        <v>0</v>
      </c>
      <c r="N4282" s="244"/>
      <c r="O4282" s="85"/>
      <c r="P4282" s="86"/>
      <c r="Q4282" s="85"/>
      <c r="R4282" s="85"/>
      <c r="S4282" s="85"/>
      <c r="T4282" s="87" t="s">
        <v>14</v>
      </c>
      <c r="U4282" s="85"/>
      <c r="V4282" s="85"/>
      <c r="W4282" s="88"/>
    </row>
    <row r="4283" spans="6:25" s="81" customFormat="1" ht="11.25" outlineLevel="5" x14ac:dyDescent="0.2">
      <c r="F4283" s="82"/>
      <c r="G4283" s="83"/>
      <c r="H4283" s="21" t="str">
        <f t="shared" si="122"/>
        <v/>
      </c>
      <c r="I4283" s="84" t="s">
        <v>2394</v>
      </c>
      <c r="J4283" s="215"/>
      <c r="L4283" s="85"/>
      <c r="M4283" s="216">
        <v>0</v>
      </c>
      <c r="N4283" s="244"/>
      <c r="O4283" s="85"/>
      <c r="P4283" s="86"/>
      <c r="Q4283" s="85"/>
      <c r="R4283" s="85"/>
      <c r="S4283" s="85"/>
      <c r="T4283" s="87" t="s">
        <v>14</v>
      </c>
      <c r="U4283" s="85"/>
      <c r="V4283" s="85"/>
      <c r="W4283" s="88"/>
    </row>
    <row r="4284" spans="6:25" s="81" customFormat="1" ht="11.25" outlineLevel="5" x14ac:dyDescent="0.2">
      <c r="F4284" s="82"/>
      <c r="G4284" s="83"/>
      <c r="H4284" s="21" t="str">
        <f t="shared" si="122"/>
        <v/>
      </c>
      <c r="I4284" s="84" t="s">
        <v>1258</v>
      </c>
      <c r="J4284" s="215"/>
      <c r="L4284" s="85"/>
      <c r="M4284" s="216">
        <v>1200</v>
      </c>
      <c r="N4284" s="244"/>
      <c r="O4284" s="85"/>
      <c r="P4284" s="86"/>
      <c r="Q4284" s="85"/>
      <c r="R4284" s="85"/>
      <c r="S4284" s="85"/>
      <c r="T4284" s="87" t="s">
        <v>14</v>
      </c>
      <c r="U4284" s="85"/>
      <c r="V4284" s="85"/>
      <c r="W4284" s="88"/>
    </row>
    <row r="4285" spans="6:25" s="81" customFormat="1" ht="11.25" outlineLevel="5" x14ac:dyDescent="0.2">
      <c r="F4285" s="82"/>
      <c r="G4285" s="83"/>
      <c r="H4285" s="21" t="str">
        <f t="shared" si="122"/>
        <v/>
      </c>
      <c r="I4285" s="84" t="s">
        <v>1259</v>
      </c>
      <c r="J4285" s="215"/>
      <c r="L4285" s="85"/>
      <c r="M4285" s="216">
        <v>230.4</v>
      </c>
      <c r="N4285" s="244"/>
      <c r="O4285" s="85"/>
      <c r="P4285" s="86"/>
      <c r="Q4285" s="85"/>
      <c r="R4285" s="85"/>
      <c r="S4285" s="85"/>
      <c r="T4285" s="87" t="s">
        <v>14</v>
      </c>
      <c r="U4285" s="85"/>
      <c r="V4285" s="85"/>
      <c r="W4285" s="88"/>
    </row>
    <row r="4286" spans="6:25" s="81" customFormat="1" ht="11.25" outlineLevel="5" x14ac:dyDescent="0.2">
      <c r="F4286" s="82"/>
      <c r="G4286" s="83"/>
      <c r="H4286" s="21" t="str">
        <f t="shared" si="122"/>
        <v/>
      </c>
      <c r="I4286" s="84" t="s">
        <v>1226</v>
      </c>
      <c r="J4286" s="215"/>
      <c r="L4286" s="85"/>
      <c r="M4286" s="216">
        <v>60</v>
      </c>
      <c r="N4286" s="244"/>
      <c r="O4286" s="85"/>
      <c r="P4286" s="86"/>
      <c r="Q4286" s="85"/>
      <c r="R4286" s="85"/>
      <c r="S4286" s="85"/>
      <c r="T4286" s="87" t="s">
        <v>14</v>
      </c>
      <c r="U4286" s="85"/>
      <c r="V4286" s="85"/>
      <c r="W4286" s="88"/>
    </row>
    <row r="4287" spans="6:25" s="81" customFormat="1" ht="11.25" outlineLevel="5" x14ac:dyDescent="0.2">
      <c r="F4287" s="82"/>
      <c r="G4287" s="83"/>
      <c r="H4287" s="21" t="str">
        <f t="shared" si="122"/>
        <v/>
      </c>
      <c r="I4287" s="84" t="s">
        <v>1186</v>
      </c>
      <c r="J4287" s="215"/>
      <c r="L4287" s="85"/>
      <c r="M4287" s="216">
        <v>10.8</v>
      </c>
      <c r="N4287" s="244"/>
      <c r="O4287" s="85"/>
      <c r="P4287" s="86"/>
      <c r="Q4287" s="85"/>
      <c r="R4287" s="85"/>
      <c r="S4287" s="85"/>
      <c r="T4287" s="87" t="s">
        <v>14</v>
      </c>
      <c r="U4287" s="85"/>
      <c r="V4287" s="85"/>
      <c r="W4287" s="88"/>
    </row>
    <row r="4288" spans="6:25" s="81" customFormat="1" ht="11.25" outlineLevel="5" x14ac:dyDescent="0.2">
      <c r="F4288" s="82"/>
      <c r="G4288" s="83"/>
      <c r="H4288" s="21" t="str">
        <f t="shared" si="122"/>
        <v/>
      </c>
      <c r="I4288" s="84" t="s">
        <v>1187</v>
      </c>
      <c r="J4288" s="215"/>
      <c r="L4288" s="85"/>
      <c r="M4288" s="216">
        <v>3.6</v>
      </c>
      <c r="N4288" s="244"/>
      <c r="O4288" s="85"/>
      <c r="P4288" s="86"/>
      <c r="Q4288" s="85"/>
      <c r="R4288" s="85"/>
      <c r="S4288" s="85"/>
      <c r="T4288" s="87" t="s">
        <v>14</v>
      </c>
      <c r="U4288" s="85"/>
      <c r="V4288" s="85"/>
      <c r="W4288" s="88"/>
    </row>
    <row r="4289" spans="6:25" s="81" customFormat="1" ht="11.25" outlineLevel="5" x14ac:dyDescent="0.2">
      <c r="F4289" s="82"/>
      <c r="G4289" s="83"/>
      <c r="H4289" s="21" t="str">
        <f t="shared" si="122"/>
        <v/>
      </c>
      <c r="I4289" s="84" t="s">
        <v>1227</v>
      </c>
      <c r="J4289" s="215"/>
      <c r="L4289" s="85"/>
      <c r="M4289" s="216">
        <v>18</v>
      </c>
      <c r="N4289" s="244"/>
      <c r="O4289" s="85"/>
      <c r="P4289" s="86"/>
      <c r="Q4289" s="85"/>
      <c r="R4289" s="85"/>
      <c r="S4289" s="85"/>
      <c r="T4289" s="87" t="s">
        <v>14</v>
      </c>
      <c r="U4289" s="85"/>
      <c r="V4289" s="85"/>
      <c r="W4289" s="88"/>
    </row>
    <row r="4290" spans="6:25" s="81" customFormat="1" ht="11.25" outlineLevel="5" x14ac:dyDescent="0.2">
      <c r="F4290" s="82"/>
      <c r="G4290" s="83"/>
      <c r="H4290" s="21" t="str">
        <f t="shared" si="122"/>
        <v/>
      </c>
      <c r="I4290" s="84" t="s">
        <v>1188</v>
      </c>
      <c r="J4290" s="215"/>
      <c r="L4290" s="85"/>
      <c r="M4290" s="216">
        <v>4.8</v>
      </c>
      <c r="N4290" s="244"/>
      <c r="O4290" s="85"/>
      <c r="P4290" s="86"/>
      <c r="Q4290" s="85"/>
      <c r="R4290" s="85"/>
      <c r="S4290" s="85"/>
      <c r="T4290" s="87" t="s">
        <v>14</v>
      </c>
      <c r="U4290" s="85"/>
      <c r="V4290" s="85"/>
      <c r="W4290" s="88"/>
    </row>
    <row r="4291" spans="6:25" s="81" customFormat="1" ht="11.25" outlineLevel="5" x14ac:dyDescent="0.2">
      <c r="F4291" s="82"/>
      <c r="G4291" s="83"/>
      <c r="H4291" s="21" t="str">
        <f t="shared" si="122"/>
        <v/>
      </c>
      <c r="I4291" s="84" t="s">
        <v>1228</v>
      </c>
      <c r="J4291" s="215"/>
      <c r="L4291" s="85"/>
      <c r="M4291" s="216">
        <v>1.35</v>
      </c>
      <c r="N4291" s="244"/>
      <c r="O4291" s="85"/>
      <c r="P4291" s="86"/>
      <c r="Q4291" s="85"/>
      <c r="R4291" s="85"/>
      <c r="S4291" s="85"/>
      <c r="T4291" s="87" t="s">
        <v>14</v>
      </c>
      <c r="U4291" s="85"/>
      <c r="V4291" s="85"/>
      <c r="W4291" s="88"/>
    </row>
    <row r="4292" spans="6:25" s="81" customFormat="1" ht="11.25" outlineLevel="5" x14ac:dyDescent="0.2">
      <c r="F4292" s="82"/>
      <c r="G4292" s="83"/>
      <c r="H4292" s="21" t="str">
        <f t="shared" si="122"/>
        <v/>
      </c>
      <c r="I4292" s="84" t="s">
        <v>1189</v>
      </c>
      <c r="J4292" s="215"/>
      <c r="L4292" s="85"/>
      <c r="M4292" s="216">
        <v>12.4</v>
      </c>
      <c r="N4292" s="244"/>
      <c r="O4292" s="85"/>
      <c r="P4292" s="86"/>
      <c r="Q4292" s="85"/>
      <c r="R4292" s="85"/>
      <c r="S4292" s="85"/>
      <c r="T4292" s="87" t="s">
        <v>14</v>
      </c>
      <c r="U4292" s="85"/>
      <c r="V4292" s="85"/>
      <c r="W4292" s="88"/>
    </row>
    <row r="4293" spans="6:25" s="81" customFormat="1" ht="11.25" outlineLevel="5" x14ac:dyDescent="0.2">
      <c r="F4293" s="82"/>
      <c r="G4293" s="83"/>
      <c r="H4293" s="21" t="str">
        <f t="shared" si="122"/>
        <v/>
      </c>
      <c r="I4293" s="84" t="s">
        <v>1190</v>
      </c>
      <c r="J4293" s="215"/>
      <c r="L4293" s="85"/>
      <c r="M4293" s="216">
        <v>16.8</v>
      </c>
      <c r="N4293" s="244"/>
      <c r="O4293" s="85"/>
      <c r="P4293" s="86"/>
      <c r="Q4293" s="85"/>
      <c r="R4293" s="85"/>
      <c r="S4293" s="85"/>
      <c r="T4293" s="87" t="s">
        <v>14</v>
      </c>
      <c r="U4293" s="85"/>
      <c r="V4293" s="85"/>
      <c r="W4293" s="88"/>
    </row>
    <row r="4294" spans="6:25" s="81" customFormat="1" ht="11.25" outlineLevel="5" x14ac:dyDescent="0.2">
      <c r="F4294" s="82"/>
      <c r="G4294" s="83"/>
      <c r="H4294" s="21" t="str">
        <f t="shared" si="122"/>
        <v/>
      </c>
      <c r="I4294" s="84" t="s">
        <v>1229</v>
      </c>
      <c r="J4294" s="215"/>
      <c r="L4294" s="85"/>
      <c r="M4294" s="216">
        <v>58.8</v>
      </c>
      <c r="N4294" s="244"/>
      <c r="O4294" s="85"/>
      <c r="P4294" s="86"/>
      <c r="Q4294" s="85"/>
      <c r="R4294" s="85"/>
      <c r="S4294" s="85"/>
      <c r="T4294" s="87" t="s">
        <v>14</v>
      </c>
      <c r="U4294" s="85"/>
      <c r="V4294" s="85"/>
      <c r="W4294" s="88"/>
    </row>
    <row r="4295" spans="6:25" s="81" customFormat="1" ht="11.25" outlineLevel="5" x14ac:dyDescent="0.2">
      <c r="F4295" s="82"/>
      <c r="G4295" s="83"/>
      <c r="H4295" s="21" t="str">
        <f t="shared" si="122"/>
        <v/>
      </c>
      <c r="I4295" s="84" t="s">
        <v>1191</v>
      </c>
      <c r="J4295" s="215"/>
      <c r="L4295" s="85"/>
      <c r="M4295" s="216">
        <v>9.6</v>
      </c>
      <c r="N4295" s="244"/>
      <c r="O4295" s="85"/>
      <c r="P4295" s="86"/>
      <c r="Q4295" s="85"/>
      <c r="R4295" s="85"/>
      <c r="S4295" s="85"/>
      <c r="T4295" s="87" t="s">
        <v>14</v>
      </c>
      <c r="U4295" s="85"/>
      <c r="V4295" s="85"/>
      <c r="W4295" s="88"/>
    </row>
    <row r="4296" spans="6:25" s="81" customFormat="1" ht="11.25" outlineLevel="5" x14ac:dyDescent="0.2">
      <c r="F4296" s="82"/>
      <c r="G4296" s="83"/>
      <c r="H4296" s="21" t="str">
        <f t="shared" si="122"/>
        <v/>
      </c>
      <c r="I4296" s="84" t="s">
        <v>1230</v>
      </c>
      <c r="J4296" s="215"/>
      <c r="L4296" s="85"/>
      <c r="M4296" s="216">
        <v>8.6</v>
      </c>
      <c r="N4296" s="244"/>
      <c r="O4296" s="85"/>
      <c r="P4296" s="86"/>
      <c r="Q4296" s="85"/>
      <c r="R4296" s="85"/>
      <c r="S4296" s="85"/>
      <c r="T4296" s="87" t="s">
        <v>14</v>
      </c>
      <c r="U4296" s="85"/>
      <c r="V4296" s="85"/>
      <c r="W4296" s="88"/>
    </row>
    <row r="4297" spans="6:25" s="205" customFormat="1" ht="12" outlineLevel="4" x14ac:dyDescent="0.2">
      <c r="F4297" s="72">
        <v>463</v>
      </c>
      <c r="G4297" s="73" t="s">
        <v>12</v>
      </c>
      <c r="H4297" s="74" t="s">
        <v>750</v>
      </c>
      <c r="I4297" s="75" t="s">
        <v>2834</v>
      </c>
      <c r="J4297" s="73" t="s">
        <v>15</v>
      </c>
      <c r="K4297" s="76">
        <v>2.8</v>
      </c>
      <c r="L4297" s="77"/>
      <c r="M4297" s="206">
        <v>2.8</v>
      </c>
      <c r="N4297" s="232"/>
      <c r="O4297" s="77">
        <f>M4297*N4297</f>
        <v>0</v>
      </c>
      <c r="P4297" s="79">
        <v>2.253475E-3</v>
      </c>
      <c r="Q4297" s="80">
        <f>M4297*P4297</f>
        <v>6.3097299999999995E-3</v>
      </c>
      <c r="R4297" s="79"/>
      <c r="S4297" s="80">
        <f>M4297*R4297</f>
        <v>0</v>
      </c>
      <c r="T4297" s="78">
        <v>15</v>
      </c>
      <c r="U4297" s="78">
        <f>O4297*(T4297/100)</f>
        <v>0</v>
      </c>
      <c r="V4297" s="78">
        <f>O4297+U4297</f>
        <v>0</v>
      </c>
      <c r="W4297" s="75"/>
      <c r="X4297" s="96" t="s">
        <v>1090</v>
      </c>
      <c r="Y4297" s="96">
        <v>1</v>
      </c>
    </row>
    <row r="4298" spans="6:25" s="71" customFormat="1" ht="33.75" outlineLevel="4" x14ac:dyDescent="0.2">
      <c r="F4298" s="207"/>
      <c r="G4298" s="208"/>
      <c r="H4298" s="19" t="s">
        <v>1053</v>
      </c>
      <c r="I4298" s="228" t="s">
        <v>3182</v>
      </c>
      <c r="J4298" s="221"/>
      <c r="K4298" s="221"/>
      <c r="L4298" s="221"/>
      <c r="M4298" s="221"/>
      <c r="N4298" s="245"/>
      <c r="O4298" s="231"/>
      <c r="P4298" s="209"/>
      <c r="Q4298" s="210"/>
      <c r="R4298" s="209"/>
      <c r="S4298" s="210"/>
      <c r="T4298" s="211"/>
      <c r="U4298" s="211"/>
      <c r="V4298" s="211"/>
      <c r="W4298" s="212"/>
      <c r="X4298" s="212"/>
      <c r="Y4298" s="212"/>
    </row>
    <row r="4299" spans="6:25" s="71" customFormat="1" ht="6" customHeight="1" outlineLevel="4" x14ac:dyDescent="0.2">
      <c r="F4299" s="207"/>
      <c r="G4299" s="208"/>
      <c r="H4299" s="20"/>
      <c r="I4299" s="212"/>
      <c r="J4299" s="208"/>
      <c r="K4299" s="213"/>
      <c r="L4299" s="214"/>
      <c r="M4299" s="213"/>
      <c r="N4299" s="241"/>
      <c r="O4299" s="214"/>
      <c r="P4299" s="209"/>
      <c r="Q4299" s="210"/>
      <c r="R4299" s="209"/>
      <c r="S4299" s="210"/>
      <c r="T4299" s="211"/>
      <c r="U4299" s="211"/>
      <c r="V4299" s="211"/>
      <c r="W4299" s="212"/>
      <c r="X4299" s="212"/>
      <c r="Y4299" s="212"/>
    </row>
    <row r="4300" spans="6:25" s="81" customFormat="1" ht="11.25" outlineLevel="5" x14ac:dyDescent="0.2">
      <c r="F4300" s="82"/>
      <c r="G4300" s="83"/>
      <c r="H4300" s="21" t="str">
        <f>IF(AND(H4299&lt;&gt;"Výkaz výměr:",I4299=""),"Výkaz výměr:","")</f>
        <v>Výkaz výměr:</v>
      </c>
      <c r="I4300" s="84" t="s">
        <v>2394</v>
      </c>
      <c r="J4300" s="215"/>
      <c r="L4300" s="85"/>
      <c r="M4300" s="216">
        <v>0</v>
      </c>
      <c r="N4300" s="244"/>
      <c r="O4300" s="85"/>
      <c r="P4300" s="86"/>
      <c r="Q4300" s="85"/>
      <c r="R4300" s="85"/>
      <c r="S4300" s="85"/>
      <c r="T4300" s="87" t="s">
        <v>14</v>
      </c>
      <c r="U4300" s="85"/>
      <c r="V4300" s="85"/>
      <c r="W4300" s="88"/>
    </row>
    <row r="4301" spans="6:25" s="81" customFormat="1" ht="11.25" outlineLevel="5" x14ac:dyDescent="0.2">
      <c r="F4301" s="82"/>
      <c r="G4301" s="83"/>
      <c r="H4301" s="21" t="str">
        <f>IF(AND(H4300&lt;&gt;"Výkaz výměr:",I4300=""),"Výkaz výměr:","")</f>
        <v/>
      </c>
      <c r="I4301" s="84" t="s">
        <v>934</v>
      </c>
      <c r="J4301" s="215"/>
      <c r="L4301" s="85"/>
      <c r="M4301" s="216">
        <v>0</v>
      </c>
      <c r="N4301" s="244"/>
      <c r="O4301" s="85"/>
      <c r="P4301" s="86"/>
      <c r="Q4301" s="85"/>
      <c r="R4301" s="85"/>
      <c r="S4301" s="85"/>
      <c r="T4301" s="87" t="s">
        <v>14</v>
      </c>
      <c r="U4301" s="85"/>
      <c r="V4301" s="85"/>
      <c r="W4301" s="88"/>
    </row>
    <row r="4302" spans="6:25" s="81" customFormat="1" ht="11.25" outlineLevel="5" x14ac:dyDescent="0.2">
      <c r="F4302" s="82"/>
      <c r="G4302" s="83"/>
      <c r="H4302" s="21" t="str">
        <f>IF(AND(H4301&lt;&gt;"Výkaz výměr:",I4301=""),"Výkaz výměr:","")</f>
        <v/>
      </c>
      <c r="I4302" s="84" t="s">
        <v>58</v>
      </c>
      <c r="J4302" s="215"/>
      <c r="L4302" s="85"/>
      <c r="M4302" s="216">
        <v>2.8</v>
      </c>
      <c r="N4302" s="244"/>
      <c r="O4302" s="85"/>
      <c r="P4302" s="86"/>
      <c r="Q4302" s="85"/>
      <c r="R4302" s="85"/>
      <c r="S4302" s="85"/>
      <c r="T4302" s="87" t="s">
        <v>14</v>
      </c>
      <c r="U4302" s="85"/>
      <c r="V4302" s="85"/>
      <c r="W4302" s="88"/>
    </row>
    <row r="4303" spans="6:25" s="205" customFormat="1" ht="12" outlineLevel="4" x14ac:dyDescent="0.2">
      <c r="F4303" s="72">
        <v>464</v>
      </c>
      <c r="G4303" s="73" t="s">
        <v>12</v>
      </c>
      <c r="H4303" s="74" t="s">
        <v>751</v>
      </c>
      <c r="I4303" s="75" t="s">
        <v>2736</v>
      </c>
      <c r="J4303" s="73" t="s">
        <v>15</v>
      </c>
      <c r="K4303" s="76">
        <v>25.5</v>
      </c>
      <c r="L4303" s="77"/>
      <c r="M4303" s="206">
        <v>25.5</v>
      </c>
      <c r="N4303" s="232"/>
      <c r="O4303" s="77">
        <f>M4303*N4303</f>
        <v>0</v>
      </c>
      <c r="P4303" s="79">
        <v>2.5950249999999999E-3</v>
      </c>
      <c r="Q4303" s="80">
        <f>M4303*P4303</f>
        <v>6.6173137499999993E-2</v>
      </c>
      <c r="R4303" s="79"/>
      <c r="S4303" s="80">
        <f>M4303*R4303</f>
        <v>0</v>
      </c>
      <c r="T4303" s="78">
        <v>15</v>
      </c>
      <c r="U4303" s="78">
        <f>O4303*(T4303/100)</f>
        <v>0</v>
      </c>
      <c r="V4303" s="78">
        <f>O4303+U4303</f>
        <v>0</v>
      </c>
      <c r="W4303" s="75"/>
      <c r="X4303" s="96" t="s">
        <v>1090</v>
      </c>
      <c r="Y4303" s="96">
        <v>1</v>
      </c>
    </row>
    <row r="4304" spans="6:25" s="71" customFormat="1" ht="12" outlineLevel="4" x14ac:dyDescent="0.2">
      <c r="F4304" s="207"/>
      <c r="G4304" s="208"/>
      <c r="H4304" s="19" t="s">
        <v>1053</v>
      </c>
      <c r="I4304" s="228" t="s">
        <v>2437</v>
      </c>
      <c r="J4304" s="221"/>
      <c r="K4304" s="221"/>
      <c r="L4304" s="221"/>
      <c r="M4304" s="221"/>
      <c r="N4304" s="245"/>
      <c r="O4304" s="231"/>
      <c r="P4304" s="209"/>
      <c r="Q4304" s="210"/>
      <c r="R4304" s="209"/>
      <c r="S4304" s="210"/>
      <c r="T4304" s="211"/>
      <c r="U4304" s="211"/>
      <c r="V4304" s="211"/>
      <c r="W4304" s="212"/>
      <c r="X4304" s="212"/>
      <c r="Y4304" s="212"/>
    </row>
    <row r="4305" spans="6:25" s="71" customFormat="1" ht="6" customHeight="1" outlineLevel="4" x14ac:dyDescent="0.2">
      <c r="F4305" s="207"/>
      <c r="G4305" s="208"/>
      <c r="H4305" s="20"/>
      <c r="I4305" s="212"/>
      <c r="J4305" s="208"/>
      <c r="K4305" s="213"/>
      <c r="L4305" s="214"/>
      <c r="M4305" s="213"/>
      <c r="N4305" s="241"/>
      <c r="O4305" s="214"/>
      <c r="P4305" s="209"/>
      <c r="Q4305" s="210"/>
      <c r="R4305" s="209"/>
      <c r="S4305" s="210"/>
      <c r="T4305" s="211"/>
      <c r="U4305" s="211"/>
      <c r="V4305" s="211"/>
      <c r="W4305" s="212"/>
      <c r="X4305" s="212"/>
      <c r="Y4305" s="212"/>
    </row>
    <row r="4306" spans="6:25" s="81" customFormat="1" ht="11.25" outlineLevel="5" x14ac:dyDescent="0.2">
      <c r="F4306" s="82"/>
      <c r="G4306" s="83"/>
      <c r="H4306" s="21" t="str">
        <f>IF(AND(H4305&lt;&gt;"Výkaz výměr:",I4305=""),"Výkaz výměr:","")</f>
        <v>Výkaz výměr:</v>
      </c>
      <c r="I4306" s="84" t="s">
        <v>2394</v>
      </c>
      <c r="J4306" s="215"/>
      <c r="L4306" s="85"/>
      <c r="M4306" s="216">
        <v>0</v>
      </c>
      <c r="N4306" s="244"/>
      <c r="O4306" s="85"/>
      <c r="P4306" s="86"/>
      <c r="Q4306" s="85"/>
      <c r="R4306" s="85"/>
      <c r="S4306" s="85"/>
      <c r="T4306" s="87" t="s">
        <v>14</v>
      </c>
      <c r="U4306" s="85"/>
      <c r="V4306" s="85"/>
      <c r="W4306" s="88"/>
    </row>
    <row r="4307" spans="6:25" s="81" customFormat="1" ht="11.25" outlineLevel="5" x14ac:dyDescent="0.2">
      <c r="F4307" s="82"/>
      <c r="G4307" s="83"/>
      <c r="H4307" s="21" t="str">
        <f>IF(AND(H4306&lt;&gt;"Výkaz výměr:",I4306=""),"Výkaz výměr:","")</f>
        <v/>
      </c>
      <c r="I4307" s="84" t="s">
        <v>935</v>
      </c>
      <c r="J4307" s="215"/>
      <c r="L4307" s="85"/>
      <c r="M4307" s="216">
        <v>0</v>
      </c>
      <c r="N4307" s="244"/>
      <c r="O4307" s="85"/>
      <c r="P4307" s="86"/>
      <c r="Q4307" s="85"/>
      <c r="R4307" s="85"/>
      <c r="S4307" s="85"/>
      <c r="T4307" s="87" t="s">
        <v>14</v>
      </c>
      <c r="U4307" s="85"/>
      <c r="V4307" s="85"/>
      <c r="W4307" s="88"/>
    </row>
    <row r="4308" spans="6:25" s="81" customFormat="1" ht="11.25" outlineLevel="5" x14ac:dyDescent="0.2">
      <c r="F4308" s="82"/>
      <c r="G4308" s="83"/>
      <c r="H4308" s="21" t="str">
        <f>IF(AND(H4307&lt;&gt;"Výkaz výměr:",I4307=""),"Výkaz výměr:","")</f>
        <v/>
      </c>
      <c r="I4308" s="84" t="s">
        <v>133</v>
      </c>
      <c r="J4308" s="215"/>
      <c r="L4308" s="85"/>
      <c r="M4308" s="216">
        <v>25.5</v>
      </c>
      <c r="N4308" s="244"/>
      <c r="O4308" s="85"/>
      <c r="P4308" s="86"/>
      <c r="Q4308" s="85"/>
      <c r="R4308" s="85"/>
      <c r="S4308" s="85"/>
      <c r="T4308" s="87" t="s">
        <v>14</v>
      </c>
      <c r="U4308" s="85"/>
      <c r="V4308" s="85"/>
      <c r="W4308" s="88"/>
    </row>
    <row r="4309" spans="6:25" s="205" customFormat="1" ht="12" outlineLevel="4" x14ac:dyDescent="0.2">
      <c r="F4309" s="72">
        <v>465</v>
      </c>
      <c r="G4309" s="73" t="s">
        <v>12</v>
      </c>
      <c r="H4309" s="74" t="s">
        <v>752</v>
      </c>
      <c r="I4309" s="75" t="s">
        <v>2737</v>
      </c>
      <c r="J4309" s="73" t="s">
        <v>15</v>
      </c>
      <c r="K4309" s="76">
        <v>16</v>
      </c>
      <c r="L4309" s="77"/>
      <c r="M4309" s="206">
        <v>16</v>
      </c>
      <c r="N4309" s="232"/>
      <c r="O4309" s="77">
        <f>M4309*N4309</f>
        <v>0</v>
      </c>
      <c r="P4309" s="79">
        <v>2.8278999999999999E-3</v>
      </c>
      <c r="Q4309" s="80">
        <f>M4309*P4309</f>
        <v>4.5246399999999999E-2</v>
      </c>
      <c r="R4309" s="79"/>
      <c r="S4309" s="80">
        <f>M4309*R4309</f>
        <v>0</v>
      </c>
      <c r="T4309" s="78">
        <v>15</v>
      </c>
      <c r="U4309" s="78">
        <f>O4309*(T4309/100)</f>
        <v>0</v>
      </c>
      <c r="V4309" s="78">
        <f>O4309+U4309</f>
        <v>0</v>
      </c>
      <c r="W4309" s="75"/>
      <c r="X4309" s="96" t="s">
        <v>1090</v>
      </c>
      <c r="Y4309" s="96">
        <v>1</v>
      </c>
    </row>
    <row r="4310" spans="6:25" s="71" customFormat="1" ht="12" outlineLevel="4" x14ac:dyDescent="0.2">
      <c r="F4310" s="207"/>
      <c r="G4310" s="208"/>
      <c r="H4310" s="19" t="s">
        <v>1053</v>
      </c>
      <c r="I4310" s="228" t="s">
        <v>2437</v>
      </c>
      <c r="J4310" s="221"/>
      <c r="K4310" s="221"/>
      <c r="L4310" s="221"/>
      <c r="M4310" s="221"/>
      <c r="N4310" s="245"/>
      <c r="O4310" s="231"/>
      <c r="P4310" s="209"/>
      <c r="Q4310" s="210"/>
      <c r="R4310" s="209"/>
      <c r="S4310" s="210"/>
      <c r="T4310" s="211"/>
      <c r="U4310" s="211"/>
      <c r="V4310" s="211"/>
      <c r="W4310" s="212"/>
      <c r="X4310" s="212"/>
      <c r="Y4310" s="212"/>
    </row>
    <row r="4311" spans="6:25" s="71" customFormat="1" ht="6" customHeight="1" outlineLevel="4" x14ac:dyDescent="0.2">
      <c r="F4311" s="207"/>
      <c r="G4311" s="208"/>
      <c r="H4311" s="20"/>
      <c r="I4311" s="212"/>
      <c r="J4311" s="208"/>
      <c r="K4311" s="213"/>
      <c r="L4311" s="214"/>
      <c r="M4311" s="213"/>
      <c r="N4311" s="241"/>
      <c r="O4311" s="214"/>
      <c r="P4311" s="209"/>
      <c r="Q4311" s="210"/>
      <c r="R4311" s="209"/>
      <c r="S4311" s="210"/>
      <c r="T4311" s="211"/>
      <c r="U4311" s="211"/>
      <c r="V4311" s="211"/>
      <c r="W4311" s="212"/>
      <c r="X4311" s="212"/>
      <c r="Y4311" s="212"/>
    </row>
    <row r="4312" spans="6:25" s="81" customFormat="1" ht="11.25" outlineLevel="5" x14ac:dyDescent="0.2">
      <c r="F4312" s="82"/>
      <c r="G4312" s="83"/>
      <c r="H4312" s="21" t="str">
        <f>IF(AND(H4311&lt;&gt;"Výkaz výměr:",I4311=""),"Výkaz výměr:","")</f>
        <v>Výkaz výměr:</v>
      </c>
      <c r="I4312" s="84" t="s">
        <v>2394</v>
      </c>
      <c r="J4312" s="215"/>
      <c r="L4312" s="85"/>
      <c r="M4312" s="216">
        <v>0</v>
      </c>
      <c r="N4312" s="244"/>
      <c r="O4312" s="85"/>
      <c r="P4312" s="86"/>
      <c r="Q4312" s="85"/>
      <c r="R4312" s="85"/>
      <c r="S4312" s="85"/>
      <c r="T4312" s="87" t="s">
        <v>14</v>
      </c>
      <c r="U4312" s="85"/>
      <c r="V4312" s="85"/>
      <c r="W4312" s="88"/>
    </row>
    <row r="4313" spans="6:25" s="81" customFormat="1" ht="11.25" outlineLevel="5" x14ac:dyDescent="0.2">
      <c r="F4313" s="82"/>
      <c r="G4313" s="83"/>
      <c r="H4313" s="21" t="str">
        <f>IF(AND(H4312&lt;&gt;"Výkaz výměr:",I4312=""),"Výkaz výměr:","")</f>
        <v/>
      </c>
      <c r="I4313" s="84" t="s">
        <v>936</v>
      </c>
      <c r="J4313" s="215"/>
      <c r="L4313" s="85"/>
      <c r="M4313" s="216">
        <v>0</v>
      </c>
      <c r="N4313" s="244"/>
      <c r="O4313" s="85"/>
      <c r="P4313" s="86"/>
      <c r="Q4313" s="85"/>
      <c r="R4313" s="85"/>
      <c r="S4313" s="85"/>
      <c r="T4313" s="87" t="s">
        <v>14</v>
      </c>
      <c r="U4313" s="85"/>
      <c r="V4313" s="85"/>
      <c r="W4313" s="88"/>
    </row>
    <row r="4314" spans="6:25" s="81" customFormat="1" ht="11.25" outlineLevel="5" x14ac:dyDescent="0.2">
      <c r="F4314" s="82"/>
      <c r="G4314" s="83"/>
      <c r="H4314" s="21" t="str">
        <f>IF(AND(H4313&lt;&gt;"Výkaz výměr:",I4313=""),"Výkaz výměr:","")</f>
        <v/>
      </c>
      <c r="I4314" s="84" t="s">
        <v>130</v>
      </c>
      <c r="J4314" s="215"/>
      <c r="L4314" s="85"/>
      <c r="M4314" s="216">
        <v>16</v>
      </c>
      <c r="N4314" s="244"/>
      <c r="O4314" s="85"/>
      <c r="P4314" s="86"/>
      <c r="Q4314" s="85"/>
      <c r="R4314" s="85"/>
      <c r="S4314" s="85"/>
      <c r="T4314" s="87" t="s">
        <v>14</v>
      </c>
      <c r="U4314" s="85"/>
      <c r="V4314" s="85"/>
      <c r="W4314" s="88"/>
    </row>
    <row r="4315" spans="6:25" s="205" customFormat="1" ht="12" outlineLevel="4" x14ac:dyDescent="0.2">
      <c r="F4315" s="72">
        <v>466</v>
      </c>
      <c r="G4315" s="73" t="s">
        <v>12</v>
      </c>
      <c r="H4315" s="74" t="s">
        <v>753</v>
      </c>
      <c r="I4315" s="75" t="s">
        <v>2738</v>
      </c>
      <c r="J4315" s="73" t="s">
        <v>15</v>
      </c>
      <c r="K4315" s="76">
        <v>26.5</v>
      </c>
      <c r="L4315" s="77"/>
      <c r="M4315" s="206">
        <v>26.5</v>
      </c>
      <c r="N4315" s="232"/>
      <c r="O4315" s="77">
        <f>M4315*N4315</f>
        <v>0</v>
      </c>
      <c r="P4315" s="79">
        <v>3.7989500000000002E-3</v>
      </c>
      <c r="Q4315" s="80">
        <f>M4315*P4315</f>
        <v>0.100672175</v>
      </c>
      <c r="R4315" s="79"/>
      <c r="S4315" s="80">
        <f>M4315*R4315</f>
        <v>0</v>
      </c>
      <c r="T4315" s="78">
        <v>15</v>
      </c>
      <c r="U4315" s="78">
        <f>O4315*(T4315/100)</f>
        <v>0</v>
      </c>
      <c r="V4315" s="78">
        <f>O4315+U4315</f>
        <v>0</v>
      </c>
      <c r="W4315" s="75"/>
      <c r="X4315" s="96" t="s">
        <v>1090</v>
      </c>
      <c r="Y4315" s="96">
        <v>1</v>
      </c>
    </row>
    <row r="4316" spans="6:25" s="71" customFormat="1" ht="12" outlineLevel="4" x14ac:dyDescent="0.2">
      <c r="F4316" s="207"/>
      <c r="G4316" s="208"/>
      <c r="H4316" s="19" t="s">
        <v>1053</v>
      </c>
      <c r="I4316" s="228" t="s">
        <v>2437</v>
      </c>
      <c r="J4316" s="221"/>
      <c r="K4316" s="221"/>
      <c r="L4316" s="221"/>
      <c r="M4316" s="221"/>
      <c r="N4316" s="245"/>
      <c r="O4316" s="231"/>
      <c r="P4316" s="209"/>
      <c r="Q4316" s="210"/>
      <c r="R4316" s="209"/>
      <c r="S4316" s="210"/>
      <c r="T4316" s="211"/>
      <c r="U4316" s="211"/>
      <c r="V4316" s="211"/>
      <c r="W4316" s="212"/>
      <c r="X4316" s="212"/>
      <c r="Y4316" s="212"/>
    </row>
    <row r="4317" spans="6:25" s="71" customFormat="1" ht="6" customHeight="1" outlineLevel="4" x14ac:dyDescent="0.2">
      <c r="F4317" s="207"/>
      <c r="G4317" s="208"/>
      <c r="H4317" s="20"/>
      <c r="I4317" s="212"/>
      <c r="J4317" s="208"/>
      <c r="K4317" s="213"/>
      <c r="L4317" s="214"/>
      <c r="M4317" s="213"/>
      <c r="N4317" s="241"/>
      <c r="O4317" s="214"/>
      <c r="P4317" s="209"/>
      <c r="Q4317" s="210"/>
      <c r="R4317" s="209"/>
      <c r="S4317" s="210"/>
      <c r="T4317" s="211"/>
      <c r="U4317" s="211"/>
      <c r="V4317" s="211"/>
      <c r="W4317" s="212"/>
      <c r="X4317" s="212"/>
      <c r="Y4317" s="212"/>
    </row>
    <row r="4318" spans="6:25" s="81" customFormat="1" ht="11.25" outlineLevel="5" x14ac:dyDescent="0.2">
      <c r="F4318" s="82"/>
      <c r="G4318" s="83"/>
      <c r="H4318" s="21" t="str">
        <f>IF(AND(H4317&lt;&gt;"Výkaz výměr:",I4317=""),"Výkaz výměr:","")</f>
        <v>Výkaz výměr:</v>
      </c>
      <c r="I4318" s="84" t="s">
        <v>2394</v>
      </c>
      <c r="J4318" s="215"/>
      <c r="L4318" s="85"/>
      <c r="M4318" s="216">
        <v>0</v>
      </c>
      <c r="N4318" s="244"/>
      <c r="O4318" s="85"/>
      <c r="P4318" s="86"/>
      <c r="Q4318" s="85"/>
      <c r="R4318" s="85"/>
      <c r="S4318" s="85"/>
      <c r="T4318" s="87" t="s">
        <v>14</v>
      </c>
      <c r="U4318" s="85"/>
      <c r="V4318" s="85"/>
      <c r="W4318" s="88"/>
    </row>
    <row r="4319" spans="6:25" s="81" customFormat="1" ht="11.25" outlineLevel="5" x14ac:dyDescent="0.2">
      <c r="F4319" s="82"/>
      <c r="G4319" s="83"/>
      <c r="H4319" s="21" t="str">
        <f>IF(AND(H4318&lt;&gt;"Výkaz výměr:",I4318=""),"Výkaz výměr:","")</f>
        <v/>
      </c>
      <c r="I4319" s="84" t="s">
        <v>937</v>
      </c>
      <c r="J4319" s="215"/>
      <c r="L4319" s="85"/>
      <c r="M4319" s="216">
        <v>0</v>
      </c>
      <c r="N4319" s="244"/>
      <c r="O4319" s="85"/>
      <c r="P4319" s="86"/>
      <c r="Q4319" s="85"/>
      <c r="R4319" s="85"/>
      <c r="S4319" s="85"/>
      <c r="T4319" s="87" t="s">
        <v>14</v>
      </c>
      <c r="U4319" s="85"/>
      <c r="V4319" s="85"/>
      <c r="W4319" s="88"/>
    </row>
    <row r="4320" spans="6:25" s="81" customFormat="1" ht="11.25" outlineLevel="5" x14ac:dyDescent="0.2">
      <c r="F4320" s="82"/>
      <c r="G4320" s="83"/>
      <c r="H4320" s="21" t="str">
        <f>IF(AND(H4319&lt;&gt;"Výkaz výměr:",I4319=""),"Výkaz výměr:","")</f>
        <v/>
      </c>
      <c r="I4320" s="84" t="s">
        <v>134</v>
      </c>
      <c r="J4320" s="215"/>
      <c r="L4320" s="85"/>
      <c r="M4320" s="216">
        <v>26.5</v>
      </c>
      <c r="N4320" s="244"/>
      <c r="O4320" s="85"/>
      <c r="P4320" s="86"/>
      <c r="Q4320" s="85"/>
      <c r="R4320" s="85"/>
      <c r="S4320" s="85"/>
      <c r="T4320" s="87" t="s">
        <v>14</v>
      </c>
      <c r="U4320" s="85"/>
      <c r="V4320" s="85"/>
      <c r="W4320" s="88"/>
    </row>
    <row r="4321" spans="6:25" s="205" customFormat="1" ht="12" outlineLevel="4" x14ac:dyDescent="0.2">
      <c r="F4321" s="72">
        <v>467</v>
      </c>
      <c r="G4321" s="73" t="s">
        <v>12</v>
      </c>
      <c r="H4321" s="74" t="s">
        <v>754</v>
      </c>
      <c r="I4321" s="75" t="s">
        <v>2739</v>
      </c>
      <c r="J4321" s="73" t="s">
        <v>15</v>
      </c>
      <c r="K4321" s="76">
        <v>29</v>
      </c>
      <c r="L4321" s="77"/>
      <c r="M4321" s="206">
        <v>29</v>
      </c>
      <c r="N4321" s="232"/>
      <c r="O4321" s="77">
        <f>M4321*N4321</f>
        <v>0</v>
      </c>
      <c r="P4321" s="79">
        <v>4.5510749999999999E-3</v>
      </c>
      <c r="Q4321" s="80">
        <f>M4321*P4321</f>
        <v>0.13198117500000001</v>
      </c>
      <c r="R4321" s="79"/>
      <c r="S4321" s="80">
        <f>M4321*R4321</f>
        <v>0</v>
      </c>
      <c r="T4321" s="78">
        <v>15</v>
      </c>
      <c r="U4321" s="78">
        <f>O4321*(T4321/100)</f>
        <v>0</v>
      </c>
      <c r="V4321" s="78">
        <f>O4321+U4321</f>
        <v>0</v>
      </c>
      <c r="W4321" s="75"/>
      <c r="X4321" s="96" t="s">
        <v>1090</v>
      </c>
      <c r="Y4321" s="96">
        <v>1</v>
      </c>
    </row>
    <row r="4322" spans="6:25" s="71" customFormat="1" ht="12" outlineLevel="4" x14ac:dyDescent="0.2">
      <c r="F4322" s="207"/>
      <c r="G4322" s="208"/>
      <c r="H4322" s="19" t="s">
        <v>1053</v>
      </c>
      <c r="I4322" s="228" t="s">
        <v>2437</v>
      </c>
      <c r="J4322" s="221"/>
      <c r="K4322" s="221"/>
      <c r="L4322" s="221"/>
      <c r="M4322" s="221"/>
      <c r="N4322" s="245"/>
      <c r="O4322" s="231"/>
      <c r="P4322" s="209"/>
      <c r="Q4322" s="210"/>
      <c r="R4322" s="209"/>
      <c r="S4322" s="210"/>
      <c r="T4322" s="211"/>
      <c r="U4322" s="211"/>
      <c r="V4322" s="211"/>
      <c r="W4322" s="212"/>
      <c r="X4322" s="212"/>
      <c r="Y4322" s="212"/>
    </row>
    <row r="4323" spans="6:25" s="71" customFormat="1" ht="6" customHeight="1" outlineLevel="4" x14ac:dyDescent="0.2">
      <c r="F4323" s="207"/>
      <c r="G4323" s="208"/>
      <c r="H4323" s="20"/>
      <c r="I4323" s="212"/>
      <c r="J4323" s="208"/>
      <c r="K4323" s="213"/>
      <c r="L4323" s="214"/>
      <c r="M4323" s="213"/>
      <c r="N4323" s="241"/>
      <c r="O4323" s="214"/>
      <c r="P4323" s="209"/>
      <c r="Q4323" s="210"/>
      <c r="R4323" s="209"/>
      <c r="S4323" s="210"/>
      <c r="T4323" s="211"/>
      <c r="U4323" s="211"/>
      <c r="V4323" s="211"/>
      <c r="W4323" s="212"/>
      <c r="X4323" s="212"/>
      <c r="Y4323" s="212"/>
    </row>
    <row r="4324" spans="6:25" s="81" customFormat="1" ht="11.25" outlineLevel="5" x14ac:dyDescent="0.2">
      <c r="F4324" s="82"/>
      <c r="G4324" s="83"/>
      <c r="H4324" s="21" t="str">
        <f>IF(AND(H4323&lt;&gt;"Výkaz výměr:",I4323=""),"Výkaz výměr:","")</f>
        <v>Výkaz výměr:</v>
      </c>
      <c r="I4324" s="84" t="s">
        <v>2394</v>
      </c>
      <c r="J4324" s="215"/>
      <c r="L4324" s="85"/>
      <c r="M4324" s="216">
        <v>0</v>
      </c>
      <c r="N4324" s="244"/>
      <c r="O4324" s="85"/>
      <c r="P4324" s="86"/>
      <c r="Q4324" s="85"/>
      <c r="R4324" s="85"/>
      <c r="S4324" s="85"/>
      <c r="T4324" s="87" t="s">
        <v>14</v>
      </c>
      <c r="U4324" s="85"/>
      <c r="V4324" s="85"/>
      <c r="W4324" s="88"/>
    </row>
    <row r="4325" spans="6:25" s="81" customFormat="1" ht="11.25" outlineLevel="5" x14ac:dyDescent="0.2">
      <c r="F4325" s="82"/>
      <c r="G4325" s="83"/>
      <c r="H4325" s="21" t="str">
        <f>IF(AND(H4324&lt;&gt;"Výkaz výměr:",I4324=""),"Výkaz výměr:","")</f>
        <v/>
      </c>
      <c r="I4325" s="84" t="s">
        <v>938</v>
      </c>
      <c r="J4325" s="215"/>
      <c r="L4325" s="85"/>
      <c r="M4325" s="216">
        <v>0</v>
      </c>
      <c r="N4325" s="244"/>
      <c r="O4325" s="85"/>
      <c r="P4325" s="86"/>
      <c r="Q4325" s="85"/>
      <c r="R4325" s="85"/>
      <c r="S4325" s="85"/>
      <c r="T4325" s="87" t="s">
        <v>14</v>
      </c>
      <c r="U4325" s="85"/>
      <c r="V4325" s="85"/>
      <c r="W4325" s="88"/>
    </row>
    <row r="4326" spans="6:25" s="81" customFormat="1" ht="11.25" outlineLevel="5" x14ac:dyDescent="0.2">
      <c r="F4326" s="82"/>
      <c r="G4326" s="83"/>
      <c r="H4326" s="21" t="str">
        <f>IF(AND(H4325&lt;&gt;"Výkaz výměr:",I4325=""),"Výkaz výměr:","")</f>
        <v/>
      </c>
      <c r="I4326" s="84" t="s">
        <v>135</v>
      </c>
      <c r="J4326" s="215"/>
      <c r="L4326" s="85"/>
      <c r="M4326" s="216">
        <v>29</v>
      </c>
      <c r="N4326" s="244"/>
      <c r="O4326" s="85"/>
      <c r="P4326" s="86"/>
      <c r="Q4326" s="85"/>
      <c r="R4326" s="85"/>
      <c r="S4326" s="85"/>
      <c r="T4326" s="87" t="s">
        <v>14</v>
      </c>
      <c r="U4326" s="85"/>
      <c r="V4326" s="85"/>
      <c r="W4326" s="88"/>
    </row>
    <row r="4327" spans="6:25" s="205" customFormat="1" ht="24" outlineLevel="4" x14ac:dyDescent="0.2">
      <c r="F4327" s="72">
        <v>468</v>
      </c>
      <c r="G4327" s="73" t="s">
        <v>12</v>
      </c>
      <c r="H4327" s="74" t="s">
        <v>755</v>
      </c>
      <c r="I4327" s="75" t="s">
        <v>3238</v>
      </c>
      <c r="J4327" s="73" t="s">
        <v>15</v>
      </c>
      <c r="K4327" s="76">
        <v>36.9</v>
      </c>
      <c r="L4327" s="77"/>
      <c r="M4327" s="206">
        <v>36.9</v>
      </c>
      <c r="N4327" s="232"/>
      <c r="O4327" s="77">
        <f>M4327*N4327</f>
        <v>0</v>
      </c>
      <c r="P4327" s="79">
        <v>8.7282500000000014E-4</v>
      </c>
      <c r="Q4327" s="80">
        <f>M4327*P4327</f>
        <v>3.2207242500000004E-2</v>
      </c>
      <c r="R4327" s="79"/>
      <c r="S4327" s="80">
        <f>M4327*R4327</f>
        <v>0</v>
      </c>
      <c r="T4327" s="78">
        <v>15</v>
      </c>
      <c r="U4327" s="78">
        <f>O4327*(T4327/100)</f>
        <v>0</v>
      </c>
      <c r="V4327" s="78">
        <f>O4327+U4327</f>
        <v>0</v>
      </c>
      <c r="W4327" s="75"/>
      <c r="X4327" s="96" t="s">
        <v>1090</v>
      </c>
      <c r="Y4327" s="96">
        <v>1</v>
      </c>
    </row>
    <row r="4328" spans="6:25" s="71" customFormat="1" ht="22.5" outlineLevel="4" x14ac:dyDescent="0.2">
      <c r="F4328" s="207"/>
      <c r="G4328" s="208"/>
      <c r="H4328" s="19" t="s">
        <v>1053</v>
      </c>
      <c r="I4328" s="228" t="s">
        <v>2950</v>
      </c>
      <c r="J4328" s="221"/>
      <c r="K4328" s="221"/>
      <c r="L4328" s="221"/>
      <c r="M4328" s="221"/>
      <c r="N4328" s="245"/>
      <c r="O4328" s="231"/>
      <c r="P4328" s="209"/>
      <c r="Q4328" s="210"/>
      <c r="R4328" s="209"/>
      <c r="S4328" s="210"/>
      <c r="T4328" s="211"/>
      <c r="U4328" s="211"/>
      <c r="V4328" s="211"/>
      <c r="W4328" s="212"/>
      <c r="X4328" s="212"/>
      <c r="Y4328" s="212"/>
    </row>
    <row r="4329" spans="6:25" s="71" customFormat="1" ht="6" customHeight="1" outlineLevel="4" x14ac:dyDescent="0.2">
      <c r="F4329" s="207"/>
      <c r="G4329" s="208"/>
      <c r="H4329" s="20"/>
      <c r="I4329" s="212"/>
      <c r="J4329" s="208"/>
      <c r="K4329" s="213"/>
      <c r="L4329" s="214"/>
      <c r="M4329" s="213"/>
      <c r="N4329" s="241"/>
      <c r="O4329" s="214"/>
      <c r="P4329" s="209"/>
      <c r="Q4329" s="210"/>
      <c r="R4329" s="209"/>
      <c r="S4329" s="210"/>
      <c r="T4329" s="211"/>
      <c r="U4329" s="211"/>
      <c r="V4329" s="211"/>
      <c r="W4329" s="212"/>
      <c r="X4329" s="212"/>
      <c r="Y4329" s="212"/>
    </row>
    <row r="4330" spans="6:25" s="81" customFormat="1" ht="11.25" outlineLevel="5" x14ac:dyDescent="0.2">
      <c r="F4330" s="82"/>
      <c r="G4330" s="83"/>
      <c r="H4330" s="21" t="str">
        <f>IF(AND(H4329&lt;&gt;"Výkaz výměr:",I4329=""),"Výkaz výměr:","")</f>
        <v>Výkaz výměr:</v>
      </c>
      <c r="I4330" s="84" t="s">
        <v>2394</v>
      </c>
      <c r="J4330" s="215"/>
      <c r="L4330" s="85"/>
      <c r="M4330" s="216">
        <v>0</v>
      </c>
      <c r="N4330" s="244"/>
      <c r="O4330" s="85"/>
      <c r="P4330" s="86"/>
      <c r="Q4330" s="85"/>
      <c r="R4330" s="85"/>
      <c r="S4330" s="85"/>
      <c r="T4330" s="87" t="s">
        <v>14</v>
      </c>
      <c r="U4330" s="85"/>
      <c r="V4330" s="85"/>
      <c r="W4330" s="88"/>
    </row>
    <row r="4331" spans="6:25" s="81" customFormat="1" ht="11.25" outlineLevel="5" x14ac:dyDescent="0.2">
      <c r="F4331" s="82"/>
      <c r="G4331" s="83"/>
      <c r="H4331" s="21" t="str">
        <f>IF(AND(H4330&lt;&gt;"Výkaz výměr:",I4330=""),"Výkaz výměr:","")</f>
        <v/>
      </c>
      <c r="I4331" s="84" t="s">
        <v>939</v>
      </c>
      <c r="J4331" s="215"/>
      <c r="L4331" s="85"/>
      <c r="M4331" s="216">
        <v>0</v>
      </c>
      <c r="N4331" s="244"/>
      <c r="O4331" s="85"/>
      <c r="P4331" s="86"/>
      <c r="Q4331" s="85"/>
      <c r="R4331" s="85"/>
      <c r="S4331" s="85"/>
      <c r="T4331" s="87" t="s">
        <v>14</v>
      </c>
      <c r="U4331" s="85"/>
      <c r="V4331" s="85"/>
      <c r="W4331" s="88"/>
    </row>
    <row r="4332" spans="6:25" s="81" customFormat="1" ht="11.25" outlineLevel="5" x14ac:dyDescent="0.2">
      <c r="F4332" s="82"/>
      <c r="G4332" s="83"/>
      <c r="H4332" s="21" t="str">
        <f>IF(AND(H4331&lt;&gt;"Výkaz výměr:",I4331=""),"Výkaz výměr:","")</f>
        <v/>
      </c>
      <c r="I4332" s="84" t="s">
        <v>139</v>
      </c>
      <c r="J4332" s="215"/>
      <c r="L4332" s="85"/>
      <c r="M4332" s="216">
        <v>36.9</v>
      </c>
      <c r="N4332" s="244"/>
      <c r="O4332" s="85"/>
      <c r="P4332" s="86"/>
      <c r="Q4332" s="85"/>
      <c r="R4332" s="85"/>
      <c r="S4332" s="85"/>
      <c r="T4332" s="87" t="s">
        <v>14</v>
      </c>
      <c r="U4332" s="85"/>
      <c r="V4332" s="85"/>
      <c r="W4332" s="88"/>
    </row>
    <row r="4333" spans="6:25" s="205" customFormat="1" ht="24" outlineLevel="4" x14ac:dyDescent="0.2">
      <c r="F4333" s="72">
        <v>469</v>
      </c>
      <c r="G4333" s="73" t="s">
        <v>12</v>
      </c>
      <c r="H4333" s="74" t="s">
        <v>756</v>
      </c>
      <c r="I4333" s="75" t="s">
        <v>3093</v>
      </c>
      <c r="J4333" s="73" t="s">
        <v>15</v>
      </c>
      <c r="K4333" s="76">
        <v>88.4</v>
      </c>
      <c r="L4333" s="77"/>
      <c r="M4333" s="206">
        <v>88.4</v>
      </c>
      <c r="N4333" s="232"/>
      <c r="O4333" s="77">
        <f>M4333*N4333</f>
        <v>0</v>
      </c>
      <c r="P4333" s="79">
        <v>1.1027499999999998E-3</v>
      </c>
      <c r="Q4333" s="80">
        <f>M4333*P4333</f>
        <v>9.7483099999999989E-2</v>
      </c>
      <c r="R4333" s="79"/>
      <c r="S4333" s="80">
        <f>M4333*R4333</f>
        <v>0</v>
      </c>
      <c r="T4333" s="78">
        <v>15</v>
      </c>
      <c r="U4333" s="78">
        <f>O4333*(T4333/100)</f>
        <v>0</v>
      </c>
      <c r="V4333" s="78">
        <f>O4333+U4333</f>
        <v>0</v>
      </c>
      <c r="W4333" s="75"/>
      <c r="X4333" s="96" t="s">
        <v>1090</v>
      </c>
      <c r="Y4333" s="96">
        <v>1</v>
      </c>
    </row>
    <row r="4334" spans="6:25" s="71" customFormat="1" ht="22.5" outlineLevel="4" x14ac:dyDescent="0.2">
      <c r="F4334" s="207"/>
      <c r="G4334" s="208"/>
      <c r="H4334" s="19" t="s">
        <v>1053</v>
      </c>
      <c r="I4334" s="228" t="s">
        <v>2950</v>
      </c>
      <c r="J4334" s="221"/>
      <c r="K4334" s="221"/>
      <c r="L4334" s="221"/>
      <c r="M4334" s="221"/>
      <c r="N4334" s="245"/>
      <c r="O4334" s="231"/>
      <c r="P4334" s="209"/>
      <c r="Q4334" s="210"/>
      <c r="R4334" s="209"/>
      <c r="S4334" s="210"/>
      <c r="T4334" s="211"/>
      <c r="U4334" s="211"/>
      <c r="V4334" s="211"/>
      <c r="W4334" s="212"/>
      <c r="X4334" s="212"/>
      <c r="Y4334" s="212"/>
    </row>
    <row r="4335" spans="6:25" s="71" customFormat="1" ht="6" customHeight="1" outlineLevel="4" x14ac:dyDescent="0.2">
      <c r="F4335" s="207"/>
      <c r="G4335" s="208"/>
      <c r="H4335" s="20"/>
      <c r="I4335" s="212"/>
      <c r="J4335" s="208"/>
      <c r="K4335" s="213"/>
      <c r="L4335" s="214"/>
      <c r="M4335" s="213"/>
      <c r="N4335" s="241"/>
      <c r="O4335" s="214"/>
      <c r="P4335" s="209"/>
      <c r="Q4335" s="210"/>
      <c r="R4335" s="209"/>
      <c r="S4335" s="210"/>
      <c r="T4335" s="211"/>
      <c r="U4335" s="211"/>
      <c r="V4335" s="211"/>
      <c r="W4335" s="212"/>
      <c r="X4335" s="212"/>
      <c r="Y4335" s="212"/>
    </row>
    <row r="4336" spans="6:25" s="81" customFormat="1" ht="11.25" outlineLevel="5" x14ac:dyDescent="0.2">
      <c r="F4336" s="82"/>
      <c r="G4336" s="83"/>
      <c r="H4336" s="21" t="str">
        <f>IF(AND(H4335&lt;&gt;"Výkaz výměr:",I4335=""),"Výkaz výměr:","")</f>
        <v>Výkaz výměr:</v>
      </c>
      <c r="I4336" s="84" t="s">
        <v>2394</v>
      </c>
      <c r="J4336" s="215"/>
      <c r="L4336" s="85"/>
      <c r="M4336" s="216">
        <v>0</v>
      </c>
      <c r="N4336" s="244"/>
      <c r="O4336" s="85"/>
      <c r="P4336" s="86"/>
      <c r="Q4336" s="85"/>
      <c r="R4336" s="85"/>
      <c r="S4336" s="85"/>
      <c r="T4336" s="87" t="s">
        <v>14</v>
      </c>
      <c r="U4336" s="85"/>
      <c r="V4336" s="85"/>
      <c r="W4336" s="88"/>
    </row>
    <row r="4337" spans="6:25" s="81" customFormat="1" ht="11.25" outlineLevel="5" x14ac:dyDescent="0.2">
      <c r="F4337" s="82"/>
      <c r="G4337" s="83"/>
      <c r="H4337" s="21" t="str">
        <f>IF(AND(H4336&lt;&gt;"Výkaz výměr:",I4336=""),"Výkaz výměr:","")</f>
        <v/>
      </c>
      <c r="I4337" s="84" t="s">
        <v>940</v>
      </c>
      <c r="J4337" s="215"/>
      <c r="L4337" s="85"/>
      <c r="M4337" s="216">
        <v>0</v>
      </c>
      <c r="N4337" s="244"/>
      <c r="O4337" s="85"/>
      <c r="P4337" s="86"/>
      <c r="Q4337" s="85"/>
      <c r="R4337" s="85"/>
      <c r="S4337" s="85"/>
      <c r="T4337" s="87" t="s">
        <v>14</v>
      </c>
      <c r="U4337" s="85"/>
      <c r="V4337" s="85"/>
      <c r="W4337" s="88"/>
    </row>
    <row r="4338" spans="6:25" s="81" customFormat="1" ht="11.25" outlineLevel="5" x14ac:dyDescent="0.2">
      <c r="F4338" s="82"/>
      <c r="G4338" s="83"/>
      <c r="H4338" s="21" t="str">
        <f>IF(AND(H4337&lt;&gt;"Výkaz výměr:",I4337=""),"Výkaz výměr:","")</f>
        <v/>
      </c>
      <c r="I4338" s="84" t="s">
        <v>1023</v>
      </c>
      <c r="J4338" s="215"/>
      <c r="L4338" s="85"/>
      <c r="M4338" s="216">
        <v>88.4</v>
      </c>
      <c r="N4338" s="244"/>
      <c r="O4338" s="85"/>
      <c r="P4338" s="86"/>
      <c r="Q4338" s="85"/>
      <c r="R4338" s="85"/>
      <c r="S4338" s="85"/>
      <c r="T4338" s="87" t="s">
        <v>14</v>
      </c>
      <c r="U4338" s="85"/>
      <c r="V4338" s="85"/>
      <c r="W4338" s="88"/>
    </row>
    <row r="4339" spans="6:25" s="205" customFormat="1" ht="12" outlineLevel="4" x14ac:dyDescent="0.2">
      <c r="F4339" s="72">
        <v>470</v>
      </c>
      <c r="G4339" s="73" t="s">
        <v>34</v>
      </c>
      <c r="H4339" s="74" t="s">
        <v>893</v>
      </c>
      <c r="I4339" s="75" t="s">
        <v>2937</v>
      </c>
      <c r="J4339" s="73" t="s">
        <v>16</v>
      </c>
      <c r="K4339" s="76">
        <v>3.2855006637500002</v>
      </c>
      <c r="L4339" s="77">
        <v>0</v>
      </c>
      <c r="M4339" s="206">
        <v>3.2855006637500002</v>
      </c>
      <c r="N4339" s="232"/>
      <c r="O4339" s="77">
        <f>M4339*N4339</f>
        <v>0</v>
      </c>
      <c r="P4339" s="79"/>
      <c r="Q4339" s="80">
        <f>M4339*P4339</f>
        <v>0</v>
      </c>
      <c r="R4339" s="79"/>
      <c r="S4339" s="80">
        <f>M4339*R4339</f>
        <v>0</v>
      </c>
      <c r="T4339" s="78">
        <v>15</v>
      </c>
      <c r="U4339" s="78">
        <f>O4339*(T4339/100)</f>
        <v>0</v>
      </c>
      <c r="V4339" s="78">
        <f>O4339+U4339</f>
        <v>0</v>
      </c>
      <c r="W4339" s="75" t="s">
        <v>1942</v>
      </c>
      <c r="X4339" s="96" t="s">
        <v>1162</v>
      </c>
      <c r="Y4339" s="96">
        <v>1</v>
      </c>
    </row>
    <row r="4340" spans="6:25" s="71" customFormat="1" ht="56.25" outlineLevel="4" x14ac:dyDescent="0.2">
      <c r="F4340" s="207"/>
      <c r="G4340" s="208"/>
      <c r="H4340" s="19" t="s">
        <v>1053</v>
      </c>
      <c r="I4340" s="228" t="s">
        <v>3579</v>
      </c>
      <c r="J4340" s="221"/>
      <c r="K4340" s="221"/>
      <c r="L4340" s="221"/>
      <c r="M4340" s="221"/>
      <c r="N4340" s="245"/>
      <c r="O4340" s="231"/>
      <c r="P4340" s="209"/>
      <c r="Q4340" s="210"/>
      <c r="R4340" s="209"/>
      <c r="S4340" s="210"/>
      <c r="T4340" s="211"/>
      <c r="U4340" s="211"/>
      <c r="V4340" s="211"/>
      <c r="W4340" s="212"/>
      <c r="X4340" s="212"/>
      <c r="Y4340" s="212"/>
    </row>
    <row r="4341" spans="6:25" s="71" customFormat="1" ht="6" customHeight="1" outlineLevel="4" x14ac:dyDescent="0.2">
      <c r="F4341" s="207"/>
      <c r="G4341" s="208"/>
      <c r="H4341" s="20"/>
      <c r="I4341" s="212"/>
      <c r="J4341" s="208"/>
      <c r="K4341" s="213"/>
      <c r="L4341" s="214"/>
      <c r="M4341" s="213"/>
      <c r="N4341" s="241"/>
      <c r="O4341" s="214"/>
      <c r="P4341" s="209"/>
      <c r="Q4341" s="210"/>
      <c r="R4341" s="209"/>
      <c r="S4341" s="210"/>
      <c r="T4341" s="211"/>
      <c r="U4341" s="211"/>
      <c r="V4341" s="211"/>
      <c r="W4341" s="212"/>
      <c r="X4341" s="212"/>
      <c r="Y4341" s="212"/>
    </row>
    <row r="4342" spans="6:25" s="205" customFormat="1" ht="12" outlineLevel="4" x14ac:dyDescent="0.2">
      <c r="F4342" s="72">
        <v>471</v>
      </c>
      <c r="G4342" s="73" t="s">
        <v>34</v>
      </c>
      <c r="H4342" s="74" t="s">
        <v>894</v>
      </c>
      <c r="I4342" s="75" t="s">
        <v>2896</v>
      </c>
      <c r="J4342" s="73" t="s">
        <v>16</v>
      </c>
      <c r="K4342" s="76">
        <v>3.2855006637500002</v>
      </c>
      <c r="L4342" s="77">
        <v>0</v>
      </c>
      <c r="M4342" s="206">
        <v>3.2855006637500002</v>
      </c>
      <c r="N4342" s="232"/>
      <c r="O4342" s="77">
        <f>M4342*N4342</f>
        <v>0</v>
      </c>
      <c r="P4342" s="79"/>
      <c r="Q4342" s="80">
        <f>M4342*P4342</f>
        <v>0</v>
      </c>
      <c r="R4342" s="79"/>
      <c r="S4342" s="80">
        <f>M4342*R4342</f>
        <v>0</v>
      </c>
      <c r="T4342" s="78">
        <v>15</v>
      </c>
      <c r="U4342" s="78">
        <f>O4342*(T4342/100)</f>
        <v>0</v>
      </c>
      <c r="V4342" s="78">
        <f>O4342+U4342</f>
        <v>0</v>
      </c>
      <c r="W4342" s="75" t="s">
        <v>1942</v>
      </c>
      <c r="X4342" s="96" t="s">
        <v>1162</v>
      </c>
      <c r="Y4342" s="96">
        <v>1</v>
      </c>
    </row>
    <row r="4343" spans="6:25" s="71" customFormat="1" ht="56.25" outlineLevel="4" x14ac:dyDescent="0.2">
      <c r="F4343" s="207"/>
      <c r="G4343" s="208"/>
      <c r="H4343" s="19" t="s">
        <v>1053</v>
      </c>
      <c r="I4343" s="228" t="s">
        <v>3609</v>
      </c>
      <c r="J4343" s="221"/>
      <c r="K4343" s="221"/>
      <c r="L4343" s="221"/>
      <c r="M4343" s="221"/>
      <c r="N4343" s="245"/>
      <c r="O4343" s="231"/>
      <c r="P4343" s="209"/>
      <c r="Q4343" s="210"/>
      <c r="R4343" s="209"/>
      <c r="S4343" s="210"/>
      <c r="T4343" s="211"/>
      <c r="U4343" s="211"/>
      <c r="V4343" s="211"/>
      <c r="W4343" s="212"/>
      <c r="X4343" s="212"/>
      <c r="Y4343" s="212"/>
    </row>
    <row r="4344" spans="6:25" s="71" customFormat="1" ht="6" customHeight="1" outlineLevel="4" x14ac:dyDescent="0.2">
      <c r="F4344" s="207"/>
      <c r="G4344" s="208"/>
      <c r="H4344" s="20"/>
      <c r="I4344" s="212"/>
      <c r="J4344" s="208"/>
      <c r="K4344" s="213"/>
      <c r="L4344" s="214"/>
      <c r="M4344" s="213"/>
      <c r="N4344" s="241"/>
      <c r="O4344" s="214"/>
      <c r="P4344" s="209"/>
      <c r="Q4344" s="210"/>
      <c r="R4344" s="209"/>
      <c r="S4344" s="210"/>
      <c r="T4344" s="211"/>
      <c r="U4344" s="211"/>
      <c r="V4344" s="211"/>
      <c r="W4344" s="212"/>
      <c r="X4344" s="212"/>
      <c r="Y4344" s="212"/>
    </row>
    <row r="4345" spans="6:25" s="6" customFormat="1" ht="12.75" customHeight="1" outlineLevel="4" x14ac:dyDescent="0.2">
      <c r="F4345" s="7"/>
      <c r="G4345" s="8"/>
      <c r="H4345" s="8"/>
      <c r="I4345" s="217"/>
      <c r="J4345" s="218"/>
      <c r="K4345" s="219"/>
      <c r="L4345" s="220"/>
      <c r="M4345" s="219"/>
      <c r="N4345" s="242"/>
      <c r="O4345" s="11"/>
      <c r="P4345" s="12"/>
      <c r="Q4345" s="11"/>
      <c r="R4345" s="11"/>
      <c r="S4345" s="11"/>
      <c r="T4345" s="5" t="s">
        <v>14</v>
      </c>
      <c r="U4345" s="11"/>
      <c r="V4345" s="11"/>
      <c r="W4345" s="11"/>
    </row>
    <row r="4346" spans="6:25" s="6" customFormat="1" ht="12.75" customHeight="1" outlineLevel="3" x14ac:dyDescent="0.2">
      <c r="F4346" s="7"/>
      <c r="G4346" s="8"/>
      <c r="H4346" s="8"/>
      <c r="I4346" s="9"/>
      <c r="J4346" s="8"/>
      <c r="K4346" s="10"/>
      <c r="L4346" s="11"/>
      <c r="M4346" s="10"/>
      <c r="N4346" s="242"/>
      <c r="O4346" s="11"/>
      <c r="P4346" s="12"/>
      <c r="Q4346" s="11"/>
      <c r="R4346" s="11"/>
      <c r="S4346" s="11"/>
      <c r="T4346" s="5" t="s">
        <v>14</v>
      </c>
      <c r="U4346" s="11"/>
      <c r="V4346" s="11"/>
      <c r="W4346" s="11"/>
    </row>
    <row r="4347" spans="6:25" s="49" customFormat="1" ht="18.75" customHeight="1" outlineLevel="2" x14ac:dyDescent="0.2">
      <c r="F4347" s="50"/>
      <c r="G4347" s="51"/>
      <c r="H4347" s="52"/>
      <c r="I4347" s="226" t="s">
        <v>3710</v>
      </c>
      <c r="J4347" s="51"/>
      <c r="K4347" s="53"/>
      <c r="L4347" s="54"/>
      <c r="M4347" s="53"/>
      <c r="N4347" s="238"/>
      <c r="O4347" s="54">
        <f>SUBTOTAL(9,O4348:O4540)</f>
        <v>0</v>
      </c>
      <c r="P4347" s="56"/>
      <c r="Q4347" s="57">
        <f>SUBTOTAL(9,Q4348:Q4540)</f>
        <v>18.732592078493333</v>
      </c>
      <c r="R4347" s="54"/>
      <c r="S4347" s="57">
        <f>SUBTOTAL(9,S4348:S4540)</f>
        <v>0.51337440000000012</v>
      </c>
      <c r="T4347" s="58" t="s">
        <v>14</v>
      </c>
      <c r="U4347" s="55">
        <f>SUBTOTAL(9,U4348:U4540)</f>
        <v>0</v>
      </c>
      <c r="V4347" s="55">
        <f>SUBTOTAL(9,V4348:V4540)</f>
        <v>0</v>
      </c>
      <c r="W4347" s="59"/>
      <c r="Y4347" s="55">
        <f>SUBTOTAL(9,Y4348:Y4540)</f>
        <v>48</v>
      </c>
    </row>
    <row r="4348" spans="6:25" s="60" customFormat="1" ht="16.5" customHeight="1" outlineLevel="3" x14ac:dyDescent="0.2">
      <c r="F4348" s="61"/>
      <c r="G4348" s="62"/>
      <c r="H4348" s="63"/>
      <c r="I4348" s="227" t="s">
        <v>3711</v>
      </c>
      <c r="J4348" s="62"/>
      <c r="K4348" s="64"/>
      <c r="L4348" s="65"/>
      <c r="M4348" s="64"/>
      <c r="N4348" s="239"/>
      <c r="O4348" s="65">
        <f>SUBTOTAL(9,O4349:O4465)</f>
        <v>0</v>
      </c>
      <c r="P4348" s="67"/>
      <c r="Q4348" s="68">
        <f>SUBTOTAL(9,Q4349:Q4465)</f>
        <v>0</v>
      </c>
      <c r="R4348" s="65"/>
      <c r="S4348" s="68">
        <f>SUBTOTAL(9,S4349:S4465)</f>
        <v>0</v>
      </c>
      <c r="T4348" s="69" t="s">
        <v>14</v>
      </c>
      <c r="U4348" s="66">
        <f>SUBTOTAL(9,U4349:U4465)</f>
        <v>0</v>
      </c>
      <c r="V4348" s="66">
        <f>SUBTOTAL(9,V4349:V4465)</f>
        <v>0</v>
      </c>
      <c r="W4348" s="70"/>
      <c r="Y4348" s="66">
        <f>SUBTOTAL(9,Y4349:Y4465)</f>
        <v>36</v>
      </c>
    </row>
    <row r="4349" spans="6:25" s="205" customFormat="1" ht="12" outlineLevel="4" x14ac:dyDescent="0.2">
      <c r="F4349" s="72">
        <v>472</v>
      </c>
      <c r="G4349" s="73" t="s">
        <v>34</v>
      </c>
      <c r="H4349" s="74" t="s">
        <v>217</v>
      </c>
      <c r="I4349" s="75" t="s">
        <v>2943</v>
      </c>
      <c r="J4349" s="73" t="s">
        <v>39</v>
      </c>
      <c r="K4349" s="76">
        <v>66.960000000000008</v>
      </c>
      <c r="L4349" s="77">
        <v>0</v>
      </c>
      <c r="M4349" s="206">
        <v>66.960000000000008</v>
      </c>
      <c r="N4349" s="232"/>
      <c r="O4349" s="77">
        <f>M4349*N4349</f>
        <v>0</v>
      </c>
      <c r="P4349" s="79"/>
      <c r="Q4349" s="80">
        <f>M4349*P4349</f>
        <v>0</v>
      </c>
      <c r="R4349" s="79"/>
      <c r="S4349" s="80">
        <f>M4349*R4349</f>
        <v>0</v>
      </c>
      <c r="T4349" s="78">
        <v>15</v>
      </c>
      <c r="U4349" s="78">
        <f>O4349*(T4349/100)</f>
        <v>0</v>
      </c>
      <c r="V4349" s="78">
        <f>O4349+U4349</f>
        <v>0</v>
      </c>
      <c r="W4349" s="75"/>
      <c r="X4349" s="96" t="s">
        <v>1261</v>
      </c>
      <c r="Y4349" s="96">
        <v>1</v>
      </c>
    </row>
    <row r="4350" spans="6:25" s="71" customFormat="1" ht="12" outlineLevel="4" x14ac:dyDescent="0.2">
      <c r="F4350" s="207"/>
      <c r="G4350" s="208"/>
      <c r="H4350" s="19" t="s">
        <v>1053</v>
      </c>
      <c r="I4350" s="228"/>
      <c r="J4350" s="221"/>
      <c r="K4350" s="221"/>
      <c r="L4350" s="221"/>
      <c r="M4350" s="221"/>
      <c r="N4350" s="245"/>
      <c r="O4350" s="231"/>
      <c r="P4350" s="209"/>
      <c r="Q4350" s="210"/>
      <c r="R4350" s="209"/>
      <c r="S4350" s="210"/>
      <c r="T4350" s="211"/>
      <c r="U4350" s="211"/>
      <c r="V4350" s="211"/>
      <c r="W4350" s="212"/>
      <c r="X4350" s="212"/>
      <c r="Y4350" s="212"/>
    </row>
    <row r="4351" spans="6:25" s="71" customFormat="1" ht="6" customHeight="1" outlineLevel="4" x14ac:dyDescent="0.2">
      <c r="F4351" s="207"/>
      <c r="G4351" s="208"/>
      <c r="H4351" s="20"/>
      <c r="I4351" s="212"/>
      <c r="J4351" s="208"/>
      <c r="K4351" s="213"/>
      <c r="L4351" s="214"/>
      <c r="M4351" s="213"/>
      <c r="N4351" s="241"/>
      <c r="O4351" s="214"/>
      <c r="P4351" s="209"/>
      <c r="Q4351" s="210"/>
      <c r="R4351" s="209"/>
      <c r="S4351" s="210"/>
      <c r="T4351" s="211"/>
      <c r="U4351" s="211"/>
      <c r="V4351" s="211"/>
      <c r="W4351" s="212"/>
      <c r="X4351" s="212"/>
      <c r="Y4351" s="212"/>
    </row>
    <row r="4352" spans="6:25" s="81" customFormat="1" ht="11.25" outlineLevel="5" x14ac:dyDescent="0.2">
      <c r="F4352" s="82"/>
      <c r="G4352" s="83"/>
      <c r="H4352" s="21" t="str">
        <f>IF(AND(H4351&lt;&gt;"Výkaz výměr:",I4351=""),"Výkaz výměr:","")</f>
        <v>Výkaz výměr:</v>
      </c>
      <c r="I4352" s="84" t="s">
        <v>1351</v>
      </c>
      <c r="J4352" s="215"/>
      <c r="L4352" s="85"/>
      <c r="M4352" s="216">
        <v>21.060000000000006</v>
      </c>
      <c r="N4352" s="244"/>
      <c r="O4352" s="85"/>
      <c r="P4352" s="86"/>
      <c r="Q4352" s="85"/>
      <c r="R4352" s="85"/>
      <c r="S4352" s="85"/>
      <c r="T4352" s="87" t="s">
        <v>14</v>
      </c>
      <c r="U4352" s="85"/>
      <c r="V4352" s="85"/>
      <c r="W4352" s="88"/>
    </row>
    <row r="4353" spans="6:25" s="81" customFormat="1" ht="11.25" outlineLevel="5" x14ac:dyDescent="0.2">
      <c r="F4353" s="82"/>
      <c r="G4353" s="83"/>
      <c r="H4353" s="21" t="str">
        <f>IF(AND(H4352&lt;&gt;"Výkaz výměr:",I4352=""),"Výkaz výměr:","")</f>
        <v/>
      </c>
      <c r="I4353" s="84" t="s">
        <v>1181</v>
      </c>
      <c r="J4353" s="215"/>
      <c r="L4353" s="85"/>
      <c r="M4353" s="216">
        <v>27.540000000000003</v>
      </c>
      <c r="N4353" s="244"/>
      <c r="O4353" s="85"/>
      <c r="P4353" s="86"/>
      <c r="Q4353" s="85"/>
      <c r="R4353" s="85"/>
      <c r="S4353" s="85"/>
      <c r="T4353" s="87" t="s">
        <v>14</v>
      </c>
      <c r="U4353" s="85"/>
      <c r="V4353" s="85"/>
      <c r="W4353" s="88"/>
    </row>
    <row r="4354" spans="6:25" s="81" customFormat="1" ht="11.25" outlineLevel="5" x14ac:dyDescent="0.2">
      <c r="F4354" s="82"/>
      <c r="G4354" s="83"/>
      <c r="H4354" s="21" t="str">
        <f>IF(AND(H4353&lt;&gt;"Výkaz výměr:",I4353=""),"Výkaz výměr:","")</f>
        <v/>
      </c>
      <c r="I4354" s="84" t="s">
        <v>1374</v>
      </c>
      <c r="J4354" s="215"/>
      <c r="L4354" s="85"/>
      <c r="M4354" s="216">
        <v>18.360000000000003</v>
      </c>
      <c r="N4354" s="244"/>
      <c r="O4354" s="85"/>
      <c r="P4354" s="86"/>
      <c r="Q4354" s="85"/>
      <c r="R4354" s="85"/>
      <c r="S4354" s="85"/>
      <c r="T4354" s="87" t="s">
        <v>14</v>
      </c>
      <c r="U4354" s="85"/>
      <c r="V4354" s="85"/>
      <c r="W4354" s="88"/>
    </row>
    <row r="4355" spans="6:25" s="205" customFormat="1" ht="12" outlineLevel="4" x14ac:dyDescent="0.2">
      <c r="F4355" s="72">
        <v>473</v>
      </c>
      <c r="G4355" s="73" t="s">
        <v>34</v>
      </c>
      <c r="H4355" s="74" t="s">
        <v>218</v>
      </c>
      <c r="I4355" s="75" t="s">
        <v>2286</v>
      </c>
      <c r="J4355" s="73" t="s">
        <v>116</v>
      </c>
      <c r="K4355" s="76">
        <v>2</v>
      </c>
      <c r="L4355" s="77">
        <v>0</v>
      </c>
      <c r="M4355" s="206">
        <v>2</v>
      </c>
      <c r="N4355" s="232"/>
      <c r="O4355" s="77">
        <f>M4355*N4355</f>
        <v>0</v>
      </c>
      <c r="P4355" s="79"/>
      <c r="Q4355" s="80">
        <f>M4355*P4355</f>
        <v>0</v>
      </c>
      <c r="R4355" s="79"/>
      <c r="S4355" s="80">
        <f>M4355*R4355</f>
        <v>0</v>
      </c>
      <c r="T4355" s="78">
        <v>15</v>
      </c>
      <c r="U4355" s="78">
        <f>O4355*(T4355/100)</f>
        <v>0</v>
      </c>
      <c r="V4355" s="78">
        <f>O4355+U4355</f>
        <v>0</v>
      </c>
      <c r="W4355" s="75"/>
      <c r="X4355" s="96" t="s">
        <v>1261</v>
      </c>
      <c r="Y4355" s="96">
        <v>1</v>
      </c>
    </row>
    <row r="4356" spans="6:25" s="71" customFormat="1" ht="12" outlineLevel="4" x14ac:dyDescent="0.2">
      <c r="F4356" s="207"/>
      <c r="G4356" s="208"/>
      <c r="H4356" s="19" t="s">
        <v>1053</v>
      </c>
      <c r="I4356" s="228"/>
      <c r="J4356" s="221"/>
      <c r="K4356" s="221"/>
      <c r="L4356" s="221"/>
      <c r="M4356" s="221"/>
      <c r="N4356" s="245"/>
      <c r="O4356" s="231"/>
      <c r="P4356" s="209"/>
      <c r="Q4356" s="210"/>
      <c r="R4356" s="209"/>
      <c r="S4356" s="210"/>
      <c r="T4356" s="211"/>
      <c r="U4356" s="211"/>
      <c r="V4356" s="211"/>
      <c r="W4356" s="212"/>
      <c r="X4356" s="212"/>
      <c r="Y4356" s="212"/>
    </row>
    <row r="4357" spans="6:25" s="71" customFormat="1" ht="6" customHeight="1" outlineLevel="4" x14ac:dyDescent="0.2">
      <c r="F4357" s="207"/>
      <c r="G4357" s="208"/>
      <c r="H4357" s="20"/>
      <c r="I4357" s="212"/>
      <c r="J4357" s="208"/>
      <c r="K4357" s="213"/>
      <c r="L4357" s="214"/>
      <c r="M4357" s="213"/>
      <c r="N4357" s="241"/>
      <c r="O4357" s="214"/>
      <c r="P4357" s="209"/>
      <c r="Q4357" s="210"/>
      <c r="R4357" s="209"/>
      <c r="S4357" s="210"/>
      <c r="T4357" s="211"/>
      <c r="U4357" s="211"/>
      <c r="V4357" s="211"/>
      <c r="W4357" s="212"/>
      <c r="X4357" s="212"/>
      <c r="Y4357" s="212"/>
    </row>
    <row r="4358" spans="6:25" s="205" customFormat="1" ht="24" outlineLevel="4" x14ac:dyDescent="0.2">
      <c r="F4358" s="72">
        <v>474</v>
      </c>
      <c r="G4358" s="73" t="s">
        <v>13</v>
      </c>
      <c r="H4358" s="74" t="s">
        <v>200</v>
      </c>
      <c r="I4358" s="75" t="s">
        <v>3033</v>
      </c>
      <c r="J4358" s="73" t="s">
        <v>116</v>
      </c>
      <c r="K4358" s="76">
        <v>2</v>
      </c>
      <c r="L4358" s="77">
        <v>0</v>
      </c>
      <c r="M4358" s="206">
        <v>2</v>
      </c>
      <c r="N4358" s="232"/>
      <c r="O4358" s="77">
        <f>M4358*N4358</f>
        <v>0</v>
      </c>
      <c r="P4358" s="79"/>
      <c r="Q4358" s="80">
        <f>M4358*P4358</f>
        <v>0</v>
      </c>
      <c r="R4358" s="79"/>
      <c r="S4358" s="80">
        <f>M4358*R4358</f>
        <v>0</v>
      </c>
      <c r="T4358" s="78">
        <v>15</v>
      </c>
      <c r="U4358" s="78">
        <f>O4358*(T4358/100)</f>
        <v>0</v>
      </c>
      <c r="V4358" s="78">
        <f>O4358+U4358</f>
        <v>0</v>
      </c>
      <c r="W4358" s="75"/>
      <c r="X4358" s="96" t="s">
        <v>1261</v>
      </c>
      <c r="Y4358" s="96">
        <v>1</v>
      </c>
    </row>
    <row r="4359" spans="6:25" s="71" customFormat="1" ht="12" outlineLevel="4" x14ac:dyDescent="0.2">
      <c r="F4359" s="207"/>
      <c r="G4359" s="208"/>
      <c r="H4359" s="19" t="s">
        <v>1053</v>
      </c>
      <c r="I4359" s="228"/>
      <c r="J4359" s="221"/>
      <c r="K4359" s="221"/>
      <c r="L4359" s="221"/>
      <c r="M4359" s="221"/>
      <c r="N4359" s="245"/>
      <c r="O4359" s="231"/>
      <c r="P4359" s="209"/>
      <c r="Q4359" s="210"/>
      <c r="R4359" s="209"/>
      <c r="S4359" s="210"/>
      <c r="T4359" s="211"/>
      <c r="U4359" s="211"/>
      <c r="V4359" s="211"/>
      <c r="W4359" s="212"/>
      <c r="X4359" s="212"/>
      <c r="Y4359" s="212"/>
    </row>
    <row r="4360" spans="6:25" s="71" customFormat="1" ht="6" customHeight="1" outlineLevel="4" x14ac:dyDescent="0.2">
      <c r="F4360" s="207"/>
      <c r="G4360" s="208"/>
      <c r="H4360" s="20"/>
      <c r="I4360" s="212"/>
      <c r="J4360" s="208"/>
      <c r="K4360" s="213"/>
      <c r="L4360" s="214"/>
      <c r="M4360" s="213"/>
      <c r="N4360" s="241"/>
      <c r="O4360" s="214"/>
      <c r="P4360" s="209"/>
      <c r="Q4360" s="210"/>
      <c r="R4360" s="209"/>
      <c r="S4360" s="210"/>
      <c r="T4360" s="211"/>
      <c r="U4360" s="211"/>
      <c r="V4360" s="211"/>
      <c r="W4360" s="212"/>
      <c r="X4360" s="212"/>
      <c r="Y4360" s="212"/>
    </row>
    <row r="4361" spans="6:25" s="205" customFormat="1" ht="12" outlineLevel="4" x14ac:dyDescent="0.2">
      <c r="F4361" s="72">
        <v>475</v>
      </c>
      <c r="G4361" s="73" t="s">
        <v>34</v>
      </c>
      <c r="H4361" s="74" t="s">
        <v>219</v>
      </c>
      <c r="I4361" s="75" t="s">
        <v>2286</v>
      </c>
      <c r="J4361" s="73" t="s">
        <v>116</v>
      </c>
      <c r="K4361" s="76">
        <v>2</v>
      </c>
      <c r="L4361" s="77">
        <v>0</v>
      </c>
      <c r="M4361" s="206">
        <v>2</v>
      </c>
      <c r="N4361" s="232"/>
      <c r="O4361" s="77">
        <f>M4361*N4361</f>
        <v>0</v>
      </c>
      <c r="P4361" s="79"/>
      <c r="Q4361" s="80">
        <f>M4361*P4361</f>
        <v>0</v>
      </c>
      <c r="R4361" s="79"/>
      <c r="S4361" s="80">
        <f>M4361*R4361</f>
        <v>0</v>
      </c>
      <c r="T4361" s="78">
        <v>15</v>
      </c>
      <c r="U4361" s="78">
        <f>O4361*(T4361/100)</f>
        <v>0</v>
      </c>
      <c r="V4361" s="78">
        <f>O4361+U4361</f>
        <v>0</v>
      </c>
      <c r="W4361" s="75"/>
      <c r="X4361" s="96" t="s">
        <v>1261</v>
      </c>
      <c r="Y4361" s="96">
        <v>1</v>
      </c>
    </row>
    <row r="4362" spans="6:25" s="71" customFormat="1" ht="12" outlineLevel="4" x14ac:dyDescent="0.2">
      <c r="F4362" s="207"/>
      <c r="G4362" s="208"/>
      <c r="H4362" s="19" t="s">
        <v>1053</v>
      </c>
      <c r="I4362" s="228"/>
      <c r="J4362" s="221"/>
      <c r="K4362" s="221"/>
      <c r="L4362" s="221"/>
      <c r="M4362" s="221"/>
      <c r="N4362" s="245"/>
      <c r="O4362" s="231"/>
      <c r="P4362" s="209"/>
      <c r="Q4362" s="210"/>
      <c r="R4362" s="209"/>
      <c r="S4362" s="210"/>
      <c r="T4362" s="211"/>
      <c r="U4362" s="211"/>
      <c r="V4362" s="211"/>
      <c r="W4362" s="212"/>
      <c r="X4362" s="212"/>
      <c r="Y4362" s="212"/>
    </row>
    <row r="4363" spans="6:25" s="71" customFormat="1" ht="6" customHeight="1" outlineLevel="4" x14ac:dyDescent="0.2">
      <c r="F4363" s="207"/>
      <c r="G4363" s="208"/>
      <c r="H4363" s="20"/>
      <c r="I4363" s="212"/>
      <c r="J4363" s="208"/>
      <c r="K4363" s="213"/>
      <c r="L4363" s="214"/>
      <c r="M4363" s="213"/>
      <c r="N4363" s="241"/>
      <c r="O4363" s="214"/>
      <c r="P4363" s="209"/>
      <c r="Q4363" s="210"/>
      <c r="R4363" s="209"/>
      <c r="S4363" s="210"/>
      <c r="T4363" s="211"/>
      <c r="U4363" s="211"/>
      <c r="V4363" s="211"/>
      <c r="W4363" s="212"/>
      <c r="X4363" s="212"/>
      <c r="Y4363" s="212"/>
    </row>
    <row r="4364" spans="6:25" s="205" customFormat="1" ht="12" outlineLevel="4" x14ac:dyDescent="0.2">
      <c r="F4364" s="72">
        <v>476</v>
      </c>
      <c r="G4364" s="73" t="s">
        <v>13</v>
      </c>
      <c r="H4364" s="74" t="s">
        <v>201</v>
      </c>
      <c r="I4364" s="75" t="s">
        <v>2917</v>
      </c>
      <c r="J4364" s="73" t="s">
        <v>116</v>
      </c>
      <c r="K4364" s="76">
        <v>2</v>
      </c>
      <c r="L4364" s="77">
        <v>0</v>
      </c>
      <c r="M4364" s="206">
        <v>2</v>
      </c>
      <c r="N4364" s="232"/>
      <c r="O4364" s="77">
        <f>M4364*N4364</f>
        <v>0</v>
      </c>
      <c r="P4364" s="79"/>
      <c r="Q4364" s="80">
        <f>M4364*P4364</f>
        <v>0</v>
      </c>
      <c r="R4364" s="79"/>
      <c r="S4364" s="80">
        <f>M4364*R4364</f>
        <v>0</v>
      </c>
      <c r="T4364" s="78">
        <v>15</v>
      </c>
      <c r="U4364" s="78">
        <f>O4364*(T4364/100)</f>
        <v>0</v>
      </c>
      <c r="V4364" s="78">
        <f>O4364+U4364</f>
        <v>0</v>
      </c>
      <c r="W4364" s="75"/>
      <c r="X4364" s="96" t="s">
        <v>1261</v>
      </c>
      <c r="Y4364" s="96">
        <v>1</v>
      </c>
    </row>
    <row r="4365" spans="6:25" s="71" customFormat="1" ht="12" outlineLevel="4" x14ac:dyDescent="0.2">
      <c r="F4365" s="207"/>
      <c r="G4365" s="208"/>
      <c r="H4365" s="19" t="s">
        <v>1053</v>
      </c>
      <c r="I4365" s="228"/>
      <c r="J4365" s="221"/>
      <c r="K4365" s="221"/>
      <c r="L4365" s="221"/>
      <c r="M4365" s="221"/>
      <c r="N4365" s="245"/>
      <c r="O4365" s="231"/>
      <c r="P4365" s="209"/>
      <c r="Q4365" s="210"/>
      <c r="R4365" s="209"/>
      <c r="S4365" s="210"/>
      <c r="T4365" s="211"/>
      <c r="U4365" s="211"/>
      <c r="V4365" s="211"/>
      <c r="W4365" s="212"/>
      <c r="X4365" s="212"/>
      <c r="Y4365" s="212"/>
    </row>
    <row r="4366" spans="6:25" s="71" customFormat="1" ht="6" customHeight="1" outlineLevel="4" x14ac:dyDescent="0.2">
      <c r="F4366" s="207"/>
      <c r="G4366" s="208"/>
      <c r="H4366" s="20"/>
      <c r="I4366" s="212"/>
      <c r="J4366" s="208"/>
      <c r="K4366" s="213"/>
      <c r="L4366" s="214"/>
      <c r="M4366" s="213"/>
      <c r="N4366" s="241"/>
      <c r="O4366" s="214"/>
      <c r="P4366" s="209"/>
      <c r="Q4366" s="210"/>
      <c r="R4366" s="209"/>
      <c r="S4366" s="210"/>
      <c r="T4366" s="211"/>
      <c r="U4366" s="211"/>
      <c r="V4366" s="211"/>
      <c r="W4366" s="212"/>
      <c r="X4366" s="212"/>
      <c r="Y4366" s="212"/>
    </row>
    <row r="4367" spans="6:25" s="205" customFormat="1" ht="12" outlineLevel="4" x14ac:dyDescent="0.2">
      <c r="F4367" s="72">
        <v>477</v>
      </c>
      <c r="G4367" s="73" t="s">
        <v>34</v>
      </c>
      <c r="H4367" s="74" t="s">
        <v>220</v>
      </c>
      <c r="I4367" s="75" t="s">
        <v>2774</v>
      </c>
      <c r="J4367" s="73" t="s">
        <v>116</v>
      </c>
      <c r="K4367" s="76">
        <v>2</v>
      </c>
      <c r="L4367" s="77">
        <v>0</v>
      </c>
      <c r="M4367" s="206">
        <v>2</v>
      </c>
      <c r="N4367" s="232"/>
      <c r="O4367" s="77">
        <f>M4367*N4367</f>
        <v>0</v>
      </c>
      <c r="P4367" s="79"/>
      <c r="Q4367" s="80">
        <f>M4367*P4367</f>
        <v>0</v>
      </c>
      <c r="R4367" s="79"/>
      <c r="S4367" s="80">
        <f>M4367*R4367</f>
        <v>0</v>
      </c>
      <c r="T4367" s="78">
        <v>15</v>
      </c>
      <c r="U4367" s="78">
        <f>O4367*(T4367/100)</f>
        <v>0</v>
      </c>
      <c r="V4367" s="78">
        <f>O4367+U4367</f>
        <v>0</v>
      </c>
      <c r="W4367" s="75"/>
      <c r="X4367" s="96" t="s">
        <v>1261</v>
      </c>
      <c r="Y4367" s="96">
        <v>1</v>
      </c>
    </row>
    <row r="4368" spans="6:25" s="71" customFormat="1" ht="12" outlineLevel="4" x14ac:dyDescent="0.2">
      <c r="F4368" s="207"/>
      <c r="G4368" s="208"/>
      <c r="H4368" s="19" t="s">
        <v>1053</v>
      </c>
      <c r="I4368" s="228"/>
      <c r="J4368" s="221"/>
      <c r="K4368" s="221"/>
      <c r="L4368" s="221"/>
      <c r="M4368" s="221"/>
      <c r="N4368" s="245"/>
      <c r="O4368" s="231"/>
      <c r="P4368" s="209"/>
      <c r="Q4368" s="210"/>
      <c r="R4368" s="209"/>
      <c r="S4368" s="210"/>
      <c r="T4368" s="211"/>
      <c r="U4368" s="211"/>
      <c r="V4368" s="211"/>
      <c r="W4368" s="212"/>
      <c r="X4368" s="212"/>
      <c r="Y4368" s="212"/>
    </row>
    <row r="4369" spans="6:25" s="71" customFormat="1" ht="6" customHeight="1" outlineLevel="4" x14ac:dyDescent="0.2">
      <c r="F4369" s="207"/>
      <c r="G4369" s="208"/>
      <c r="H4369" s="20"/>
      <c r="I4369" s="212"/>
      <c r="J4369" s="208"/>
      <c r="K4369" s="213"/>
      <c r="L4369" s="214"/>
      <c r="M4369" s="213"/>
      <c r="N4369" s="241"/>
      <c r="O4369" s="214"/>
      <c r="P4369" s="209"/>
      <c r="Q4369" s="210"/>
      <c r="R4369" s="209"/>
      <c r="S4369" s="210"/>
      <c r="T4369" s="211"/>
      <c r="U4369" s="211"/>
      <c r="V4369" s="211"/>
      <c r="W4369" s="212"/>
      <c r="X4369" s="212"/>
      <c r="Y4369" s="212"/>
    </row>
    <row r="4370" spans="6:25" s="205" customFormat="1" ht="24" outlineLevel="4" x14ac:dyDescent="0.2">
      <c r="F4370" s="72">
        <v>478</v>
      </c>
      <c r="G4370" s="73" t="s">
        <v>13</v>
      </c>
      <c r="H4370" s="74" t="s">
        <v>202</v>
      </c>
      <c r="I4370" s="75" t="s">
        <v>2502</v>
      </c>
      <c r="J4370" s="73" t="s">
        <v>116</v>
      </c>
      <c r="K4370" s="76">
        <v>2</v>
      </c>
      <c r="L4370" s="77">
        <v>0</v>
      </c>
      <c r="M4370" s="206">
        <v>2</v>
      </c>
      <c r="N4370" s="232"/>
      <c r="O4370" s="77">
        <f>M4370*N4370</f>
        <v>0</v>
      </c>
      <c r="P4370" s="79"/>
      <c r="Q4370" s="80">
        <f>M4370*P4370</f>
        <v>0</v>
      </c>
      <c r="R4370" s="79"/>
      <c r="S4370" s="80">
        <f>M4370*R4370</f>
        <v>0</v>
      </c>
      <c r="T4370" s="78">
        <v>15</v>
      </c>
      <c r="U4370" s="78">
        <f>O4370*(T4370/100)</f>
        <v>0</v>
      </c>
      <c r="V4370" s="78">
        <f>O4370+U4370</f>
        <v>0</v>
      </c>
      <c r="W4370" s="75"/>
      <c r="X4370" s="96" t="s">
        <v>1261</v>
      </c>
      <c r="Y4370" s="96">
        <v>1</v>
      </c>
    </row>
    <row r="4371" spans="6:25" s="71" customFormat="1" ht="12" outlineLevel="4" x14ac:dyDescent="0.2">
      <c r="F4371" s="207"/>
      <c r="G4371" s="208"/>
      <c r="H4371" s="19" t="s">
        <v>1053</v>
      </c>
      <c r="I4371" s="228"/>
      <c r="J4371" s="221"/>
      <c r="K4371" s="221"/>
      <c r="L4371" s="221"/>
      <c r="M4371" s="221"/>
      <c r="N4371" s="245"/>
      <c r="O4371" s="231"/>
      <c r="P4371" s="209"/>
      <c r="Q4371" s="210"/>
      <c r="R4371" s="209"/>
      <c r="S4371" s="210"/>
      <c r="T4371" s="211"/>
      <c r="U4371" s="211"/>
      <c r="V4371" s="211"/>
      <c r="W4371" s="212"/>
      <c r="X4371" s="212"/>
      <c r="Y4371" s="212"/>
    </row>
    <row r="4372" spans="6:25" s="71" customFormat="1" ht="6" customHeight="1" outlineLevel="4" x14ac:dyDescent="0.2">
      <c r="F4372" s="207"/>
      <c r="G4372" s="208"/>
      <c r="H4372" s="20"/>
      <c r="I4372" s="212"/>
      <c r="J4372" s="208"/>
      <c r="K4372" s="213"/>
      <c r="L4372" s="214"/>
      <c r="M4372" s="213"/>
      <c r="N4372" s="241"/>
      <c r="O4372" s="214"/>
      <c r="P4372" s="209"/>
      <c r="Q4372" s="210"/>
      <c r="R4372" s="209"/>
      <c r="S4372" s="210"/>
      <c r="T4372" s="211"/>
      <c r="U4372" s="211"/>
      <c r="V4372" s="211"/>
      <c r="W4372" s="212"/>
      <c r="X4372" s="212"/>
      <c r="Y4372" s="212"/>
    </row>
    <row r="4373" spans="6:25" s="205" customFormat="1" ht="12" outlineLevel="4" x14ac:dyDescent="0.2">
      <c r="F4373" s="72">
        <v>479</v>
      </c>
      <c r="G4373" s="73" t="s">
        <v>34</v>
      </c>
      <c r="H4373" s="74" t="s">
        <v>221</v>
      </c>
      <c r="I4373" s="75" t="s">
        <v>2604</v>
      </c>
      <c r="J4373" s="73" t="s">
        <v>116</v>
      </c>
      <c r="K4373" s="76">
        <v>60</v>
      </c>
      <c r="L4373" s="77">
        <v>0</v>
      </c>
      <c r="M4373" s="206">
        <v>60</v>
      </c>
      <c r="N4373" s="232"/>
      <c r="O4373" s="77">
        <f>M4373*N4373</f>
        <v>0</v>
      </c>
      <c r="P4373" s="79"/>
      <c r="Q4373" s="80">
        <f>M4373*P4373</f>
        <v>0</v>
      </c>
      <c r="R4373" s="79"/>
      <c r="S4373" s="80">
        <f>M4373*R4373</f>
        <v>0</v>
      </c>
      <c r="T4373" s="78">
        <v>15</v>
      </c>
      <c r="U4373" s="78">
        <f>O4373*(T4373/100)</f>
        <v>0</v>
      </c>
      <c r="V4373" s="78">
        <f>O4373+U4373</f>
        <v>0</v>
      </c>
      <c r="W4373" s="75"/>
      <c r="X4373" s="96" t="s">
        <v>1261</v>
      </c>
      <c r="Y4373" s="96">
        <v>1</v>
      </c>
    </row>
    <row r="4374" spans="6:25" s="71" customFormat="1" ht="12" outlineLevel="4" x14ac:dyDescent="0.2">
      <c r="F4374" s="207"/>
      <c r="G4374" s="208"/>
      <c r="H4374" s="19" t="s">
        <v>1053</v>
      </c>
      <c r="I4374" s="228"/>
      <c r="J4374" s="221"/>
      <c r="K4374" s="221"/>
      <c r="L4374" s="221"/>
      <c r="M4374" s="221"/>
      <c r="N4374" s="245"/>
      <c r="O4374" s="231"/>
      <c r="P4374" s="209"/>
      <c r="Q4374" s="210"/>
      <c r="R4374" s="209"/>
      <c r="S4374" s="210"/>
      <c r="T4374" s="211"/>
      <c r="U4374" s="211"/>
      <c r="V4374" s="211"/>
      <c r="W4374" s="212"/>
      <c r="X4374" s="212"/>
      <c r="Y4374" s="212"/>
    </row>
    <row r="4375" spans="6:25" s="71" customFormat="1" ht="6" customHeight="1" outlineLevel="4" x14ac:dyDescent="0.2">
      <c r="F4375" s="207"/>
      <c r="G4375" s="208"/>
      <c r="H4375" s="20"/>
      <c r="I4375" s="212"/>
      <c r="J4375" s="208"/>
      <c r="K4375" s="213"/>
      <c r="L4375" s="214"/>
      <c r="M4375" s="213"/>
      <c r="N4375" s="241"/>
      <c r="O4375" s="214"/>
      <c r="P4375" s="209"/>
      <c r="Q4375" s="210"/>
      <c r="R4375" s="209"/>
      <c r="S4375" s="210"/>
      <c r="T4375" s="211"/>
      <c r="U4375" s="211"/>
      <c r="V4375" s="211"/>
      <c r="W4375" s="212"/>
      <c r="X4375" s="212"/>
      <c r="Y4375" s="212"/>
    </row>
    <row r="4376" spans="6:25" s="205" customFormat="1" ht="12" outlineLevel="4" x14ac:dyDescent="0.2">
      <c r="F4376" s="72">
        <v>480</v>
      </c>
      <c r="G4376" s="73" t="s">
        <v>13</v>
      </c>
      <c r="H4376" s="74" t="s">
        <v>203</v>
      </c>
      <c r="I4376" s="75" t="s">
        <v>2799</v>
      </c>
      <c r="J4376" s="73" t="s">
        <v>116</v>
      </c>
      <c r="K4376" s="76">
        <v>60</v>
      </c>
      <c r="L4376" s="77">
        <v>0</v>
      </c>
      <c r="M4376" s="206">
        <v>60</v>
      </c>
      <c r="N4376" s="232"/>
      <c r="O4376" s="77">
        <f>M4376*N4376</f>
        <v>0</v>
      </c>
      <c r="P4376" s="79"/>
      <c r="Q4376" s="80">
        <f>M4376*P4376</f>
        <v>0</v>
      </c>
      <c r="R4376" s="79"/>
      <c r="S4376" s="80">
        <f>M4376*R4376</f>
        <v>0</v>
      </c>
      <c r="T4376" s="78">
        <v>15</v>
      </c>
      <c r="U4376" s="78">
        <f>O4376*(T4376/100)</f>
        <v>0</v>
      </c>
      <c r="V4376" s="78">
        <f>O4376+U4376</f>
        <v>0</v>
      </c>
      <c r="W4376" s="75"/>
      <c r="X4376" s="96" t="s">
        <v>1261</v>
      </c>
      <c r="Y4376" s="96">
        <v>1</v>
      </c>
    </row>
    <row r="4377" spans="6:25" s="71" customFormat="1" ht="12" outlineLevel="4" x14ac:dyDescent="0.2">
      <c r="F4377" s="207"/>
      <c r="G4377" s="208"/>
      <c r="H4377" s="19" t="s">
        <v>1053</v>
      </c>
      <c r="I4377" s="228"/>
      <c r="J4377" s="221"/>
      <c r="K4377" s="221"/>
      <c r="L4377" s="221"/>
      <c r="M4377" s="221"/>
      <c r="N4377" s="245"/>
      <c r="O4377" s="231"/>
      <c r="P4377" s="209"/>
      <c r="Q4377" s="210"/>
      <c r="R4377" s="209"/>
      <c r="S4377" s="210"/>
      <c r="T4377" s="211"/>
      <c r="U4377" s="211"/>
      <c r="V4377" s="211"/>
      <c r="W4377" s="212"/>
      <c r="X4377" s="212"/>
      <c r="Y4377" s="212"/>
    </row>
    <row r="4378" spans="6:25" s="71" customFormat="1" ht="6" customHeight="1" outlineLevel="4" x14ac:dyDescent="0.2">
      <c r="F4378" s="207"/>
      <c r="G4378" s="208"/>
      <c r="H4378" s="20"/>
      <c r="I4378" s="212"/>
      <c r="J4378" s="208"/>
      <c r="K4378" s="213"/>
      <c r="L4378" s="214"/>
      <c r="M4378" s="213"/>
      <c r="N4378" s="241"/>
      <c r="O4378" s="214"/>
      <c r="P4378" s="209"/>
      <c r="Q4378" s="210"/>
      <c r="R4378" s="209"/>
      <c r="S4378" s="210"/>
      <c r="T4378" s="211"/>
      <c r="U4378" s="211"/>
      <c r="V4378" s="211"/>
      <c r="W4378" s="212"/>
      <c r="X4378" s="212"/>
      <c r="Y4378" s="212"/>
    </row>
    <row r="4379" spans="6:25" s="205" customFormat="1" ht="12" outlineLevel="4" x14ac:dyDescent="0.2">
      <c r="F4379" s="72">
        <v>481</v>
      </c>
      <c r="G4379" s="73" t="s">
        <v>34</v>
      </c>
      <c r="H4379" s="74" t="s">
        <v>222</v>
      </c>
      <c r="I4379" s="75" t="s">
        <v>2604</v>
      </c>
      <c r="J4379" s="73" t="s">
        <v>116</v>
      </c>
      <c r="K4379" s="76">
        <v>68</v>
      </c>
      <c r="L4379" s="77">
        <v>0</v>
      </c>
      <c r="M4379" s="206">
        <v>68</v>
      </c>
      <c r="N4379" s="232"/>
      <c r="O4379" s="77">
        <f>M4379*N4379</f>
        <v>0</v>
      </c>
      <c r="P4379" s="79"/>
      <c r="Q4379" s="80">
        <f>M4379*P4379</f>
        <v>0</v>
      </c>
      <c r="R4379" s="79"/>
      <c r="S4379" s="80">
        <f>M4379*R4379</f>
        <v>0</v>
      </c>
      <c r="T4379" s="78">
        <v>15</v>
      </c>
      <c r="U4379" s="78">
        <f>O4379*(T4379/100)</f>
        <v>0</v>
      </c>
      <c r="V4379" s="78">
        <f>O4379+U4379</f>
        <v>0</v>
      </c>
      <c r="W4379" s="75"/>
      <c r="X4379" s="96" t="s">
        <v>1261</v>
      </c>
      <c r="Y4379" s="96">
        <v>1</v>
      </c>
    </row>
    <row r="4380" spans="6:25" s="71" customFormat="1" ht="12" outlineLevel="4" x14ac:dyDescent="0.2">
      <c r="F4380" s="207"/>
      <c r="G4380" s="208"/>
      <c r="H4380" s="19" t="s">
        <v>1053</v>
      </c>
      <c r="I4380" s="228"/>
      <c r="J4380" s="221"/>
      <c r="K4380" s="221"/>
      <c r="L4380" s="221"/>
      <c r="M4380" s="221"/>
      <c r="N4380" s="245"/>
      <c r="O4380" s="231"/>
      <c r="P4380" s="209"/>
      <c r="Q4380" s="210"/>
      <c r="R4380" s="209"/>
      <c r="S4380" s="210"/>
      <c r="T4380" s="211"/>
      <c r="U4380" s="211"/>
      <c r="V4380" s="211"/>
      <c r="W4380" s="212"/>
      <c r="X4380" s="212"/>
      <c r="Y4380" s="212"/>
    </row>
    <row r="4381" spans="6:25" s="71" customFormat="1" ht="6" customHeight="1" outlineLevel="4" x14ac:dyDescent="0.2">
      <c r="F4381" s="207"/>
      <c r="G4381" s="208"/>
      <c r="H4381" s="20"/>
      <c r="I4381" s="212"/>
      <c r="J4381" s="208"/>
      <c r="K4381" s="213"/>
      <c r="L4381" s="214"/>
      <c r="M4381" s="213"/>
      <c r="N4381" s="241"/>
      <c r="O4381" s="214"/>
      <c r="P4381" s="209"/>
      <c r="Q4381" s="210"/>
      <c r="R4381" s="209"/>
      <c r="S4381" s="210"/>
      <c r="T4381" s="211"/>
      <c r="U4381" s="211"/>
      <c r="V4381" s="211"/>
      <c r="W4381" s="212"/>
      <c r="X4381" s="212"/>
      <c r="Y4381" s="212"/>
    </row>
    <row r="4382" spans="6:25" s="205" customFormat="1" ht="24" outlineLevel="4" x14ac:dyDescent="0.2">
      <c r="F4382" s="72">
        <v>482</v>
      </c>
      <c r="G4382" s="73" t="s">
        <v>13</v>
      </c>
      <c r="H4382" s="74" t="s">
        <v>204</v>
      </c>
      <c r="I4382" s="75" t="s">
        <v>3034</v>
      </c>
      <c r="J4382" s="73" t="s">
        <v>116</v>
      </c>
      <c r="K4382" s="76">
        <v>68</v>
      </c>
      <c r="L4382" s="77">
        <v>0</v>
      </c>
      <c r="M4382" s="206">
        <v>68</v>
      </c>
      <c r="N4382" s="232"/>
      <c r="O4382" s="77">
        <f>M4382*N4382</f>
        <v>0</v>
      </c>
      <c r="P4382" s="79"/>
      <c r="Q4382" s="80">
        <f>M4382*P4382</f>
        <v>0</v>
      </c>
      <c r="R4382" s="79"/>
      <c r="S4382" s="80">
        <f>M4382*R4382</f>
        <v>0</v>
      </c>
      <c r="T4382" s="78">
        <v>15</v>
      </c>
      <c r="U4382" s="78">
        <f>O4382*(T4382/100)</f>
        <v>0</v>
      </c>
      <c r="V4382" s="78">
        <f>O4382+U4382</f>
        <v>0</v>
      </c>
      <c r="W4382" s="75"/>
      <c r="X4382" s="96" t="s">
        <v>1261</v>
      </c>
      <c r="Y4382" s="96">
        <v>1</v>
      </c>
    </row>
    <row r="4383" spans="6:25" s="71" customFormat="1" ht="12" outlineLevel="4" x14ac:dyDescent="0.2">
      <c r="F4383" s="207"/>
      <c r="G4383" s="208"/>
      <c r="H4383" s="19" t="s">
        <v>1053</v>
      </c>
      <c r="I4383" s="228"/>
      <c r="J4383" s="221"/>
      <c r="K4383" s="221"/>
      <c r="L4383" s="221"/>
      <c r="M4383" s="221"/>
      <c r="N4383" s="245"/>
      <c r="O4383" s="231"/>
      <c r="P4383" s="209"/>
      <c r="Q4383" s="210"/>
      <c r="R4383" s="209"/>
      <c r="S4383" s="210"/>
      <c r="T4383" s="211"/>
      <c r="U4383" s="211"/>
      <c r="V4383" s="211"/>
      <c r="W4383" s="212"/>
      <c r="X4383" s="212"/>
      <c r="Y4383" s="212"/>
    </row>
    <row r="4384" spans="6:25" s="71" customFormat="1" ht="6" customHeight="1" outlineLevel="4" x14ac:dyDescent="0.2">
      <c r="F4384" s="207"/>
      <c r="G4384" s="208"/>
      <c r="H4384" s="20"/>
      <c r="I4384" s="212"/>
      <c r="J4384" s="208"/>
      <c r="K4384" s="213"/>
      <c r="L4384" s="214"/>
      <c r="M4384" s="213"/>
      <c r="N4384" s="241"/>
      <c r="O4384" s="214"/>
      <c r="P4384" s="209"/>
      <c r="Q4384" s="210"/>
      <c r="R4384" s="209"/>
      <c r="S4384" s="210"/>
      <c r="T4384" s="211"/>
      <c r="U4384" s="211"/>
      <c r="V4384" s="211"/>
      <c r="W4384" s="212"/>
      <c r="X4384" s="212"/>
      <c r="Y4384" s="212"/>
    </row>
    <row r="4385" spans="6:25" s="205" customFormat="1" ht="12" outlineLevel="4" x14ac:dyDescent="0.2">
      <c r="F4385" s="72">
        <v>483</v>
      </c>
      <c r="G4385" s="73" t="s">
        <v>34</v>
      </c>
      <c r="H4385" s="74" t="s">
        <v>223</v>
      </c>
      <c r="I4385" s="75" t="s">
        <v>2286</v>
      </c>
      <c r="J4385" s="73" t="s">
        <v>116</v>
      </c>
      <c r="K4385" s="76">
        <v>2</v>
      </c>
      <c r="L4385" s="77">
        <v>0</v>
      </c>
      <c r="M4385" s="206">
        <v>2</v>
      </c>
      <c r="N4385" s="232"/>
      <c r="O4385" s="77">
        <f>M4385*N4385</f>
        <v>0</v>
      </c>
      <c r="P4385" s="79"/>
      <c r="Q4385" s="80">
        <f>M4385*P4385</f>
        <v>0</v>
      </c>
      <c r="R4385" s="79"/>
      <c r="S4385" s="80">
        <f>M4385*R4385</f>
        <v>0</v>
      </c>
      <c r="T4385" s="78">
        <v>15</v>
      </c>
      <c r="U4385" s="78">
        <f>O4385*(T4385/100)</f>
        <v>0</v>
      </c>
      <c r="V4385" s="78">
        <f>O4385+U4385</f>
        <v>0</v>
      </c>
      <c r="W4385" s="75"/>
      <c r="X4385" s="96" t="s">
        <v>1261</v>
      </c>
      <c r="Y4385" s="96">
        <v>1</v>
      </c>
    </row>
    <row r="4386" spans="6:25" s="71" customFormat="1" ht="12" outlineLevel="4" x14ac:dyDescent="0.2">
      <c r="F4386" s="207"/>
      <c r="G4386" s="208"/>
      <c r="H4386" s="19" t="s">
        <v>1053</v>
      </c>
      <c r="I4386" s="228"/>
      <c r="J4386" s="221"/>
      <c r="K4386" s="221"/>
      <c r="L4386" s="221"/>
      <c r="M4386" s="221"/>
      <c r="N4386" s="245"/>
      <c r="O4386" s="231"/>
      <c r="P4386" s="209"/>
      <c r="Q4386" s="210"/>
      <c r="R4386" s="209"/>
      <c r="S4386" s="210"/>
      <c r="T4386" s="211"/>
      <c r="U4386" s="211"/>
      <c r="V4386" s="211"/>
      <c r="W4386" s="212"/>
      <c r="X4386" s="212"/>
      <c r="Y4386" s="212"/>
    </row>
    <row r="4387" spans="6:25" s="71" customFormat="1" ht="6" customHeight="1" outlineLevel="4" x14ac:dyDescent="0.2">
      <c r="F4387" s="207"/>
      <c r="G4387" s="208"/>
      <c r="H4387" s="20"/>
      <c r="I4387" s="212"/>
      <c r="J4387" s="208"/>
      <c r="K4387" s="213"/>
      <c r="L4387" s="214"/>
      <c r="M4387" s="213"/>
      <c r="N4387" s="241"/>
      <c r="O4387" s="214"/>
      <c r="P4387" s="209"/>
      <c r="Q4387" s="210"/>
      <c r="R4387" s="209"/>
      <c r="S4387" s="210"/>
      <c r="T4387" s="211"/>
      <c r="U4387" s="211"/>
      <c r="V4387" s="211"/>
      <c r="W4387" s="212"/>
      <c r="X4387" s="212"/>
      <c r="Y4387" s="212"/>
    </row>
    <row r="4388" spans="6:25" s="205" customFormat="1" ht="12" outlineLevel="4" x14ac:dyDescent="0.2">
      <c r="F4388" s="72">
        <v>484</v>
      </c>
      <c r="G4388" s="73" t="s">
        <v>13</v>
      </c>
      <c r="H4388" s="74" t="s">
        <v>205</v>
      </c>
      <c r="I4388" s="75" t="s">
        <v>2978</v>
      </c>
      <c r="J4388" s="73" t="s">
        <v>116</v>
      </c>
      <c r="K4388" s="76">
        <v>2</v>
      </c>
      <c r="L4388" s="77">
        <v>0</v>
      </c>
      <c r="M4388" s="206">
        <v>2</v>
      </c>
      <c r="N4388" s="232"/>
      <c r="O4388" s="77">
        <f>M4388*N4388</f>
        <v>0</v>
      </c>
      <c r="P4388" s="79"/>
      <c r="Q4388" s="80">
        <f>M4388*P4388</f>
        <v>0</v>
      </c>
      <c r="R4388" s="79"/>
      <c r="S4388" s="80">
        <f>M4388*R4388</f>
        <v>0</v>
      </c>
      <c r="T4388" s="78">
        <v>15</v>
      </c>
      <c r="U4388" s="78">
        <f>O4388*(T4388/100)</f>
        <v>0</v>
      </c>
      <c r="V4388" s="78">
        <f>O4388+U4388</f>
        <v>0</v>
      </c>
      <c r="W4388" s="75"/>
      <c r="X4388" s="96" t="s">
        <v>1261</v>
      </c>
      <c r="Y4388" s="96">
        <v>1</v>
      </c>
    </row>
    <row r="4389" spans="6:25" s="71" customFormat="1" ht="12" outlineLevel="4" x14ac:dyDescent="0.2">
      <c r="F4389" s="207"/>
      <c r="G4389" s="208"/>
      <c r="H4389" s="19" t="s">
        <v>1053</v>
      </c>
      <c r="I4389" s="228"/>
      <c r="J4389" s="221"/>
      <c r="K4389" s="221"/>
      <c r="L4389" s="221"/>
      <c r="M4389" s="221"/>
      <c r="N4389" s="245"/>
      <c r="O4389" s="231"/>
      <c r="P4389" s="209"/>
      <c r="Q4389" s="210"/>
      <c r="R4389" s="209"/>
      <c r="S4389" s="210"/>
      <c r="T4389" s="211"/>
      <c r="U4389" s="211"/>
      <c r="V4389" s="211"/>
      <c r="W4389" s="212"/>
      <c r="X4389" s="212"/>
      <c r="Y4389" s="212"/>
    </row>
    <row r="4390" spans="6:25" s="71" customFormat="1" ht="6" customHeight="1" outlineLevel="4" x14ac:dyDescent="0.2">
      <c r="F4390" s="207"/>
      <c r="G4390" s="208"/>
      <c r="H4390" s="20"/>
      <c r="I4390" s="212"/>
      <c r="J4390" s="208"/>
      <c r="K4390" s="213"/>
      <c r="L4390" s="214"/>
      <c r="M4390" s="213"/>
      <c r="N4390" s="241"/>
      <c r="O4390" s="214"/>
      <c r="P4390" s="209"/>
      <c r="Q4390" s="210"/>
      <c r="R4390" s="209"/>
      <c r="S4390" s="210"/>
      <c r="T4390" s="211"/>
      <c r="U4390" s="211"/>
      <c r="V4390" s="211"/>
      <c r="W4390" s="212"/>
      <c r="X4390" s="212"/>
      <c r="Y4390" s="212"/>
    </row>
    <row r="4391" spans="6:25" s="205" customFormat="1" ht="12" outlineLevel="4" x14ac:dyDescent="0.2">
      <c r="F4391" s="72">
        <v>485</v>
      </c>
      <c r="G4391" s="73" t="s">
        <v>34</v>
      </c>
      <c r="H4391" s="74" t="s">
        <v>224</v>
      </c>
      <c r="I4391" s="75" t="s">
        <v>2604</v>
      </c>
      <c r="J4391" s="73" t="s">
        <v>116</v>
      </c>
      <c r="K4391" s="76">
        <v>58</v>
      </c>
      <c r="L4391" s="77">
        <v>0</v>
      </c>
      <c r="M4391" s="206">
        <v>58</v>
      </c>
      <c r="N4391" s="232"/>
      <c r="O4391" s="77">
        <f>M4391*N4391</f>
        <v>0</v>
      </c>
      <c r="P4391" s="79"/>
      <c r="Q4391" s="80">
        <f>M4391*P4391</f>
        <v>0</v>
      </c>
      <c r="R4391" s="79"/>
      <c r="S4391" s="80">
        <f>M4391*R4391</f>
        <v>0</v>
      </c>
      <c r="T4391" s="78">
        <v>15</v>
      </c>
      <c r="U4391" s="78">
        <f>O4391*(T4391/100)</f>
        <v>0</v>
      </c>
      <c r="V4391" s="78">
        <f>O4391+U4391</f>
        <v>0</v>
      </c>
      <c r="W4391" s="75"/>
      <c r="X4391" s="96" t="s">
        <v>1261</v>
      </c>
      <c r="Y4391" s="96">
        <v>1</v>
      </c>
    </row>
    <row r="4392" spans="6:25" s="71" customFormat="1" ht="12" outlineLevel="4" x14ac:dyDescent="0.2">
      <c r="F4392" s="207"/>
      <c r="G4392" s="208"/>
      <c r="H4392" s="19" t="s">
        <v>1053</v>
      </c>
      <c r="I4392" s="228"/>
      <c r="J4392" s="221"/>
      <c r="K4392" s="221"/>
      <c r="L4392" s="221"/>
      <c r="M4392" s="221"/>
      <c r="N4392" s="245"/>
      <c r="O4392" s="231"/>
      <c r="P4392" s="209"/>
      <c r="Q4392" s="210"/>
      <c r="R4392" s="209"/>
      <c r="S4392" s="210"/>
      <c r="T4392" s="211"/>
      <c r="U4392" s="211"/>
      <c r="V4392" s="211"/>
      <c r="W4392" s="212"/>
      <c r="X4392" s="212"/>
      <c r="Y4392" s="212"/>
    </row>
    <row r="4393" spans="6:25" s="71" customFormat="1" ht="6" customHeight="1" outlineLevel="4" x14ac:dyDescent="0.2">
      <c r="F4393" s="207"/>
      <c r="G4393" s="208"/>
      <c r="H4393" s="20"/>
      <c r="I4393" s="212"/>
      <c r="J4393" s="208"/>
      <c r="K4393" s="213"/>
      <c r="L4393" s="214"/>
      <c r="M4393" s="213"/>
      <c r="N4393" s="241"/>
      <c r="O4393" s="214"/>
      <c r="P4393" s="209"/>
      <c r="Q4393" s="210"/>
      <c r="R4393" s="209"/>
      <c r="S4393" s="210"/>
      <c r="T4393" s="211"/>
      <c r="U4393" s="211"/>
      <c r="V4393" s="211"/>
      <c r="W4393" s="212"/>
      <c r="X4393" s="212"/>
      <c r="Y4393" s="212"/>
    </row>
    <row r="4394" spans="6:25" s="205" customFormat="1" ht="12" outlineLevel="4" x14ac:dyDescent="0.2">
      <c r="F4394" s="72">
        <v>486</v>
      </c>
      <c r="G4394" s="73" t="s">
        <v>13</v>
      </c>
      <c r="H4394" s="74" t="s">
        <v>206</v>
      </c>
      <c r="I4394" s="75" t="s">
        <v>2823</v>
      </c>
      <c r="J4394" s="73" t="s">
        <v>116</v>
      </c>
      <c r="K4394" s="76">
        <v>58</v>
      </c>
      <c r="L4394" s="77">
        <v>0</v>
      </c>
      <c r="M4394" s="206">
        <v>58</v>
      </c>
      <c r="N4394" s="232"/>
      <c r="O4394" s="77">
        <f>M4394*N4394</f>
        <v>0</v>
      </c>
      <c r="P4394" s="79"/>
      <c r="Q4394" s="80">
        <f>M4394*P4394</f>
        <v>0</v>
      </c>
      <c r="R4394" s="79"/>
      <c r="S4394" s="80">
        <f>M4394*R4394</f>
        <v>0</v>
      </c>
      <c r="T4394" s="78">
        <v>15</v>
      </c>
      <c r="U4394" s="78">
        <f>O4394*(T4394/100)</f>
        <v>0</v>
      </c>
      <c r="V4394" s="78">
        <f>O4394+U4394</f>
        <v>0</v>
      </c>
      <c r="W4394" s="75"/>
      <c r="X4394" s="96" t="s">
        <v>1261</v>
      </c>
      <c r="Y4394" s="96">
        <v>1</v>
      </c>
    </row>
    <row r="4395" spans="6:25" s="71" customFormat="1" ht="12" outlineLevel="4" x14ac:dyDescent="0.2">
      <c r="F4395" s="207"/>
      <c r="G4395" s="208"/>
      <c r="H4395" s="19" t="s">
        <v>1053</v>
      </c>
      <c r="I4395" s="228"/>
      <c r="J4395" s="221"/>
      <c r="K4395" s="221"/>
      <c r="L4395" s="221"/>
      <c r="M4395" s="221"/>
      <c r="N4395" s="245"/>
      <c r="O4395" s="231"/>
      <c r="P4395" s="209"/>
      <c r="Q4395" s="210"/>
      <c r="R4395" s="209"/>
      <c r="S4395" s="210"/>
      <c r="T4395" s="211"/>
      <c r="U4395" s="211"/>
      <c r="V4395" s="211"/>
      <c r="W4395" s="212"/>
      <c r="X4395" s="212"/>
      <c r="Y4395" s="212"/>
    </row>
    <row r="4396" spans="6:25" s="71" customFormat="1" ht="6" customHeight="1" outlineLevel="4" x14ac:dyDescent="0.2">
      <c r="F4396" s="207"/>
      <c r="G4396" s="208"/>
      <c r="H4396" s="20"/>
      <c r="I4396" s="212"/>
      <c r="J4396" s="208"/>
      <c r="K4396" s="213"/>
      <c r="L4396" s="214"/>
      <c r="M4396" s="213"/>
      <c r="N4396" s="241"/>
      <c r="O4396" s="214"/>
      <c r="P4396" s="209"/>
      <c r="Q4396" s="210"/>
      <c r="R4396" s="209"/>
      <c r="S4396" s="210"/>
      <c r="T4396" s="211"/>
      <c r="U4396" s="211"/>
      <c r="V4396" s="211"/>
      <c r="W4396" s="212"/>
      <c r="X4396" s="212"/>
      <c r="Y4396" s="212"/>
    </row>
    <row r="4397" spans="6:25" s="205" customFormat="1" ht="12" outlineLevel="4" x14ac:dyDescent="0.2">
      <c r="F4397" s="72">
        <v>487</v>
      </c>
      <c r="G4397" s="73" t="s">
        <v>34</v>
      </c>
      <c r="H4397" s="74" t="s">
        <v>225</v>
      </c>
      <c r="I4397" s="75" t="s">
        <v>2286</v>
      </c>
      <c r="J4397" s="73" t="s">
        <v>116</v>
      </c>
      <c r="K4397" s="76">
        <v>6</v>
      </c>
      <c r="L4397" s="77">
        <v>0</v>
      </c>
      <c r="M4397" s="206">
        <v>6</v>
      </c>
      <c r="N4397" s="232"/>
      <c r="O4397" s="77">
        <f>M4397*N4397</f>
        <v>0</v>
      </c>
      <c r="P4397" s="79"/>
      <c r="Q4397" s="80">
        <f>M4397*P4397</f>
        <v>0</v>
      </c>
      <c r="R4397" s="79"/>
      <c r="S4397" s="80">
        <f>M4397*R4397</f>
        <v>0</v>
      </c>
      <c r="T4397" s="78">
        <v>15</v>
      </c>
      <c r="U4397" s="78">
        <f>O4397*(T4397/100)</f>
        <v>0</v>
      </c>
      <c r="V4397" s="78">
        <f>O4397+U4397</f>
        <v>0</v>
      </c>
      <c r="W4397" s="75"/>
      <c r="X4397" s="96" t="s">
        <v>1261</v>
      </c>
      <c r="Y4397" s="96">
        <v>1</v>
      </c>
    </row>
    <row r="4398" spans="6:25" s="71" customFormat="1" ht="12" outlineLevel="4" x14ac:dyDescent="0.2">
      <c r="F4398" s="207"/>
      <c r="G4398" s="208"/>
      <c r="H4398" s="19" t="s">
        <v>1053</v>
      </c>
      <c r="I4398" s="228"/>
      <c r="J4398" s="221"/>
      <c r="K4398" s="221"/>
      <c r="L4398" s="221"/>
      <c r="M4398" s="221"/>
      <c r="N4398" s="245"/>
      <c r="O4398" s="231"/>
      <c r="P4398" s="209"/>
      <c r="Q4398" s="210"/>
      <c r="R4398" s="209"/>
      <c r="S4398" s="210"/>
      <c r="T4398" s="211"/>
      <c r="U4398" s="211"/>
      <c r="V4398" s="211"/>
      <c r="W4398" s="212"/>
      <c r="X4398" s="212"/>
      <c r="Y4398" s="212"/>
    </row>
    <row r="4399" spans="6:25" s="71" customFormat="1" ht="6" customHeight="1" outlineLevel="4" x14ac:dyDescent="0.2">
      <c r="F4399" s="207"/>
      <c r="G4399" s="208"/>
      <c r="H4399" s="20"/>
      <c r="I4399" s="212"/>
      <c r="J4399" s="208"/>
      <c r="K4399" s="213"/>
      <c r="L4399" s="214"/>
      <c r="M4399" s="213"/>
      <c r="N4399" s="241"/>
      <c r="O4399" s="214"/>
      <c r="P4399" s="209"/>
      <c r="Q4399" s="210"/>
      <c r="R4399" s="209"/>
      <c r="S4399" s="210"/>
      <c r="T4399" s="211"/>
      <c r="U4399" s="211"/>
      <c r="V4399" s="211"/>
      <c r="W4399" s="212"/>
      <c r="X4399" s="212"/>
      <c r="Y4399" s="212"/>
    </row>
    <row r="4400" spans="6:25" s="205" customFormat="1" ht="24" outlineLevel="4" x14ac:dyDescent="0.2">
      <c r="F4400" s="72">
        <v>488</v>
      </c>
      <c r="G4400" s="73" t="s">
        <v>13</v>
      </c>
      <c r="H4400" s="74" t="s">
        <v>207</v>
      </c>
      <c r="I4400" s="75" t="s">
        <v>3181</v>
      </c>
      <c r="J4400" s="73" t="s">
        <v>116</v>
      </c>
      <c r="K4400" s="76">
        <v>6</v>
      </c>
      <c r="L4400" s="77">
        <v>0</v>
      </c>
      <c r="M4400" s="206">
        <v>6</v>
      </c>
      <c r="N4400" s="232"/>
      <c r="O4400" s="77">
        <f>M4400*N4400</f>
        <v>0</v>
      </c>
      <c r="P4400" s="79"/>
      <c r="Q4400" s="80">
        <f>M4400*P4400</f>
        <v>0</v>
      </c>
      <c r="R4400" s="79"/>
      <c r="S4400" s="80">
        <f>M4400*R4400</f>
        <v>0</v>
      </c>
      <c r="T4400" s="78">
        <v>15</v>
      </c>
      <c r="U4400" s="78">
        <f>O4400*(T4400/100)</f>
        <v>0</v>
      </c>
      <c r="V4400" s="78">
        <f>O4400+U4400</f>
        <v>0</v>
      </c>
      <c r="W4400" s="75"/>
      <c r="X4400" s="96" t="s">
        <v>1261</v>
      </c>
      <c r="Y4400" s="96">
        <v>1</v>
      </c>
    </row>
    <row r="4401" spans="6:25" s="71" customFormat="1" ht="12" outlineLevel="4" x14ac:dyDescent="0.2">
      <c r="F4401" s="207"/>
      <c r="G4401" s="208"/>
      <c r="H4401" s="19" t="s">
        <v>1053</v>
      </c>
      <c r="I4401" s="228"/>
      <c r="J4401" s="221"/>
      <c r="K4401" s="221"/>
      <c r="L4401" s="221"/>
      <c r="M4401" s="221"/>
      <c r="N4401" s="245"/>
      <c r="O4401" s="231"/>
      <c r="P4401" s="209"/>
      <c r="Q4401" s="210"/>
      <c r="R4401" s="209"/>
      <c r="S4401" s="210"/>
      <c r="T4401" s="211"/>
      <c r="U4401" s="211"/>
      <c r="V4401" s="211"/>
      <c r="W4401" s="212"/>
      <c r="X4401" s="212"/>
      <c r="Y4401" s="212"/>
    </row>
    <row r="4402" spans="6:25" s="71" customFormat="1" ht="6" customHeight="1" outlineLevel="4" x14ac:dyDescent="0.2">
      <c r="F4402" s="207"/>
      <c r="G4402" s="208"/>
      <c r="H4402" s="20"/>
      <c r="I4402" s="212"/>
      <c r="J4402" s="208"/>
      <c r="K4402" s="213"/>
      <c r="L4402" s="214"/>
      <c r="M4402" s="213"/>
      <c r="N4402" s="241"/>
      <c r="O4402" s="214"/>
      <c r="P4402" s="209"/>
      <c r="Q4402" s="210"/>
      <c r="R4402" s="209"/>
      <c r="S4402" s="210"/>
      <c r="T4402" s="211"/>
      <c r="U4402" s="211"/>
      <c r="V4402" s="211"/>
      <c r="W4402" s="212"/>
      <c r="X4402" s="212"/>
      <c r="Y4402" s="212"/>
    </row>
    <row r="4403" spans="6:25" s="205" customFormat="1" ht="12" outlineLevel="4" x14ac:dyDescent="0.2">
      <c r="F4403" s="72">
        <v>489</v>
      </c>
      <c r="G4403" s="73" t="s">
        <v>34</v>
      </c>
      <c r="H4403" s="74" t="s">
        <v>226</v>
      </c>
      <c r="I4403" s="75" t="s">
        <v>2286</v>
      </c>
      <c r="J4403" s="73" t="s">
        <v>116</v>
      </c>
      <c r="K4403" s="76">
        <v>14</v>
      </c>
      <c r="L4403" s="77">
        <v>0</v>
      </c>
      <c r="M4403" s="206">
        <v>14</v>
      </c>
      <c r="N4403" s="232"/>
      <c r="O4403" s="77">
        <f>M4403*N4403</f>
        <v>0</v>
      </c>
      <c r="P4403" s="79"/>
      <c r="Q4403" s="80">
        <f>M4403*P4403</f>
        <v>0</v>
      </c>
      <c r="R4403" s="79"/>
      <c r="S4403" s="80">
        <f>M4403*R4403</f>
        <v>0</v>
      </c>
      <c r="T4403" s="78">
        <v>15</v>
      </c>
      <c r="U4403" s="78">
        <f>O4403*(T4403/100)</f>
        <v>0</v>
      </c>
      <c r="V4403" s="78">
        <f>O4403+U4403</f>
        <v>0</v>
      </c>
      <c r="W4403" s="75"/>
      <c r="X4403" s="96" t="s">
        <v>1261</v>
      </c>
      <c r="Y4403" s="96">
        <v>1</v>
      </c>
    </row>
    <row r="4404" spans="6:25" s="71" customFormat="1" ht="12" outlineLevel="4" x14ac:dyDescent="0.2">
      <c r="F4404" s="207"/>
      <c r="G4404" s="208"/>
      <c r="H4404" s="19" t="s">
        <v>1053</v>
      </c>
      <c r="I4404" s="228"/>
      <c r="J4404" s="221"/>
      <c r="K4404" s="221"/>
      <c r="L4404" s="221"/>
      <c r="M4404" s="221"/>
      <c r="N4404" s="245"/>
      <c r="O4404" s="231"/>
      <c r="P4404" s="209"/>
      <c r="Q4404" s="210"/>
      <c r="R4404" s="209"/>
      <c r="S4404" s="210"/>
      <c r="T4404" s="211"/>
      <c r="U4404" s="211"/>
      <c r="V4404" s="211"/>
      <c r="W4404" s="212"/>
      <c r="X4404" s="212"/>
      <c r="Y4404" s="212"/>
    </row>
    <row r="4405" spans="6:25" s="71" customFormat="1" ht="6" customHeight="1" outlineLevel="4" x14ac:dyDescent="0.2">
      <c r="F4405" s="207"/>
      <c r="G4405" s="208"/>
      <c r="H4405" s="20"/>
      <c r="I4405" s="212"/>
      <c r="J4405" s="208"/>
      <c r="K4405" s="213"/>
      <c r="L4405" s="214"/>
      <c r="M4405" s="213"/>
      <c r="N4405" s="241"/>
      <c r="O4405" s="214"/>
      <c r="P4405" s="209"/>
      <c r="Q4405" s="210"/>
      <c r="R4405" s="209"/>
      <c r="S4405" s="210"/>
      <c r="T4405" s="211"/>
      <c r="U4405" s="211"/>
      <c r="V4405" s="211"/>
      <c r="W4405" s="212"/>
      <c r="X4405" s="212"/>
      <c r="Y4405" s="212"/>
    </row>
    <row r="4406" spans="6:25" s="205" customFormat="1" ht="12" outlineLevel="4" x14ac:dyDescent="0.2">
      <c r="F4406" s="72">
        <v>490</v>
      </c>
      <c r="G4406" s="73" t="s">
        <v>13</v>
      </c>
      <c r="H4406" s="74" t="s">
        <v>208</v>
      </c>
      <c r="I4406" s="75" t="s">
        <v>2755</v>
      </c>
      <c r="J4406" s="73" t="s">
        <v>116</v>
      </c>
      <c r="K4406" s="76">
        <v>14</v>
      </c>
      <c r="L4406" s="77">
        <v>0</v>
      </c>
      <c r="M4406" s="206">
        <v>14</v>
      </c>
      <c r="N4406" s="232"/>
      <c r="O4406" s="77">
        <f>M4406*N4406</f>
        <v>0</v>
      </c>
      <c r="P4406" s="79"/>
      <c r="Q4406" s="80">
        <f>M4406*P4406</f>
        <v>0</v>
      </c>
      <c r="R4406" s="79"/>
      <c r="S4406" s="80">
        <f>M4406*R4406</f>
        <v>0</v>
      </c>
      <c r="T4406" s="78">
        <v>15</v>
      </c>
      <c r="U4406" s="78">
        <f>O4406*(T4406/100)</f>
        <v>0</v>
      </c>
      <c r="V4406" s="78">
        <f>O4406+U4406</f>
        <v>0</v>
      </c>
      <c r="W4406" s="75"/>
      <c r="X4406" s="96" t="s">
        <v>1261</v>
      </c>
      <c r="Y4406" s="96">
        <v>1</v>
      </c>
    </row>
    <row r="4407" spans="6:25" s="71" customFormat="1" ht="12" outlineLevel="4" x14ac:dyDescent="0.2">
      <c r="F4407" s="207"/>
      <c r="G4407" s="208"/>
      <c r="H4407" s="19" t="s">
        <v>1053</v>
      </c>
      <c r="I4407" s="228"/>
      <c r="J4407" s="221"/>
      <c r="K4407" s="221"/>
      <c r="L4407" s="221"/>
      <c r="M4407" s="221"/>
      <c r="N4407" s="245"/>
      <c r="O4407" s="231"/>
      <c r="P4407" s="209"/>
      <c r="Q4407" s="210"/>
      <c r="R4407" s="209"/>
      <c r="S4407" s="210"/>
      <c r="T4407" s="211"/>
      <c r="U4407" s="211"/>
      <c r="V4407" s="211"/>
      <c r="W4407" s="212"/>
      <c r="X4407" s="212"/>
      <c r="Y4407" s="212"/>
    </row>
    <row r="4408" spans="6:25" s="71" customFormat="1" ht="6" customHeight="1" outlineLevel="4" x14ac:dyDescent="0.2">
      <c r="F4408" s="207"/>
      <c r="G4408" s="208"/>
      <c r="H4408" s="20"/>
      <c r="I4408" s="212"/>
      <c r="J4408" s="208"/>
      <c r="K4408" s="213"/>
      <c r="L4408" s="214"/>
      <c r="M4408" s="213"/>
      <c r="N4408" s="241"/>
      <c r="O4408" s="214"/>
      <c r="P4408" s="209"/>
      <c r="Q4408" s="210"/>
      <c r="R4408" s="209"/>
      <c r="S4408" s="210"/>
      <c r="T4408" s="211"/>
      <c r="U4408" s="211"/>
      <c r="V4408" s="211"/>
      <c r="W4408" s="212"/>
      <c r="X4408" s="212"/>
      <c r="Y4408" s="212"/>
    </row>
    <row r="4409" spans="6:25" s="205" customFormat="1" ht="12" outlineLevel="4" x14ac:dyDescent="0.2">
      <c r="F4409" s="72">
        <v>491</v>
      </c>
      <c r="G4409" s="73" t="s">
        <v>34</v>
      </c>
      <c r="H4409" s="74" t="s">
        <v>227</v>
      </c>
      <c r="I4409" s="75" t="s">
        <v>2286</v>
      </c>
      <c r="J4409" s="73" t="s">
        <v>116</v>
      </c>
      <c r="K4409" s="76">
        <v>10</v>
      </c>
      <c r="L4409" s="77">
        <v>0</v>
      </c>
      <c r="M4409" s="206">
        <v>10</v>
      </c>
      <c r="N4409" s="232"/>
      <c r="O4409" s="77">
        <f>M4409*N4409</f>
        <v>0</v>
      </c>
      <c r="P4409" s="79"/>
      <c r="Q4409" s="80">
        <f>M4409*P4409</f>
        <v>0</v>
      </c>
      <c r="R4409" s="79"/>
      <c r="S4409" s="80">
        <f>M4409*R4409</f>
        <v>0</v>
      </c>
      <c r="T4409" s="78">
        <v>15</v>
      </c>
      <c r="U4409" s="78">
        <f>O4409*(T4409/100)</f>
        <v>0</v>
      </c>
      <c r="V4409" s="78">
        <f>O4409+U4409</f>
        <v>0</v>
      </c>
      <c r="W4409" s="75"/>
      <c r="X4409" s="96" t="s">
        <v>1261</v>
      </c>
      <c r="Y4409" s="96">
        <v>1</v>
      </c>
    </row>
    <row r="4410" spans="6:25" s="71" customFormat="1" ht="12" outlineLevel="4" x14ac:dyDescent="0.2">
      <c r="F4410" s="207"/>
      <c r="G4410" s="208"/>
      <c r="H4410" s="19" t="s">
        <v>1053</v>
      </c>
      <c r="I4410" s="228"/>
      <c r="J4410" s="221"/>
      <c r="K4410" s="221"/>
      <c r="L4410" s="221"/>
      <c r="M4410" s="221"/>
      <c r="N4410" s="245"/>
      <c r="O4410" s="231"/>
      <c r="P4410" s="209"/>
      <c r="Q4410" s="210"/>
      <c r="R4410" s="209"/>
      <c r="S4410" s="210"/>
      <c r="T4410" s="211"/>
      <c r="U4410" s="211"/>
      <c r="V4410" s="211"/>
      <c r="W4410" s="212"/>
      <c r="X4410" s="212"/>
      <c r="Y4410" s="212"/>
    </row>
    <row r="4411" spans="6:25" s="71" customFormat="1" ht="6" customHeight="1" outlineLevel="4" x14ac:dyDescent="0.2">
      <c r="F4411" s="207"/>
      <c r="G4411" s="208"/>
      <c r="H4411" s="20"/>
      <c r="I4411" s="212"/>
      <c r="J4411" s="208"/>
      <c r="K4411" s="213"/>
      <c r="L4411" s="214"/>
      <c r="M4411" s="213"/>
      <c r="N4411" s="241"/>
      <c r="O4411" s="214"/>
      <c r="P4411" s="209"/>
      <c r="Q4411" s="210"/>
      <c r="R4411" s="209"/>
      <c r="S4411" s="210"/>
      <c r="T4411" s="211"/>
      <c r="U4411" s="211"/>
      <c r="V4411" s="211"/>
      <c r="W4411" s="212"/>
      <c r="X4411" s="212"/>
      <c r="Y4411" s="212"/>
    </row>
    <row r="4412" spans="6:25" s="205" customFormat="1" ht="12" outlineLevel="4" x14ac:dyDescent="0.2">
      <c r="F4412" s="72">
        <v>492</v>
      </c>
      <c r="G4412" s="73" t="s">
        <v>13</v>
      </c>
      <c r="H4412" s="74" t="s">
        <v>209</v>
      </c>
      <c r="I4412" s="75" t="s">
        <v>2964</v>
      </c>
      <c r="J4412" s="73" t="s">
        <v>116</v>
      </c>
      <c r="K4412" s="76">
        <v>10</v>
      </c>
      <c r="L4412" s="77">
        <v>0</v>
      </c>
      <c r="M4412" s="206">
        <v>10</v>
      </c>
      <c r="N4412" s="232"/>
      <c r="O4412" s="77">
        <f>M4412*N4412</f>
        <v>0</v>
      </c>
      <c r="P4412" s="79"/>
      <c r="Q4412" s="80">
        <f>M4412*P4412</f>
        <v>0</v>
      </c>
      <c r="R4412" s="79"/>
      <c r="S4412" s="80">
        <f>M4412*R4412</f>
        <v>0</v>
      </c>
      <c r="T4412" s="78">
        <v>15</v>
      </c>
      <c r="U4412" s="78">
        <f>O4412*(T4412/100)</f>
        <v>0</v>
      </c>
      <c r="V4412" s="78">
        <f>O4412+U4412</f>
        <v>0</v>
      </c>
      <c r="W4412" s="75"/>
      <c r="X4412" s="96" t="s">
        <v>1261</v>
      </c>
      <c r="Y4412" s="96">
        <v>1</v>
      </c>
    </row>
    <row r="4413" spans="6:25" s="71" customFormat="1" ht="12" outlineLevel="4" x14ac:dyDescent="0.2">
      <c r="F4413" s="207"/>
      <c r="G4413" s="208"/>
      <c r="H4413" s="19" t="s">
        <v>1053</v>
      </c>
      <c r="I4413" s="228"/>
      <c r="J4413" s="221"/>
      <c r="K4413" s="221"/>
      <c r="L4413" s="221"/>
      <c r="M4413" s="221"/>
      <c r="N4413" s="245"/>
      <c r="O4413" s="231"/>
      <c r="P4413" s="209"/>
      <c r="Q4413" s="210"/>
      <c r="R4413" s="209"/>
      <c r="S4413" s="210"/>
      <c r="T4413" s="211"/>
      <c r="U4413" s="211"/>
      <c r="V4413" s="211"/>
      <c r="W4413" s="212"/>
      <c r="X4413" s="212"/>
      <c r="Y4413" s="212"/>
    </row>
    <row r="4414" spans="6:25" s="71" customFormat="1" ht="6" customHeight="1" outlineLevel="4" x14ac:dyDescent="0.2">
      <c r="F4414" s="207"/>
      <c r="G4414" s="208"/>
      <c r="H4414" s="20"/>
      <c r="I4414" s="212"/>
      <c r="J4414" s="208"/>
      <c r="K4414" s="213"/>
      <c r="L4414" s="214"/>
      <c r="M4414" s="213"/>
      <c r="N4414" s="241"/>
      <c r="O4414" s="214"/>
      <c r="P4414" s="209"/>
      <c r="Q4414" s="210"/>
      <c r="R4414" s="209"/>
      <c r="S4414" s="210"/>
      <c r="T4414" s="211"/>
      <c r="U4414" s="211"/>
      <c r="V4414" s="211"/>
      <c r="W4414" s="212"/>
      <c r="X4414" s="212"/>
      <c r="Y4414" s="212"/>
    </row>
    <row r="4415" spans="6:25" s="205" customFormat="1" ht="12" outlineLevel="4" x14ac:dyDescent="0.2">
      <c r="F4415" s="72">
        <v>493</v>
      </c>
      <c r="G4415" s="73" t="s">
        <v>34</v>
      </c>
      <c r="H4415" s="74" t="s">
        <v>228</v>
      </c>
      <c r="I4415" s="75" t="s">
        <v>2286</v>
      </c>
      <c r="J4415" s="73" t="s">
        <v>116</v>
      </c>
      <c r="K4415" s="76">
        <v>6</v>
      </c>
      <c r="L4415" s="77">
        <v>0</v>
      </c>
      <c r="M4415" s="206">
        <v>6</v>
      </c>
      <c r="N4415" s="232"/>
      <c r="O4415" s="77">
        <f>M4415*N4415</f>
        <v>0</v>
      </c>
      <c r="P4415" s="79"/>
      <c r="Q4415" s="80">
        <f>M4415*P4415</f>
        <v>0</v>
      </c>
      <c r="R4415" s="79"/>
      <c r="S4415" s="80">
        <f>M4415*R4415</f>
        <v>0</v>
      </c>
      <c r="T4415" s="78">
        <v>15</v>
      </c>
      <c r="U4415" s="78">
        <f>O4415*(T4415/100)</f>
        <v>0</v>
      </c>
      <c r="V4415" s="78">
        <f>O4415+U4415</f>
        <v>0</v>
      </c>
      <c r="W4415" s="75"/>
      <c r="X4415" s="96" t="s">
        <v>1261</v>
      </c>
      <c r="Y4415" s="96">
        <v>1</v>
      </c>
    </row>
    <row r="4416" spans="6:25" s="71" customFormat="1" ht="12" outlineLevel="4" x14ac:dyDescent="0.2">
      <c r="F4416" s="207"/>
      <c r="G4416" s="208"/>
      <c r="H4416" s="19" t="s">
        <v>1053</v>
      </c>
      <c r="I4416" s="228"/>
      <c r="J4416" s="221"/>
      <c r="K4416" s="221"/>
      <c r="L4416" s="221"/>
      <c r="M4416" s="221"/>
      <c r="N4416" s="245"/>
      <c r="O4416" s="231"/>
      <c r="P4416" s="209"/>
      <c r="Q4416" s="210"/>
      <c r="R4416" s="209"/>
      <c r="S4416" s="210"/>
      <c r="T4416" s="211"/>
      <c r="U4416" s="211"/>
      <c r="V4416" s="211"/>
      <c r="W4416" s="212"/>
      <c r="X4416" s="212"/>
      <c r="Y4416" s="212"/>
    </row>
    <row r="4417" spans="6:25" s="71" customFormat="1" ht="6" customHeight="1" outlineLevel="4" x14ac:dyDescent="0.2">
      <c r="F4417" s="207"/>
      <c r="G4417" s="208"/>
      <c r="H4417" s="20"/>
      <c r="I4417" s="212"/>
      <c r="J4417" s="208"/>
      <c r="K4417" s="213"/>
      <c r="L4417" s="214"/>
      <c r="M4417" s="213"/>
      <c r="N4417" s="241"/>
      <c r="O4417" s="214"/>
      <c r="P4417" s="209"/>
      <c r="Q4417" s="210"/>
      <c r="R4417" s="209"/>
      <c r="S4417" s="210"/>
      <c r="T4417" s="211"/>
      <c r="U4417" s="211"/>
      <c r="V4417" s="211"/>
      <c r="W4417" s="212"/>
      <c r="X4417" s="212"/>
      <c r="Y4417" s="212"/>
    </row>
    <row r="4418" spans="6:25" s="205" customFormat="1" ht="24" outlineLevel="4" x14ac:dyDescent="0.2">
      <c r="F4418" s="72">
        <v>494</v>
      </c>
      <c r="G4418" s="73" t="s">
        <v>13</v>
      </c>
      <c r="H4418" s="74" t="s">
        <v>210</v>
      </c>
      <c r="I4418" s="75" t="s">
        <v>3132</v>
      </c>
      <c r="J4418" s="73" t="s">
        <v>116</v>
      </c>
      <c r="K4418" s="76">
        <v>6</v>
      </c>
      <c r="L4418" s="77">
        <v>0</v>
      </c>
      <c r="M4418" s="206">
        <v>6</v>
      </c>
      <c r="N4418" s="232"/>
      <c r="O4418" s="77">
        <f>M4418*N4418</f>
        <v>0</v>
      </c>
      <c r="P4418" s="79"/>
      <c r="Q4418" s="80">
        <f>M4418*P4418</f>
        <v>0</v>
      </c>
      <c r="R4418" s="79"/>
      <c r="S4418" s="80">
        <f>M4418*R4418</f>
        <v>0</v>
      </c>
      <c r="T4418" s="78">
        <v>15</v>
      </c>
      <c r="U4418" s="78">
        <f>O4418*(T4418/100)</f>
        <v>0</v>
      </c>
      <c r="V4418" s="78">
        <f>O4418+U4418</f>
        <v>0</v>
      </c>
      <c r="W4418" s="75"/>
      <c r="X4418" s="96" t="s">
        <v>1261</v>
      </c>
      <c r="Y4418" s="96">
        <v>1</v>
      </c>
    </row>
    <row r="4419" spans="6:25" s="71" customFormat="1" ht="12" outlineLevel="4" x14ac:dyDescent="0.2">
      <c r="F4419" s="207"/>
      <c r="G4419" s="208"/>
      <c r="H4419" s="19" t="s">
        <v>1053</v>
      </c>
      <c r="I4419" s="228"/>
      <c r="J4419" s="221"/>
      <c r="K4419" s="221"/>
      <c r="L4419" s="221"/>
      <c r="M4419" s="221"/>
      <c r="N4419" s="245"/>
      <c r="O4419" s="231"/>
      <c r="P4419" s="209"/>
      <c r="Q4419" s="210"/>
      <c r="R4419" s="209"/>
      <c r="S4419" s="210"/>
      <c r="T4419" s="211"/>
      <c r="U4419" s="211"/>
      <c r="V4419" s="211"/>
      <c r="W4419" s="212"/>
      <c r="X4419" s="212"/>
      <c r="Y4419" s="212"/>
    </row>
    <row r="4420" spans="6:25" s="71" customFormat="1" ht="6" customHeight="1" outlineLevel="4" x14ac:dyDescent="0.2">
      <c r="F4420" s="207"/>
      <c r="G4420" s="208"/>
      <c r="H4420" s="20"/>
      <c r="I4420" s="212"/>
      <c r="J4420" s="208"/>
      <c r="K4420" s="213"/>
      <c r="L4420" s="214"/>
      <c r="M4420" s="213"/>
      <c r="N4420" s="241"/>
      <c r="O4420" s="214"/>
      <c r="P4420" s="209"/>
      <c r="Q4420" s="210"/>
      <c r="R4420" s="209"/>
      <c r="S4420" s="210"/>
      <c r="T4420" s="211"/>
      <c r="U4420" s="211"/>
      <c r="V4420" s="211"/>
      <c r="W4420" s="212"/>
      <c r="X4420" s="212"/>
      <c r="Y4420" s="212"/>
    </row>
    <row r="4421" spans="6:25" s="205" customFormat="1" ht="12" outlineLevel="4" x14ac:dyDescent="0.2">
      <c r="F4421" s="72">
        <v>495</v>
      </c>
      <c r="G4421" s="73" t="s">
        <v>34</v>
      </c>
      <c r="H4421" s="74" t="s">
        <v>229</v>
      </c>
      <c r="I4421" s="75" t="s">
        <v>2286</v>
      </c>
      <c r="J4421" s="73" t="s">
        <v>116</v>
      </c>
      <c r="K4421" s="76">
        <v>10</v>
      </c>
      <c r="L4421" s="77">
        <v>0</v>
      </c>
      <c r="M4421" s="206">
        <v>10</v>
      </c>
      <c r="N4421" s="232"/>
      <c r="O4421" s="77">
        <f>M4421*N4421</f>
        <v>0</v>
      </c>
      <c r="P4421" s="79"/>
      <c r="Q4421" s="80">
        <f>M4421*P4421</f>
        <v>0</v>
      </c>
      <c r="R4421" s="79"/>
      <c r="S4421" s="80">
        <f>M4421*R4421</f>
        <v>0</v>
      </c>
      <c r="T4421" s="78">
        <v>15</v>
      </c>
      <c r="U4421" s="78">
        <f>O4421*(T4421/100)</f>
        <v>0</v>
      </c>
      <c r="V4421" s="78">
        <f>O4421+U4421</f>
        <v>0</v>
      </c>
      <c r="W4421" s="75"/>
      <c r="X4421" s="96" t="s">
        <v>1261</v>
      </c>
      <c r="Y4421" s="96">
        <v>1</v>
      </c>
    </row>
    <row r="4422" spans="6:25" s="71" customFormat="1" ht="12" outlineLevel="4" x14ac:dyDescent="0.2">
      <c r="F4422" s="207"/>
      <c r="G4422" s="208"/>
      <c r="H4422" s="19" t="s">
        <v>1053</v>
      </c>
      <c r="I4422" s="228"/>
      <c r="J4422" s="221"/>
      <c r="K4422" s="221"/>
      <c r="L4422" s="221"/>
      <c r="M4422" s="221"/>
      <c r="N4422" s="245"/>
      <c r="O4422" s="231"/>
      <c r="P4422" s="209"/>
      <c r="Q4422" s="210"/>
      <c r="R4422" s="209"/>
      <c r="S4422" s="210"/>
      <c r="T4422" s="211"/>
      <c r="U4422" s="211"/>
      <c r="V4422" s="211"/>
      <c r="W4422" s="212"/>
      <c r="X4422" s="212"/>
      <c r="Y4422" s="212"/>
    </row>
    <row r="4423" spans="6:25" s="71" customFormat="1" ht="6" customHeight="1" outlineLevel="4" x14ac:dyDescent="0.2">
      <c r="F4423" s="207"/>
      <c r="G4423" s="208"/>
      <c r="H4423" s="20"/>
      <c r="I4423" s="212"/>
      <c r="J4423" s="208"/>
      <c r="K4423" s="213"/>
      <c r="L4423" s="214"/>
      <c r="M4423" s="213"/>
      <c r="N4423" s="241"/>
      <c r="O4423" s="214"/>
      <c r="P4423" s="209"/>
      <c r="Q4423" s="210"/>
      <c r="R4423" s="209"/>
      <c r="S4423" s="210"/>
      <c r="T4423" s="211"/>
      <c r="U4423" s="211"/>
      <c r="V4423" s="211"/>
      <c r="W4423" s="212"/>
      <c r="X4423" s="212"/>
      <c r="Y4423" s="212"/>
    </row>
    <row r="4424" spans="6:25" s="205" customFormat="1" ht="24" outlineLevel="4" x14ac:dyDescent="0.2">
      <c r="F4424" s="72">
        <v>496</v>
      </c>
      <c r="G4424" s="73" t="s">
        <v>13</v>
      </c>
      <c r="H4424" s="74" t="s">
        <v>211</v>
      </c>
      <c r="I4424" s="75" t="s">
        <v>2501</v>
      </c>
      <c r="J4424" s="73" t="s">
        <v>116</v>
      </c>
      <c r="K4424" s="76">
        <v>10</v>
      </c>
      <c r="L4424" s="77">
        <v>0</v>
      </c>
      <c r="M4424" s="206">
        <v>10</v>
      </c>
      <c r="N4424" s="232"/>
      <c r="O4424" s="77">
        <f>M4424*N4424</f>
        <v>0</v>
      </c>
      <c r="P4424" s="79"/>
      <c r="Q4424" s="80">
        <f>M4424*P4424</f>
        <v>0</v>
      </c>
      <c r="R4424" s="79"/>
      <c r="S4424" s="80">
        <f>M4424*R4424</f>
        <v>0</v>
      </c>
      <c r="T4424" s="78">
        <v>15</v>
      </c>
      <c r="U4424" s="78">
        <f>O4424*(T4424/100)</f>
        <v>0</v>
      </c>
      <c r="V4424" s="78">
        <f>O4424+U4424</f>
        <v>0</v>
      </c>
      <c r="W4424" s="75"/>
      <c r="X4424" s="96" t="s">
        <v>1261</v>
      </c>
      <c r="Y4424" s="96">
        <v>1</v>
      </c>
    </row>
    <row r="4425" spans="6:25" s="71" customFormat="1" ht="12" outlineLevel="4" x14ac:dyDescent="0.2">
      <c r="F4425" s="207"/>
      <c r="G4425" s="208"/>
      <c r="H4425" s="19" t="s">
        <v>1053</v>
      </c>
      <c r="I4425" s="228"/>
      <c r="J4425" s="221"/>
      <c r="K4425" s="221"/>
      <c r="L4425" s="221"/>
      <c r="M4425" s="221"/>
      <c r="N4425" s="245"/>
      <c r="O4425" s="231"/>
      <c r="P4425" s="209"/>
      <c r="Q4425" s="210"/>
      <c r="R4425" s="209"/>
      <c r="S4425" s="210"/>
      <c r="T4425" s="211"/>
      <c r="U4425" s="211"/>
      <c r="V4425" s="211"/>
      <c r="W4425" s="212"/>
      <c r="X4425" s="212"/>
      <c r="Y4425" s="212"/>
    </row>
    <row r="4426" spans="6:25" s="71" customFormat="1" ht="6" customHeight="1" outlineLevel="4" x14ac:dyDescent="0.2">
      <c r="F4426" s="207"/>
      <c r="G4426" s="208"/>
      <c r="H4426" s="20"/>
      <c r="I4426" s="212"/>
      <c r="J4426" s="208"/>
      <c r="K4426" s="213"/>
      <c r="L4426" s="214"/>
      <c r="M4426" s="213"/>
      <c r="N4426" s="241"/>
      <c r="O4426" s="214"/>
      <c r="P4426" s="209"/>
      <c r="Q4426" s="210"/>
      <c r="R4426" s="209"/>
      <c r="S4426" s="210"/>
      <c r="T4426" s="211"/>
      <c r="U4426" s="211"/>
      <c r="V4426" s="211"/>
      <c r="W4426" s="212"/>
      <c r="X4426" s="212"/>
      <c r="Y4426" s="212"/>
    </row>
    <row r="4427" spans="6:25" s="205" customFormat="1" ht="12" outlineLevel="4" x14ac:dyDescent="0.2">
      <c r="F4427" s="72">
        <v>497</v>
      </c>
      <c r="G4427" s="73" t="s">
        <v>34</v>
      </c>
      <c r="H4427" s="74" t="s">
        <v>230</v>
      </c>
      <c r="I4427" s="75" t="s">
        <v>2286</v>
      </c>
      <c r="J4427" s="73" t="s">
        <v>116</v>
      </c>
      <c r="K4427" s="76">
        <v>16</v>
      </c>
      <c r="L4427" s="77">
        <v>0</v>
      </c>
      <c r="M4427" s="206">
        <v>16</v>
      </c>
      <c r="N4427" s="232"/>
      <c r="O4427" s="77">
        <f>M4427*N4427</f>
        <v>0</v>
      </c>
      <c r="P4427" s="79"/>
      <c r="Q4427" s="80">
        <f>M4427*P4427</f>
        <v>0</v>
      </c>
      <c r="R4427" s="79"/>
      <c r="S4427" s="80">
        <f>M4427*R4427</f>
        <v>0</v>
      </c>
      <c r="T4427" s="78">
        <v>15</v>
      </c>
      <c r="U4427" s="78">
        <f>O4427*(T4427/100)</f>
        <v>0</v>
      </c>
      <c r="V4427" s="78">
        <f>O4427+U4427</f>
        <v>0</v>
      </c>
      <c r="W4427" s="75"/>
      <c r="X4427" s="96" t="s">
        <v>1261</v>
      </c>
      <c r="Y4427" s="96">
        <v>1</v>
      </c>
    </row>
    <row r="4428" spans="6:25" s="71" customFormat="1" ht="12" outlineLevel="4" x14ac:dyDescent="0.2">
      <c r="F4428" s="207"/>
      <c r="G4428" s="208"/>
      <c r="H4428" s="19" t="s">
        <v>1053</v>
      </c>
      <c r="I4428" s="228"/>
      <c r="J4428" s="221"/>
      <c r="K4428" s="221"/>
      <c r="L4428" s="221"/>
      <c r="M4428" s="221"/>
      <c r="N4428" s="245"/>
      <c r="O4428" s="231"/>
      <c r="P4428" s="209"/>
      <c r="Q4428" s="210"/>
      <c r="R4428" s="209"/>
      <c r="S4428" s="210"/>
      <c r="T4428" s="211"/>
      <c r="U4428" s="211"/>
      <c r="V4428" s="211"/>
      <c r="W4428" s="212"/>
      <c r="X4428" s="212"/>
      <c r="Y4428" s="212"/>
    </row>
    <row r="4429" spans="6:25" s="71" customFormat="1" ht="6" customHeight="1" outlineLevel="4" x14ac:dyDescent="0.2">
      <c r="F4429" s="207"/>
      <c r="G4429" s="208"/>
      <c r="H4429" s="20"/>
      <c r="I4429" s="212"/>
      <c r="J4429" s="208"/>
      <c r="K4429" s="213"/>
      <c r="L4429" s="214"/>
      <c r="M4429" s="213"/>
      <c r="N4429" s="241"/>
      <c r="O4429" s="214"/>
      <c r="P4429" s="209"/>
      <c r="Q4429" s="210"/>
      <c r="R4429" s="209"/>
      <c r="S4429" s="210"/>
      <c r="T4429" s="211"/>
      <c r="U4429" s="211"/>
      <c r="V4429" s="211"/>
      <c r="W4429" s="212"/>
      <c r="X4429" s="212"/>
      <c r="Y4429" s="212"/>
    </row>
    <row r="4430" spans="6:25" s="205" customFormat="1" ht="24" outlineLevel="4" x14ac:dyDescent="0.2">
      <c r="F4430" s="72">
        <v>498</v>
      </c>
      <c r="G4430" s="73" t="s">
        <v>13</v>
      </c>
      <c r="H4430" s="74" t="s">
        <v>212</v>
      </c>
      <c r="I4430" s="75" t="s">
        <v>3074</v>
      </c>
      <c r="J4430" s="73" t="s">
        <v>116</v>
      </c>
      <c r="K4430" s="76">
        <v>16</v>
      </c>
      <c r="L4430" s="77">
        <v>0</v>
      </c>
      <c r="M4430" s="206">
        <v>16</v>
      </c>
      <c r="N4430" s="232"/>
      <c r="O4430" s="77">
        <f>M4430*N4430</f>
        <v>0</v>
      </c>
      <c r="P4430" s="79"/>
      <c r="Q4430" s="80">
        <f>M4430*P4430</f>
        <v>0</v>
      </c>
      <c r="R4430" s="79"/>
      <c r="S4430" s="80">
        <f>M4430*R4430</f>
        <v>0</v>
      </c>
      <c r="T4430" s="78">
        <v>15</v>
      </c>
      <c r="U4430" s="78">
        <f>O4430*(T4430/100)</f>
        <v>0</v>
      </c>
      <c r="V4430" s="78">
        <f>O4430+U4430</f>
        <v>0</v>
      </c>
      <c r="W4430" s="75"/>
      <c r="X4430" s="96" t="s">
        <v>1261</v>
      </c>
      <c r="Y4430" s="96">
        <v>1</v>
      </c>
    </row>
    <row r="4431" spans="6:25" s="71" customFormat="1" ht="12" outlineLevel="4" x14ac:dyDescent="0.2">
      <c r="F4431" s="207"/>
      <c r="G4431" s="208"/>
      <c r="H4431" s="19" t="s">
        <v>1053</v>
      </c>
      <c r="I4431" s="228"/>
      <c r="J4431" s="221"/>
      <c r="K4431" s="221"/>
      <c r="L4431" s="221"/>
      <c r="M4431" s="221"/>
      <c r="N4431" s="245"/>
      <c r="O4431" s="231"/>
      <c r="P4431" s="209"/>
      <c r="Q4431" s="210"/>
      <c r="R4431" s="209"/>
      <c r="S4431" s="210"/>
      <c r="T4431" s="211"/>
      <c r="U4431" s="211"/>
      <c r="V4431" s="211"/>
      <c r="W4431" s="212"/>
      <c r="X4431" s="212"/>
      <c r="Y4431" s="212"/>
    </row>
    <row r="4432" spans="6:25" s="71" customFormat="1" ht="6" customHeight="1" outlineLevel="4" x14ac:dyDescent="0.2">
      <c r="F4432" s="207"/>
      <c r="G4432" s="208"/>
      <c r="H4432" s="20"/>
      <c r="I4432" s="212"/>
      <c r="J4432" s="208"/>
      <c r="K4432" s="213"/>
      <c r="L4432" s="214"/>
      <c r="M4432" s="213"/>
      <c r="N4432" s="241"/>
      <c r="O4432" s="214"/>
      <c r="P4432" s="209"/>
      <c r="Q4432" s="210"/>
      <c r="R4432" s="209"/>
      <c r="S4432" s="210"/>
      <c r="T4432" s="211"/>
      <c r="U4432" s="211"/>
      <c r="V4432" s="211"/>
      <c r="W4432" s="212"/>
      <c r="X4432" s="212"/>
      <c r="Y4432" s="212"/>
    </row>
    <row r="4433" spans="6:25" s="205" customFormat="1" ht="12" outlineLevel="4" x14ac:dyDescent="0.2">
      <c r="F4433" s="72">
        <v>499</v>
      </c>
      <c r="G4433" s="73" t="s">
        <v>34</v>
      </c>
      <c r="H4433" s="74" t="s">
        <v>231</v>
      </c>
      <c r="I4433" s="75" t="s">
        <v>2286</v>
      </c>
      <c r="J4433" s="73" t="s">
        <v>116</v>
      </c>
      <c r="K4433" s="76">
        <v>10</v>
      </c>
      <c r="L4433" s="77">
        <v>0</v>
      </c>
      <c r="M4433" s="206">
        <v>10</v>
      </c>
      <c r="N4433" s="232"/>
      <c r="O4433" s="77">
        <f>M4433*N4433</f>
        <v>0</v>
      </c>
      <c r="P4433" s="79"/>
      <c r="Q4433" s="80">
        <f>M4433*P4433</f>
        <v>0</v>
      </c>
      <c r="R4433" s="79"/>
      <c r="S4433" s="80">
        <f>M4433*R4433</f>
        <v>0</v>
      </c>
      <c r="T4433" s="78">
        <v>15</v>
      </c>
      <c r="U4433" s="78">
        <f>O4433*(T4433/100)</f>
        <v>0</v>
      </c>
      <c r="V4433" s="78">
        <f>O4433+U4433</f>
        <v>0</v>
      </c>
      <c r="W4433" s="75"/>
      <c r="X4433" s="96" t="s">
        <v>1261</v>
      </c>
      <c r="Y4433" s="96">
        <v>1</v>
      </c>
    </row>
    <row r="4434" spans="6:25" s="71" customFormat="1" ht="12" outlineLevel="4" x14ac:dyDescent="0.2">
      <c r="F4434" s="207"/>
      <c r="G4434" s="208"/>
      <c r="H4434" s="19" t="s">
        <v>1053</v>
      </c>
      <c r="I4434" s="228"/>
      <c r="J4434" s="221"/>
      <c r="K4434" s="221"/>
      <c r="L4434" s="221"/>
      <c r="M4434" s="221"/>
      <c r="N4434" s="245"/>
      <c r="O4434" s="231"/>
      <c r="P4434" s="209"/>
      <c r="Q4434" s="210"/>
      <c r="R4434" s="209"/>
      <c r="S4434" s="210"/>
      <c r="T4434" s="211"/>
      <c r="U4434" s="211"/>
      <c r="V4434" s="211"/>
      <c r="W4434" s="212"/>
      <c r="X4434" s="212"/>
      <c r="Y4434" s="212"/>
    </row>
    <row r="4435" spans="6:25" s="71" customFormat="1" ht="6" customHeight="1" outlineLevel="4" x14ac:dyDescent="0.2">
      <c r="F4435" s="207"/>
      <c r="G4435" s="208"/>
      <c r="H4435" s="20"/>
      <c r="I4435" s="212"/>
      <c r="J4435" s="208"/>
      <c r="K4435" s="213"/>
      <c r="L4435" s="214"/>
      <c r="M4435" s="213"/>
      <c r="N4435" s="241"/>
      <c r="O4435" s="214"/>
      <c r="P4435" s="209"/>
      <c r="Q4435" s="210"/>
      <c r="R4435" s="209"/>
      <c r="S4435" s="210"/>
      <c r="T4435" s="211"/>
      <c r="U4435" s="211"/>
      <c r="V4435" s="211"/>
      <c r="W4435" s="212"/>
      <c r="X4435" s="212"/>
      <c r="Y4435" s="212"/>
    </row>
    <row r="4436" spans="6:25" s="205" customFormat="1" ht="12" outlineLevel="4" x14ac:dyDescent="0.2">
      <c r="F4436" s="72">
        <v>500</v>
      </c>
      <c r="G4436" s="73" t="s">
        <v>13</v>
      </c>
      <c r="H4436" s="74" t="s">
        <v>213</v>
      </c>
      <c r="I4436" s="75" t="s">
        <v>2340</v>
      </c>
      <c r="J4436" s="73" t="s">
        <v>116</v>
      </c>
      <c r="K4436" s="76">
        <v>10</v>
      </c>
      <c r="L4436" s="77">
        <v>0</v>
      </c>
      <c r="M4436" s="206">
        <v>10</v>
      </c>
      <c r="N4436" s="232"/>
      <c r="O4436" s="77">
        <f>M4436*N4436</f>
        <v>0</v>
      </c>
      <c r="P4436" s="79"/>
      <c r="Q4436" s="80">
        <f>M4436*P4436</f>
        <v>0</v>
      </c>
      <c r="R4436" s="79"/>
      <c r="S4436" s="80">
        <f>M4436*R4436</f>
        <v>0</v>
      </c>
      <c r="T4436" s="78">
        <v>15</v>
      </c>
      <c r="U4436" s="78">
        <f>O4436*(T4436/100)</f>
        <v>0</v>
      </c>
      <c r="V4436" s="78">
        <f>O4436+U4436</f>
        <v>0</v>
      </c>
      <c r="W4436" s="75"/>
      <c r="X4436" s="96" t="s">
        <v>1261</v>
      </c>
      <c r="Y4436" s="96">
        <v>1</v>
      </c>
    </row>
    <row r="4437" spans="6:25" s="71" customFormat="1" ht="12" outlineLevel="4" x14ac:dyDescent="0.2">
      <c r="F4437" s="207"/>
      <c r="G4437" s="208"/>
      <c r="H4437" s="19" t="s">
        <v>1053</v>
      </c>
      <c r="I4437" s="228"/>
      <c r="J4437" s="221"/>
      <c r="K4437" s="221"/>
      <c r="L4437" s="221"/>
      <c r="M4437" s="221"/>
      <c r="N4437" s="245"/>
      <c r="O4437" s="231"/>
      <c r="P4437" s="209"/>
      <c r="Q4437" s="210"/>
      <c r="R4437" s="209"/>
      <c r="S4437" s="210"/>
      <c r="T4437" s="211"/>
      <c r="U4437" s="211"/>
      <c r="V4437" s="211"/>
      <c r="W4437" s="212"/>
      <c r="X4437" s="212"/>
      <c r="Y4437" s="212"/>
    </row>
    <row r="4438" spans="6:25" s="71" customFormat="1" ht="6" customHeight="1" outlineLevel="4" x14ac:dyDescent="0.2">
      <c r="F4438" s="207"/>
      <c r="G4438" s="208"/>
      <c r="H4438" s="20"/>
      <c r="I4438" s="212"/>
      <c r="J4438" s="208"/>
      <c r="K4438" s="213"/>
      <c r="L4438" s="214"/>
      <c r="M4438" s="213"/>
      <c r="N4438" s="241"/>
      <c r="O4438" s="214"/>
      <c r="P4438" s="209"/>
      <c r="Q4438" s="210"/>
      <c r="R4438" s="209"/>
      <c r="S4438" s="210"/>
      <c r="T4438" s="211"/>
      <c r="U4438" s="211"/>
      <c r="V4438" s="211"/>
      <c r="W4438" s="212"/>
      <c r="X4438" s="212"/>
      <c r="Y4438" s="212"/>
    </row>
    <row r="4439" spans="6:25" s="205" customFormat="1" ht="12" outlineLevel="4" x14ac:dyDescent="0.2">
      <c r="F4439" s="72">
        <v>501</v>
      </c>
      <c r="G4439" s="73" t="s">
        <v>34</v>
      </c>
      <c r="H4439" s="74" t="s">
        <v>232</v>
      </c>
      <c r="I4439" s="75" t="s">
        <v>2326</v>
      </c>
      <c r="J4439" s="73" t="s">
        <v>38</v>
      </c>
      <c r="K4439" s="76">
        <v>50</v>
      </c>
      <c r="L4439" s="77">
        <v>0</v>
      </c>
      <c r="M4439" s="206">
        <v>50</v>
      </c>
      <c r="N4439" s="232"/>
      <c r="O4439" s="77">
        <f>M4439*N4439</f>
        <v>0</v>
      </c>
      <c r="P4439" s="79"/>
      <c r="Q4439" s="80">
        <f>M4439*P4439</f>
        <v>0</v>
      </c>
      <c r="R4439" s="79"/>
      <c r="S4439" s="80">
        <f>M4439*R4439</f>
        <v>0</v>
      </c>
      <c r="T4439" s="78">
        <v>15</v>
      </c>
      <c r="U4439" s="78">
        <f>O4439*(T4439/100)</f>
        <v>0</v>
      </c>
      <c r="V4439" s="78">
        <f>O4439+U4439</f>
        <v>0</v>
      </c>
      <c r="W4439" s="75"/>
      <c r="X4439" s="96" t="s">
        <v>1261</v>
      </c>
      <c r="Y4439" s="96">
        <v>1</v>
      </c>
    </row>
    <row r="4440" spans="6:25" s="71" customFormat="1" ht="12" outlineLevel="4" x14ac:dyDescent="0.2">
      <c r="F4440" s="207"/>
      <c r="G4440" s="208"/>
      <c r="H4440" s="19" t="s">
        <v>1053</v>
      </c>
      <c r="I4440" s="228"/>
      <c r="J4440" s="221"/>
      <c r="K4440" s="221"/>
      <c r="L4440" s="221"/>
      <c r="M4440" s="221"/>
      <c r="N4440" s="245"/>
      <c r="O4440" s="231"/>
      <c r="P4440" s="209"/>
      <c r="Q4440" s="210"/>
      <c r="R4440" s="209"/>
      <c r="S4440" s="210"/>
      <c r="T4440" s="211"/>
      <c r="U4440" s="211"/>
      <c r="V4440" s="211"/>
      <c r="W4440" s="212"/>
      <c r="X4440" s="212"/>
      <c r="Y4440" s="212"/>
    </row>
    <row r="4441" spans="6:25" s="71" customFormat="1" ht="6" customHeight="1" outlineLevel="4" x14ac:dyDescent="0.2">
      <c r="F4441" s="207"/>
      <c r="G4441" s="208"/>
      <c r="H4441" s="20"/>
      <c r="I4441" s="212"/>
      <c r="J4441" s="208"/>
      <c r="K4441" s="213"/>
      <c r="L4441" s="214"/>
      <c r="M4441" s="213"/>
      <c r="N4441" s="241"/>
      <c r="O4441" s="214"/>
      <c r="P4441" s="209"/>
      <c r="Q4441" s="210"/>
      <c r="R4441" s="209"/>
      <c r="S4441" s="210"/>
      <c r="T4441" s="211"/>
      <c r="U4441" s="211"/>
      <c r="V4441" s="211"/>
      <c r="W4441" s="212"/>
      <c r="X4441" s="212"/>
      <c r="Y4441" s="212"/>
    </row>
    <row r="4442" spans="6:25" s="205" customFormat="1" ht="12" outlineLevel="4" x14ac:dyDescent="0.2">
      <c r="F4442" s="72">
        <v>502</v>
      </c>
      <c r="G4442" s="73" t="s">
        <v>34</v>
      </c>
      <c r="H4442" s="74" t="s">
        <v>233</v>
      </c>
      <c r="I4442" s="75" t="s">
        <v>2531</v>
      </c>
      <c r="J4442" s="73" t="s">
        <v>38</v>
      </c>
      <c r="K4442" s="76">
        <v>64.800000000000011</v>
      </c>
      <c r="L4442" s="77">
        <v>0</v>
      </c>
      <c r="M4442" s="206">
        <v>64.800000000000011</v>
      </c>
      <c r="N4442" s="232"/>
      <c r="O4442" s="77">
        <f>M4442*N4442</f>
        <v>0</v>
      </c>
      <c r="P4442" s="79"/>
      <c r="Q4442" s="80">
        <f>M4442*P4442</f>
        <v>0</v>
      </c>
      <c r="R4442" s="79"/>
      <c r="S4442" s="80">
        <f>M4442*R4442</f>
        <v>0</v>
      </c>
      <c r="T4442" s="78">
        <v>15</v>
      </c>
      <c r="U4442" s="78">
        <f>O4442*(T4442/100)</f>
        <v>0</v>
      </c>
      <c r="V4442" s="78">
        <f>O4442+U4442</f>
        <v>0</v>
      </c>
      <c r="W4442" s="75"/>
      <c r="X4442" s="96" t="s">
        <v>1261</v>
      </c>
      <c r="Y4442" s="96">
        <v>1</v>
      </c>
    </row>
    <row r="4443" spans="6:25" s="71" customFormat="1" ht="12" outlineLevel="4" x14ac:dyDescent="0.2">
      <c r="F4443" s="207"/>
      <c r="G4443" s="208"/>
      <c r="H4443" s="19" t="s">
        <v>1053</v>
      </c>
      <c r="I4443" s="228"/>
      <c r="J4443" s="221"/>
      <c r="K4443" s="221"/>
      <c r="L4443" s="221"/>
      <c r="M4443" s="221"/>
      <c r="N4443" s="245"/>
      <c r="O4443" s="231"/>
      <c r="P4443" s="209"/>
      <c r="Q4443" s="210"/>
      <c r="R4443" s="209"/>
      <c r="S4443" s="210"/>
      <c r="T4443" s="211"/>
      <c r="U4443" s="211"/>
      <c r="V4443" s="211"/>
      <c r="W4443" s="212"/>
      <c r="X4443" s="212"/>
      <c r="Y4443" s="212"/>
    </row>
    <row r="4444" spans="6:25" s="71" customFormat="1" ht="6" customHeight="1" outlineLevel="4" x14ac:dyDescent="0.2">
      <c r="F4444" s="207"/>
      <c r="G4444" s="208"/>
      <c r="H4444" s="20"/>
      <c r="I4444" s="212"/>
      <c r="J4444" s="208"/>
      <c r="K4444" s="213"/>
      <c r="L4444" s="214"/>
      <c r="M4444" s="213"/>
      <c r="N4444" s="241"/>
      <c r="O4444" s="214"/>
      <c r="P4444" s="209"/>
      <c r="Q4444" s="210"/>
      <c r="R4444" s="209"/>
      <c r="S4444" s="210"/>
      <c r="T4444" s="211"/>
      <c r="U4444" s="211"/>
      <c r="V4444" s="211"/>
      <c r="W4444" s="212"/>
      <c r="X4444" s="212"/>
      <c r="Y4444" s="212"/>
    </row>
    <row r="4445" spans="6:25" s="81" customFormat="1" ht="11.25" outlineLevel="5" x14ac:dyDescent="0.2">
      <c r="F4445" s="82"/>
      <c r="G4445" s="83"/>
      <c r="H4445" s="21" t="str">
        <f>IF(AND(H4444&lt;&gt;"Výkaz výměr:",I4444=""),"Výkaz výměr:","")</f>
        <v>Výkaz výměr:</v>
      </c>
      <c r="I4445" s="84" t="s">
        <v>1120</v>
      </c>
      <c r="J4445" s="215"/>
      <c r="L4445" s="85"/>
      <c r="M4445" s="216">
        <v>64.800000000000011</v>
      </c>
      <c r="N4445" s="244"/>
      <c r="O4445" s="85"/>
      <c r="P4445" s="86"/>
      <c r="Q4445" s="85"/>
      <c r="R4445" s="85"/>
      <c r="S4445" s="85"/>
      <c r="T4445" s="87" t="s">
        <v>14</v>
      </c>
      <c r="U4445" s="85"/>
      <c r="V4445" s="85"/>
      <c r="W4445" s="88"/>
    </row>
    <row r="4446" spans="6:25" s="205" customFormat="1" ht="12" outlineLevel="4" x14ac:dyDescent="0.2">
      <c r="F4446" s="72">
        <v>503</v>
      </c>
      <c r="G4446" s="73" t="s">
        <v>13</v>
      </c>
      <c r="H4446" s="74" t="s">
        <v>233</v>
      </c>
      <c r="I4446" s="75" t="s">
        <v>332</v>
      </c>
      <c r="J4446" s="73" t="s">
        <v>39</v>
      </c>
      <c r="K4446" s="76">
        <v>6.4800000000000013</v>
      </c>
      <c r="L4446" s="77">
        <v>0</v>
      </c>
      <c r="M4446" s="206">
        <v>6.4800000000000013</v>
      </c>
      <c r="N4446" s="232"/>
      <c r="O4446" s="77">
        <f>M4446*N4446</f>
        <v>0</v>
      </c>
      <c r="P4446" s="79"/>
      <c r="Q4446" s="80">
        <f>M4446*P4446</f>
        <v>0</v>
      </c>
      <c r="R4446" s="79"/>
      <c r="S4446" s="80">
        <f>M4446*R4446</f>
        <v>0</v>
      </c>
      <c r="T4446" s="78">
        <v>15</v>
      </c>
      <c r="U4446" s="78">
        <f>O4446*(T4446/100)</f>
        <v>0</v>
      </c>
      <c r="V4446" s="78">
        <f>O4446+U4446</f>
        <v>0</v>
      </c>
      <c r="W4446" s="75"/>
      <c r="X4446" s="96" t="s">
        <v>1261</v>
      </c>
      <c r="Y4446" s="96">
        <v>1</v>
      </c>
    </row>
    <row r="4447" spans="6:25" s="71" customFormat="1" ht="12" outlineLevel="4" x14ac:dyDescent="0.2">
      <c r="F4447" s="207"/>
      <c r="G4447" s="208"/>
      <c r="H4447" s="19" t="s">
        <v>1053</v>
      </c>
      <c r="I4447" s="228"/>
      <c r="J4447" s="221"/>
      <c r="K4447" s="221"/>
      <c r="L4447" s="221"/>
      <c r="M4447" s="221"/>
      <c r="N4447" s="245"/>
      <c r="O4447" s="231"/>
      <c r="P4447" s="209"/>
      <c r="Q4447" s="210"/>
      <c r="R4447" s="209"/>
      <c r="S4447" s="210"/>
      <c r="T4447" s="211"/>
      <c r="U4447" s="211"/>
      <c r="V4447" s="211"/>
      <c r="W4447" s="212"/>
      <c r="X4447" s="212"/>
      <c r="Y4447" s="212"/>
    </row>
    <row r="4448" spans="6:25" s="71" customFormat="1" ht="6" customHeight="1" outlineLevel="4" x14ac:dyDescent="0.2">
      <c r="F4448" s="207"/>
      <c r="G4448" s="208"/>
      <c r="H4448" s="20"/>
      <c r="I4448" s="212"/>
      <c r="J4448" s="208"/>
      <c r="K4448" s="213"/>
      <c r="L4448" s="214"/>
      <c r="M4448" s="213"/>
      <c r="N4448" s="241"/>
      <c r="O4448" s="214"/>
      <c r="P4448" s="209"/>
      <c r="Q4448" s="210"/>
      <c r="R4448" s="209"/>
      <c r="S4448" s="210"/>
      <c r="T4448" s="211"/>
      <c r="U4448" s="211"/>
      <c r="V4448" s="211"/>
      <c r="W4448" s="212"/>
      <c r="X4448" s="212"/>
      <c r="Y4448" s="212"/>
    </row>
    <row r="4449" spans="6:25" s="81" customFormat="1" ht="11.25" outlineLevel="5" x14ac:dyDescent="0.2">
      <c r="F4449" s="82"/>
      <c r="G4449" s="83"/>
      <c r="H4449" s="21" t="str">
        <f>IF(AND(H4448&lt;&gt;"Výkaz výměr:",I4448=""),"Výkaz výměr:","")</f>
        <v>Výkaz výměr:</v>
      </c>
      <c r="I4449" s="84" t="s">
        <v>1313</v>
      </c>
      <c r="J4449" s="215"/>
      <c r="L4449" s="85"/>
      <c r="M4449" s="216">
        <v>6.4800000000000013</v>
      </c>
      <c r="N4449" s="244"/>
      <c r="O4449" s="85"/>
      <c r="P4449" s="86"/>
      <c r="Q4449" s="85"/>
      <c r="R4449" s="85"/>
      <c r="S4449" s="85"/>
      <c r="T4449" s="87" t="s">
        <v>14</v>
      </c>
      <c r="U4449" s="85"/>
      <c r="V4449" s="85"/>
      <c r="W4449" s="88"/>
    </row>
    <row r="4450" spans="6:25" s="205" customFormat="1" ht="12" outlineLevel="4" x14ac:dyDescent="0.2">
      <c r="F4450" s="72">
        <v>504</v>
      </c>
      <c r="G4450" s="73" t="s">
        <v>34</v>
      </c>
      <c r="H4450" s="74" t="s">
        <v>234</v>
      </c>
      <c r="I4450" s="75" t="s">
        <v>2683</v>
      </c>
      <c r="J4450" s="73" t="s">
        <v>38</v>
      </c>
      <c r="K4450" s="76">
        <v>64.800000000000011</v>
      </c>
      <c r="L4450" s="77">
        <v>0</v>
      </c>
      <c r="M4450" s="206">
        <v>64.800000000000011</v>
      </c>
      <c r="N4450" s="232"/>
      <c r="O4450" s="77">
        <f>M4450*N4450</f>
        <v>0</v>
      </c>
      <c r="P4450" s="79"/>
      <c r="Q4450" s="80">
        <f>M4450*P4450</f>
        <v>0</v>
      </c>
      <c r="R4450" s="79"/>
      <c r="S4450" s="80">
        <f>M4450*R4450</f>
        <v>0</v>
      </c>
      <c r="T4450" s="78">
        <v>15</v>
      </c>
      <c r="U4450" s="78">
        <f>O4450*(T4450/100)</f>
        <v>0</v>
      </c>
      <c r="V4450" s="78">
        <f>O4450+U4450</f>
        <v>0</v>
      </c>
      <c r="W4450" s="75"/>
      <c r="X4450" s="96" t="s">
        <v>1261</v>
      </c>
      <c r="Y4450" s="96">
        <v>1</v>
      </c>
    </row>
    <row r="4451" spans="6:25" s="71" customFormat="1" ht="12" outlineLevel="4" x14ac:dyDescent="0.2">
      <c r="F4451" s="207"/>
      <c r="G4451" s="208"/>
      <c r="H4451" s="19" t="s">
        <v>1053</v>
      </c>
      <c r="I4451" s="228"/>
      <c r="J4451" s="221"/>
      <c r="K4451" s="221"/>
      <c r="L4451" s="221"/>
      <c r="M4451" s="221"/>
      <c r="N4451" s="245"/>
      <c r="O4451" s="231"/>
      <c r="P4451" s="209"/>
      <c r="Q4451" s="210"/>
      <c r="R4451" s="209"/>
      <c r="S4451" s="210"/>
      <c r="T4451" s="211"/>
      <c r="U4451" s="211"/>
      <c r="V4451" s="211"/>
      <c r="W4451" s="212"/>
      <c r="X4451" s="212"/>
      <c r="Y4451" s="212"/>
    </row>
    <row r="4452" spans="6:25" s="71" customFormat="1" ht="6" customHeight="1" outlineLevel="4" x14ac:dyDescent="0.2">
      <c r="F4452" s="207"/>
      <c r="G4452" s="208"/>
      <c r="H4452" s="20"/>
      <c r="I4452" s="212"/>
      <c r="J4452" s="208"/>
      <c r="K4452" s="213"/>
      <c r="L4452" s="214"/>
      <c r="M4452" s="213"/>
      <c r="N4452" s="241"/>
      <c r="O4452" s="214"/>
      <c r="P4452" s="209"/>
      <c r="Q4452" s="210"/>
      <c r="R4452" s="209"/>
      <c r="S4452" s="210"/>
      <c r="T4452" s="211"/>
      <c r="U4452" s="211"/>
      <c r="V4452" s="211"/>
      <c r="W4452" s="212"/>
      <c r="X4452" s="212"/>
      <c r="Y4452" s="212"/>
    </row>
    <row r="4453" spans="6:25" s="81" customFormat="1" ht="11.25" outlineLevel="5" x14ac:dyDescent="0.2">
      <c r="F4453" s="82"/>
      <c r="G4453" s="83"/>
      <c r="H4453" s="21" t="str">
        <f>IF(AND(H4452&lt;&gt;"Výkaz výměr:",I4452=""),"Výkaz výměr:","")</f>
        <v>Výkaz výměr:</v>
      </c>
      <c r="I4453" s="84" t="s">
        <v>1120</v>
      </c>
      <c r="J4453" s="215"/>
      <c r="L4453" s="85"/>
      <c r="M4453" s="216">
        <v>64.800000000000011</v>
      </c>
      <c r="N4453" s="244"/>
      <c r="O4453" s="85"/>
      <c r="P4453" s="86"/>
      <c r="Q4453" s="85"/>
      <c r="R4453" s="85"/>
      <c r="S4453" s="85"/>
      <c r="T4453" s="87" t="s">
        <v>14</v>
      </c>
      <c r="U4453" s="85"/>
      <c r="V4453" s="85"/>
      <c r="W4453" s="88"/>
    </row>
    <row r="4454" spans="6:25" s="205" customFormat="1" ht="12" outlineLevel="4" x14ac:dyDescent="0.2">
      <c r="F4454" s="72">
        <v>505</v>
      </c>
      <c r="G4454" s="73" t="s">
        <v>13</v>
      </c>
      <c r="H4454" s="74" t="s">
        <v>234</v>
      </c>
      <c r="I4454" s="75" t="s">
        <v>1865</v>
      </c>
      <c r="J4454" s="73" t="s">
        <v>16</v>
      </c>
      <c r="K4454" s="76">
        <v>12.247200000000001</v>
      </c>
      <c r="L4454" s="77">
        <v>0</v>
      </c>
      <c r="M4454" s="206">
        <v>12.247200000000001</v>
      </c>
      <c r="N4454" s="232"/>
      <c r="O4454" s="77">
        <f>M4454*N4454</f>
        <v>0</v>
      </c>
      <c r="P4454" s="79"/>
      <c r="Q4454" s="80">
        <f>M4454*P4454</f>
        <v>0</v>
      </c>
      <c r="R4454" s="79"/>
      <c r="S4454" s="80">
        <f>M4454*R4454</f>
        <v>0</v>
      </c>
      <c r="T4454" s="78">
        <v>15</v>
      </c>
      <c r="U4454" s="78">
        <f>O4454*(T4454/100)</f>
        <v>0</v>
      </c>
      <c r="V4454" s="78">
        <f>O4454+U4454</f>
        <v>0</v>
      </c>
      <c r="W4454" s="75"/>
      <c r="X4454" s="96" t="s">
        <v>1261</v>
      </c>
      <c r="Y4454" s="96">
        <v>1</v>
      </c>
    </row>
    <row r="4455" spans="6:25" s="71" customFormat="1" ht="12" outlineLevel="4" x14ac:dyDescent="0.2">
      <c r="F4455" s="207"/>
      <c r="G4455" s="208"/>
      <c r="H4455" s="19" t="s">
        <v>1053</v>
      </c>
      <c r="I4455" s="228"/>
      <c r="J4455" s="221"/>
      <c r="K4455" s="221"/>
      <c r="L4455" s="221"/>
      <c r="M4455" s="221"/>
      <c r="N4455" s="245"/>
      <c r="O4455" s="231"/>
      <c r="P4455" s="209"/>
      <c r="Q4455" s="210"/>
      <c r="R4455" s="209"/>
      <c r="S4455" s="210"/>
      <c r="T4455" s="211"/>
      <c r="U4455" s="211"/>
      <c r="V4455" s="211"/>
      <c r="W4455" s="212"/>
      <c r="X4455" s="212"/>
      <c r="Y4455" s="212"/>
    </row>
    <row r="4456" spans="6:25" s="71" customFormat="1" ht="6" customHeight="1" outlineLevel="4" x14ac:dyDescent="0.2">
      <c r="F4456" s="207"/>
      <c r="G4456" s="208"/>
      <c r="H4456" s="20"/>
      <c r="I4456" s="212"/>
      <c r="J4456" s="208"/>
      <c r="K4456" s="213"/>
      <c r="L4456" s="214"/>
      <c r="M4456" s="213"/>
      <c r="N4456" s="241"/>
      <c r="O4456" s="214"/>
      <c r="P4456" s="209"/>
      <c r="Q4456" s="210"/>
      <c r="R4456" s="209"/>
      <c r="S4456" s="210"/>
      <c r="T4456" s="211"/>
      <c r="U4456" s="211"/>
      <c r="V4456" s="211"/>
      <c r="W4456" s="212"/>
      <c r="X4456" s="212"/>
      <c r="Y4456" s="212"/>
    </row>
    <row r="4457" spans="6:25" s="81" customFormat="1" ht="11.25" outlineLevel="5" x14ac:dyDescent="0.2">
      <c r="F4457" s="82"/>
      <c r="G4457" s="83"/>
      <c r="H4457" s="21" t="str">
        <f>IF(AND(H4456&lt;&gt;"Výkaz výměr:",I4456=""),"Výkaz výměr:","")</f>
        <v>Výkaz výměr:</v>
      </c>
      <c r="I4457" s="84" t="s">
        <v>1517</v>
      </c>
      <c r="J4457" s="215"/>
      <c r="L4457" s="85"/>
      <c r="M4457" s="216">
        <v>12.247200000000001</v>
      </c>
      <c r="N4457" s="244"/>
      <c r="O4457" s="85"/>
      <c r="P4457" s="86"/>
      <c r="Q4457" s="85"/>
      <c r="R4457" s="85"/>
      <c r="S4457" s="85"/>
      <c r="T4457" s="87" t="s">
        <v>14</v>
      </c>
      <c r="U4457" s="85"/>
      <c r="V4457" s="85"/>
      <c r="W4457" s="88"/>
    </row>
    <row r="4458" spans="6:25" s="205" customFormat="1" ht="12" outlineLevel="4" x14ac:dyDescent="0.2">
      <c r="F4458" s="72">
        <v>506</v>
      </c>
      <c r="G4458" s="73" t="s">
        <v>34</v>
      </c>
      <c r="H4458" s="74" t="s">
        <v>235</v>
      </c>
      <c r="I4458" s="75" t="s">
        <v>1937</v>
      </c>
      <c r="J4458" s="73" t="s">
        <v>39</v>
      </c>
      <c r="K4458" s="76">
        <v>72.5</v>
      </c>
      <c r="L4458" s="77">
        <v>0</v>
      </c>
      <c r="M4458" s="206">
        <v>72.5</v>
      </c>
      <c r="N4458" s="232"/>
      <c r="O4458" s="77">
        <f>M4458*N4458</f>
        <v>0</v>
      </c>
      <c r="P4458" s="79"/>
      <c r="Q4458" s="80">
        <f>M4458*P4458</f>
        <v>0</v>
      </c>
      <c r="R4458" s="79"/>
      <c r="S4458" s="80">
        <f>M4458*R4458</f>
        <v>0</v>
      </c>
      <c r="T4458" s="78">
        <v>15</v>
      </c>
      <c r="U4458" s="78">
        <f>O4458*(T4458/100)</f>
        <v>0</v>
      </c>
      <c r="V4458" s="78">
        <f>O4458+U4458</f>
        <v>0</v>
      </c>
      <c r="W4458" s="75"/>
      <c r="X4458" s="96" t="s">
        <v>1261</v>
      </c>
      <c r="Y4458" s="96">
        <v>1</v>
      </c>
    </row>
    <row r="4459" spans="6:25" s="71" customFormat="1" ht="12" outlineLevel="4" x14ac:dyDescent="0.2">
      <c r="F4459" s="207"/>
      <c r="G4459" s="208"/>
      <c r="H4459" s="19" t="s">
        <v>1053</v>
      </c>
      <c r="I4459" s="228"/>
      <c r="J4459" s="221"/>
      <c r="K4459" s="221"/>
      <c r="L4459" s="221"/>
      <c r="M4459" s="221"/>
      <c r="N4459" s="245"/>
      <c r="O4459" s="231"/>
      <c r="P4459" s="209"/>
      <c r="Q4459" s="210"/>
      <c r="R4459" s="209"/>
      <c r="S4459" s="210"/>
      <c r="T4459" s="211"/>
      <c r="U4459" s="211"/>
      <c r="V4459" s="211"/>
      <c r="W4459" s="212"/>
      <c r="X4459" s="212"/>
      <c r="Y4459" s="212"/>
    </row>
    <row r="4460" spans="6:25" s="71" customFormat="1" ht="6" customHeight="1" outlineLevel="4" x14ac:dyDescent="0.2">
      <c r="F4460" s="207"/>
      <c r="G4460" s="208"/>
      <c r="H4460" s="20"/>
      <c r="I4460" s="212"/>
      <c r="J4460" s="208"/>
      <c r="K4460" s="213"/>
      <c r="L4460" s="214"/>
      <c r="M4460" s="213"/>
      <c r="N4460" s="241"/>
      <c r="O4460" s="214"/>
      <c r="P4460" s="209"/>
      <c r="Q4460" s="210"/>
      <c r="R4460" s="209"/>
      <c r="S4460" s="210"/>
      <c r="T4460" s="211"/>
      <c r="U4460" s="211"/>
      <c r="V4460" s="211"/>
      <c r="W4460" s="212"/>
      <c r="X4460" s="212"/>
      <c r="Y4460" s="212"/>
    </row>
    <row r="4461" spans="6:25" s="205" customFormat="1" ht="12" outlineLevel="4" x14ac:dyDescent="0.2">
      <c r="F4461" s="72">
        <v>507</v>
      </c>
      <c r="G4461" s="73" t="s">
        <v>34</v>
      </c>
      <c r="H4461" s="74" t="s">
        <v>236</v>
      </c>
      <c r="I4461" s="75" t="s">
        <v>1203</v>
      </c>
      <c r="J4461" s="73" t="s">
        <v>39</v>
      </c>
      <c r="K4461" s="76">
        <v>12.960000000000003</v>
      </c>
      <c r="L4461" s="77">
        <v>0</v>
      </c>
      <c r="M4461" s="206">
        <v>12.960000000000003</v>
      </c>
      <c r="N4461" s="232"/>
      <c r="O4461" s="77">
        <f>M4461*N4461</f>
        <v>0</v>
      </c>
      <c r="P4461" s="79"/>
      <c r="Q4461" s="80">
        <f>M4461*P4461</f>
        <v>0</v>
      </c>
      <c r="R4461" s="79"/>
      <c r="S4461" s="80">
        <f>M4461*R4461</f>
        <v>0</v>
      </c>
      <c r="T4461" s="78">
        <v>15</v>
      </c>
      <c r="U4461" s="78">
        <f>O4461*(T4461/100)</f>
        <v>0</v>
      </c>
      <c r="V4461" s="78">
        <f>O4461+U4461</f>
        <v>0</v>
      </c>
      <c r="W4461" s="75"/>
      <c r="X4461" s="96" t="s">
        <v>1261</v>
      </c>
      <c r="Y4461" s="96">
        <v>1</v>
      </c>
    </row>
    <row r="4462" spans="6:25" s="71" customFormat="1" ht="12" outlineLevel="4" x14ac:dyDescent="0.2">
      <c r="F4462" s="207"/>
      <c r="G4462" s="208"/>
      <c r="H4462" s="19" t="s">
        <v>1053</v>
      </c>
      <c r="I4462" s="228"/>
      <c r="J4462" s="221"/>
      <c r="K4462" s="221"/>
      <c r="L4462" s="221"/>
      <c r="M4462" s="221"/>
      <c r="N4462" s="245"/>
      <c r="O4462" s="231"/>
      <c r="P4462" s="209"/>
      <c r="Q4462" s="210"/>
      <c r="R4462" s="209"/>
      <c r="S4462" s="210"/>
      <c r="T4462" s="211"/>
      <c r="U4462" s="211"/>
      <c r="V4462" s="211"/>
      <c r="W4462" s="212"/>
      <c r="X4462" s="212"/>
      <c r="Y4462" s="212"/>
    </row>
    <row r="4463" spans="6:25" s="71" customFormat="1" ht="6" customHeight="1" outlineLevel="4" x14ac:dyDescent="0.2">
      <c r="F4463" s="207"/>
      <c r="G4463" s="208"/>
      <c r="H4463" s="20"/>
      <c r="I4463" s="212"/>
      <c r="J4463" s="208"/>
      <c r="K4463" s="213"/>
      <c r="L4463" s="214"/>
      <c r="M4463" s="213"/>
      <c r="N4463" s="241"/>
      <c r="O4463" s="214"/>
      <c r="P4463" s="209"/>
      <c r="Q4463" s="210"/>
      <c r="R4463" s="209"/>
      <c r="S4463" s="210"/>
      <c r="T4463" s="211"/>
      <c r="U4463" s="211"/>
      <c r="V4463" s="211"/>
      <c r="W4463" s="212"/>
      <c r="X4463" s="212"/>
      <c r="Y4463" s="212"/>
    </row>
    <row r="4464" spans="6:25" s="81" customFormat="1" ht="11.25" outlineLevel="5" x14ac:dyDescent="0.2">
      <c r="F4464" s="82"/>
      <c r="G4464" s="83"/>
      <c r="H4464" s="21" t="str">
        <f>IF(AND(H4463&lt;&gt;"Výkaz výměr:",I4463=""),"Výkaz výměr:","")</f>
        <v>Výkaz výměr:</v>
      </c>
      <c r="I4464" s="84" t="s">
        <v>1312</v>
      </c>
      <c r="J4464" s="215"/>
      <c r="L4464" s="85"/>
      <c r="M4464" s="216">
        <v>12.960000000000003</v>
      </c>
      <c r="N4464" s="244"/>
      <c r="O4464" s="85"/>
      <c r="P4464" s="86"/>
      <c r="Q4464" s="85"/>
      <c r="R4464" s="85"/>
      <c r="S4464" s="85"/>
      <c r="T4464" s="87" t="s">
        <v>14</v>
      </c>
      <c r="U4464" s="85"/>
      <c r="V4464" s="85"/>
      <c r="W4464" s="88"/>
    </row>
    <row r="4465" spans="6:25" s="6" customFormat="1" ht="12.75" customHeight="1" outlineLevel="4" x14ac:dyDescent="0.2">
      <c r="F4465" s="7"/>
      <c r="G4465" s="8"/>
      <c r="H4465" s="8"/>
      <c r="I4465" s="217"/>
      <c r="J4465" s="218"/>
      <c r="K4465" s="219"/>
      <c r="L4465" s="220"/>
      <c r="M4465" s="219"/>
      <c r="N4465" s="242"/>
      <c r="O4465" s="11"/>
      <c r="P4465" s="12"/>
      <c r="Q4465" s="11"/>
      <c r="R4465" s="11"/>
      <c r="S4465" s="11"/>
      <c r="T4465" s="5" t="s">
        <v>14</v>
      </c>
      <c r="U4465" s="11"/>
      <c r="V4465" s="11"/>
      <c r="W4465" s="11"/>
    </row>
    <row r="4466" spans="6:25" s="60" customFormat="1" ht="16.5" customHeight="1" outlineLevel="3" x14ac:dyDescent="0.2">
      <c r="F4466" s="61"/>
      <c r="G4466" s="62"/>
      <c r="H4466" s="63"/>
      <c r="I4466" s="227" t="s">
        <v>3712</v>
      </c>
      <c r="J4466" s="62"/>
      <c r="K4466" s="64"/>
      <c r="L4466" s="65"/>
      <c r="M4466" s="64"/>
      <c r="N4466" s="239"/>
      <c r="O4466" s="65">
        <f>SUBTOTAL(9,O4467:O4494)</f>
        <v>0</v>
      </c>
      <c r="P4466" s="67"/>
      <c r="Q4466" s="68">
        <f>SUBTOTAL(9,Q4467:Q4494)</f>
        <v>14.691889099160001</v>
      </c>
      <c r="R4466" s="65"/>
      <c r="S4466" s="68">
        <f>SUBTOTAL(9,S4467:S4494)</f>
        <v>0</v>
      </c>
      <c r="T4466" s="69" t="s">
        <v>14</v>
      </c>
      <c r="U4466" s="66">
        <f>SUBTOTAL(9,U4467:U4494)</f>
        <v>0</v>
      </c>
      <c r="V4466" s="66">
        <f>SUBTOTAL(9,V4467:V4494)</f>
        <v>0</v>
      </c>
      <c r="W4466" s="70"/>
      <c r="Y4466" s="66">
        <f>SUBTOTAL(9,Y4467:Y4494)</f>
        <v>5</v>
      </c>
    </row>
    <row r="4467" spans="6:25" s="205" customFormat="1" ht="24" outlineLevel="4" x14ac:dyDescent="0.2">
      <c r="F4467" s="72">
        <v>508</v>
      </c>
      <c r="G4467" s="73" t="s">
        <v>34</v>
      </c>
      <c r="H4467" s="74" t="s">
        <v>536</v>
      </c>
      <c r="I4467" s="75" t="s">
        <v>2994</v>
      </c>
      <c r="J4467" s="73" t="s">
        <v>39</v>
      </c>
      <c r="K4467" s="76">
        <v>5.46</v>
      </c>
      <c r="L4467" s="77">
        <v>0</v>
      </c>
      <c r="M4467" s="206">
        <v>5.46</v>
      </c>
      <c r="N4467" s="232"/>
      <c r="O4467" s="77">
        <f>M4467*N4467</f>
        <v>0</v>
      </c>
      <c r="P4467" s="79">
        <v>2.45329</v>
      </c>
      <c r="Q4467" s="80">
        <f>M4467*P4467</f>
        <v>13.3949634</v>
      </c>
      <c r="R4467" s="79"/>
      <c r="S4467" s="80">
        <f>M4467*R4467</f>
        <v>0</v>
      </c>
      <c r="T4467" s="78">
        <v>15</v>
      </c>
      <c r="U4467" s="78">
        <f>O4467*(T4467/100)</f>
        <v>0</v>
      </c>
      <c r="V4467" s="78">
        <f>O4467+U4467</f>
        <v>0</v>
      </c>
      <c r="W4467" s="75"/>
      <c r="X4467" s="96" t="s">
        <v>1162</v>
      </c>
      <c r="Y4467" s="96">
        <v>1</v>
      </c>
    </row>
    <row r="4468" spans="6:25" s="71" customFormat="1" ht="33.75" outlineLevel="4" x14ac:dyDescent="0.2">
      <c r="F4468" s="207"/>
      <c r="G4468" s="208"/>
      <c r="H4468" s="19" t="s">
        <v>1053</v>
      </c>
      <c r="I4468" s="228" t="s">
        <v>3207</v>
      </c>
      <c r="J4468" s="221"/>
      <c r="K4468" s="221"/>
      <c r="L4468" s="221"/>
      <c r="M4468" s="221"/>
      <c r="N4468" s="245"/>
      <c r="O4468" s="231"/>
      <c r="P4468" s="209"/>
      <c r="Q4468" s="210"/>
      <c r="R4468" s="209"/>
      <c r="S4468" s="210"/>
      <c r="T4468" s="211"/>
      <c r="U4468" s="211"/>
      <c r="V4468" s="211"/>
      <c r="W4468" s="212"/>
      <c r="X4468" s="212"/>
      <c r="Y4468" s="212"/>
    </row>
    <row r="4469" spans="6:25" s="71" customFormat="1" ht="6" customHeight="1" outlineLevel="4" x14ac:dyDescent="0.2">
      <c r="F4469" s="207"/>
      <c r="G4469" s="208"/>
      <c r="H4469" s="20"/>
      <c r="I4469" s="212"/>
      <c r="J4469" s="208"/>
      <c r="K4469" s="213"/>
      <c r="L4469" s="214"/>
      <c r="M4469" s="213"/>
      <c r="N4469" s="241"/>
      <c r="O4469" s="214"/>
      <c r="P4469" s="209"/>
      <c r="Q4469" s="210"/>
      <c r="R4469" s="209"/>
      <c r="S4469" s="210"/>
      <c r="T4469" s="211"/>
      <c r="U4469" s="211"/>
      <c r="V4469" s="211"/>
      <c r="W4469" s="212"/>
      <c r="X4469" s="212"/>
      <c r="Y4469" s="212"/>
    </row>
    <row r="4470" spans="6:25" s="81" customFormat="1" ht="11.25" outlineLevel="5" x14ac:dyDescent="0.2">
      <c r="F4470" s="82"/>
      <c r="G4470" s="83"/>
      <c r="H4470" s="21" t="str">
        <f>IF(AND(H4469&lt;&gt;"Výkaz výměr:",I4469=""),"Výkaz výměr:","")</f>
        <v>Výkaz výměr:</v>
      </c>
      <c r="I4470" s="84" t="s">
        <v>2667</v>
      </c>
      <c r="J4470" s="215"/>
      <c r="L4470" s="85"/>
      <c r="M4470" s="216">
        <v>0</v>
      </c>
      <c r="N4470" s="244"/>
      <c r="O4470" s="85"/>
      <c r="P4470" s="86"/>
      <c r="Q4470" s="85"/>
      <c r="R4470" s="85"/>
      <c r="S4470" s="85"/>
      <c r="T4470" s="87" t="s">
        <v>14</v>
      </c>
      <c r="U4470" s="85"/>
      <c r="V4470" s="85"/>
      <c r="W4470" s="88"/>
    </row>
    <row r="4471" spans="6:25" s="81" customFormat="1" ht="11.25" outlineLevel="5" x14ac:dyDescent="0.2">
      <c r="F4471" s="82"/>
      <c r="G4471" s="83"/>
      <c r="H4471" s="21" t="str">
        <f>IF(AND(H4470&lt;&gt;"Výkaz výměr:",I4470=""),"Výkaz výměr:","")</f>
        <v/>
      </c>
      <c r="I4471" s="84" t="s">
        <v>2073</v>
      </c>
      <c r="J4471" s="215"/>
      <c r="L4471" s="85"/>
      <c r="M4471" s="216">
        <v>5.46</v>
      </c>
      <c r="N4471" s="244"/>
      <c r="O4471" s="85"/>
      <c r="P4471" s="86"/>
      <c r="Q4471" s="85"/>
      <c r="R4471" s="85"/>
      <c r="S4471" s="85"/>
      <c r="T4471" s="87" t="s">
        <v>14</v>
      </c>
      <c r="U4471" s="85"/>
      <c r="V4471" s="85"/>
      <c r="W4471" s="88"/>
    </row>
    <row r="4472" spans="6:25" s="205" customFormat="1" ht="12" outlineLevel="4" x14ac:dyDescent="0.2">
      <c r="F4472" s="72">
        <v>509</v>
      </c>
      <c r="G4472" s="73" t="s">
        <v>34</v>
      </c>
      <c r="H4472" s="74" t="s">
        <v>537</v>
      </c>
      <c r="I4472" s="75" t="s">
        <v>2765</v>
      </c>
      <c r="J4472" s="73" t="s">
        <v>38</v>
      </c>
      <c r="K4472" s="76">
        <v>36.4</v>
      </c>
      <c r="L4472" s="77">
        <v>0</v>
      </c>
      <c r="M4472" s="206">
        <v>36.4</v>
      </c>
      <c r="N4472" s="232"/>
      <c r="O4472" s="77">
        <f>M4472*N4472</f>
        <v>0</v>
      </c>
      <c r="P4472" s="79">
        <v>2.5100000000000001E-3</v>
      </c>
      <c r="Q4472" s="80">
        <f>M4472*P4472</f>
        <v>9.1364000000000001E-2</v>
      </c>
      <c r="R4472" s="79"/>
      <c r="S4472" s="80">
        <f>M4472*R4472</f>
        <v>0</v>
      </c>
      <c r="T4472" s="78">
        <v>15</v>
      </c>
      <c r="U4472" s="78">
        <f>O4472*(T4472/100)</f>
        <v>0</v>
      </c>
      <c r="V4472" s="78">
        <f>O4472+U4472</f>
        <v>0</v>
      </c>
      <c r="W4472" s="75"/>
      <c r="X4472" s="96" t="s">
        <v>1162</v>
      </c>
      <c r="Y4472" s="96">
        <v>1</v>
      </c>
    </row>
    <row r="4473" spans="6:25" s="71" customFormat="1" ht="33.75" outlineLevel="4" x14ac:dyDescent="0.2">
      <c r="F4473" s="207"/>
      <c r="G4473" s="208"/>
      <c r="H4473" s="19" t="s">
        <v>1053</v>
      </c>
      <c r="I4473" s="228" t="s">
        <v>3052</v>
      </c>
      <c r="J4473" s="221"/>
      <c r="K4473" s="221"/>
      <c r="L4473" s="221"/>
      <c r="M4473" s="221"/>
      <c r="N4473" s="245"/>
      <c r="O4473" s="231"/>
      <c r="P4473" s="209"/>
      <c r="Q4473" s="210"/>
      <c r="R4473" s="209"/>
      <c r="S4473" s="210"/>
      <c r="T4473" s="211"/>
      <c r="U4473" s="211"/>
      <c r="V4473" s="211"/>
      <c r="W4473" s="212"/>
      <c r="X4473" s="212"/>
      <c r="Y4473" s="212"/>
    </row>
    <row r="4474" spans="6:25" s="71" customFormat="1" ht="6" customHeight="1" outlineLevel="4" x14ac:dyDescent="0.2">
      <c r="F4474" s="207"/>
      <c r="G4474" s="208"/>
      <c r="H4474" s="20"/>
      <c r="I4474" s="212"/>
      <c r="J4474" s="208"/>
      <c r="K4474" s="213"/>
      <c r="L4474" s="214"/>
      <c r="M4474" s="213"/>
      <c r="N4474" s="241"/>
      <c r="O4474" s="214"/>
      <c r="P4474" s="209"/>
      <c r="Q4474" s="210"/>
      <c r="R4474" s="209"/>
      <c r="S4474" s="210"/>
      <c r="T4474" s="211"/>
      <c r="U4474" s="211"/>
      <c r="V4474" s="211"/>
      <c r="W4474" s="212"/>
      <c r="X4474" s="212"/>
      <c r="Y4474" s="212"/>
    </row>
    <row r="4475" spans="6:25" s="81" customFormat="1" ht="11.25" outlineLevel="5" x14ac:dyDescent="0.2">
      <c r="F4475" s="82"/>
      <c r="G4475" s="83"/>
      <c r="H4475" s="21" t="str">
        <f>IF(AND(H4474&lt;&gt;"Výkaz výměr:",I4474=""),"Výkaz výměr:","")</f>
        <v>Výkaz výměr:</v>
      </c>
      <c r="I4475" s="84" t="s">
        <v>2667</v>
      </c>
      <c r="J4475" s="215"/>
      <c r="L4475" s="85"/>
      <c r="M4475" s="216">
        <v>0</v>
      </c>
      <c r="N4475" s="244"/>
      <c r="O4475" s="85"/>
      <c r="P4475" s="86"/>
      <c r="Q4475" s="85"/>
      <c r="R4475" s="85"/>
      <c r="S4475" s="85"/>
      <c r="T4475" s="87" t="s">
        <v>14</v>
      </c>
      <c r="U4475" s="85"/>
      <c r="V4475" s="85"/>
      <c r="W4475" s="88"/>
    </row>
    <row r="4476" spans="6:25" s="81" customFormat="1" ht="11.25" outlineLevel="5" x14ac:dyDescent="0.2">
      <c r="F4476" s="82"/>
      <c r="G4476" s="83"/>
      <c r="H4476" s="21" t="str">
        <f>IF(AND(H4475&lt;&gt;"Výkaz výměr:",I4475=""),"Výkaz výměr:","")</f>
        <v/>
      </c>
      <c r="I4476" s="84" t="s">
        <v>2400</v>
      </c>
      <c r="J4476" s="215"/>
      <c r="L4476" s="85"/>
      <c r="M4476" s="216">
        <v>36.4</v>
      </c>
      <c r="N4476" s="244"/>
      <c r="O4476" s="85"/>
      <c r="P4476" s="86"/>
      <c r="Q4476" s="85"/>
      <c r="R4476" s="85"/>
      <c r="S4476" s="85"/>
      <c r="T4476" s="87" t="s">
        <v>14</v>
      </c>
      <c r="U4476" s="85"/>
      <c r="V4476" s="85"/>
      <c r="W4476" s="88"/>
    </row>
    <row r="4477" spans="6:25" s="205" customFormat="1" ht="12" outlineLevel="4" x14ac:dyDescent="0.2">
      <c r="F4477" s="72">
        <v>510</v>
      </c>
      <c r="G4477" s="73" t="s">
        <v>34</v>
      </c>
      <c r="H4477" s="74" t="s">
        <v>538</v>
      </c>
      <c r="I4477" s="75" t="s">
        <v>2826</v>
      </c>
      <c r="J4477" s="73" t="s">
        <v>38</v>
      </c>
      <c r="K4477" s="76">
        <v>36.4</v>
      </c>
      <c r="L4477" s="77">
        <v>0</v>
      </c>
      <c r="M4477" s="206">
        <v>36.4</v>
      </c>
      <c r="N4477" s="232"/>
      <c r="O4477" s="77">
        <f>M4477*N4477</f>
        <v>0</v>
      </c>
      <c r="P4477" s="79"/>
      <c r="Q4477" s="80">
        <f>M4477*P4477</f>
        <v>0</v>
      </c>
      <c r="R4477" s="79"/>
      <c r="S4477" s="80">
        <f>M4477*R4477</f>
        <v>0</v>
      </c>
      <c r="T4477" s="78">
        <v>15</v>
      </c>
      <c r="U4477" s="78">
        <f>O4477*(T4477/100)</f>
        <v>0</v>
      </c>
      <c r="V4477" s="78">
        <f>O4477+U4477</f>
        <v>0</v>
      </c>
      <c r="W4477" s="75"/>
      <c r="X4477" s="96" t="s">
        <v>1162</v>
      </c>
      <c r="Y4477" s="96">
        <v>1</v>
      </c>
    </row>
    <row r="4478" spans="6:25" s="71" customFormat="1" ht="33.75" outlineLevel="4" x14ac:dyDescent="0.2">
      <c r="F4478" s="207"/>
      <c r="G4478" s="208"/>
      <c r="H4478" s="19" t="s">
        <v>1053</v>
      </c>
      <c r="I4478" s="228" t="s">
        <v>3089</v>
      </c>
      <c r="J4478" s="221"/>
      <c r="K4478" s="221"/>
      <c r="L4478" s="221"/>
      <c r="M4478" s="221"/>
      <c r="N4478" s="245"/>
      <c r="O4478" s="231"/>
      <c r="P4478" s="209"/>
      <c r="Q4478" s="210"/>
      <c r="R4478" s="209"/>
      <c r="S4478" s="210"/>
      <c r="T4478" s="211"/>
      <c r="U4478" s="211"/>
      <c r="V4478" s="211"/>
      <c r="W4478" s="212"/>
      <c r="X4478" s="212"/>
      <c r="Y4478" s="212"/>
    </row>
    <row r="4479" spans="6:25" s="71" customFormat="1" ht="6" customHeight="1" outlineLevel="4" x14ac:dyDescent="0.2">
      <c r="F4479" s="207"/>
      <c r="G4479" s="208"/>
      <c r="H4479" s="20"/>
      <c r="I4479" s="212"/>
      <c r="J4479" s="208"/>
      <c r="K4479" s="213"/>
      <c r="L4479" s="214"/>
      <c r="M4479" s="213"/>
      <c r="N4479" s="241"/>
      <c r="O4479" s="214"/>
      <c r="P4479" s="209"/>
      <c r="Q4479" s="210"/>
      <c r="R4479" s="209"/>
      <c r="S4479" s="210"/>
      <c r="T4479" s="211"/>
      <c r="U4479" s="211"/>
      <c r="V4479" s="211"/>
      <c r="W4479" s="212"/>
      <c r="X4479" s="212"/>
      <c r="Y4479" s="212"/>
    </row>
    <row r="4480" spans="6:25" s="81" customFormat="1" ht="11.25" outlineLevel="5" x14ac:dyDescent="0.2">
      <c r="F4480" s="82"/>
      <c r="G4480" s="83"/>
      <c r="H4480" s="21" t="str">
        <f>IF(AND(H4479&lt;&gt;"Výkaz výměr:",I4479=""),"Výkaz výměr:","")</f>
        <v>Výkaz výměr:</v>
      </c>
      <c r="I4480" s="84" t="s">
        <v>2989</v>
      </c>
      <c r="J4480" s="215"/>
      <c r="L4480" s="85"/>
      <c r="M4480" s="216">
        <v>0</v>
      </c>
      <c r="N4480" s="244"/>
      <c r="O4480" s="85"/>
      <c r="P4480" s="86"/>
      <c r="Q4480" s="85"/>
      <c r="R4480" s="85"/>
      <c r="S4480" s="85"/>
      <c r="T4480" s="87" t="s">
        <v>14</v>
      </c>
      <c r="U4480" s="85"/>
      <c r="V4480" s="85"/>
      <c r="W4480" s="88"/>
    </row>
    <row r="4481" spans="6:25" s="81" customFormat="1" ht="11.25" outlineLevel="5" x14ac:dyDescent="0.2">
      <c r="F4481" s="82"/>
      <c r="G4481" s="83"/>
      <c r="H4481" s="21" t="str">
        <f>IF(AND(H4480&lt;&gt;"Výkaz výměr:",I4480=""),"Výkaz výměr:","")</f>
        <v/>
      </c>
      <c r="I4481" s="84" t="s">
        <v>138</v>
      </c>
      <c r="J4481" s="215"/>
      <c r="L4481" s="85"/>
      <c r="M4481" s="216">
        <v>36.4</v>
      </c>
      <c r="N4481" s="244"/>
      <c r="O4481" s="85"/>
      <c r="P4481" s="86"/>
      <c r="Q4481" s="85"/>
      <c r="R4481" s="85"/>
      <c r="S4481" s="85"/>
      <c r="T4481" s="87" t="s">
        <v>14</v>
      </c>
      <c r="U4481" s="85"/>
      <c r="V4481" s="85"/>
      <c r="W4481" s="88"/>
    </row>
    <row r="4482" spans="6:25" s="205" customFormat="1" ht="12" outlineLevel="4" x14ac:dyDescent="0.2">
      <c r="F4482" s="72">
        <v>511</v>
      </c>
      <c r="G4482" s="73" t="s">
        <v>34</v>
      </c>
      <c r="H4482" s="74" t="s">
        <v>539</v>
      </c>
      <c r="I4482" s="75" t="s">
        <v>2903</v>
      </c>
      <c r="J4482" s="73" t="s">
        <v>16</v>
      </c>
      <c r="K4482" s="76">
        <v>0.98280000000000001</v>
      </c>
      <c r="L4482" s="77">
        <v>0</v>
      </c>
      <c r="M4482" s="206">
        <v>0.98280000000000001</v>
      </c>
      <c r="N4482" s="232"/>
      <c r="O4482" s="77">
        <f>M4482*N4482</f>
        <v>0</v>
      </c>
      <c r="P4482" s="79">
        <v>1.0538799999999999</v>
      </c>
      <c r="Q4482" s="80">
        <f>M4482*P4482</f>
        <v>1.035753264</v>
      </c>
      <c r="R4482" s="79"/>
      <c r="S4482" s="80">
        <f>M4482*R4482</f>
        <v>0</v>
      </c>
      <c r="T4482" s="78">
        <v>15</v>
      </c>
      <c r="U4482" s="78">
        <f>O4482*(T4482/100)</f>
        <v>0</v>
      </c>
      <c r="V4482" s="78">
        <f>O4482+U4482</f>
        <v>0</v>
      </c>
      <c r="W4482" s="75"/>
      <c r="X4482" s="96" t="s">
        <v>1162</v>
      </c>
      <c r="Y4482" s="96">
        <v>1</v>
      </c>
    </row>
    <row r="4483" spans="6:25" s="71" customFormat="1" ht="33.75" outlineLevel="4" x14ac:dyDescent="0.2">
      <c r="F4483" s="207"/>
      <c r="G4483" s="208"/>
      <c r="H4483" s="19" t="s">
        <v>1053</v>
      </c>
      <c r="I4483" s="228" t="s">
        <v>3145</v>
      </c>
      <c r="J4483" s="221"/>
      <c r="K4483" s="221"/>
      <c r="L4483" s="221"/>
      <c r="M4483" s="221"/>
      <c r="N4483" s="245"/>
      <c r="O4483" s="231"/>
      <c r="P4483" s="209"/>
      <c r="Q4483" s="210"/>
      <c r="R4483" s="209"/>
      <c r="S4483" s="210"/>
      <c r="T4483" s="211"/>
      <c r="U4483" s="211"/>
      <c r="V4483" s="211"/>
      <c r="W4483" s="212"/>
      <c r="X4483" s="212"/>
      <c r="Y4483" s="212"/>
    </row>
    <row r="4484" spans="6:25" s="71" customFormat="1" ht="6" customHeight="1" outlineLevel="4" x14ac:dyDescent="0.2">
      <c r="F4484" s="207"/>
      <c r="G4484" s="208"/>
      <c r="H4484" s="20"/>
      <c r="I4484" s="212"/>
      <c r="J4484" s="208"/>
      <c r="K4484" s="213"/>
      <c r="L4484" s="214"/>
      <c r="M4484" s="213"/>
      <c r="N4484" s="241"/>
      <c r="O4484" s="214"/>
      <c r="P4484" s="209"/>
      <c r="Q4484" s="210"/>
      <c r="R4484" s="209"/>
      <c r="S4484" s="210"/>
      <c r="T4484" s="211"/>
      <c r="U4484" s="211"/>
      <c r="V4484" s="211"/>
      <c r="W4484" s="212"/>
      <c r="X4484" s="212"/>
      <c r="Y4484" s="212"/>
    </row>
    <row r="4485" spans="6:25" s="81" customFormat="1" ht="11.25" outlineLevel="5" x14ac:dyDescent="0.2">
      <c r="F4485" s="82"/>
      <c r="G4485" s="83"/>
      <c r="H4485" s="21" t="str">
        <f>IF(AND(H4484&lt;&gt;"Výkaz výměr:",I4484=""),"Výkaz výměr:","")</f>
        <v>Výkaz výměr:</v>
      </c>
      <c r="I4485" s="84" t="s">
        <v>2664</v>
      </c>
      <c r="J4485" s="215"/>
      <c r="L4485" s="85"/>
      <c r="M4485" s="216">
        <v>0</v>
      </c>
      <c r="N4485" s="244"/>
      <c r="O4485" s="85"/>
      <c r="P4485" s="86"/>
      <c r="Q4485" s="85"/>
      <c r="R4485" s="85"/>
      <c r="S4485" s="85"/>
      <c r="T4485" s="87" t="s">
        <v>14</v>
      </c>
      <c r="U4485" s="85"/>
      <c r="V4485" s="85"/>
      <c r="W4485" s="88"/>
    </row>
    <row r="4486" spans="6:25" s="81" customFormat="1" ht="11.25" outlineLevel="5" x14ac:dyDescent="0.2">
      <c r="F4486" s="82"/>
      <c r="G4486" s="83"/>
      <c r="H4486" s="21" t="str">
        <f>IF(AND(H4485&lt;&gt;"Výkaz výměr:",I4485=""),"Výkaz výměr:","")</f>
        <v/>
      </c>
      <c r="I4486" s="84" t="s">
        <v>1026</v>
      </c>
      <c r="J4486" s="215"/>
      <c r="L4486" s="85"/>
      <c r="M4486" s="216">
        <v>0.98280000000000001</v>
      </c>
      <c r="N4486" s="244"/>
      <c r="O4486" s="85"/>
      <c r="P4486" s="86"/>
      <c r="Q4486" s="85"/>
      <c r="R4486" s="85"/>
      <c r="S4486" s="85"/>
      <c r="T4486" s="87" t="s">
        <v>14</v>
      </c>
      <c r="U4486" s="85"/>
      <c r="V4486" s="85"/>
      <c r="W4486" s="88"/>
    </row>
    <row r="4487" spans="6:25" s="205" customFormat="1" ht="12" outlineLevel="4" x14ac:dyDescent="0.2">
      <c r="F4487" s="72">
        <v>512</v>
      </c>
      <c r="G4487" s="73" t="s">
        <v>34</v>
      </c>
      <c r="H4487" s="74" t="s">
        <v>540</v>
      </c>
      <c r="I4487" s="75" t="s">
        <v>2605</v>
      </c>
      <c r="J4487" s="73" t="s">
        <v>16</v>
      </c>
      <c r="K4487" s="76">
        <v>0.15779399999999999</v>
      </c>
      <c r="L4487" s="77">
        <v>0</v>
      </c>
      <c r="M4487" s="206">
        <v>0.15779399999999999</v>
      </c>
      <c r="N4487" s="232"/>
      <c r="O4487" s="77">
        <f>M4487*N4487</f>
        <v>0</v>
      </c>
      <c r="P4487" s="79">
        <v>1.0761400000000001</v>
      </c>
      <c r="Q4487" s="80">
        <f>M4487*P4487</f>
        <v>0.16980843515999999</v>
      </c>
      <c r="R4487" s="79"/>
      <c r="S4487" s="80">
        <f>M4487*R4487</f>
        <v>0</v>
      </c>
      <c r="T4487" s="78">
        <v>15</v>
      </c>
      <c r="U4487" s="78">
        <f>O4487*(T4487/100)</f>
        <v>0</v>
      </c>
      <c r="V4487" s="78">
        <f>O4487+U4487</f>
        <v>0</v>
      </c>
      <c r="W4487" s="75"/>
      <c r="X4487" s="96" t="s">
        <v>1162</v>
      </c>
      <c r="Y4487" s="96">
        <v>1</v>
      </c>
    </row>
    <row r="4488" spans="6:25" s="71" customFormat="1" ht="33.75" outlineLevel="4" x14ac:dyDescent="0.2">
      <c r="F4488" s="207"/>
      <c r="G4488" s="208"/>
      <c r="H4488" s="19" t="s">
        <v>1053</v>
      </c>
      <c r="I4488" s="228" t="s">
        <v>2714</v>
      </c>
      <c r="J4488" s="221"/>
      <c r="K4488" s="221"/>
      <c r="L4488" s="221"/>
      <c r="M4488" s="221"/>
      <c r="N4488" s="245"/>
      <c r="O4488" s="231"/>
      <c r="P4488" s="209"/>
      <c r="Q4488" s="210"/>
      <c r="R4488" s="209"/>
      <c r="S4488" s="210"/>
      <c r="T4488" s="211"/>
      <c r="U4488" s="211"/>
      <c r="V4488" s="211"/>
      <c r="W4488" s="212"/>
      <c r="X4488" s="212"/>
      <c r="Y4488" s="212"/>
    </row>
    <row r="4489" spans="6:25" s="71" customFormat="1" ht="6" customHeight="1" outlineLevel="4" x14ac:dyDescent="0.2">
      <c r="F4489" s="207"/>
      <c r="G4489" s="208"/>
      <c r="H4489" s="20"/>
      <c r="I4489" s="212"/>
      <c r="J4489" s="208"/>
      <c r="K4489" s="213"/>
      <c r="L4489" s="214"/>
      <c r="M4489" s="213"/>
      <c r="N4489" s="241"/>
      <c r="O4489" s="214"/>
      <c r="P4489" s="209"/>
      <c r="Q4489" s="210"/>
      <c r="R4489" s="209"/>
      <c r="S4489" s="210"/>
      <c r="T4489" s="211"/>
      <c r="U4489" s="211"/>
      <c r="V4489" s="211"/>
      <c r="W4489" s="212"/>
      <c r="X4489" s="212"/>
      <c r="Y4489" s="212"/>
    </row>
    <row r="4490" spans="6:25" s="81" customFormat="1" ht="11.25" outlineLevel="5" x14ac:dyDescent="0.2">
      <c r="F4490" s="82"/>
      <c r="G4490" s="83"/>
      <c r="H4490" s="21" t="str">
        <f>IF(AND(H4489&lt;&gt;"Výkaz výměr:",I4489=""),"Výkaz výměr:","")</f>
        <v>Výkaz výměr:</v>
      </c>
      <c r="I4490" s="84" t="s">
        <v>2667</v>
      </c>
      <c r="J4490" s="215"/>
      <c r="L4490" s="85"/>
      <c r="M4490" s="216">
        <v>0</v>
      </c>
      <c r="N4490" s="244"/>
      <c r="O4490" s="85"/>
      <c r="P4490" s="86"/>
      <c r="Q4490" s="85"/>
      <c r="R4490" s="85"/>
      <c r="S4490" s="85"/>
      <c r="T4490" s="87" t="s">
        <v>14</v>
      </c>
      <c r="U4490" s="85"/>
      <c r="V4490" s="85"/>
      <c r="W4490" s="88"/>
    </row>
    <row r="4491" spans="6:25" s="81" customFormat="1" ht="11.25" outlineLevel="5" x14ac:dyDescent="0.2">
      <c r="F4491" s="82"/>
      <c r="G4491" s="83"/>
      <c r="H4491" s="21" t="str">
        <f>IF(AND(H4490&lt;&gt;"Výkaz výměr:",I4490=""),"Výkaz výměr:","")</f>
        <v/>
      </c>
      <c r="I4491" s="84" t="s">
        <v>2727</v>
      </c>
      <c r="J4491" s="215"/>
      <c r="L4491" s="85"/>
      <c r="M4491" s="216">
        <v>0</v>
      </c>
      <c r="N4491" s="244"/>
      <c r="O4491" s="85"/>
      <c r="P4491" s="86"/>
      <c r="Q4491" s="85"/>
      <c r="R4491" s="85"/>
      <c r="S4491" s="85"/>
      <c r="T4491" s="87" t="s">
        <v>14</v>
      </c>
      <c r="U4491" s="85"/>
      <c r="V4491" s="85"/>
      <c r="W4491" s="88"/>
    </row>
    <row r="4492" spans="6:25" s="81" customFormat="1" ht="11.25" outlineLevel="5" x14ac:dyDescent="0.2">
      <c r="F4492" s="82"/>
      <c r="G4492" s="83"/>
      <c r="H4492" s="21" t="str">
        <f>IF(AND(H4491&lt;&gt;"Výkaz výměr:",I4491=""),"Výkaz výměr:","")</f>
        <v/>
      </c>
      <c r="I4492" s="84" t="s">
        <v>1322</v>
      </c>
      <c r="J4492" s="215"/>
      <c r="L4492" s="85"/>
      <c r="M4492" s="216">
        <v>0</v>
      </c>
      <c r="N4492" s="244"/>
      <c r="O4492" s="85"/>
      <c r="P4492" s="86"/>
      <c r="Q4492" s="85"/>
      <c r="R4492" s="85"/>
      <c r="S4492" s="85"/>
      <c r="T4492" s="87" t="s">
        <v>14</v>
      </c>
      <c r="U4492" s="85"/>
      <c r="V4492" s="85"/>
      <c r="W4492" s="88"/>
    </row>
    <row r="4493" spans="6:25" s="81" customFormat="1" ht="11.25" outlineLevel="5" x14ac:dyDescent="0.2">
      <c r="F4493" s="82"/>
      <c r="G4493" s="83"/>
      <c r="H4493" s="21" t="str">
        <f>IF(AND(H4492&lt;&gt;"Výkaz výměr:",I4492=""),"Výkaz výměr:","")</f>
        <v/>
      </c>
      <c r="I4493" s="84" t="s">
        <v>2517</v>
      </c>
      <c r="J4493" s="215"/>
      <c r="L4493" s="85"/>
      <c r="M4493" s="216">
        <v>0.15779399999999999</v>
      </c>
      <c r="N4493" s="244"/>
      <c r="O4493" s="85"/>
      <c r="P4493" s="86"/>
      <c r="Q4493" s="85"/>
      <c r="R4493" s="85"/>
      <c r="S4493" s="85"/>
      <c r="T4493" s="87" t="s">
        <v>14</v>
      </c>
      <c r="U4493" s="85"/>
      <c r="V4493" s="85"/>
      <c r="W4493" s="88"/>
    </row>
    <row r="4494" spans="6:25" s="6" customFormat="1" ht="12.75" customHeight="1" outlineLevel="4" x14ac:dyDescent="0.2">
      <c r="F4494" s="7"/>
      <c r="G4494" s="8"/>
      <c r="H4494" s="8"/>
      <c r="I4494" s="217"/>
      <c r="J4494" s="218"/>
      <c r="K4494" s="219"/>
      <c r="L4494" s="220"/>
      <c r="M4494" s="219"/>
      <c r="N4494" s="242"/>
      <c r="O4494" s="11"/>
      <c r="P4494" s="12"/>
      <c r="Q4494" s="11"/>
      <c r="R4494" s="11"/>
      <c r="S4494" s="11"/>
      <c r="T4494" s="5" t="s">
        <v>14</v>
      </c>
      <c r="U4494" s="11"/>
      <c r="V4494" s="11"/>
      <c r="W4494" s="11"/>
    </row>
    <row r="4495" spans="6:25" s="60" customFormat="1" ht="16.5" customHeight="1" outlineLevel="3" x14ac:dyDescent="0.2">
      <c r="F4495" s="61"/>
      <c r="G4495" s="62"/>
      <c r="H4495" s="63"/>
      <c r="I4495" s="227" t="s">
        <v>3678</v>
      </c>
      <c r="J4495" s="62"/>
      <c r="K4495" s="64"/>
      <c r="L4495" s="65"/>
      <c r="M4495" s="64"/>
      <c r="N4495" s="239"/>
      <c r="O4495" s="65">
        <f>SUBTOTAL(9,O4496:O4514)</f>
        <v>0</v>
      </c>
      <c r="P4495" s="67"/>
      <c r="Q4495" s="68">
        <f>SUBTOTAL(9,Q4496:Q4514)</f>
        <v>0.79180297933333355</v>
      </c>
      <c r="R4495" s="65"/>
      <c r="S4495" s="68">
        <f>SUBTOTAL(9,S4496:S4514)</f>
        <v>0.51337440000000012</v>
      </c>
      <c r="T4495" s="69" t="s">
        <v>14</v>
      </c>
      <c r="U4495" s="66">
        <f>SUBTOTAL(9,U4496:U4514)</f>
        <v>0</v>
      </c>
      <c r="V4495" s="66">
        <f>SUBTOTAL(9,V4496:V4514)</f>
        <v>0</v>
      </c>
      <c r="W4495" s="70"/>
      <c r="Y4495" s="66">
        <f>SUBTOTAL(9,Y4496:Y4514)</f>
        <v>2</v>
      </c>
    </row>
    <row r="4496" spans="6:25" s="205" customFormat="1" ht="24" outlineLevel="4" x14ac:dyDescent="0.2">
      <c r="F4496" s="72">
        <v>513</v>
      </c>
      <c r="G4496" s="73" t="s">
        <v>34</v>
      </c>
      <c r="H4496" s="74" t="s">
        <v>858</v>
      </c>
      <c r="I4496" s="75" t="s">
        <v>3180</v>
      </c>
      <c r="J4496" s="73" t="s">
        <v>116</v>
      </c>
      <c r="K4496" s="76">
        <v>152.00033333333334</v>
      </c>
      <c r="L4496" s="77">
        <v>0</v>
      </c>
      <c r="M4496" s="206">
        <v>152.00033333333334</v>
      </c>
      <c r="N4496" s="232"/>
      <c r="O4496" s="77">
        <f>M4496*N4496</f>
        <v>0</v>
      </c>
      <c r="P4496" s="79">
        <v>9.7000000000000005E-4</v>
      </c>
      <c r="Q4496" s="80">
        <f>M4496*P4496</f>
        <v>0.14744032333333335</v>
      </c>
      <c r="R4496" s="79"/>
      <c r="S4496" s="80">
        <f>M4496*R4496</f>
        <v>0</v>
      </c>
      <c r="T4496" s="78">
        <v>15</v>
      </c>
      <c r="U4496" s="78">
        <f>O4496*(T4496/100)</f>
        <v>0</v>
      </c>
      <c r="V4496" s="78">
        <f>O4496+U4496</f>
        <v>0</v>
      </c>
      <c r="W4496" s="75"/>
      <c r="X4496" s="96" t="s">
        <v>1162</v>
      </c>
      <c r="Y4496" s="96">
        <v>1</v>
      </c>
    </row>
    <row r="4497" spans="6:25" s="71" customFormat="1" ht="56.25" outlineLevel="4" x14ac:dyDescent="0.2">
      <c r="F4497" s="207"/>
      <c r="G4497" s="208"/>
      <c r="H4497" s="19" t="s">
        <v>1053</v>
      </c>
      <c r="I4497" s="228" t="s">
        <v>3483</v>
      </c>
      <c r="J4497" s="221"/>
      <c r="K4497" s="221"/>
      <c r="L4497" s="221"/>
      <c r="M4497" s="221"/>
      <c r="N4497" s="245"/>
      <c r="O4497" s="231"/>
      <c r="P4497" s="209"/>
      <c r="Q4497" s="210"/>
      <c r="R4497" s="209"/>
      <c r="S4497" s="210"/>
      <c r="T4497" s="211"/>
      <c r="U4497" s="211"/>
      <c r="V4497" s="211"/>
      <c r="W4497" s="212"/>
      <c r="X4497" s="212"/>
      <c r="Y4497" s="212"/>
    </row>
    <row r="4498" spans="6:25" s="71" customFormat="1" ht="6" customHeight="1" outlineLevel="4" x14ac:dyDescent="0.2">
      <c r="F4498" s="207"/>
      <c r="G4498" s="208"/>
      <c r="H4498" s="20"/>
      <c r="I4498" s="212"/>
      <c r="J4498" s="208"/>
      <c r="K4498" s="213"/>
      <c r="L4498" s="214"/>
      <c r="M4498" s="213"/>
      <c r="N4498" s="241"/>
      <c r="O4498" s="214"/>
      <c r="P4498" s="209"/>
      <c r="Q4498" s="210"/>
      <c r="R4498" s="209"/>
      <c r="S4498" s="210"/>
      <c r="T4498" s="211"/>
      <c r="U4498" s="211"/>
      <c r="V4498" s="211"/>
      <c r="W4498" s="212"/>
      <c r="X4498" s="212"/>
      <c r="Y4498" s="212"/>
    </row>
    <row r="4499" spans="6:25" s="81" customFormat="1" ht="11.25" outlineLevel="5" x14ac:dyDescent="0.2">
      <c r="F4499" s="82"/>
      <c r="G4499" s="83"/>
      <c r="H4499" s="21" t="str">
        <f t="shared" ref="H4499:H4505" si="123">IF(AND(H4498&lt;&gt;"Výkaz výměr:",I4498=""),"Výkaz výměr:","")</f>
        <v>Výkaz výměr:</v>
      </c>
      <c r="I4499" s="84" t="s">
        <v>2667</v>
      </c>
      <c r="J4499" s="215"/>
      <c r="L4499" s="85"/>
      <c r="M4499" s="216">
        <v>0</v>
      </c>
      <c r="N4499" s="244"/>
      <c r="O4499" s="85"/>
      <c r="P4499" s="86"/>
      <c r="Q4499" s="85"/>
      <c r="R4499" s="85"/>
      <c r="S4499" s="85"/>
      <c r="T4499" s="87" t="s">
        <v>14</v>
      </c>
      <c r="U4499" s="85"/>
      <c r="V4499" s="85"/>
      <c r="W4499" s="88"/>
    </row>
    <row r="4500" spans="6:25" s="81" customFormat="1" ht="11.25" outlineLevel="5" x14ac:dyDescent="0.2">
      <c r="F4500" s="82"/>
      <c r="G4500" s="83"/>
      <c r="H4500" s="21" t="str">
        <f t="shared" si="123"/>
        <v/>
      </c>
      <c r="I4500" s="84" t="s">
        <v>2025</v>
      </c>
      <c r="J4500" s="215"/>
      <c r="L4500" s="85"/>
      <c r="M4500" s="216">
        <v>0</v>
      </c>
      <c r="N4500" s="244"/>
      <c r="O4500" s="85"/>
      <c r="P4500" s="86"/>
      <c r="Q4500" s="85"/>
      <c r="R4500" s="85"/>
      <c r="S4500" s="85"/>
      <c r="T4500" s="87" t="s">
        <v>14</v>
      </c>
      <c r="U4500" s="85"/>
      <c r="V4500" s="85"/>
      <c r="W4500" s="88"/>
    </row>
    <row r="4501" spans="6:25" s="81" customFormat="1" ht="11.25" outlineLevel="5" x14ac:dyDescent="0.2">
      <c r="F4501" s="82"/>
      <c r="G4501" s="83"/>
      <c r="H4501" s="21" t="str">
        <f t="shared" si="123"/>
        <v/>
      </c>
      <c r="I4501" s="84" t="s">
        <v>2401</v>
      </c>
      <c r="J4501" s="215"/>
      <c r="L4501" s="85"/>
      <c r="M4501" s="216">
        <v>133.33333333333334</v>
      </c>
      <c r="N4501" s="244"/>
      <c r="O4501" s="85"/>
      <c r="P4501" s="86"/>
      <c r="Q4501" s="85"/>
      <c r="R4501" s="85"/>
      <c r="S4501" s="85"/>
      <c r="T4501" s="87" t="s">
        <v>14</v>
      </c>
      <c r="U4501" s="85"/>
      <c r="V4501" s="85"/>
      <c r="W4501" s="88"/>
    </row>
    <row r="4502" spans="6:25" s="81" customFormat="1" ht="11.25" outlineLevel="5" x14ac:dyDescent="0.2">
      <c r="F4502" s="82"/>
      <c r="G4502" s="83"/>
      <c r="H4502" s="21" t="str">
        <f t="shared" si="123"/>
        <v/>
      </c>
      <c r="I4502" s="84" t="s">
        <v>1104</v>
      </c>
      <c r="J4502" s="215"/>
      <c r="L4502" s="85"/>
      <c r="M4502" s="216">
        <v>0.66700000000000004</v>
      </c>
      <c r="N4502" s="244"/>
      <c r="O4502" s="85"/>
      <c r="P4502" s="86"/>
      <c r="Q4502" s="85"/>
      <c r="R4502" s="85"/>
      <c r="S4502" s="85"/>
      <c r="T4502" s="87" t="s">
        <v>14</v>
      </c>
      <c r="U4502" s="85"/>
      <c r="V4502" s="85"/>
      <c r="W4502" s="88"/>
    </row>
    <row r="4503" spans="6:25" s="81" customFormat="1" ht="11.25" outlineLevel="5" x14ac:dyDescent="0.2">
      <c r="F4503" s="82"/>
      <c r="G4503" s="83"/>
      <c r="H4503" s="21" t="str">
        <f t="shared" si="123"/>
        <v/>
      </c>
      <c r="I4503" s="84" t="s">
        <v>2091</v>
      </c>
      <c r="J4503" s="215"/>
      <c r="L4503" s="85"/>
      <c r="M4503" s="216">
        <v>0</v>
      </c>
      <c r="N4503" s="244"/>
      <c r="O4503" s="85"/>
      <c r="P4503" s="86"/>
      <c r="Q4503" s="85"/>
      <c r="R4503" s="85"/>
      <c r="S4503" s="85"/>
      <c r="T4503" s="87" t="s">
        <v>14</v>
      </c>
      <c r="U4503" s="85"/>
      <c r="V4503" s="85"/>
      <c r="W4503" s="88"/>
    </row>
    <row r="4504" spans="6:25" s="81" customFormat="1" ht="11.25" outlineLevel="5" x14ac:dyDescent="0.2">
      <c r="F4504" s="82"/>
      <c r="G4504" s="83"/>
      <c r="H4504" s="21" t="str">
        <f t="shared" si="123"/>
        <v/>
      </c>
      <c r="I4504" s="84" t="s">
        <v>1148</v>
      </c>
      <c r="J4504" s="215"/>
      <c r="L4504" s="85"/>
      <c r="M4504" s="216">
        <v>18.2</v>
      </c>
      <c r="N4504" s="244"/>
      <c r="O4504" s="85"/>
      <c r="P4504" s="86"/>
      <c r="Q4504" s="85"/>
      <c r="R4504" s="85"/>
      <c r="S4504" s="85"/>
      <c r="T4504" s="87" t="s">
        <v>14</v>
      </c>
      <c r="U4504" s="85"/>
      <c r="V4504" s="85"/>
      <c r="W4504" s="88"/>
    </row>
    <row r="4505" spans="6:25" s="81" customFormat="1" ht="11.25" outlineLevel="5" x14ac:dyDescent="0.2">
      <c r="F4505" s="82"/>
      <c r="G4505" s="83"/>
      <c r="H4505" s="21" t="str">
        <f t="shared" si="123"/>
        <v/>
      </c>
      <c r="I4505" s="84" t="s">
        <v>1137</v>
      </c>
      <c r="J4505" s="215"/>
      <c r="L4505" s="85"/>
      <c r="M4505" s="216">
        <v>-0.2</v>
      </c>
      <c r="N4505" s="244"/>
      <c r="O4505" s="85"/>
      <c r="P4505" s="86"/>
      <c r="Q4505" s="85"/>
      <c r="R4505" s="85"/>
      <c r="S4505" s="85"/>
      <c r="T4505" s="87" t="s">
        <v>14</v>
      </c>
      <c r="U4505" s="85"/>
      <c r="V4505" s="85"/>
      <c r="W4505" s="88"/>
    </row>
    <row r="4506" spans="6:25" s="205" customFormat="1" ht="48" outlineLevel="4" x14ac:dyDescent="0.2">
      <c r="F4506" s="72">
        <v>514</v>
      </c>
      <c r="G4506" s="73" t="s">
        <v>12</v>
      </c>
      <c r="H4506" s="74" t="s">
        <v>993</v>
      </c>
      <c r="I4506" s="75" t="s">
        <v>3626</v>
      </c>
      <c r="J4506" s="73" t="s">
        <v>38</v>
      </c>
      <c r="K4506" s="76">
        <v>77.784000000000006</v>
      </c>
      <c r="L4506" s="77">
        <v>0</v>
      </c>
      <c r="M4506" s="206">
        <v>77.784000000000006</v>
      </c>
      <c r="N4506" s="232"/>
      <c r="O4506" s="77">
        <f>M4506*N4506</f>
        <v>0</v>
      </c>
      <c r="P4506" s="79">
        <v>8.2840000000000014E-3</v>
      </c>
      <c r="Q4506" s="80">
        <f>M4506*P4506</f>
        <v>0.6443626560000002</v>
      </c>
      <c r="R4506" s="79">
        <v>6.6000000000000008E-3</v>
      </c>
      <c r="S4506" s="80">
        <f>M4506*R4506</f>
        <v>0.51337440000000012</v>
      </c>
      <c r="T4506" s="78">
        <v>15</v>
      </c>
      <c r="U4506" s="78">
        <f>O4506*(T4506/100)</f>
        <v>0</v>
      </c>
      <c r="V4506" s="78">
        <f>O4506+U4506</f>
        <v>0</v>
      </c>
      <c r="W4506" s="75"/>
      <c r="X4506" s="96" t="s">
        <v>1162</v>
      </c>
      <c r="Y4506" s="96">
        <v>1</v>
      </c>
    </row>
    <row r="4507" spans="6:25" s="71" customFormat="1" ht="67.5" outlineLevel="4" x14ac:dyDescent="0.2">
      <c r="F4507" s="207"/>
      <c r="G4507" s="208"/>
      <c r="H4507" s="19" t="s">
        <v>1053</v>
      </c>
      <c r="I4507" s="228" t="s">
        <v>3628</v>
      </c>
      <c r="J4507" s="221"/>
      <c r="K4507" s="221"/>
      <c r="L4507" s="221"/>
      <c r="M4507" s="221"/>
      <c r="N4507" s="245"/>
      <c r="O4507" s="231"/>
      <c r="P4507" s="209"/>
      <c r="Q4507" s="210"/>
      <c r="R4507" s="209"/>
      <c r="S4507" s="210"/>
      <c r="T4507" s="211"/>
      <c r="U4507" s="211"/>
      <c r="V4507" s="211"/>
      <c r="W4507" s="212"/>
      <c r="X4507" s="212"/>
      <c r="Y4507" s="212"/>
    </row>
    <row r="4508" spans="6:25" s="71" customFormat="1" ht="6" customHeight="1" outlineLevel="4" x14ac:dyDescent="0.2">
      <c r="F4508" s="207"/>
      <c r="G4508" s="208"/>
      <c r="H4508" s="20"/>
      <c r="I4508" s="212"/>
      <c r="J4508" s="208"/>
      <c r="K4508" s="213"/>
      <c r="L4508" s="214"/>
      <c r="M4508" s="213"/>
      <c r="N4508" s="241"/>
      <c r="O4508" s="214"/>
      <c r="P4508" s="209"/>
      <c r="Q4508" s="210"/>
      <c r="R4508" s="209"/>
      <c r="S4508" s="210"/>
      <c r="T4508" s="211"/>
      <c r="U4508" s="211"/>
      <c r="V4508" s="211"/>
      <c r="W4508" s="212"/>
      <c r="X4508" s="212"/>
      <c r="Y4508" s="212"/>
    </row>
    <row r="4509" spans="6:25" s="81" customFormat="1" ht="11.25" outlineLevel="5" x14ac:dyDescent="0.2">
      <c r="F4509" s="82"/>
      <c r="G4509" s="83"/>
      <c r="H4509" s="21" t="str">
        <f>IF(AND(H4508&lt;&gt;"Výkaz výměr:",I4508=""),"Výkaz výměr:","")</f>
        <v>Výkaz výměr:</v>
      </c>
      <c r="I4509" s="84" t="s">
        <v>1641</v>
      </c>
      <c r="J4509" s="215"/>
      <c r="L4509" s="85"/>
      <c r="M4509" s="216">
        <v>0</v>
      </c>
      <c r="N4509" s="244"/>
      <c r="O4509" s="85"/>
      <c r="P4509" s="86"/>
      <c r="Q4509" s="85"/>
      <c r="R4509" s="85"/>
      <c r="S4509" s="85"/>
      <c r="T4509" s="87" t="s">
        <v>14</v>
      </c>
      <c r="U4509" s="85"/>
      <c r="V4509" s="85"/>
      <c r="W4509" s="88"/>
    </row>
    <row r="4510" spans="6:25" s="81" customFormat="1" ht="11.25" outlineLevel="5" x14ac:dyDescent="0.2">
      <c r="F4510" s="82"/>
      <c r="G4510" s="83"/>
      <c r="H4510" s="21" t="str">
        <f>IF(AND(H4509&lt;&gt;"Výkaz výměr:",I4509=""),"Výkaz výměr:","")</f>
        <v/>
      </c>
      <c r="I4510" s="84" t="s">
        <v>2562</v>
      </c>
      <c r="J4510" s="215"/>
      <c r="L4510" s="85"/>
      <c r="M4510" s="216">
        <v>0</v>
      </c>
      <c r="N4510" s="244"/>
      <c r="O4510" s="85"/>
      <c r="P4510" s="86"/>
      <c r="Q4510" s="85"/>
      <c r="R4510" s="85"/>
      <c r="S4510" s="85"/>
      <c r="T4510" s="87" t="s">
        <v>14</v>
      </c>
      <c r="U4510" s="85"/>
      <c r="V4510" s="85"/>
      <c r="W4510" s="88"/>
    </row>
    <row r="4511" spans="6:25" s="81" customFormat="1" ht="11.25" outlineLevel="5" x14ac:dyDescent="0.2">
      <c r="F4511" s="82"/>
      <c r="G4511" s="83"/>
      <c r="H4511" s="21" t="str">
        <f>IF(AND(H4510&lt;&gt;"Výkaz výměr:",I4510=""),"Výkaz výměr:","")</f>
        <v/>
      </c>
      <c r="I4511" s="84" t="s">
        <v>1504</v>
      </c>
      <c r="J4511" s="215"/>
      <c r="L4511" s="85"/>
      <c r="M4511" s="216">
        <v>31.92</v>
      </c>
      <c r="N4511" s="244"/>
      <c r="O4511" s="85"/>
      <c r="P4511" s="86"/>
      <c r="Q4511" s="85"/>
      <c r="R4511" s="85"/>
      <c r="S4511" s="85"/>
      <c r="T4511" s="87" t="s">
        <v>14</v>
      </c>
      <c r="U4511" s="85"/>
      <c r="V4511" s="85"/>
      <c r="W4511" s="88"/>
    </row>
    <row r="4512" spans="6:25" s="81" customFormat="1" ht="11.25" outlineLevel="5" x14ac:dyDescent="0.2">
      <c r="F4512" s="82"/>
      <c r="G4512" s="83"/>
      <c r="H4512" s="21" t="str">
        <f>IF(AND(H4511&lt;&gt;"Výkaz výměr:",I4511=""),"Výkaz výměr:","")</f>
        <v/>
      </c>
      <c r="I4512" s="84" t="s">
        <v>1392</v>
      </c>
      <c r="J4512" s="215"/>
      <c r="L4512" s="85"/>
      <c r="M4512" s="216">
        <v>30.576000000000004</v>
      </c>
      <c r="N4512" s="244"/>
      <c r="O4512" s="85"/>
      <c r="P4512" s="86"/>
      <c r="Q4512" s="85"/>
      <c r="R4512" s="85"/>
      <c r="S4512" s="85"/>
      <c r="T4512" s="87" t="s">
        <v>14</v>
      </c>
      <c r="U4512" s="85"/>
      <c r="V4512" s="85"/>
      <c r="W4512" s="88"/>
    </row>
    <row r="4513" spans="6:25" s="81" customFormat="1" ht="11.25" outlineLevel="5" x14ac:dyDescent="0.2">
      <c r="F4513" s="82"/>
      <c r="G4513" s="83"/>
      <c r="H4513" s="21" t="str">
        <f>IF(AND(H4512&lt;&gt;"Výkaz výměr:",I4512=""),"Výkaz výměr:","")</f>
        <v/>
      </c>
      <c r="I4513" s="84" t="s">
        <v>1268</v>
      </c>
      <c r="J4513" s="215"/>
      <c r="L4513" s="85"/>
      <c r="M4513" s="216">
        <v>15.288000000000002</v>
      </c>
      <c r="N4513" s="244"/>
      <c r="O4513" s="85"/>
      <c r="P4513" s="86"/>
      <c r="Q4513" s="85"/>
      <c r="R4513" s="85"/>
      <c r="S4513" s="85"/>
      <c r="T4513" s="87" t="s">
        <v>14</v>
      </c>
      <c r="U4513" s="85"/>
      <c r="V4513" s="85"/>
      <c r="W4513" s="88"/>
    </row>
    <row r="4514" spans="6:25" s="6" customFormat="1" ht="12.75" customHeight="1" outlineLevel="4" x14ac:dyDescent="0.2">
      <c r="F4514" s="7"/>
      <c r="G4514" s="8"/>
      <c r="H4514" s="8"/>
      <c r="I4514" s="217"/>
      <c r="J4514" s="218"/>
      <c r="K4514" s="219"/>
      <c r="L4514" s="220"/>
      <c r="M4514" s="219"/>
      <c r="N4514" s="242"/>
      <c r="O4514" s="11"/>
      <c r="P4514" s="12"/>
      <c r="Q4514" s="11"/>
      <c r="R4514" s="11"/>
      <c r="S4514" s="11"/>
      <c r="T4514" s="5" t="s">
        <v>14</v>
      </c>
      <c r="U4514" s="11"/>
      <c r="V4514" s="11"/>
      <c r="W4514" s="11"/>
    </row>
    <row r="4515" spans="6:25" s="60" customFormat="1" ht="16.5" customHeight="1" outlineLevel="3" x14ac:dyDescent="0.2">
      <c r="F4515" s="61"/>
      <c r="G4515" s="62"/>
      <c r="H4515" s="63"/>
      <c r="I4515" s="227" t="s">
        <v>3670</v>
      </c>
      <c r="J4515" s="62"/>
      <c r="K4515" s="64"/>
      <c r="L4515" s="65"/>
      <c r="M4515" s="64"/>
      <c r="N4515" s="239"/>
      <c r="O4515" s="65">
        <f>SUBTOTAL(9,O4516:O4522)</f>
        <v>0</v>
      </c>
      <c r="P4515" s="67"/>
      <c r="Q4515" s="68">
        <f>SUBTOTAL(9,Q4516:Q4522)</f>
        <v>0</v>
      </c>
      <c r="R4515" s="65"/>
      <c r="S4515" s="68">
        <f>SUBTOTAL(9,S4516:S4522)</f>
        <v>0</v>
      </c>
      <c r="T4515" s="69" t="s">
        <v>14</v>
      </c>
      <c r="U4515" s="66">
        <f>SUBTOTAL(9,U4516:U4522)</f>
        <v>0</v>
      </c>
      <c r="V4515" s="66">
        <f>SUBTOTAL(9,V4516:V4522)</f>
        <v>0</v>
      </c>
      <c r="W4515" s="70"/>
      <c r="Y4515" s="66">
        <f>SUBTOTAL(9,Y4516:Y4522)</f>
        <v>2</v>
      </c>
    </row>
    <row r="4516" spans="6:25" s="205" customFormat="1" ht="12" outlineLevel="4" x14ac:dyDescent="0.2">
      <c r="F4516" s="72">
        <v>515</v>
      </c>
      <c r="G4516" s="73" t="s">
        <v>34</v>
      </c>
      <c r="H4516" s="74" t="s">
        <v>863</v>
      </c>
      <c r="I4516" s="75" t="s">
        <v>2742</v>
      </c>
      <c r="J4516" s="73" t="s">
        <v>16</v>
      </c>
      <c r="K4516" s="76">
        <v>15.483692078493334</v>
      </c>
      <c r="L4516" s="77"/>
      <c r="M4516" s="206">
        <v>15.483692078493334</v>
      </c>
      <c r="N4516" s="232"/>
      <c r="O4516" s="77">
        <f>M4516*N4516</f>
        <v>0</v>
      </c>
      <c r="P4516" s="79"/>
      <c r="Q4516" s="80">
        <f>M4516*P4516</f>
        <v>0</v>
      </c>
      <c r="R4516" s="79"/>
      <c r="S4516" s="80">
        <f>M4516*R4516</f>
        <v>0</v>
      </c>
      <c r="T4516" s="78">
        <v>15</v>
      </c>
      <c r="U4516" s="78">
        <f>O4516*(T4516/100)</f>
        <v>0</v>
      </c>
      <c r="V4516" s="78">
        <f>O4516+U4516</f>
        <v>0</v>
      </c>
      <c r="W4516" s="75" t="s">
        <v>1942</v>
      </c>
      <c r="X4516" s="96" t="s">
        <v>1162</v>
      </c>
      <c r="Y4516" s="96">
        <v>1</v>
      </c>
    </row>
    <row r="4517" spans="6:25" s="71" customFormat="1" ht="56.25" outlineLevel="4" x14ac:dyDescent="0.2">
      <c r="F4517" s="207"/>
      <c r="G4517" s="208"/>
      <c r="H4517" s="19" t="s">
        <v>1053</v>
      </c>
      <c r="I4517" s="228" t="s">
        <v>3634</v>
      </c>
      <c r="J4517" s="221"/>
      <c r="K4517" s="221"/>
      <c r="L4517" s="221"/>
      <c r="M4517" s="221"/>
      <c r="N4517" s="245"/>
      <c r="O4517" s="231"/>
      <c r="P4517" s="209"/>
      <c r="Q4517" s="210"/>
      <c r="R4517" s="209"/>
      <c r="S4517" s="210"/>
      <c r="T4517" s="211"/>
      <c r="U4517" s="211"/>
      <c r="V4517" s="211"/>
      <c r="W4517" s="212"/>
      <c r="X4517" s="212"/>
      <c r="Y4517" s="212"/>
    </row>
    <row r="4518" spans="6:25" s="71" customFormat="1" ht="6" customHeight="1" outlineLevel="4" x14ac:dyDescent="0.2">
      <c r="F4518" s="207"/>
      <c r="G4518" s="208"/>
      <c r="H4518" s="20"/>
      <c r="I4518" s="212"/>
      <c r="J4518" s="208"/>
      <c r="K4518" s="213"/>
      <c r="L4518" s="214"/>
      <c r="M4518" s="213"/>
      <c r="N4518" s="241"/>
      <c r="O4518" s="214"/>
      <c r="P4518" s="209"/>
      <c r="Q4518" s="210"/>
      <c r="R4518" s="209"/>
      <c r="S4518" s="210"/>
      <c r="T4518" s="211"/>
      <c r="U4518" s="211"/>
      <c r="V4518" s="211"/>
      <c r="W4518" s="212"/>
      <c r="X4518" s="212"/>
      <c r="Y4518" s="212"/>
    </row>
    <row r="4519" spans="6:25" s="205" customFormat="1" ht="24" outlineLevel="4" x14ac:dyDescent="0.2">
      <c r="F4519" s="72">
        <v>516</v>
      </c>
      <c r="G4519" s="73" t="s">
        <v>34</v>
      </c>
      <c r="H4519" s="74" t="s">
        <v>865</v>
      </c>
      <c r="I4519" s="75" t="s">
        <v>3045</v>
      </c>
      <c r="J4519" s="73" t="s">
        <v>16</v>
      </c>
      <c r="K4519" s="76">
        <v>15.483692078493334</v>
      </c>
      <c r="L4519" s="77">
        <v>0</v>
      </c>
      <c r="M4519" s="206">
        <v>15.483692078493334</v>
      </c>
      <c r="N4519" s="232"/>
      <c r="O4519" s="77">
        <f>M4519*N4519</f>
        <v>0</v>
      </c>
      <c r="P4519" s="79"/>
      <c r="Q4519" s="80">
        <f>M4519*P4519</f>
        <v>0</v>
      </c>
      <c r="R4519" s="79"/>
      <c r="S4519" s="80">
        <f>M4519*R4519</f>
        <v>0</v>
      </c>
      <c r="T4519" s="78">
        <v>15</v>
      </c>
      <c r="U4519" s="78">
        <f>O4519*(T4519/100)</f>
        <v>0</v>
      </c>
      <c r="V4519" s="78">
        <f>O4519+U4519</f>
        <v>0</v>
      </c>
      <c r="W4519" s="75" t="s">
        <v>1942</v>
      </c>
      <c r="X4519" s="96" t="s">
        <v>1162</v>
      </c>
      <c r="Y4519" s="96">
        <v>1</v>
      </c>
    </row>
    <row r="4520" spans="6:25" s="71" customFormat="1" ht="56.25" outlineLevel="4" x14ac:dyDescent="0.2">
      <c r="F4520" s="207"/>
      <c r="G4520" s="208"/>
      <c r="H4520" s="19" t="s">
        <v>1053</v>
      </c>
      <c r="I4520" s="228" t="s">
        <v>3647</v>
      </c>
      <c r="J4520" s="221"/>
      <c r="K4520" s="221"/>
      <c r="L4520" s="221"/>
      <c r="M4520" s="221"/>
      <c r="N4520" s="245"/>
      <c r="O4520" s="231"/>
      <c r="P4520" s="209"/>
      <c r="Q4520" s="210"/>
      <c r="R4520" s="209"/>
      <c r="S4520" s="210"/>
      <c r="T4520" s="211"/>
      <c r="U4520" s="211"/>
      <c r="V4520" s="211"/>
      <c r="W4520" s="212"/>
      <c r="X4520" s="212"/>
      <c r="Y4520" s="212"/>
    </row>
    <row r="4521" spans="6:25" s="71" customFormat="1" ht="6" customHeight="1" outlineLevel="4" x14ac:dyDescent="0.2">
      <c r="F4521" s="207"/>
      <c r="G4521" s="208"/>
      <c r="H4521" s="20"/>
      <c r="I4521" s="212"/>
      <c r="J4521" s="208"/>
      <c r="K4521" s="213"/>
      <c r="L4521" s="214"/>
      <c r="M4521" s="213"/>
      <c r="N4521" s="241"/>
      <c r="O4521" s="214"/>
      <c r="P4521" s="209"/>
      <c r="Q4521" s="210"/>
      <c r="R4521" s="209"/>
      <c r="S4521" s="210"/>
      <c r="T4521" s="211"/>
      <c r="U4521" s="211"/>
      <c r="V4521" s="211"/>
      <c r="W4521" s="212"/>
      <c r="X4521" s="212"/>
      <c r="Y4521" s="212"/>
    </row>
    <row r="4522" spans="6:25" s="6" customFormat="1" ht="12.75" customHeight="1" outlineLevel="4" x14ac:dyDescent="0.2">
      <c r="F4522" s="7"/>
      <c r="G4522" s="8"/>
      <c r="H4522" s="8"/>
      <c r="I4522" s="217"/>
      <c r="J4522" s="218"/>
      <c r="K4522" s="219"/>
      <c r="L4522" s="220"/>
      <c r="M4522" s="219"/>
      <c r="N4522" s="242"/>
      <c r="O4522" s="11"/>
      <c r="P4522" s="12"/>
      <c r="Q4522" s="11"/>
      <c r="R4522" s="11"/>
      <c r="S4522" s="11"/>
      <c r="T4522" s="5" t="s">
        <v>14</v>
      </c>
      <c r="U4522" s="11"/>
      <c r="V4522" s="11"/>
      <c r="W4522" s="11"/>
    </row>
    <row r="4523" spans="6:25" s="60" customFormat="1" ht="16.5" customHeight="1" outlineLevel="3" x14ac:dyDescent="0.2">
      <c r="F4523" s="61"/>
      <c r="G4523" s="62"/>
      <c r="H4523" s="63"/>
      <c r="I4523" s="227" t="s">
        <v>3704</v>
      </c>
      <c r="J4523" s="62"/>
      <c r="K4523" s="64"/>
      <c r="L4523" s="65"/>
      <c r="M4523" s="64"/>
      <c r="N4523" s="239"/>
      <c r="O4523" s="65">
        <f>SUBTOTAL(9,O4524:O4539)</f>
        <v>0</v>
      </c>
      <c r="P4523" s="67"/>
      <c r="Q4523" s="68">
        <f>SUBTOTAL(9,Q4524:Q4539)</f>
        <v>3.2488999999999999</v>
      </c>
      <c r="R4523" s="65"/>
      <c r="S4523" s="68">
        <f>SUBTOTAL(9,S4524:S4539)</f>
        <v>0</v>
      </c>
      <c r="T4523" s="69" t="s">
        <v>14</v>
      </c>
      <c r="U4523" s="66">
        <f>SUBTOTAL(9,U4524:U4539)</f>
        <v>0</v>
      </c>
      <c r="V4523" s="66">
        <f>SUBTOTAL(9,V4524:V4539)</f>
        <v>0</v>
      </c>
      <c r="W4523" s="70"/>
      <c r="Y4523" s="66">
        <f>SUBTOTAL(9,Y4524:Y4539)</f>
        <v>3</v>
      </c>
    </row>
    <row r="4524" spans="6:25" s="205" customFormat="1" ht="24" outlineLevel="4" x14ac:dyDescent="0.2">
      <c r="F4524" s="72">
        <v>517</v>
      </c>
      <c r="G4524" s="73" t="s">
        <v>34</v>
      </c>
      <c r="H4524" s="74" t="s">
        <v>787</v>
      </c>
      <c r="I4524" s="75" t="s">
        <v>2949</v>
      </c>
      <c r="J4524" s="73" t="s">
        <v>38</v>
      </c>
      <c r="K4524" s="76">
        <v>26.5</v>
      </c>
      <c r="L4524" s="77">
        <v>0</v>
      </c>
      <c r="M4524" s="206">
        <v>26.5</v>
      </c>
      <c r="N4524" s="232"/>
      <c r="O4524" s="77">
        <f>M4524*N4524</f>
        <v>0</v>
      </c>
      <c r="P4524" s="79">
        <v>3.3500000000000002E-2</v>
      </c>
      <c r="Q4524" s="80">
        <f>M4524*P4524</f>
        <v>0.88775000000000004</v>
      </c>
      <c r="R4524" s="79"/>
      <c r="S4524" s="80">
        <f>M4524*R4524</f>
        <v>0</v>
      </c>
      <c r="T4524" s="78">
        <v>15</v>
      </c>
      <c r="U4524" s="78">
        <f>O4524*(T4524/100)</f>
        <v>0</v>
      </c>
      <c r="V4524" s="78">
        <f>O4524+U4524</f>
        <v>0</v>
      </c>
      <c r="W4524" s="75"/>
      <c r="X4524" s="96" t="s">
        <v>1162</v>
      </c>
      <c r="Y4524" s="96">
        <v>1</v>
      </c>
    </row>
    <row r="4525" spans="6:25" s="71" customFormat="1" ht="56.25" outlineLevel="4" x14ac:dyDescent="0.2">
      <c r="F4525" s="207"/>
      <c r="G4525" s="208"/>
      <c r="H4525" s="19" t="s">
        <v>1053</v>
      </c>
      <c r="I4525" s="228" t="s">
        <v>3590</v>
      </c>
      <c r="J4525" s="221"/>
      <c r="K4525" s="221"/>
      <c r="L4525" s="221"/>
      <c r="M4525" s="221"/>
      <c r="N4525" s="245"/>
      <c r="O4525" s="231"/>
      <c r="P4525" s="209"/>
      <c r="Q4525" s="210"/>
      <c r="R4525" s="209"/>
      <c r="S4525" s="210"/>
      <c r="T4525" s="211"/>
      <c r="U4525" s="211"/>
      <c r="V4525" s="211"/>
      <c r="W4525" s="212"/>
      <c r="X4525" s="212"/>
      <c r="Y4525" s="212"/>
    </row>
    <row r="4526" spans="6:25" s="71" customFormat="1" ht="6" customHeight="1" outlineLevel="4" x14ac:dyDescent="0.2">
      <c r="F4526" s="207"/>
      <c r="G4526" s="208"/>
      <c r="H4526" s="20"/>
      <c r="I4526" s="212"/>
      <c r="J4526" s="208"/>
      <c r="K4526" s="213"/>
      <c r="L4526" s="214"/>
      <c r="M4526" s="213"/>
      <c r="N4526" s="241"/>
      <c r="O4526" s="214"/>
      <c r="P4526" s="209"/>
      <c r="Q4526" s="210"/>
      <c r="R4526" s="209"/>
      <c r="S4526" s="210"/>
      <c r="T4526" s="211"/>
      <c r="U4526" s="211"/>
      <c r="V4526" s="211"/>
      <c r="W4526" s="212"/>
      <c r="X4526" s="212"/>
      <c r="Y4526" s="212"/>
    </row>
    <row r="4527" spans="6:25" s="81" customFormat="1" ht="11.25" outlineLevel="5" x14ac:dyDescent="0.2">
      <c r="F4527" s="82"/>
      <c r="G4527" s="83"/>
      <c r="H4527" s="21" t="str">
        <f>IF(AND(H4526&lt;&gt;"Výkaz výměr:",I4526=""),"Výkaz výměr:","")</f>
        <v>Výkaz výměr:</v>
      </c>
      <c r="I4527" s="84" t="s">
        <v>2667</v>
      </c>
      <c r="J4527" s="215"/>
      <c r="L4527" s="85"/>
      <c r="M4527" s="216">
        <v>0</v>
      </c>
      <c r="N4527" s="244"/>
      <c r="O4527" s="85"/>
      <c r="P4527" s="86"/>
      <c r="Q4527" s="85"/>
      <c r="R4527" s="85"/>
      <c r="S4527" s="85"/>
      <c r="T4527" s="87" t="s">
        <v>14</v>
      </c>
      <c r="U4527" s="85"/>
      <c r="V4527" s="85"/>
      <c r="W4527" s="88"/>
    </row>
    <row r="4528" spans="6:25" s="81" customFormat="1" ht="11.25" outlineLevel="5" x14ac:dyDescent="0.2">
      <c r="F4528" s="82"/>
      <c r="G4528" s="83"/>
      <c r="H4528" s="21" t="str">
        <f>IF(AND(H4527&lt;&gt;"Výkaz výměr:",I4527=""),"Výkaz výměr:","")</f>
        <v/>
      </c>
      <c r="I4528" s="84" t="s">
        <v>1876</v>
      </c>
      <c r="J4528" s="215"/>
      <c r="L4528" s="85"/>
      <c r="M4528" s="216">
        <v>18.2</v>
      </c>
      <c r="N4528" s="244"/>
      <c r="O4528" s="85"/>
      <c r="P4528" s="86"/>
      <c r="Q4528" s="85"/>
      <c r="R4528" s="85"/>
      <c r="S4528" s="85"/>
      <c r="T4528" s="87" t="s">
        <v>14</v>
      </c>
      <c r="U4528" s="85"/>
      <c r="V4528" s="85"/>
      <c r="W4528" s="88"/>
    </row>
    <row r="4529" spans="6:25" s="81" customFormat="1" ht="11.25" outlineLevel="5" x14ac:dyDescent="0.2">
      <c r="F4529" s="82"/>
      <c r="G4529" s="83"/>
      <c r="H4529" s="21" t="str">
        <f>IF(AND(H4528&lt;&gt;"Výkaz výměr:",I4528=""),"Výkaz výměr:","")</f>
        <v/>
      </c>
      <c r="I4529" s="84" t="s">
        <v>1410</v>
      </c>
      <c r="J4529" s="215"/>
      <c r="L4529" s="85"/>
      <c r="M4529" s="216">
        <v>4.7</v>
      </c>
      <c r="N4529" s="244"/>
      <c r="O4529" s="85"/>
      <c r="P4529" s="86"/>
      <c r="Q4529" s="85"/>
      <c r="R4529" s="85"/>
      <c r="S4529" s="85"/>
      <c r="T4529" s="87" t="s">
        <v>14</v>
      </c>
      <c r="U4529" s="85"/>
      <c r="V4529" s="85"/>
      <c r="W4529" s="88"/>
    </row>
    <row r="4530" spans="6:25" s="81" customFormat="1" ht="11.25" outlineLevel="5" x14ac:dyDescent="0.2">
      <c r="F4530" s="82"/>
      <c r="G4530" s="83"/>
      <c r="H4530" s="21" t="str">
        <f>IF(AND(H4529&lt;&gt;"Výkaz výměr:",I4529=""),"Výkaz výměr:","")</f>
        <v/>
      </c>
      <c r="I4530" s="84" t="s">
        <v>2173</v>
      </c>
      <c r="J4530" s="215"/>
      <c r="L4530" s="85"/>
      <c r="M4530" s="216">
        <v>3.5999999999999996</v>
      </c>
      <c r="N4530" s="244"/>
      <c r="O4530" s="85"/>
      <c r="P4530" s="86"/>
      <c r="Q4530" s="85"/>
      <c r="R4530" s="85"/>
      <c r="S4530" s="85"/>
      <c r="T4530" s="87" t="s">
        <v>14</v>
      </c>
      <c r="U4530" s="85"/>
      <c r="V4530" s="85"/>
      <c r="W4530" s="88"/>
    </row>
    <row r="4531" spans="6:25" s="205" customFormat="1" ht="12" outlineLevel="4" x14ac:dyDescent="0.2">
      <c r="F4531" s="72">
        <v>518</v>
      </c>
      <c r="G4531" s="73" t="s">
        <v>13</v>
      </c>
      <c r="H4531" s="74" t="s">
        <v>391</v>
      </c>
      <c r="I4531" s="75" t="s">
        <v>2578</v>
      </c>
      <c r="J4531" s="73" t="s">
        <v>38</v>
      </c>
      <c r="K4531" s="76">
        <v>26.5</v>
      </c>
      <c r="L4531" s="77">
        <v>10</v>
      </c>
      <c r="M4531" s="206">
        <v>29.15</v>
      </c>
      <c r="N4531" s="232"/>
      <c r="O4531" s="77">
        <f>M4531*N4531</f>
        <v>0</v>
      </c>
      <c r="P4531" s="79">
        <v>8.1000000000000003E-2</v>
      </c>
      <c r="Q4531" s="80">
        <f>M4531*P4531</f>
        <v>2.3611499999999999</v>
      </c>
      <c r="R4531" s="79"/>
      <c r="S4531" s="80">
        <f>M4531*R4531</f>
        <v>0</v>
      </c>
      <c r="T4531" s="78">
        <v>15</v>
      </c>
      <c r="U4531" s="78">
        <f>O4531*(T4531/100)</f>
        <v>0</v>
      </c>
      <c r="V4531" s="78">
        <f>O4531+U4531</f>
        <v>0</v>
      </c>
      <c r="W4531" s="75"/>
      <c r="X4531" s="96" t="s">
        <v>1162</v>
      </c>
      <c r="Y4531" s="96">
        <v>1</v>
      </c>
    </row>
    <row r="4532" spans="6:25" s="71" customFormat="1" ht="12" outlineLevel="4" x14ac:dyDescent="0.2">
      <c r="F4532" s="207"/>
      <c r="G4532" s="208"/>
      <c r="H4532" s="19" t="s">
        <v>1053</v>
      </c>
      <c r="I4532" s="228" t="s">
        <v>2578</v>
      </c>
      <c r="J4532" s="221"/>
      <c r="K4532" s="221"/>
      <c r="L4532" s="221"/>
      <c r="M4532" s="221"/>
      <c r="N4532" s="245"/>
      <c r="O4532" s="231"/>
      <c r="P4532" s="209"/>
      <c r="Q4532" s="210"/>
      <c r="R4532" s="209"/>
      <c r="S4532" s="210"/>
      <c r="T4532" s="211"/>
      <c r="U4532" s="211"/>
      <c r="V4532" s="211"/>
      <c r="W4532" s="212"/>
      <c r="X4532" s="212"/>
      <c r="Y4532" s="212"/>
    </row>
    <row r="4533" spans="6:25" s="71" customFormat="1" ht="6" customHeight="1" outlineLevel="4" x14ac:dyDescent="0.2">
      <c r="F4533" s="207"/>
      <c r="G4533" s="208"/>
      <c r="H4533" s="20"/>
      <c r="I4533" s="212"/>
      <c r="J4533" s="208"/>
      <c r="K4533" s="213"/>
      <c r="L4533" s="214"/>
      <c r="M4533" s="213"/>
      <c r="N4533" s="241"/>
      <c r="O4533" s="214"/>
      <c r="P4533" s="209"/>
      <c r="Q4533" s="210"/>
      <c r="R4533" s="209"/>
      <c r="S4533" s="210"/>
      <c r="T4533" s="211"/>
      <c r="U4533" s="211"/>
      <c r="V4533" s="211"/>
      <c r="W4533" s="212"/>
      <c r="X4533" s="212"/>
      <c r="Y4533" s="212"/>
    </row>
    <row r="4534" spans="6:25" s="81" customFormat="1" ht="22.5" outlineLevel="5" x14ac:dyDescent="0.2">
      <c r="F4534" s="82"/>
      <c r="G4534" s="83"/>
      <c r="H4534" s="21" t="str">
        <f>IF(AND(H4533&lt;&gt;"Výkaz výměr:",I4533=""),"Výkaz výměr:","")</f>
        <v>Výkaz výměr:</v>
      </c>
      <c r="I4534" s="84" t="s">
        <v>3174</v>
      </c>
      <c r="J4534" s="215"/>
      <c r="L4534" s="85"/>
      <c r="M4534" s="216">
        <v>0</v>
      </c>
      <c r="N4534" s="244"/>
      <c r="O4534" s="85"/>
      <c r="P4534" s="86"/>
      <c r="Q4534" s="85"/>
      <c r="R4534" s="85"/>
      <c r="S4534" s="85"/>
      <c r="T4534" s="87" t="s">
        <v>14</v>
      </c>
      <c r="U4534" s="85"/>
      <c r="V4534" s="85"/>
      <c r="W4534" s="88"/>
    </row>
    <row r="4535" spans="6:25" s="81" customFormat="1" ht="11.25" outlineLevel="5" x14ac:dyDescent="0.2">
      <c r="F4535" s="82"/>
      <c r="G4535" s="83"/>
      <c r="H4535" s="21" t="str">
        <f>IF(AND(H4534&lt;&gt;"Výkaz výměr:",I4534=""),"Výkaz výměr:","")</f>
        <v/>
      </c>
      <c r="I4535" s="84" t="s">
        <v>134</v>
      </c>
      <c r="J4535" s="215"/>
      <c r="L4535" s="85"/>
      <c r="M4535" s="216">
        <v>26.5</v>
      </c>
      <c r="N4535" s="244"/>
      <c r="O4535" s="85"/>
      <c r="P4535" s="86"/>
      <c r="Q4535" s="85"/>
      <c r="R4535" s="85"/>
      <c r="S4535" s="85"/>
      <c r="T4535" s="87" t="s">
        <v>14</v>
      </c>
      <c r="U4535" s="85"/>
      <c r="V4535" s="85"/>
      <c r="W4535" s="88"/>
    </row>
    <row r="4536" spans="6:25" s="205" customFormat="1" ht="12" outlineLevel="4" x14ac:dyDescent="0.2">
      <c r="F4536" s="72">
        <v>519</v>
      </c>
      <c r="G4536" s="73" t="s">
        <v>34</v>
      </c>
      <c r="H4536" s="74" t="s">
        <v>904</v>
      </c>
      <c r="I4536" s="75" t="s">
        <v>2837</v>
      </c>
      <c r="J4536" s="73" t="s">
        <v>16</v>
      </c>
      <c r="K4536" s="76">
        <v>3.2488999999999999</v>
      </c>
      <c r="L4536" s="77">
        <v>0</v>
      </c>
      <c r="M4536" s="206">
        <v>3.2488999999999999</v>
      </c>
      <c r="N4536" s="232"/>
      <c r="O4536" s="77">
        <f>M4536*N4536</f>
        <v>0</v>
      </c>
      <c r="P4536" s="79"/>
      <c r="Q4536" s="80">
        <f>M4536*P4536</f>
        <v>0</v>
      </c>
      <c r="R4536" s="79"/>
      <c r="S4536" s="80">
        <f>M4536*R4536</f>
        <v>0</v>
      </c>
      <c r="T4536" s="78">
        <v>15</v>
      </c>
      <c r="U4536" s="78">
        <f>O4536*(T4536/100)</f>
        <v>0</v>
      </c>
      <c r="V4536" s="78">
        <f>O4536+U4536</f>
        <v>0</v>
      </c>
      <c r="W4536" s="75" t="s">
        <v>1942</v>
      </c>
      <c r="X4536" s="96" t="s">
        <v>1162</v>
      </c>
      <c r="Y4536" s="96">
        <v>1</v>
      </c>
    </row>
    <row r="4537" spans="6:25" s="71" customFormat="1" ht="56.25" outlineLevel="4" x14ac:dyDescent="0.2">
      <c r="F4537" s="207"/>
      <c r="G4537" s="208"/>
      <c r="H4537" s="19" t="s">
        <v>1053</v>
      </c>
      <c r="I4537" s="228" t="s">
        <v>3535</v>
      </c>
      <c r="J4537" s="221"/>
      <c r="K4537" s="221"/>
      <c r="L4537" s="221"/>
      <c r="M4537" s="221"/>
      <c r="N4537" s="245"/>
      <c r="O4537" s="231"/>
      <c r="P4537" s="209"/>
      <c r="Q4537" s="210"/>
      <c r="R4537" s="209"/>
      <c r="S4537" s="210"/>
      <c r="T4537" s="211"/>
      <c r="U4537" s="211"/>
      <c r="V4537" s="211"/>
      <c r="W4537" s="212"/>
      <c r="X4537" s="212"/>
      <c r="Y4537" s="212"/>
    </row>
    <row r="4538" spans="6:25" s="71" customFormat="1" ht="6" customHeight="1" outlineLevel="4" x14ac:dyDescent="0.2">
      <c r="F4538" s="207"/>
      <c r="G4538" s="208"/>
      <c r="H4538" s="20"/>
      <c r="I4538" s="212"/>
      <c r="J4538" s="208"/>
      <c r="K4538" s="213"/>
      <c r="L4538" s="214"/>
      <c r="M4538" s="213"/>
      <c r="N4538" s="241"/>
      <c r="O4538" s="214"/>
      <c r="P4538" s="209"/>
      <c r="Q4538" s="210"/>
      <c r="R4538" s="209"/>
      <c r="S4538" s="210"/>
      <c r="T4538" s="211"/>
      <c r="U4538" s="211"/>
      <c r="V4538" s="211"/>
      <c r="W4538" s="212"/>
      <c r="X4538" s="212"/>
      <c r="Y4538" s="212"/>
    </row>
    <row r="4539" spans="6:25" s="6" customFormat="1" ht="12.75" customHeight="1" outlineLevel="4" x14ac:dyDescent="0.2">
      <c r="F4539" s="7"/>
      <c r="G4539" s="8"/>
      <c r="H4539" s="8"/>
      <c r="I4539" s="217"/>
      <c r="J4539" s="218"/>
      <c r="K4539" s="219"/>
      <c r="L4539" s="220"/>
      <c r="M4539" s="219"/>
      <c r="N4539" s="242"/>
      <c r="O4539" s="11"/>
      <c r="P4539" s="12"/>
      <c r="Q4539" s="11"/>
      <c r="R4539" s="11"/>
      <c r="S4539" s="11"/>
      <c r="T4539" s="5" t="s">
        <v>14</v>
      </c>
      <c r="U4539" s="11"/>
      <c r="V4539" s="11"/>
      <c r="W4539" s="11"/>
    </row>
    <row r="4540" spans="6:25" s="6" customFormat="1" ht="12.75" customHeight="1" outlineLevel="3" x14ac:dyDescent="0.2">
      <c r="F4540" s="7"/>
      <c r="G4540" s="8"/>
      <c r="H4540" s="8"/>
      <c r="I4540" s="9"/>
      <c r="J4540" s="8"/>
      <c r="K4540" s="10"/>
      <c r="L4540" s="11"/>
      <c r="M4540" s="10"/>
      <c r="N4540" s="242"/>
      <c r="O4540" s="11"/>
      <c r="P4540" s="12"/>
      <c r="Q4540" s="11"/>
      <c r="R4540" s="11"/>
      <c r="S4540" s="11"/>
      <c r="T4540" s="5" t="s">
        <v>14</v>
      </c>
      <c r="U4540" s="11"/>
      <c r="V4540" s="11"/>
      <c r="W4540" s="11"/>
    </row>
    <row r="4541" spans="6:25" s="49" customFormat="1" ht="18.75" customHeight="1" outlineLevel="2" x14ac:dyDescent="0.2">
      <c r="F4541" s="50"/>
      <c r="G4541" s="51"/>
      <c r="H4541" s="52"/>
      <c r="I4541" s="226" t="s">
        <v>3713</v>
      </c>
      <c r="J4541" s="51"/>
      <c r="K4541" s="53"/>
      <c r="L4541" s="54"/>
      <c r="M4541" s="53"/>
      <c r="N4541" s="238"/>
      <c r="O4541" s="54">
        <f>SUBTOTAL(9,O4542:O4611)</f>
        <v>0</v>
      </c>
      <c r="P4541" s="56"/>
      <c r="Q4541" s="57">
        <f>SUBTOTAL(9,Q4542:Q4611)</f>
        <v>0</v>
      </c>
      <c r="R4541" s="54"/>
      <c r="S4541" s="57">
        <f>SUBTOTAL(9,S4542:S4611)</f>
        <v>0</v>
      </c>
      <c r="T4541" s="58" t="s">
        <v>14</v>
      </c>
      <c r="U4541" s="55">
        <f>SUBTOTAL(9,U4542:U4611)</f>
        <v>0</v>
      </c>
      <c r="V4541" s="55">
        <f>SUBTOTAL(9,V4542:V4611)</f>
        <v>0</v>
      </c>
      <c r="W4541" s="59"/>
      <c r="Y4541" s="55">
        <f>SUBTOTAL(9,Y4542:Y4611)</f>
        <v>14</v>
      </c>
    </row>
    <row r="4542" spans="6:25" s="60" customFormat="1" ht="16.5" customHeight="1" outlineLevel="3" x14ac:dyDescent="0.2">
      <c r="F4542" s="61"/>
      <c r="G4542" s="62"/>
      <c r="H4542" s="63"/>
      <c r="I4542" s="227" t="s">
        <v>3707</v>
      </c>
      <c r="J4542" s="62"/>
      <c r="K4542" s="64"/>
      <c r="L4542" s="65"/>
      <c r="M4542" s="64"/>
      <c r="N4542" s="239"/>
      <c r="O4542" s="65">
        <f>SUBTOTAL(9,O4543:O4610)</f>
        <v>0</v>
      </c>
      <c r="P4542" s="67"/>
      <c r="Q4542" s="68">
        <f>SUBTOTAL(9,Q4543:Q4610)</f>
        <v>0</v>
      </c>
      <c r="R4542" s="65"/>
      <c r="S4542" s="68">
        <f>SUBTOTAL(9,S4543:S4610)</f>
        <v>0</v>
      </c>
      <c r="T4542" s="69" t="s">
        <v>14</v>
      </c>
      <c r="U4542" s="66">
        <f>SUBTOTAL(9,U4543:U4610)</f>
        <v>0</v>
      </c>
      <c r="V4542" s="66">
        <f>SUBTOTAL(9,V4543:V4610)</f>
        <v>0</v>
      </c>
      <c r="W4542" s="70"/>
      <c r="Y4542" s="66">
        <f>SUBTOTAL(9,Y4543:Y4610)</f>
        <v>14</v>
      </c>
    </row>
    <row r="4543" spans="6:25" s="205" customFormat="1" ht="24" outlineLevel="4" x14ac:dyDescent="0.2">
      <c r="F4543" s="72">
        <v>520</v>
      </c>
      <c r="G4543" s="73" t="s">
        <v>34</v>
      </c>
      <c r="H4543" s="74" t="s">
        <v>780</v>
      </c>
      <c r="I4543" s="75" t="s">
        <v>3081</v>
      </c>
      <c r="J4543" s="73" t="s">
        <v>116</v>
      </c>
      <c r="K4543" s="76">
        <v>49</v>
      </c>
      <c r="L4543" s="77">
        <v>0</v>
      </c>
      <c r="M4543" s="206">
        <v>49</v>
      </c>
      <c r="N4543" s="232"/>
      <c r="O4543" s="77">
        <f>M4543*N4543</f>
        <v>0</v>
      </c>
      <c r="P4543" s="79"/>
      <c r="Q4543" s="80">
        <f>M4543*P4543</f>
        <v>0</v>
      </c>
      <c r="R4543" s="79"/>
      <c r="S4543" s="80">
        <f>M4543*R4543</f>
        <v>0</v>
      </c>
      <c r="T4543" s="78">
        <v>15</v>
      </c>
      <c r="U4543" s="78">
        <f>O4543*(T4543/100)</f>
        <v>0</v>
      </c>
      <c r="V4543" s="78">
        <f>O4543+U4543</f>
        <v>0</v>
      </c>
      <c r="W4543" s="75"/>
      <c r="X4543" s="96" t="s">
        <v>1162</v>
      </c>
      <c r="Y4543" s="96">
        <v>1</v>
      </c>
    </row>
    <row r="4544" spans="6:25" s="71" customFormat="1" ht="45" outlineLevel="4" x14ac:dyDescent="0.2">
      <c r="F4544" s="207"/>
      <c r="G4544" s="208"/>
      <c r="H4544" s="19" t="s">
        <v>1053</v>
      </c>
      <c r="I4544" s="228" t="s">
        <v>3585</v>
      </c>
      <c r="J4544" s="221"/>
      <c r="K4544" s="221"/>
      <c r="L4544" s="221"/>
      <c r="M4544" s="221"/>
      <c r="N4544" s="245"/>
      <c r="O4544" s="231"/>
      <c r="P4544" s="209"/>
      <c r="Q4544" s="210"/>
      <c r="R4544" s="209"/>
      <c r="S4544" s="210"/>
      <c r="T4544" s="211"/>
      <c r="U4544" s="211"/>
      <c r="V4544" s="211"/>
      <c r="W4544" s="212"/>
      <c r="X4544" s="212"/>
      <c r="Y4544" s="212"/>
    </row>
    <row r="4545" spans="6:25" s="71" customFormat="1" ht="6" customHeight="1" outlineLevel="4" x14ac:dyDescent="0.2">
      <c r="F4545" s="207"/>
      <c r="G4545" s="208"/>
      <c r="H4545" s="20"/>
      <c r="I4545" s="212"/>
      <c r="J4545" s="208"/>
      <c r="K4545" s="213"/>
      <c r="L4545" s="214"/>
      <c r="M4545" s="213"/>
      <c r="N4545" s="241"/>
      <c r="O4545" s="214"/>
      <c r="P4545" s="209"/>
      <c r="Q4545" s="210"/>
      <c r="R4545" s="209"/>
      <c r="S4545" s="210"/>
      <c r="T4545" s="211"/>
      <c r="U4545" s="211"/>
      <c r="V4545" s="211"/>
      <c r="W4545" s="212"/>
      <c r="X4545" s="212"/>
      <c r="Y4545" s="212"/>
    </row>
    <row r="4546" spans="6:25" s="81" customFormat="1" ht="11.25" outlineLevel="5" x14ac:dyDescent="0.2">
      <c r="F4546" s="82"/>
      <c r="G4546" s="83"/>
      <c r="H4546" s="21" t="str">
        <f t="shared" ref="H4546:H4552" si="124">IF(AND(H4545&lt;&gt;"Výkaz výměr:",I4545=""),"Výkaz výměr:","")</f>
        <v>Výkaz výměr:</v>
      </c>
      <c r="I4546" s="84" t="s">
        <v>2066</v>
      </c>
      <c r="J4546" s="215"/>
      <c r="L4546" s="85"/>
      <c r="M4546" s="216">
        <v>0</v>
      </c>
      <c r="N4546" s="244"/>
      <c r="O4546" s="85"/>
      <c r="P4546" s="86"/>
      <c r="Q4546" s="85"/>
      <c r="R4546" s="85"/>
      <c r="S4546" s="85"/>
      <c r="T4546" s="87" t="s">
        <v>14</v>
      </c>
      <c r="U4546" s="85"/>
      <c r="V4546" s="85"/>
      <c r="W4546" s="88"/>
    </row>
    <row r="4547" spans="6:25" s="81" customFormat="1" ht="11.25" outlineLevel="5" x14ac:dyDescent="0.2">
      <c r="F4547" s="82"/>
      <c r="G4547" s="83"/>
      <c r="H4547" s="21" t="str">
        <f t="shared" si="124"/>
        <v/>
      </c>
      <c r="I4547" s="84" t="s">
        <v>2421</v>
      </c>
      <c r="J4547" s="215"/>
      <c r="L4547" s="85"/>
      <c r="M4547" s="216">
        <v>0</v>
      </c>
      <c r="N4547" s="244"/>
      <c r="O4547" s="85"/>
      <c r="P4547" s="86"/>
      <c r="Q4547" s="85"/>
      <c r="R4547" s="85"/>
      <c r="S4547" s="85"/>
      <c r="T4547" s="87" t="s">
        <v>14</v>
      </c>
      <c r="U4547" s="85"/>
      <c r="V4547" s="85"/>
      <c r="W4547" s="88"/>
    </row>
    <row r="4548" spans="6:25" s="81" customFormat="1" ht="11.25" outlineLevel="5" x14ac:dyDescent="0.2">
      <c r="F4548" s="82"/>
      <c r="G4548" s="83"/>
      <c r="H4548" s="21" t="str">
        <f t="shared" si="124"/>
        <v/>
      </c>
      <c r="I4548" s="84" t="s">
        <v>28</v>
      </c>
      <c r="J4548" s="215"/>
      <c r="L4548" s="85"/>
      <c r="M4548" s="216">
        <v>25</v>
      </c>
      <c r="N4548" s="244"/>
      <c r="O4548" s="85"/>
      <c r="P4548" s="86"/>
      <c r="Q4548" s="85"/>
      <c r="R4548" s="85"/>
      <c r="S4548" s="85"/>
      <c r="T4548" s="87" t="s">
        <v>14</v>
      </c>
      <c r="U4548" s="85"/>
      <c r="V4548" s="85"/>
      <c r="W4548" s="88"/>
    </row>
    <row r="4549" spans="6:25" s="81" customFormat="1" ht="11.25" outlineLevel="5" x14ac:dyDescent="0.2">
      <c r="F4549" s="82"/>
      <c r="G4549" s="83"/>
      <c r="H4549" s="21" t="str">
        <f t="shared" si="124"/>
        <v/>
      </c>
      <c r="I4549" s="84" t="s">
        <v>1406</v>
      </c>
      <c r="J4549" s="215"/>
      <c r="L4549" s="85"/>
      <c r="M4549" s="216">
        <v>0</v>
      </c>
      <c r="N4549" s="244"/>
      <c r="O4549" s="85"/>
      <c r="P4549" s="86"/>
      <c r="Q4549" s="85"/>
      <c r="R4549" s="85"/>
      <c r="S4549" s="85"/>
      <c r="T4549" s="87" t="s">
        <v>14</v>
      </c>
      <c r="U4549" s="85"/>
      <c r="V4549" s="85"/>
      <c r="W4549" s="88"/>
    </row>
    <row r="4550" spans="6:25" s="81" customFormat="1" ht="11.25" outlineLevel="5" x14ac:dyDescent="0.2">
      <c r="F4550" s="82"/>
      <c r="G4550" s="83"/>
      <c r="H4550" s="21" t="str">
        <f t="shared" si="124"/>
        <v/>
      </c>
      <c r="I4550" s="84" t="s">
        <v>27</v>
      </c>
      <c r="J4550" s="215"/>
      <c r="L4550" s="85"/>
      <c r="M4550" s="216">
        <v>22</v>
      </c>
      <c r="N4550" s="244"/>
      <c r="O4550" s="85"/>
      <c r="P4550" s="86"/>
      <c r="Q4550" s="85"/>
      <c r="R4550" s="85"/>
      <c r="S4550" s="85"/>
      <c r="T4550" s="87" t="s">
        <v>14</v>
      </c>
      <c r="U4550" s="85"/>
      <c r="V4550" s="85"/>
      <c r="W4550" s="88"/>
    </row>
    <row r="4551" spans="6:25" s="81" customFormat="1" ht="11.25" outlineLevel="5" x14ac:dyDescent="0.2">
      <c r="F4551" s="82"/>
      <c r="G4551" s="83"/>
      <c r="H4551" s="21" t="str">
        <f t="shared" si="124"/>
        <v/>
      </c>
      <c r="I4551" s="84" t="s">
        <v>1407</v>
      </c>
      <c r="J4551" s="215"/>
      <c r="L4551" s="85"/>
      <c r="M4551" s="216">
        <v>0</v>
      </c>
      <c r="N4551" s="244"/>
      <c r="O4551" s="85"/>
      <c r="P4551" s="86"/>
      <c r="Q4551" s="85"/>
      <c r="R4551" s="85"/>
      <c r="S4551" s="85"/>
      <c r="T4551" s="87" t="s">
        <v>14</v>
      </c>
      <c r="U4551" s="85"/>
      <c r="V4551" s="85"/>
      <c r="W4551" s="88"/>
    </row>
    <row r="4552" spans="6:25" s="81" customFormat="1" ht="11.25" outlineLevel="5" x14ac:dyDescent="0.2">
      <c r="F4552" s="82"/>
      <c r="G4552" s="83"/>
      <c r="H4552" s="21" t="str">
        <f t="shared" si="124"/>
        <v/>
      </c>
      <c r="I4552" s="84" t="s">
        <v>3</v>
      </c>
      <c r="J4552" s="215"/>
      <c r="L4552" s="85"/>
      <c r="M4552" s="216">
        <v>2</v>
      </c>
      <c r="N4552" s="244"/>
      <c r="O4552" s="85"/>
      <c r="P4552" s="86"/>
      <c r="Q4552" s="85"/>
      <c r="R4552" s="85"/>
      <c r="S4552" s="85"/>
      <c r="T4552" s="87" t="s">
        <v>14</v>
      </c>
      <c r="U4552" s="85"/>
      <c r="V4552" s="85"/>
      <c r="W4552" s="88"/>
    </row>
    <row r="4553" spans="6:25" s="205" customFormat="1" ht="12" outlineLevel="4" x14ac:dyDescent="0.2">
      <c r="F4553" s="72">
        <v>521</v>
      </c>
      <c r="G4553" s="73" t="s">
        <v>13</v>
      </c>
      <c r="H4553" s="74" t="s">
        <v>186</v>
      </c>
      <c r="I4553" s="75" t="s">
        <v>2775</v>
      </c>
      <c r="J4553" s="73" t="s">
        <v>116</v>
      </c>
      <c r="K4553" s="76">
        <v>25</v>
      </c>
      <c r="L4553" s="77">
        <v>0</v>
      </c>
      <c r="M4553" s="206">
        <v>25</v>
      </c>
      <c r="N4553" s="232"/>
      <c r="O4553" s="77">
        <f>M4553*N4553</f>
        <v>0</v>
      </c>
      <c r="P4553" s="79"/>
      <c r="Q4553" s="80">
        <f>M4553*P4553</f>
        <v>0</v>
      </c>
      <c r="R4553" s="79"/>
      <c r="S4553" s="80">
        <f>M4553*R4553</f>
        <v>0</v>
      </c>
      <c r="T4553" s="78">
        <v>15</v>
      </c>
      <c r="U4553" s="78">
        <f>O4553*(T4553/100)</f>
        <v>0</v>
      </c>
      <c r="V4553" s="78">
        <f>O4553+U4553</f>
        <v>0</v>
      </c>
      <c r="W4553" s="75"/>
      <c r="X4553" s="96" t="s">
        <v>1261</v>
      </c>
      <c r="Y4553" s="96">
        <v>1</v>
      </c>
    </row>
    <row r="4554" spans="6:25" s="71" customFormat="1" ht="12" outlineLevel="4" x14ac:dyDescent="0.2">
      <c r="F4554" s="207"/>
      <c r="G4554" s="208"/>
      <c r="H4554" s="19" t="s">
        <v>1053</v>
      </c>
      <c r="I4554" s="228"/>
      <c r="J4554" s="221"/>
      <c r="K4554" s="221"/>
      <c r="L4554" s="221"/>
      <c r="M4554" s="221"/>
      <c r="N4554" s="245"/>
      <c r="O4554" s="231"/>
      <c r="P4554" s="209"/>
      <c r="Q4554" s="210"/>
      <c r="R4554" s="209"/>
      <c r="S4554" s="210"/>
      <c r="T4554" s="211"/>
      <c r="U4554" s="211"/>
      <c r="V4554" s="211"/>
      <c r="W4554" s="212"/>
      <c r="X4554" s="212"/>
      <c r="Y4554" s="212"/>
    </row>
    <row r="4555" spans="6:25" s="71" customFormat="1" ht="6" customHeight="1" outlineLevel="4" x14ac:dyDescent="0.2">
      <c r="F4555" s="207"/>
      <c r="G4555" s="208"/>
      <c r="H4555" s="20"/>
      <c r="I4555" s="212"/>
      <c r="J4555" s="208"/>
      <c r="K4555" s="213"/>
      <c r="L4555" s="214"/>
      <c r="M4555" s="213"/>
      <c r="N4555" s="241"/>
      <c r="O4555" s="214"/>
      <c r="P4555" s="209"/>
      <c r="Q4555" s="210"/>
      <c r="R4555" s="209"/>
      <c r="S4555" s="210"/>
      <c r="T4555" s="211"/>
      <c r="U4555" s="211"/>
      <c r="V4555" s="211"/>
      <c r="W4555" s="212"/>
      <c r="X4555" s="212"/>
      <c r="Y4555" s="212"/>
    </row>
    <row r="4556" spans="6:25" s="81" customFormat="1" ht="11.25" outlineLevel="5" x14ac:dyDescent="0.2">
      <c r="F4556" s="82"/>
      <c r="G4556" s="83"/>
      <c r="H4556" s="21" t="str">
        <f>IF(AND(H4555&lt;&gt;"Výkaz výměr:",I4555=""),"Výkaz výměr:","")</f>
        <v>Výkaz výměr:</v>
      </c>
      <c r="I4556" s="84" t="s">
        <v>2762</v>
      </c>
      <c r="J4556" s="215"/>
      <c r="L4556" s="85"/>
      <c r="M4556" s="216">
        <v>0</v>
      </c>
      <c r="N4556" s="244"/>
      <c r="O4556" s="85"/>
      <c r="P4556" s="86"/>
      <c r="Q4556" s="85"/>
      <c r="R4556" s="85"/>
      <c r="S4556" s="85"/>
      <c r="T4556" s="87" t="s">
        <v>14</v>
      </c>
      <c r="U4556" s="85"/>
      <c r="V4556" s="85"/>
      <c r="W4556" s="88"/>
    </row>
    <row r="4557" spans="6:25" s="81" customFormat="1" ht="11.25" outlineLevel="5" x14ac:dyDescent="0.2">
      <c r="F4557" s="82"/>
      <c r="G4557" s="83"/>
      <c r="H4557" s="21" t="str">
        <f>IF(AND(H4556&lt;&gt;"Výkaz výměr:",I4556=""),"Výkaz výměr:","")</f>
        <v/>
      </c>
      <c r="I4557" s="84" t="s">
        <v>28</v>
      </c>
      <c r="J4557" s="215"/>
      <c r="L4557" s="85"/>
      <c r="M4557" s="216">
        <v>25</v>
      </c>
      <c r="N4557" s="244"/>
      <c r="O4557" s="85"/>
      <c r="P4557" s="86"/>
      <c r="Q4557" s="85"/>
      <c r="R4557" s="85"/>
      <c r="S4557" s="85"/>
      <c r="T4557" s="87" t="s">
        <v>14</v>
      </c>
      <c r="U4557" s="85"/>
      <c r="V4557" s="85"/>
      <c r="W4557" s="88"/>
    </row>
    <row r="4558" spans="6:25" s="205" customFormat="1" ht="12" outlineLevel="4" x14ac:dyDescent="0.2">
      <c r="F4558" s="72">
        <v>522</v>
      </c>
      <c r="G4558" s="73" t="s">
        <v>13</v>
      </c>
      <c r="H4558" s="74" t="s">
        <v>187</v>
      </c>
      <c r="I4558" s="75" t="s">
        <v>2581</v>
      </c>
      <c r="J4558" s="73" t="s">
        <v>116</v>
      </c>
      <c r="K4558" s="76">
        <v>22</v>
      </c>
      <c r="L4558" s="77">
        <v>0</v>
      </c>
      <c r="M4558" s="206">
        <v>22</v>
      </c>
      <c r="N4558" s="232"/>
      <c r="O4558" s="77">
        <f>M4558*N4558</f>
        <v>0</v>
      </c>
      <c r="P4558" s="79"/>
      <c r="Q4558" s="80">
        <f>M4558*P4558</f>
        <v>0</v>
      </c>
      <c r="R4558" s="79"/>
      <c r="S4558" s="80">
        <f>M4558*R4558</f>
        <v>0</v>
      </c>
      <c r="T4558" s="78">
        <v>15</v>
      </c>
      <c r="U4558" s="78">
        <f>O4558*(T4558/100)</f>
        <v>0</v>
      </c>
      <c r="V4558" s="78">
        <f>O4558+U4558</f>
        <v>0</v>
      </c>
      <c r="W4558" s="75"/>
      <c r="X4558" s="96" t="s">
        <v>1261</v>
      </c>
      <c r="Y4558" s="96">
        <v>1</v>
      </c>
    </row>
    <row r="4559" spans="6:25" s="71" customFormat="1" ht="12" outlineLevel="4" x14ac:dyDescent="0.2">
      <c r="F4559" s="207"/>
      <c r="G4559" s="208"/>
      <c r="H4559" s="19" t="s">
        <v>1053</v>
      </c>
      <c r="I4559" s="228"/>
      <c r="J4559" s="221"/>
      <c r="K4559" s="221"/>
      <c r="L4559" s="221"/>
      <c r="M4559" s="221"/>
      <c r="N4559" s="245"/>
      <c r="O4559" s="231"/>
      <c r="P4559" s="209"/>
      <c r="Q4559" s="210"/>
      <c r="R4559" s="209"/>
      <c r="S4559" s="210"/>
      <c r="T4559" s="211"/>
      <c r="U4559" s="211"/>
      <c r="V4559" s="211"/>
      <c r="W4559" s="212"/>
      <c r="X4559" s="212"/>
      <c r="Y4559" s="212"/>
    </row>
    <row r="4560" spans="6:25" s="71" customFormat="1" ht="6" customHeight="1" outlineLevel="4" x14ac:dyDescent="0.2">
      <c r="F4560" s="207"/>
      <c r="G4560" s="208"/>
      <c r="H4560" s="20"/>
      <c r="I4560" s="212"/>
      <c r="J4560" s="208"/>
      <c r="K4560" s="213"/>
      <c r="L4560" s="214"/>
      <c r="M4560" s="213"/>
      <c r="N4560" s="241"/>
      <c r="O4560" s="214"/>
      <c r="P4560" s="209"/>
      <c r="Q4560" s="210"/>
      <c r="R4560" s="209"/>
      <c r="S4560" s="210"/>
      <c r="T4560" s="211"/>
      <c r="U4560" s="211"/>
      <c r="V4560" s="211"/>
      <c r="W4560" s="212"/>
      <c r="X4560" s="212"/>
      <c r="Y4560" s="212"/>
    </row>
    <row r="4561" spans="6:25" s="81" customFormat="1" ht="11.25" outlineLevel="5" x14ac:dyDescent="0.2">
      <c r="F4561" s="82"/>
      <c r="G4561" s="83"/>
      <c r="H4561" s="21" t="str">
        <f>IF(AND(H4560&lt;&gt;"Výkaz výměr:",I4560=""),"Výkaz výměr:","")</f>
        <v>Výkaz výměr:</v>
      </c>
      <c r="I4561" s="84" t="s">
        <v>2762</v>
      </c>
      <c r="J4561" s="215"/>
      <c r="L4561" s="85"/>
      <c r="M4561" s="216">
        <v>0</v>
      </c>
      <c r="N4561" s="244"/>
      <c r="O4561" s="85"/>
      <c r="P4561" s="86"/>
      <c r="Q4561" s="85"/>
      <c r="R4561" s="85"/>
      <c r="S4561" s="85"/>
      <c r="T4561" s="87" t="s">
        <v>14</v>
      </c>
      <c r="U4561" s="85"/>
      <c r="V4561" s="85"/>
      <c r="W4561" s="88"/>
    </row>
    <row r="4562" spans="6:25" s="81" customFormat="1" ht="11.25" outlineLevel="5" x14ac:dyDescent="0.2">
      <c r="F4562" s="82"/>
      <c r="G4562" s="83"/>
      <c r="H4562" s="21" t="str">
        <f>IF(AND(H4561&lt;&gt;"Výkaz výměr:",I4561=""),"Výkaz výměr:","")</f>
        <v/>
      </c>
      <c r="I4562" s="84" t="s">
        <v>27</v>
      </c>
      <c r="J4562" s="215"/>
      <c r="L4562" s="85"/>
      <c r="M4562" s="216">
        <v>22</v>
      </c>
      <c r="N4562" s="244"/>
      <c r="O4562" s="85"/>
      <c r="P4562" s="86"/>
      <c r="Q4562" s="85"/>
      <c r="R4562" s="85"/>
      <c r="S4562" s="85"/>
      <c r="T4562" s="87" t="s">
        <v>14</v>
      </c>
      <c r="U4562" s="85"/>
      <c r="V4562" s="85"/>
      <c r="W4562" s="88"/>
    </row>
    <row r="4563" spans="6:25" s="205" customFormat="1" ht="12" outlineLevel="4" x14ac:dyDescent="0.2">
      <c r="F4563" s="72">
        <v>523</v>
      </c>
      <c r="G4563" s="73" t="s">
        <v>13</v>
      </c>
      <c r="H4563" s="74" t="s">
        <v>188</v>
      </c>
      <c r="I4563" s="75" t="s">
        <v>2560</v>
      </c>
      <c r="J4563" s="73" t="s">
        <v>116</v>
      </c>
      <c r="K4563" s="76">
        <v>2</v>
      </c>
      <c r="L4563" s="77">
        <v>0</v>
      </c>
      <c r="M4563" s="206">
        <v>2</v>
      </c>
      <c r="N4563" s="232"/>
      <c r="O4563" s="77">
        <f>M4563*N4563</f>
        <v>0</v>
      </c>
      <c r="P4563" s="79"/>
      <c r="Q4563" s="80">
        <f>M4563*P4563</f>
        <v>0</v>
      </c>
      <c r="R4563" s="79"/>
      <c r="S4563" s="80">
        <f>M4563*R4563</f>
        <v>0</v>
      </c>
      <c r="T4563" s="78">
        <v>15</v>
      </c>
      <c r="U4563" s="78">
        <f>O4563*(T4563/100)</f>
        <v>0</v>
      </c>
      <c r="V4563" s="78">
        <f>O4563+U4563</f>
        <v>0</v>
      </c>
      <c r="W4563" s="75"/>
      <c r="X4563" s="96" t="s">
        <v>1261</v>
      </c>
      <c r="Y4563" s="96">
        <v>1</v>
      </c>
    </row>
    <row r="4564" spans="6:25" s="71" customFormat="1" ht="12" outlineLevel="4" x14ac:dyDescent="0.2">
      <c r="F4564" s="207"/>
      <c r="G4564" s="208"/>
      <c r="H4564" s="19" t="s">
        <v>1053</v>
      </c>
      <c r="I4564" s="228"/>
      <c r="J4564" s="221"/>
      <c r="K4564" s="221"/>
      <c r="L4564" s="221"/>
      <c r="M4564" s="221"/>
      <c r="N4564" s="245"/>
      <c r="O4564" s="231"/>
      <c r="P4564" s="209"/>
      <c r="Q4564" s="210"/>
      <c r="R4564" s="209"/>
      <c r="S4564" s="210"/>
      <c r="T4564" s="211"/>
      <c r="U4564" s="211"/>
      <c r="V4564" s="211"/>
      <c r="W4564" s="212"/>
      <c r="X4564" s="212"/>
      <c r="Y4564" s="212"/>
    </row>
    <row r="4565" spans="6:25" s="71" customFormat="1" ht="6" customHeight="1" outlineLevel="4" x14ac:dyDescent="0.2">
      <c r="F4565" s="207"/>
      <c r="G4565" s="208"/>
      <c r="H4565" s="20"/>
      <c r="I4565" s="212"/>
      <c r="J4565" s="208"/>
      <c r="K4565" s="213"/>
      <c r="L4565" s="214"/>
      <c r="M4565" s="213"/>
      <c r="N4565" s="241"/>
      <c r="O4565" s="214"/>
      <c r="P4565" s="209"/>
      <c r="Q4565" s="210"/>
      <c r="R4565" s="209"/>
      <c r="S4565" s="210"/>
      <c r="T4565" s="211"/>
      <c r="U4565" s="211"/>
      <c r="V4565" s="211"/>
      <c r="W4565" s="212"/>
      <c r="X4565" s="212"/>
      <c r="Y4565" s="212"/>
    </row>
    <row r="4566" spans="6:25" s="81" customFormat="1" ht="11.25" outlineLevel="5" x14ac:dyDescent="0.2">
      <c r="F4566" s="82"/>
      <c r="G4566" s="83"/>
      <c r="H4566" s="21" t="str">
        <f>IF(AND(H4565&lt;&gt;"Výkaz výměr:",I4565=""),"Výkaz výměr:","")</f>
        <v>Výkaz výměr:</v>
      </c>
      <c r="I4566" s="84" t="s">
        <v>2762</v>
      </c>
      <c r="J4566" s="215"/>
      <c r="L4566" s="85"/>
      <c r="M4566" s="216">
        <v>0</v>
      </c>
      <c r="N4566" s="244"/>
      <c r="O4566" s="85"/>
      <c r="P4566" s="86"/>
      <c r="Q4566" s="85"/>
      <c r="R4566" s="85"/>
      <c r="S4566" s="85"/>
      <c r="T4566" s="87" t="s">
        <v>14</v>
      </c>
      <c r="U4566" s="85"/>
      <c r="V4566" s="85"/>
      <c r="W4566" s="88"/>
    </row>
    <row r="4567" spans="6:25" s="81" customFormat="1" ht="11.25" outlineLevel="5" x14ac:dyDescent="0.2">
      <c r="F4567" s="82"/>
      <c r="G4567" s="83"/>
      <c r="H4567" s="21" t="str">
        <f>IF(AND(H4566&lt;&gt;"Výkaz výměr:",I4566=""),"Výkaz výměr:","")</f>
        <v/>
      </c>
      <c r="I4567" s="84" t="s">
        <v>3</v>
      </c>
      <c r="J4567" s="215"/>
      <c r="L4567" s="85"/>
      <c r="M4567" s="216">
        <v>2</v>
      </c>
      <c r="N4567" s="244"/>
      <c r="O4567" s="85"/>
      <c r="P4567" s="86"/>
      <c r="Q4567" s="85"/>
      <c r="R4567" s="85"/>
      <c r="S4567" s="85"/>
      <c r="T4567" s="87" t="s">
        <v>14</v>
      </c>
      <c r="U4567" s="85"/>
      <c r="V4567" s="85"/>
      <c r="W4567" s="88"/>
    </row>
    <row r="4568" spans="6:25" s="205" customFormat="1" ht="24" outlineLevel="4" x14ac:dyDescent="0.2">
      <c r="F4568" s="72">
        <v>524</v>
      </c>
      <c r="G4568" s="73" t="s">
        <v>34</v>
      </c>
      <c r="H4568" s="74" t="s">
        <v>781</v>
      </c>
      <c r="I4568" s="75" t="s">
        <v>3273</v>
      </c>
      <c r="J4568" s="73" t="s">
        <v>268</v>
      </c>
      <c r="K4568" s="76">
        <v>9</v>
      </c>
      <c r="L4568" s="77">
        <v>0</v>
      </c>
      <c r="M4568" s="206">
        <v>9</v>
      </c>
      <c r="N4568" s="232"/>
      <c r="O4568" s="77">
        <f>M4568*N4568</f>
        <v>0</v>
      </c>
      <c r="P4568" s="79"/>
      <c r="Q4568" s="80">
        <f>M4568*P4568</f>
        <v>0</v>
      </c>
      <c r="R4568" s="79"/>
      <c r="S4568" s="80">
        <f>M4568*R4568</f>
        <v>0</v>
      </c>
      <c r="T4568" s="78">
        <v>15</v>
      </c>
      <c r="U4568" s="78">
        <f>O4568*(T4568/100)</f>
        <v>0</v>
      </c>
      <c r="V4568" s="78">
        <f>O4568+U4568</f>
        <v>0</v>
      </c>
      <c r="W4568" s="75"/>
      <c r="X4568" s="96" t="s">
        <v>1162</v>
      </c>
      <c r="Y4568" s="96">
        <v>1</v>
      </c>
    </row>
    <row r="4569" spans="6:25" s="71" customFormat="1" ht="67.5" outlineLevel="4" x14ac:dyDescent="0.2">
      <c r="F4569" s="207"/>
      <c r="G4569" s="208"/>
      <c r="H4569" s="19" t="s">
        <v>1053</v>
      </c>
      <c r="I4569" s="228" t="s">
        <v>3613</v>
      </c>
      <c r="J4569" s="221"/>
      <c r="K4569" s="221"/>
      <c r="L4569" s="221"/>
      <c r="M4569" s="221"/>
      <c r="N4569" s="245"/>
      <c r="O4569" s="231"/>
      <c r="P4569" s="209"/>
      <c r="Q4569" s="210"/>
      <c r="R4569" s="209"/>
      <c r="S4569" s="210"/>
      <c r="T4569" s="211"/>
      <c r="U4569" s="211"/>
      <c r="V4569" s="211"/>
      <c r="W4569" s="212"/>
      <c r="X4569" s="212"/>
      <c r="Y4569" s="212"/>
    </row>
    <row r="4570" spans="6:25" s="71" customFormat="1" ht="6" customHeight="1" outlineLevel="4" x14ac:dyDescent="0.2">
      <c r="F4570" s="207"/>
      <c r="G4570" s="208"/>
      <c r="H4570" s="20"/>
      <c r="I4570" s="212"/>
      <c r="J4570" s="208"/>
      <c r="K4570" s="213"/>
      <c r="L4570" s="214"/>
      <c r="M4570" s="213"/>
      <c r="N4570" s="241"/>
      <c r="O4570" s="214"/>
      <c r="P4570" s="209"/>
      <c r="Q4570" s="210"/>
      <c r="R4570" s="209"/>
      <c r="S4570" s="210"/>
      <c r="T4570" s="211"/>
      <c r="U4570" s="211"/>
      <c r="V4570" s="211"/>
      <c r="W4570" s="212"/>
      <c r="X4570" s="212"/>
      <c r="Y4570" s="212"/>
    </row>
    <row r="4571" spans="6:25" s="81" customFormat="1" ht="11.25" outlineLevel="5" x14ac:dyDescent="0.2">
      <c r="F4571" s="82"/>
      <c r="G4571" s="83"/>
      <c r="H4571" s="21" t="str">
        <f>IF(AND(H4570&lt;&gt;"Výkaz výměr:",I4570=""),"Výkaz výměr:","")</f>
        <v>Výkaz výměr:</v>
      </c>
      <c r="I4571" s="84" t="s">
        <v>2066</v>
      </c>
      <c r="J4571" s="215"/>
      <c r="L4571" s="85"/>
      <c r="M4571" s="216">
        <v>0</v>
      </c>
      <c r="N4571" s="244"/>
      <c r="O4571" s="85"/>
      <c r="P4571" s="86"/>
      <c r="Q4571" s="85"/>
      <c r="R4571" s="85"/>
      <c r="S4571" s="85"/>
      <c r="T4571" s="87" t="s">
        <v>14</v>
      </c>
      <c r="U4571" s="85"/>
      <c r="V4571" s="85"/>
      <c r="W4571" s="88"/>
    </row>
    <row r="4572" spans="6:25" s="81" customFormat="1" ht="11.25" outlineLevel="5" x14ac:dyDescent="0.2">
      <c r="F4572" s="82"/>
      <c r="G4572" s="83"/>
      <c r="H4572" s="21" t="str">
        <f>IF(AND(H4571&lt;&gt;"Výkaz výměr:",I4571=""),"Výkaz výměr:","")</f>
        <v/>
      </c>
      <c r="I4572" s="84" t="s">
        <v>10</v>
      </c>
      <c r="J4572" s="215"/>
      <c r="L4572" s="85"/>
      <c r="M4572" s="216">
        <v>9</v>
      </c>
      <c r="N4572" s="244"/>
      <c r="O4572" s="85"/>
      <c r="P4572" s="86"/>
      <c r="Q4572" s="85"/>
      <c r="R4572" s="85"/>
      <c r="S4572" s="85"/>
      <c r="T4572" s="87" t="s">
        <v>14</v>
      </c>
      <c r="U4572" s="85"/>
      <c r="V4572" s="85"/>
      <c r="W4572" s="88"/>
    </row>
    <row r="4573" spans="6:25" s="205" customFormat="1" ht="24" outlineLevel="4" x14ac:dyDescent="0.2">
      <c r="F4573" s="72">
        <v>525</v>
      </c>
      <c r="G4573" s="73" t="s">
        <v>34</v>
      </c>
      <c r="H4573" s="74" t="s">
        <v>782</v>
      </c>
      <c r="I4573" s="75" t="s">
        <v>3286</v>
      </c>
      <c r="J4573" s="73" t="s">
        <v>268</v>
      </c>
      <c r="K4573" s="76">
        <v>1</v>
      </c>
      <c r="L4573" s="77">
        <v>0</v>
      </c>
      <c r="M4573" s="206">
        <v>1</v>
      </c>
      <c r="N4573" s="232"/>
      <c r="O4573" s="77">
        <f>M4573*N4573</f>
        <v>0</v>
      </c>
      <c r="P4573" s="79"/>
      <c r="Q4573" s="80">
        <f>M4573*P4573</f>
        <v>0</v>
      </c>
      <c r="R4573" s="79"/>
      <c r="S4573" s="80">
        <f>M4573*R4573</f>
        <v>0</v>
      </c>
      <c r="T4573" s="78">
        <v>15</v>
      </c>
      <c r="U4573" s="78">
        <f>O4573*(T4573/100)</f>
        <v>0</v>
      </c>
      <c r="V4573" s="78">
        <f>O4573+U4573</f>
        <v>0</v>
      </c>
      <c r="W4573" s="75"/>
      <c r="X4573" s="96" t="s">
        <v>1162</v>
      </c>
      <c r="Y4573" s="96">
        <v>1</v>
      </c>
    </row>
    <row r="4574" spans="6:25" s="71" customFormat="1" ht="67.5" outlineLevel="4" x14ac:dyDescent="0.2">
      <c r="F4574" s="207"/>
      <c r="G4574" s="208"/>
      <c r="H4574" s="19" t="s">
        <v>1053</v>
      </c>
      <c r="I4574" s="228" t="s">
        <v>3622</v>
      </c>
      <c r="J4574" s="221"/>
      <c r="K4574" s="221"/>
      <c r="L4574" s="221"/>
      <c r="M4574" s="221"/>
      <c r="N4574" s="245"/>
      <c r="O4574" s="231"/>
      <c r="P4574" s="209"/>
      <c r="Q4574" s="210"/>
      <c r="R4574" s="209"/>
      <c r="S4574" s="210"/>
      <c r="T4574" s="211"/>
      <c r="U4574" s="211"/>
      <c r="V4574" s="211"/>
      <c r="W4574" s="212"/>
      <c r="X4574" s="212"/>
      <c r="Y4574" s="212"/>
    </row>
    <row r="4575" spans="6:25" s="71" customFormat="1" ht="6" customHeight="1" outlineLevel="4" x14ac:dyDescent="0.2">
      <c r="F4575" s="207"/>
      <c r="G4575" s="208"/>
      <c r="H4575" s="20"/>
      <c r="I4575" s="212"/>
      <c r="J4575" s="208"/>
      <c r="K4575" s="213"/>
      <c r="L4575" s="214"/>
      <c r="M4575" s="213"/>
      <c r="N4575" s="241"/>
      <c r="O4575" s="214"/>
      <c r="P4575" s="209"/>
      <c r="Q4575" s="210"/>
      <c r="R4575" s="209"/>
      <c r="S4575" s="210"/>
      <c r="T4575" s="211"/>
      <c r="U4575" s="211"/>
      <c r="V4575" s="211"/>
      <c r="W4575" s="212"/>
      <c r="X4575" s="212"/>
      <c r="Y4575" s="212"/>
    </row>
    <row r="4576" spans="6:25" s="81" customFormat="1" ht="11.25" outlineLevel="5" x14ac:dyDescent="0.2">
      <c r="F4576" s="82"/>
      <c r="G4576" s="83"/>
      <c r="H4576" s="21" t="str">
        <f>IF(AND(H4575&lt;&gt;"Výkaz výměr:",I4575=""),"Výkaz výměr:","")</f>
        <v>Výkaz výměr:</v>
      </c>
      <c r="I4576" s="84" t="s">
        <v>2066</v>
      </c>
      <c r="J4576" s="215"/>
      <c r="L4576" s="85"/>
      <c r="M4576" s="216">
        <v>0</v>
      </c>
      <c r="N4576" s="244"/>
      <c r="O4576" s="85"/>
      <c r="P4576" s="86"/>
      <c r="Q4576" s="85"/>
      <c r="R4576" s="85"/>
      <c r="S4576" s="85"/>
      <c r="T4576" s="87" t="s">
        <v>14</v>
      </c>
      <c r="U4576" s="85"/>
      <c r="V4576" s="85"/>
      <c r="W4576" s="88"/>
    </row>
    <row r="4577" spans="6:25" s="81" customFormat="1" ht="11.25" outlineLevel="5" x14ac:dyDescent="0.2">
      <c r="F4577" s="82"/>
      <c r="G4577" s="83"/>
      <c r="H4577" s="21" t="str">
        <f>IF(AND(H4576&lt;&gt;"Výkaz výměr:",I4576=""),"Výkaz výměr:","")</f>
        <v/>
      </c>
      <c r="I4577" s="84" t="s">
        <v>2</v>
      </c>
      <c r="J4577" s="215"/>
      <c r="L4577" s="85"/>
      <c r="M4577" s="216">
        <v>1</v>
      </c>
      <c r="N4577" s="244"/>
      <c r="O4577" s="85"/>
      <c r="P4577" s="86"/>
      <c r="Q4577" s="85"/>
      <c r="R4577" s="85"/>
      <c r="S4577" s="85"/>
      <c r="T4577" s="87" t="s">
        <v>14</v>
      </c>
      <c r="U4577" s="85"/>
      <c r="V4577" s="85"/>
      <c r="W4577" s="88"/>
    </row>
    <row r="4578" spans="6:25" s="205" customFormat="1" ht="12" outlineLevel="4" x14ac:dyDescent="0.2">
      <c r="F4578" s="72">
        <v>526</v>
      </c>
      <c r="G4578" s="73" t="s">
        <v>13</v>
      </c>
      <c r="H4578" s="74" t="s">
        <v>147</v>
      </c>
      <c r="I4578" s="75" t="s">
        <v>2303</v>
      </c>
      <c r="J4578" s="73" t="s">
        <v>116</v>
      </c>
      <c r="K4578" s="76">
        <v>27</v>
      </c>
      <c r="L4578" s="77">
        <v>0</v>
      </c>
      <c r="M4578" s="206">
        <v>27</v>
      </c>
      <c r="N4578" s="232"/>
      <c r="O4578" s="77">
        <f>M4578*N4578</f>
        <v>0</v>
      </c>
      <c r="P4578" s="79"/>
      <c r="Q4578" s="80">
        <f>M4578*P4578</f>
        <v>0</v>
      </c>
      <c r="R4578" s="79"/>
      <c r="S4578" s="80">
        <f>M4578*R4578</f>
        <v>0</v>
      </c>
      <c r="T4578" s="78">
        <v>15</v>
      </c>
      <c r="U4578" s="78">
        <f>O4578*(T4578/100)</f>
        <v>0</v>
      </c>
      <c r="V4578" s="78">
        <f>O4578+U4578</f>
        <v>0</v>
      </c>
      <c r="W4578" s="75"/>
      <c r="X4578" s="96" t="s">
        <v>1261</v>
      </c>
      <c r="Y4578" s="96">
        <v>1</v>
      </c>
    </row>
    <row r="4579" spans="6:25" s="71" customFormat="1" ht="12" outlineLevel="4" x14ac:dyDescent="0.2">
      <c r="F4579" s="207"/>
      <c r="G4579" s="208"/>
      <c r="H4579" s="19" t="s">
        <v>1053</v>
      </c>
      <c r="I4579" s="228"/>
      <c r="J4579" s="221"/>
      <c r="K4579" s="221"/>
      <c r="L4579" s="221"/>
      <c r="M4579" s="221"/>
      <c r="N4579" s="245"/>
      <c r="O4579" s="231"/>
      <c r="P4579" s="209"/>
      <c r="Q4579" s="210"/>
      <c r="R4579" s="209"/>
      <c r="S4579" s="210"/>
      <c r="T4579" s="211"/>
      <c r="U4579" s="211"/>
      <c r="V4579" s="211"/>
      <c r="W4579" s="212"/>
      <c r="X4579" s="212"/>
      <c r="Y4579" s="212"/>
    </row>
    <row r="4580" spans="6:25" s="71" customFormat="1" ht="6" customHeight="1" outlineLevel="4" x14ac:dyDescent="0.2">
      <c r="F4580" s="207"/>
      <c r="G4580" s="208"/>
      <c r="H4580" s="20"/>
      <c r="I4580" s="212"/>
      <c r="J4580" s="208"/>
      <c r="K4580" s="213"/>
      <c r="L4580" s="214"/>
      <c r="M4580" s="213"/>
      <c r="N4580" s="241"/>
      <c r="O4580" s="214"/>
      <c r="P4580" s="209"/>
      <c r="Q4580" s="210"/>
      <c r="R4580" s="209"/>
      <c r="S4580" s="210"/>
      <c r="T4580" s="211"/>
      <c r="U4580" s="211"/>
      <c r="V4580" s="211"/>
      <c r="W4580" s="212"/>
      <c r="X4580" s="212"/>
      <c r="Y4580" s="212"/>
    </row>
    <row r="4581" spans="6:25" s="81" customFormat="1" ht="22.5" outlineLevel="5" x14ac:dyDescent="0.2">
      <c r="F4581" s="82"/>
      <c r="G4581" s="83"/>
      <c r="H4581" s="21" t="str">
        <f>IF(AND(H4580&lt;&gt;"Výkaz výměr:",I4580=""),"Výkaz výměr:","")</f>
        <v>Výkaz výměr:</v>
      </c>
      <c r="I4581" s="84" t="s">
        <v>3123</v>
      </c>
      <c r="J4581" s="215"/>
      <c r="L4581" s="85"/>
      <c r="M4581" s="216">
        <v>0</v>
      </c>
      <c r="N4581" s="244"/>
      <c r="O4581" s="85"/>
      <c r="P4581" s="86"/>
      <c r="Q4581" s="85"/>
      <c r="R4581" s="85"/>
      <c r="S4581" s="85"/>
      <c r="T4581" s="87" t="s">
        <v>14</v>
      </c>
      <c r="U4581" s="85"/>
      <c r="V4581" s="85"/>
      <c r="W4581" s="88"/>
    </row>
    <row r="4582" spans="6:25" s="81" customFormat="1" ht="11.25" outlineLevel="5" x14ac:dyDescent="0.2">
      <c r="F4582" s="82"/>
      <c r="G4582" s="83"/>
      <c r="H4582" s="21" t="str">
        <f>IF(AND(H4581&lt;&gt;"Výkaz výměr:",I4581=""),"Výkaz výměr:","")</f>
        <v/>
      </c>
      <c r="I4582" s="84" t="s">
        <v>238</v>
      </c>
      <c r="J4582" s="215"/>
      <c r="L4582" s="85"/>
      <c r="M4582" s="216">
        <v>27</v>
      </c>
      <c r="N4582" s="244"/>
      <c r="O4582" s="85"/>
      <c r="P4582" s="86"/>
      <c r="Q4582" s="85"/>
      <c r="R4582" s="85"/>
      <c r="S4582" s="85"/>
      <c r="T4582" s="87" t="s">
        <v>14</v>
      </c>
      <c r="U4582" s="85"/>
      <c r="V4582" s="85"/>
      <c r="W4582" s="88"/>
    </row>
    <row r="4583" spans="6:25" s="205" customFormat="1" ht="12" outlineLevel="4" x14ac:dyDescent="0.2">
      <c r="F4583" s="72">
        <v>527</v>
      </c>
      <c r="G4583" s="73" t="s">
        <v>13</v>
      </c>
      <c r="H4583" s="74" t="s">
        <v>189</v>
      </c>
      <c r="I4583" s="75" t="s">
        <v>2415</v>
      </c>
      <c r="J4583" s="73" t="s">
        <v>116</v>
      </c>
      <c r="K4583" s="76">
        <v>22</v>
      </c>
      <c r="L4583" s="77">
        <v>0</v>
      </c>
      <c r="M4583" s="206">
        <v>22</v>
      </c>
      <c r="N4583" s="232"/>
      <c r="O4583" s="77">
        <f>M4583*N4583</f>
        <v>0</v>
      </c>
      <c r="P4583" s="79"/>
      <c r="Q4583" s="80">
        <f>M4583*P4583</f>
        <v>0</v>
      </c>
      <c r="R4583" s="79"/>
      <c r="S4583" s="80">
        <f>M4583*R4583</f>
        <v>0</v>
      </c>
      <c r="T4583" s="78">
        <v>15</v>
      </c>
      <c r="U4583" s="78">
        <f>O4583*(T4583/100)</f>
        <v>0</v>
      </c>
      <c r="V4583" s="78">
        <f>O4583+U4583</f>
        <v>0</v>
      </c>
      <c r="W4583" s="75"/>
      <c r="X4583" s="96" t="s">
        <v>1261</v>
      </c>
      <c r="Y4583" s="96">
        <v>1</v>
      </c>
    </row>
    <row r="4584" spans="6:25" s="71" customFormat="1" ht="12" outlineLevel="4" x14ac:dyDescent="0.2">
      <c r="F4584" s="207"/>
      <c r="G4584" s="208"/>
      <c r="H4584" s="19" t="s">
        <v>1053</v>
      </c>
      <c r="I4584" s="228"/>
      <c r="J4584" s="221"/>
      <c r="K4584" s="221"/>
      <c r="L4584" s="221"/>
      <c r="M4584" s="221"/>
      <c r="N4584" s="245"/>
      <c r="O4584" s="231"/>
      <c r="P4584" s="209"/>
      <c r="Q4584" s="210"/>
      <c r="R4584" s="209"/>
      <c r="S4584" s="210"/>
      <c r="T4584" s="211"/>
      <c r="U4584" s="211"/>
      <c r="V4584" s="211"/>
      <c r="W4584" s="212"/>
      <c r="X4584" s="212"/>
      <c r="Y4584" s="212"/>
    </row>
    <row r="4585" spans="6:25" s="71" customFormat="1" ht="6" customHeight="1" outlineLevel="4" x14ac:dyDescent="0.2">
      <c r="F4585" s="207"/>
      <c r="G4585" s="208"/>
      <c r="H4585" s="20"/>
      <c r="I4585" s="212"/>
      <c r="J4585" s="208"/>
      <c r="K4585" s="213"/>
      <c r="L4585" s="214"/>
      <c r="M4585" s="213"/>
      <c r="N4585" s="241"/>
      <c r="O4585" s="214"/>
      <c r="P4585" s="209"/>
      <c r="Q4585" s="210"/>
      <c r="R4585" s="209"/>
      <c r="S4585" s="210"/>
      <c r="T4585" s="211"/>
      <c r="U4585" s="211"/>
      <c r="V4585" s="211"/>
      <c r="W4585" s="212"/>
      <c r="X4585" s="212"/>
      <c r="Y4585" s="212"/>
    </row>
    <row r="4586" spans="6:25" s="81" customFormat="1" ht="22.5" outlineLevel="5" x14ac:dyDescent="0.2">
      <c r="F4586" s="82"/>
      <c r="G4586" s="83"/>
      <c r="H4586" s="21" t="str">
        <f>IF(AND(H4585&lt;&gt;"Výkaz výměr:",I4585=""),"Výkaz výměr:","")</f>
        <v>Výkaz výměr:</v>
      </c>
      <c r="I4586" s="84" t="s">
        <v>3123</v>
      </c>
      <c r="J4586" s="215"/>
      <c r="L4586" s="85"/>
      <c r="M4586" s="216">
        <v>0</v>
      </c>
      <c r="N4586" s="244"/>
      <c r="O4586" s="85"/>
      <c r="P4586" s="86"/>
      <c r="Q4586" s="85"/>
      <c r="R4586" s="85"/>
      <c r="S4586" s="85"/>
      <c r="T4586" s="87" t="s">
        <v>14</v>
      </c>
      <c r="U4586" s="85"/>
      <c r="V4586" s="85"/>
      <c r="W4586" s="88"/>
    </row>
    <row r="4587" spans="6:25" s="81" customFormat="1" ht="11.25" outlineLevel="5" x14ac:dyDescent="0.2">
      <c r="F4587" s="82"/>
      <c r="G4587" s="83"/>
      <c r="H4587" s="21" t="str">
        <f>IF(AND(H4586&lt;&gt;"Výkaz výměr:",I4586=""),"Výkaz výměr:","")</f>
        <v/>
      </c>
      <c r="I4587" s="84" t="s">
        <v>27</v>
      </c>
      <c r="J4587" s="215"/>
      <c r="L4587" s="85"/>
      <c r="M4587" s="216">
        <v>22</v>
      </c>
      <c r="N4587" s="244"/>
      <c r="O4587" s="85"/>
      <c r="P4587" s="86"/>
      <c r="Q4587" s="85"/>
      <c r="R4587" s="85"/>
      <c r="S4587" s="85"/>
      <c r="T4587" s="87" t="s">
        <v>14</v>
      </c>
      <c r="U4587" s="85"/>
      <c r="V4587" s="85"/>
      <c r="W4587" s="88"/>
    </row>
    <row r="4588" spans="6:25" s="205" customFormat="1" ht="24" outlineLevel="4" x14ac:dyDescent="0.2">
      <c r="F4588" s="72">
        <v>528</v>
      </c>
      <c r="G4588" s="73" t="s">
        <v>34</v>
      </c>
      <c r="H4588" s="74" t="s">
        <v>783</v>
      </c>
      <c r="I4588" s="75" t="s">
        <v>2984</v>
      </c>
      <c r="J4588" s="73" t="s">
        <v>116</v>
      </c>
      <c r="K4588" s="76">
        <v>10</v>
      </c>
      <c r="L4588" s="77">
        <v>0</v>
      </c>
      <c r="M4588" s="206">
        <v>10</v>
      </c>
      <c r="N4588" s="232"/>
      <c r="O4588" s="77">
        <f>M4588*N4588</f>
        <v>0</v>
      </c>
      <c r="P4588" s="79"/>
      <c r="Q4588" s="80">
        <f>M4588*P4588</f>
        <v>0</v>
      </c>
      <c r="R4588" s="79"/>
      <c r="S4588" s="80">
        <f>M4588*R4588</f>
        <v>0</v>
      </c>
      <c r="T4588" s="78">
        <v>15</v>
      </c>
      <c r="U4588" s="78">
        <f>O4588*(T4588/100)</f>
        <v>0</v>
      </c>
      <c r="V4588" s="78">
        <f>O4588+U4588</f>
        <v>0</v>
      </c>
      <c r="W4588" s="75"/>
      <c r="X4588" s="96" t="s">
        <v>1162</v>
      </c>
      <c r="Y4588" s="96">
        <v>1</v>
      </c>
    </row>
    <row r="4589" spans="6:25" s="71" customFormat="1" ht="56.25" outlineLevel="4" x14ac:dyDescent="0.2">
      <c r="F4589" s="207"/>
      <c r="G4589" s="208"/>
      <c r="H4589" s="19" t="s">
        <v>1053</v>
      </c>
      <c r="I4589" s="228" t="s">
        <v>3584</v>
      </c>
      <c r="J4589" s="221"/>
      <c r="K4589" s="221"/>
      <c r="L4589" s="221"/>
      <c r="M4589" s="221"/>
      <c r="N4589" s="245"/>
      <c r="O4589" s="231"/>
      <c r="P4589" s="209"/>
      <c r="Q4589" s="210"/>
      <c r="R4589" s="209"/>
      <c r="S4589" s="210"/>
      <c r="T4589" s="211"/>
      <c r="U4589" s="211"/>
      <c r="V4589" s="211"/>
      <c r="W4589" s="212"/>
      <c r="X4589" s="212"/>
      <c r="Y4589" s="212"/>
    </row>
    <row r="4590" spans="6:25" s="71" customFormat="1" ht="6" customHeight="1" outlineLevel="4" x14ac:dyDescent="0.2">
      <c r="F4590" s="207"/>
      <c r="G4590" s="208"/>
      <c r="H4590" s="20"/>
      <c r="I4590" s="212"/>
      <c r="J4590" s="208"/>
      <c r="K4590" s="213"/>
      <c r="L4590" s="214"/>
      <c r="M4590" s="213"/>
      <c r="N4590" s="241"/>
      <c r="O4590" s="214"/>
      <c r="P4590" s="209"/>
      <c r="Q4590" s="210"/>
      <c r="R4590" s="209"/>
      <c r="S4590" s="210"/>
      <c r="T4590" s="211"/>
      <c r="U4590" s="211"/>
      <c r="V4590" s="211"/>
      <c r="W4590" s="212"/>
      <c r="X4590" s="212"/>
      <c r="Y4590" s="212"/>
    </row>
    <row r="4591" spans="6:25" s="81" customFormat="1" ht="11.25" outlineLevel="5" x14ac:dyDescent="0.2">
      <c r="F4591" s="82"/>
      <c r="G4591" s="83"/>
      <c r="H4591" s="21" t="str">
        <f>IF(AND(H4590&lt;&gt;"Výkaz výměr:",I4590=""),"Výkaz výměr:","")</f>
        <v>Výkaz výměr:</v>
      </c>
      <c r="I4591" s="84" t="s">
        <v>2066</v>
      </c>
      <c r="J4591" s="215"/>
      <c r="L4591" s="85"/>
      <c r="M4591" s="216">
        <v>0</v>
      </c>
      <c r="N4591" s="244"/>
      <c r="O4591" s="85"/>
      <c r="P4591" s="86"/>
      <c r="Q4591" s="85"/>
      <c r="R4591" s="85"/>
      <c r="S4591" s="85"/>
      <c r="T4591" s="87" t="s">
        <v>14</v>
      </c>
      <c r="U4591" s="85"/>
      <c r="V4591" s="85"/>
      <c r="W4591" s="88"/>
    </row>
    <row r="4592" spans="6:25" s="81" customFormat="1" ht="11.25" outlineLevel="5" x14ac:dyDescent="0.2">
      <c r="F4592" s="82"/>
      <c r="G4592" s="83"/>
      <c r="H4592" s="21" t="str">
        <f>IF(AND(H4591&lt;&gt;"Výkaz výměr:",I4591=""),"Výkaz výměr:","")</f>
        <v/>
      </c>
      <c r="I4592" s="84" t="s">
        <v>19</v>
      </c>
      <c r="J4592" s="215"/>
      <c r="L4592" s="85"/>
      <c r="M4592" s="216">
        <v>10</v>
      </c>
      <c r="N4592" s="244"/>
      <c r="O4592" s="85"/>
      <c r="P4592" s="86"/>
      <c r="Q4592" s="85"/>
      <c r="R4592" s="85"/>
      <c r="S4592" s="85"/>
      <c r="T4592" s="87" t="s">
        <v>14</v>
      </c>
      <c r="U4592" s="85"/>
      <c r="V4592" s="85"/>
      <c r="W4592" s="88"/>
    </row>
    <row r="4593" spans="6:25" s="205" customFormat="1" ht="12" outlineLevel="4" x14ac:dyDescent="0.2">
      <c r="F4593" s="72">
        <v>529</v>
      </c>
      <c r="G4593" s="73" t="s">
        <v>13</v>
      </c>
      <c r="H4593" s="74" t="s">
        <v>74</v>
      </c>
      <c r="I4593" s="75" t="s">
        <v>2341</v>
      </c>
      <c r="J4593" s="73" t="s">
        <v>15</v>
      </c>
      <c r="K4593" s="76">
        <v>239</v>
      </c>
      <c r="L4593" s="77">
        <v>0</v>
      </c>
      <c r="M4593" s="206">
        <v>239</v>
      </c>
      <c r="N4593" s="232"/>
      <c r="O4593" s="77">
        <f>M4593*N4593</f>
        <v>0</v>
      </c>
      <c r="P4593" s="79"/>
      <c r="Q4593" s="80">
        <f>M4593*P4593</f>
        <v>0</v>
      </c>
      <c r="R4593" s="79"/>
      <c r="S4593" s="80">
        <f>M4593*R4593</f>
        <v>0</v>
      </c>
      <c r="T4593" s="78">
        <v>15</v>
      </c>
      <c r="U4593" s="78">
        <f>O4593*(T4593/100)</f>
        <v>0</v>
      </c>
      <c r="V4593" s="78">
        <f>O4593+U4593</f>
        <v>0</v>
      </c>
      <c r="W4593" s="75"/>
      <c r="X4593" s="96" t="s">
        <v>1261</v>
      </c>
      <c r="Y4593" s="96">
        <v>1</v>
      </c>
    </row>
    <row r="4594" spans="6:25" s="71" customFormat="1" ht="12" outlineLevel="4" x14ac:dyDescent="0.2">
      <c r="F4594" s="207"/>
      <c r="G4594" s="208"/>
      <c r="H4594" s="19" t="s">
        <v>1053</v>
      </c>
      <c r="I4594" s="228"/>
      <c r="J4594" s="221"/>
      <c r="K4594" s="221"/>
      <c r="L4594" s="221"/>
      <c r="M4594" s="221"/>
      <c r="N4594" s="245"/>
      <c r="O4594" s="231"/>
      <c r="P4594" s="209"/>
      <c r="Q4594" s="210"/>
      <c r="R4594" s="209"/>
      <c r="S4594" s="210"/>
      <c r="T4594" s="211"/>
      <c r="U4594" s="211"/>
      <c r="V4594" s="211"/>
      <c r="W4594" s="212"/>
      <c r="X4594" s="212"/>
      <c r="Y4594" s="212"/>
    </row>
    <row r="4595" spans="6:25" s="71" customFormat="1" ht="6" customHeight="1" outlineLevel="4" x14ac:dyDescent="0.2">
      <c r="F4595" s="207"/>
      <c r="G4595" s="208"/>
      <c r="H4595" s="20"/>
      <c r="I4595" s="212"/>
      <c r="J4595" s="208"/>
      <c r="K4595" s="213"/>
      <c r="L4595" s="214"/>
      <c r="M4595" s="213"/>
      <c r="N4595" s="241"/>
      <c r="O4595" s="214"/>
      <c r="P4595" s="209"/>
      <c r="Q4595" s="210"/>
      <c r="R4595" s="209"/>
      <c r="S4595" s="210"/>
      <c r="T4595" s="211"/>
      <c r="U4595" s="211"/>
      <c r="V4595" s="211"/>
      <c r="W4595" s="212"/>
      <c r="X4595" s="212"/>
      <c r="Y4595" s="212"/>
    </row>
    <row r="4596" spans="6:25" s="81" customFormat="1" ht="22.5" outlineLevel="5" x14ac:dyDescent="0.2">
      <c r="F4596" s="82"/>
      <c r="G4596" s="83"/>
      <c r="H4596" s="21" t="str">
        <f>IF(AND(H4595&lt;&gt;"Výkaz výměr:",I4595=""),"Výkaz výměr:","")</f>
        <v>Výkaz výměr:</v>
      </c>
      <c r="I4596" s="84" t="s">
        <v>3209</v>
      </c>
      <c r="J4596" s="215"/>
      <c r="L4596" s="85"/>
      <c r="M4596" s="216">
        <v>0</v>
      </c>
      <c r="N4596" s="244"/>
      <c r="O4596" s="85"/>
      <c r="P4596" s="86"/>
      <c r="Q4596" s="85"/>
      <c r="R4596" s="85"/>
      <c r="S4596" s="85"/>
      <c r="T4596" s="87" t="s">
        <v>14</v>
      </c>
      <c r="U4596" s="85"/>
      <c r="V4596" s="85"/>
      <c r="W4596" s="88"/>
    </row>
    <row r="4597" spans="6:25" s="81" customFormat="1" ht="11.25" outlineLevel="5" x14ac:dyDescent="0.2">
      <c r="F4597" s="82"/>
      <c r="G4597" s="83"/>
      <c r="H4597" s="21" t="str">
        <f>IF(AND(H4596&lt;&gt;"Výkaz výměr:",I4596=""),"Výkaz výměr:","")</f>
        <v/>
      </c>
      <c r="I4597" s="84" t="s">
        <v>158</v>
      </c>
      <c r="J4597" s="215"/>
      <c r="L4597" s="85"/>
      <c r="M4597" s="216">
        <v>239</v>
      </c>
      <c r="N4597" s="244"/>
      <c r="O4597" s="85"/>
      <c r="P4597" s="86"/>
      <c r="Q4597" s="85"/>
      <c r="R4597" s="85"/>
      <c r="S4597" s="85"/>
      <c r="T4597" s="87" t="s">
        <v>14</v>
      </c>
      <c r="U4597" s="85"/>
      <c r="V4597" s="85"/>
      <c r="W4597" s="88"/>
    </row>
    <row r="4598" spans="6:25" s="205" customFormat="1" ht="12" outlineLevel="4" x14ac:dyDescent="0.2">
      <c r="F4598" s="72">
        <v>530</v>
      </c>
      <c r="G4598" s="73" t="s">
        <v>100</v>
      </c>
      <c r="H4598" s="74" t="s">
        <v>416</v>
      </c>
      <c r="I4598" s="75" t="s">
        <v>2256</v>
      </c>
      <c r="J4598" s="73" t="s">
        <v>116</v>
      </c>
      <c r="K4598" s="76">
        <v>1</v>
      </c>
      <c r="L4598" s="77">
        <v>0</v>
      </c>
      <c r="M4598" s="206">
        <v>1</v>
      </c>
      <c r="N4598" s="232"/>
      <c r="O4598" s="77">
        <f>M4598*N4598</f>
        <v>0</v>
      </c>
      <c r="P4598" s="79"/>
      <c r="Q4598" s="80">
        <f>M4598*P4598</f>
        <v>0</v>
      </c>
      <c r="R4598" s="79"/>
      <c r="S4598" s="80">
        <f>M4598*R4598</f>
        <v>0</v>
      </c>
      <c r="T4598" s="78">
        <v>15</v>
      </c>
      <c r="U4598" s="78">
        <f>O4598*(T4598/100)</f>
        <v>0</v>
      </c>
      <c r="V4598" s="78">
        <f>O4598+U4598</f>
        <v>0</v>
      </c>
      <c r="W4598" s="75"/>
      <c r="X4598" s="96" t="s">
        <v>1261</v>
      </c>
      <c r="Y4598" s="96">
        <v>1</v>
      </c>
    </row>
    <row r="4599" spans="6:25" s="71" customFormat="1" ht="12" outlineLevel="4" x14ac:dyDescent="0.2">
      <c r="F4599" s="207"/>
      <c r="G4599" s="208"/>
      <c r="H4599" s="19" t="s">
        <v>1053</v>
      </c>
      <c r="I4599" s="228"/>
      <c r="J4599" s="221"/>
      <c r="K4599" s="221"/>
      <c r="L4599" s="221"/>
      <c r="M4599" s="221"/>
      <c r="N4599" s="245"/>
      <c r="O4599" s="231"/>
      <c r="P4599" s="209"/>
      <c r="Q4599" s="210"/>
      <c r="R4599" s="209"/>
      <c r="S4599" s="210"/>
      <c r="T4599" s="211"/>
      <c r="U4599" s="211"/>
      <c r="V4599" s="211"/>
      <c r="W4599" s="212"/>
      <c r="X4599" s="212"/>
      <c r="Y4599" s="212"/>
    </row>
    <row r="4600" spans="6:25" s="71" customFormat="1" ht="6" customHeight="1" outlineLevel="4" x14ac:dyDescent="0.2">
      <c r="F4600" s="207"/>
      <c r="G4600" s="208"/>
      <c r="H4600" s="20"/>
      <c r="I4600" s="212"/>
      <c r="J4600" s="208"/>
      <c r="K4600" s="213"/>
      <c r="L4600" s="214"/>
      <c r="M4600" s="213"/>
      <c r="N4600" s="241"/>
      <c r="O4600" s="214"/>
      <c r="P4600" s="209"/>
      <c r="Q4600" s="210"/>
      <c r="R4600" s="209"/>
      <c r="S4600" s="210"/>
      <c r="T4600" s="211"/>
      <c r="U4600" s="211"/>
      <c r="V4600" s="211"/>
      <c r="W4600" s="212"/>
      <c r="X4600" s="212"/>
      <c r="Y4600" s="212"/>
    </row>
    <row r="4601" spans="6:25" s="205" customFormat="1" ht="12" outlineLevel="4" x14ac:dyDescent="0.2">
      <c r="F4601" s="72">
        <v>531</v>
      </c>
      <c r="G4601" s="73" t="s">
        <v>100</v>
      </c>
      <c r="H4601" s="74" t="s">
        <v>417</v>
      </c>
      <c r="I4601" s="75" t="s">
        <v>1861</v>
      </c>
      <c r="J4601" s="73" t="s">
        <v>116</v>
      </c>
      <c r="K4601" s="76">
        <v>1</v>
      </c>
      <c r="L4601" s="77">
        <v>0</v>
      </c>
      <c r="M4601" s="206">
        <v>1</v>
      </c>
      <c r="N4601" s="232"/>
      <c r="O4601" s="77">
        <f>M4601*N4601</f>
        <v>0</v>
      </c>
      <c r="P4601" s="79"/>
      <c r="Q4601" s="80">
        <f>M4601*P4601</f>
        <v>0</v>
      </c>
      <c r="R4601" s="79"/>
      <c r="S4601" s="80">
        <f>M4601*R4601</f>
        <v>0</v>
      </c>
      <c r="T4601" s="78">
        <v>15</v>
      </c>
      <c r="U4601" s="78">
        <f>O4601*(T4601/100)</f>
        <v>0</v>
      </c>
      <c r="V4601" s="78">
        <f>O4601+U4601</f>
        <v>0</v>
      </c>
      <c r="W4601" s="75"/>
      <c r="X4601" s="96" t="s">
        <v>1261</v>
      </c>
      <c r="Y4601" s="96">
        <v>1</v>
      </c>
    </row>
    <row r="4602" spans="6:25" s="71" customFormat="1" ht="12" outlineLevel="4" x14ac:dyDescent="0.2">
      <c r="F4602" s="207"/>
      <c r="G4602" s="208"/>
      <c r="H4602" s="19" t="s">
        <v>1053</v>
      </c>
      <c r="I4602" s="228"/>
      <c r="J4602" s="221"/>
      <c r="K4602" s="221"/>
      <c r="L4602" s="221"/>
      <c r="M4602" s="221"/>
      <c r="N4602" s="245"/>
      <c r="O4602" s="231"/>
      <c r="P4602" s="209"/>
      <c r="Q4602" s="210"/>
      <c r="R4602" s="209"/>
      <c r="S4602" s="210"/>
      <c r="T4602" s="211"/>
      <c r="U4602" s="211"/>
      <c r="V4602" s="211"/>
      <c r="W4602" s="212"/>
      <c r="X4602" s="212"/>
      <c r="Y4602" s="212"/>
    </row>
    <row r="4603" spans="6:25" s="71" customFormat="1" ht="6" customHeight="1" outlineLevel="4" x14ac:dyDescent="0.2">
      <c r="F4603" s="207"/>
      <c r="G4603" s="208"/>
      <c r="H4603" s="20"/>
      <c r="I4603" s="212"/>
      <c r="J4603" s="208"/>
      <c r="K4603" s="213"/>
      <c r="L4603" s="214"/>
      <c r="M4603" s="213"/>
      <c r="N4603" s="241"/>
      <c r="O4603" s="214"/>
      <c r="P4603" s="209"/>
      <c r="Q4603" s="210"/>
      <c r="R4603" s="209"/>
      <c r="S4603" s="210"/>
      <c r="T4603" s="211"/>
      <c r="U4603" s="211"/>
      <c r="V4603" s="211"/>
      <c r="W4603" s="212"/>
      <c r="X4603" s="212"/>
      <c r="Y4603" s="212"/>
    </row>
    <row r="4604" spans="6:25" s="205" customFormat="1" ht="24" outlineLevel="4" x14ac:dyDescent="0.2">
      <c r="F4604" s="72">
        <v>532</v>
      </c>
      <c r="G4604" s="73" t="s">
        <v>34</v>
      </c>
      <c r="H4604" s="74" t="s">
        <v>901</v>
      </c>
      <c r="I4604" s="75" t="s">
        <v>2967</v>
      </c>
      <c r="J4604" s="73" t="s">
        <v>1</v>
      </c>
      <c r="K4604" s="76">
        <v>1.82</v>
      </c>
      <c r="L4604" s="77">
        <v>0</v>
      </c>
      <c r="M4604" s="206">
        <v>1.82</v>
      </c>
      <c r="N4604" s="232"/>
      <c r="O4604" s="77">
        <f>M4604*N4604</f>
        <v>0</v>
      </c>
      <c r="P4604" s="79"/>
      <c r="Q4604" s="80">
        <f>M4604*P4604</f>
        <v>0</v>
      </c>
      <c r="R4604" s="79"/>
      <c r="S4604" s="80">
        <f>M4604*R4604</f>
        <v>0</v>
      </c>
      <c r="T4604" s="78">
        <v>15</v>
      </c>
      <c r="U4604" s="78">
        <f>O4604*(T4604/100)</f>
        <v>0</v>
      </c>
      <c r="V4604" s="78">
        <f>O4604+U4604</f>
        <v>0</v>
      </c>
      <c r="W4604" s="75" t="s">
        <v>1942</v>
      </c>
      <c r="X4604" s="96" t="s">
        <v>1162</v>
      </c>
      <c r="Y4604" s="96">
        <v>1</v>
      </c>
    </row>
    <row r="4605" spans="6:25" s="71" customFormat="1" ht="56.25" outlineLevel="4" x14ac:dyDescent="0.2">
      <c r="F4605" s="207"/>
      <c r="G4605" s="208"/>
      <c r="H4605" s="19" t="s">
        <v>1053</v>
      </c>
      <c r="I4605" s="228" t="s">
        <v>3560</v>
      </c>
      <c r="J4605" s="221"/>
      <c r="K4605" s="221"/>
      <c r="L4605" s="221"/>
      <c r="M4605" s="221"/>
      <c r="N4605" s="245"/>
      <c r="O4605" s="231"/>
      <c r="P4605" s="209"/>
      <c r="Q4605" s="210"/>
      <c r="R4605" s="209"/>
      <c r="S4605" s="210"/>
      <c r="T4605" s="211"/>
      <c r="U4605" s="211"/>
      <c r="V4605" s="211"/>
      <c r="W4605" s="212"/>
      <c r="X4605" s="212"/>
      <c r="Y4605" s="212"/>
    </row>
    <row r="4606" spans="6:25" s="71" customFormat="1" ht="6" customHeight="1" outlineLevel="4" x14ac:dyDescent="0.2">
      <c r="F4606" s="207"/>
      <c r="G4606" s="208"/>
      <c r="H4606" s="20"/>
      <c r="I4606" s="212"/>
      <c r="J4606" s="208"/>
      <c r="K4606" s="213"/>
      <c r="L4606" s="214"/>
      <c r="M4606" s="213"/>
      <c r="N4606" s="241"/>
      <c r="O4606" s="214"/>
      <c r="P4606" s="209"/>
      <c r="Q4606" s="210"/>
      <c r="R4606" s="209"/>
      <c r="S4606" s="210"/>
      <c r="T4606" s="211"/>
      <c r="U4606" s="211"/>
      <c r="V4606" s="211"/>
      <c r="W4606" s="212"/>
      <c r="X4606" s="212"/>
      <c r="Y4606" s="212"/>
    </row>
    <row r="4607" spans="6:25" s="205" customFormat="1" ht="12" outlineLevel="4" x14ac:dyDescent="0.2">
      <c r="F4607" s="72">
        <v>533</v>
      </c>
      <c r="G4607" s="73" t="s">
        <v>34</v>
      </c>
      <c r="H4607" s="74" t="s">
        <v>902</v>
      </c>
      <c r="I4607" s="75" t="s">
        <v>2924</v>
      </c>
      <c r="J4607" s="73" t="s">
        <v>1</v>
      </c>
      <c r="K4607" s="76">
        <v>1.02</v>
      </c>
      <c r="L4607" s="77">
        <v>0</v>
      </c>
      <c r="M4607" s="206">
        <v>1.02</v>
      </c>
      <c r="N4607" s="232"/>
      <c r="O4607" s="77">
        <f>M4607*N4607</f>
        <v>0</v>
      </c>
      <c r="P4607" s="79"/>
      <c r="Q4607" s="80">
        <f>M4607*P4607</f>
        <v>0</v>
      </c>
      <c r="R4607" s="79"/>
      <c r="S4607" s="80">
        <f>M4607*R4607</f>
        <v>0</v>
      </c>
      <c r="T4607" s="78">
        <v>15</v>
      </c>
      <c r="U4607" s="78">
        <f>O4607*(T4607/100)</f>
        <v>0</v>
      </c>
      <c r="V4607" s="78">
        <f>O4607+U4607</f>
        <v>0</v>
      </c>
      <c r="W4607" s="75" t="s">
        <v>1942</v>
      </c>
      <c r="X4607" s="96" t="s">
        <v>1162</v>
      </c>
      <c r="Y4607" s="96">
        <v>1</v>
      </c>
    </row>
    <row r="4608" spans="6:25" s="71" customFormat="1" ht="56.25" outlineLevel="4" x14ac:dyDescent="0.2">
      <c r="F4608" s="207"/>
      <c r="G4608" s="208"/>
      <c r="H4608" s="19" t="s">
        <v>1053</v>
      </c>
      <c r="I4608" s="228" t="s">
        <v>3597</v>
      </c>
      <c r="J4608" s="221"/>
      <c r="K4608" s="221"/>
      <c r="L4608" s="221"/>
      <c r="M4608" s="221"/>
      <c r="N4608" s="245"/>
      <c r="O4608" s="231"/>
      <c r="P4608" s="209"/>
      <c r="Q4608" s="210"/>
      <c r="R4608" s="209"/>
      <c r="S4608" s="210"/>
      <c r="T4608" s="211"/>
      <c r="U4608" s="211"/>
      <c r="V4608" s="211"/>
      <c r="W4608" s="212"/>
      <c r="X4608" s="212"/>
      <c r="Y4608" s="212"/>
    </row>
    <row r="4609" spans="6:25" s="71" customFormat="1" ht="6" customHeight="1" outlineLevel="4" x14ac:dyDescent="0.2">
      <c r="F4609" s="207"/>
      <c r="G4609" s="208"/>
      <c r="H4609" s="20"/>
      <c r="I4609" s="212"/>
      <c r="J4609" s="208"/>
      <c r="K4609" s="213"/>
      <c r="L4609" s="214"/>
      <c r="M4609" s="213"/>
      <c r="N4609" s="241"/>
      <c r="O4609" s="214"/>
      <c r="P4609" s="209"/>
      <c r="Q4609" s="210"/>
      <c r="R4609" s="209"/>
      <c r="S4609" s="210"/>
      <c r="T4609" s="211"/>
      <c r="U4609" s="211"/>
      <c r="V4609" s="211"/>
      <c r="W4609" s="212"/>
      <c r="X4609" s="212"/>
      <c r="Y4609" s="212"/>
    </row>
    <row r="4610" spans="6:25" s="6" customFormat="1" ht="12.75" customHeight="1" outlineLevel="4" x14ac:dyDescent="0.2">
      <c r="F4610" s="7"/>
      <c r="G4610" s="8"/>
      <c r="H4610" s="8"/>
      <c r="I4610" s="217"/>
      <c r="J4610" s="218"/>
      <c r="K4610" s="219"/>
      <c r="L4610" s="220"/>
      <c r="M4610" s="219"/>
      <c r="N4610" s="242"/>
      <c r="O4610" s="11"/>
      <c r="P4610" s="12"/>
      <c r="Q4610" s="11"/>
      <c r="R4610" s="11"/>
      <c r="S4610" s="11"/>
      <c r="T4610" s="5" t="s">
        <v>14</v>
      </c>
      <c r="U4610" s="11"/>
      <c r="V4610" s="11"/>
      <c r="W4610" s="11"/>
    </row>
    <row r="4611" spans="6:25" s="6" customFormat="1" ht="12.75" customHeight="1" outlineLevel="3" x14ac:dyDescent="0.2">
      <c r="F4611" s="7"/>
      <c r="G4611" s="8"/>
      <c r="H4611" s="8"/>
      <c r="I4611" s="9"/>
      <c r="J4611" s="8"/>
      <c r="K4611" s="10"/>
      <c r="L4611" s="11"/>
      <c r="M4611" s="10"/>
      <c r="N4611" s="242"/>
      <c r="O4611" s="11"/>
      <c r="P4611" s="12"/>
      <c r="Q4611" s="11"/>
      <c r="R4611" s="11"/>
      <c r="S4611" s="11"/>
      <c r="T4611" s="5" t="s">
        <v>14</v>
      </c>
      <c r="U4611" s="11"/>
      <c r="V4611" s="11"/>
      <c r="W4611" s="11"/>
    </row>
    <row r="4612" spans="6:25" s="49" customFormat="1" ht="18.75" customHeight="1" outlineLevel="2" x14ac:dyDescent="0.2">
      <c r="F4612" s="50"/>
      <c r="G4612" s="51"/>
      <c r="H4612" s="52"/>
      <c r="I4612" s="226" t="s">
        <v>3714</v>
      </c>
      <c r="J4612" s="51"/>
      <c r="K4612" s="53"/>
      <c r="L4612" s="54"/>
      <c r="M4612" s="53"/>
      <c r="N4612" s="238"/>
      <c r="O4612" s="54">
        <f>SUBTOTAL(9,O4613:O4967)</f>
        <v>0</v>
      </c>
      <c r="P4612" s="56"/>
      <c r="Q4612" s="57">
        <f>SUBTOTAL(9,Q4613:Q4967)</f>
        <v>202.70737390600002</v>
      </c>
      <c r="R4612" s="54"/>
      <c r="S4612" s="57">
        <f>SUBTOTAL(9,S4613:S4967)</f>
        <v>0.25655193000000004</v>
      </c>
      <c r="T4612" s="58" t="s">
        <v>14</v>
      </c>
      <c r="U4612" s="55">
        <f>SUBTOTAL(9,U4613:U4967)</f>
        <v>0</v>
      </c>
      <c r="V4612" s="55">
        <f>SUBTOTAL(9,V4613:V4967)</f>
        <v>0</v>
      </c>
      <c r="W4612" s="59"/>
      <c r="Y4612" s="55">
        <f>SUBTOTAL(9,Y4613:Y4967)</f>
        <v>46</v>
      </c>
    </row>
    <row r="4613" spans="6:25" s="60" customFormat="1" ht="16.5" customHeight="1" outlineLevel="3" x14ac:dyDescent="0.2">
      <c r="F4613" s="61"/>
      <c r="G4613" s="62"/>
      <c r="H4613" s="63"/>
      <c r="I4613" s="227" t="s">
        <v>3661</v>
      </c>
      <c r="J4613" s="62"/>
      <c r="K4613" s="64"/>
      <c r="L4613" s="65"/>
      <c r="M4613" s="64"/>
      <c r="N4613" s="239"/>
      <c r="O4613" s="65">
        <f>SUBTOTAL(9,O4614:O4683)</f>
        <v>0</v>
      </c>
      <c r="P4613" s="67"/>
      <c r="Q4613" s="68">
        <f>SUBTOTAL(9,Q4614:Q4683)</f>
        <v>1.2598E-2</v>
      </c>
      <c r="R4613" s="65"/>
      <c r="S4613" s="68">
        <f>SUBTOTAL(9,S4614:S4683)</f>
        <v>0</v>
      </c>
      <c r="T4613" s="69" t="s">
        <v>14</v>
      </c>
      <c r="U4613" s="66">
        <f>SUBTOTAL(9,U4614:U4683)</f>
        <v>0</v>
      </c>
      <c r="V4613" s="66">
        <f>SUBTOTAL(9,V4614:V4683)</f>
        <v>0</v>
      </c>
      <c r="W4613" s="70"/>
      <c r="Y4613" s="66">
        <f>SUBTOTAL(9,Y4614:Y4683)</f>
        <v>10</v>
      </c>
    </row>
    <row r="4614" spans="6:25" s="205" customFormat="1" ht="24" outlineLevel="4" x14ac:dyDescent="0.2">
      <c r="F4614" s="72">
        <v>534</v>
      </c>
      <c r="G4614" s="73" t="s">
        <v>34</v>
      </c>
      <c r="H4614" s="74" t="s">
        <v>499</v>
      </c>
      <c r="I4614" s="75" t="s">
        <v>3064</v>
      </c>
      <c r="J4614" s="73" t="s">
        <v>39</v>
      </c>
      <c r="K4614" s="76">
        <v>62.99</v>
      </c>
      <c r="L4614" s="77">
        <v>0</v>
      </c>
      <c r="M4614" s="206">
        <v>62.99</v>
      </c>
      <c r="N4614" s="232"/>
      <c r="O4614" s="77">
        <f>M4614*N4614</f>
        <v>0</v>
      </c>
      <c r="P4614" s="79"/>
      <c r="Q4614" s="80">
        <f>M4614*P4614</f>
        <v>0</v>
      </c>
      <c r="R4614" s="79"/>
      <c r="S4614" s="80">
        <f>M4614*R4614</f>
        <v>0</v>
      </c>
      <c r="T4614" s="78">
        <v>15</v>
      </c>
      <c r="U4614" s="78">
        <f>O4614*(T4614/100)</f>
        <v>0</v>
      </c>
      <c r="V4614" s="78">
        <f>O4614+U4614</f>
        <v>0</v>
      </c>
      <c r="W4614" s="75"/>
      <c r="X4614" s="96" t="s">
        <v>1162</v>
      </c>
      <c r="Y4614" s="96">
        <v>1</v>
      </c>
    </row>
    <row r="4615" spans="6:25" s="71" customFormat="1" ht="33.75" outlineLevel="4" x14ac:dyDescent="0.2">
      <c r="F4615" s="207"/>
      <c r="G4615" s="208"/>
      <c r="H4615" s="19" t="s">
        <v>1053</v>
      </c>
      <c r="I4615" s="228" t="s">
        <v>3426</v>
      </c>
      <c r="J4615" s="221"/>
      <c r="K4615" s="221"/>
      <c r="L4615" s="221"/>
      <c r="M4615" s="221"/>
      <c r="N4615" s="245"/>
      <c r="O4615" s="231"/>
      <c r="P4615" s="209"/>
      <c r="Q4615" s="210"/>
      <c r="R4615" s="209"/>
      <c r="S4615" s="210"/>
      <c r="T4615" s="211"/>
      <c r="U4615" s="211"/>
      <c r="V4615" s="211"/>
      <c r="W4615" s="212"/>
      <c r="X4615" s="212"/>
      <c r="Y4615" s="212"/>
    </row>
    <row r="4616" spans="6:25" s="71" customFormat="1" ht="6" customHeight="1" outlineLevel="4" x14ac:dyDescent="0.2">
      <c r="F4616" s="207"/>
      <c r="G4616" s="208"/>
      <c r="H4616" s="20"/>
      <c r="I4616" s="212"/>
      <c r="J4616" s="208"/>
      <c r="K4616" s="213"/>
      <c r="L4616" s="214"/>
      <c r="M4616" s="213"/>
      <c r="N4616" s="241"/>
      <c r="O4616" s="214"/>
      <c r="P4616" s="209"/>
      <c r="Q4616" s="210"/>
      <c r="R4616" s="209"/>
      <c r="S4616" s="210"/>
      <c r="T4616" s="211"/>
      <c r="U4616" s="211"/>
      <c r="V4616" s="211"/>
      <c r="W4616" s="212"/>
      <c r="X4616" s="212"/>
      <c r="Y4616" s="212"/>
    </row>
    <row r="4617" spans="6:25" s="81" customFormat="1" ht="11.25" outlineLevel="5" x14ac:dyDescent="0.2">
      <c r="F4617" s="82"/>
      <c r="G4617" s="83"/>
      <c r="H4617" s="21" t="str">
        <f>IF(AND(H4616&lt;&gt;"Výkaz výměr:",I4616=""),"Výkaz výměr:","")</f>
        <v>Výkaz výměr:</v>
      </c>
      <c r="I4617" s="84" t="s">
        <v>2332</v>
      </c>
      <c r="J4617" s="215"/>
      <c r="L4617" s="85"/>
      <c r="M4617" s="216">
        <v>0</v>
      </c>
      <c r="N4617" s="244"/>
      <c r="O4617" s="85"/>
      <c r="P4617" s="86"/>
      <c r="Q4617" s="85"/>
      <c r="R4617" s="85"/>
      <c r="S4617" s="85"/>
      <c r="T4617" s="87" t="s">
        <v>14</v>
      </c>
      <c r="U4617" s="85"/>
      <c r="V4617" s="85"/>
      <c r="W4617" s="88"/>
    </row>
    <row r="4618" spans="6:25" s="81" customFormat="1" ht="11.25" outlineLevel="5" x14ac:dyDescent="0.2">
      <c r="F4618" s="82"/>
      <c r="G4618" s="83"/>
      <c r="H4618" s="21" t="str">
        <f>IF(AND(H4617&lt;&gt;"Výkaz výměr:",I4617=""),"Výkaz výměr:","")</f>
        <v/>
      </c>
      <c r="I4618" s="84" t="s">
        <v>2331</v>
      </c>
      <c r="J4618" s="215"/>
      <c r="L4618" s="85"/>
      <c r="M4618" s="216">
        <v>0</v>
      </c>
      <c r="N4618" s="244"/>
      <c r="O4618" s="85"/>
      <c r="P4618" s="86"/>
      <c r="Q4618" s="85"/>
      <c r="R4618" s="85"/>
      <c r="S4618" s="85"/>
      <c r="T4618" s="87" t="s">
        <v>14</v>
      </c>
      <c r="U4618" s="85"/>
      <c r="V4618" s="85"/>
      <c r="W4618" s="88"/>
    </row>
    <row r="4619" spans="6:25" s="81" customFormat="1" ht="11.25" outlineLevel="5" x14ac:dyDescent="0.2">
      <c r="F4619" s="82"/>
      <c r="G4619" s="83"/>
      <c r="H4619" s="21" t="str">
        <f>IF(AND(H4618&lt;&gt;"Výkaz výměr:",I4618=""),"Výkaz výměr:","")</f>
        <v/>
      </c>
      <c r="I4619" s="84" t="s">
        <v>177</v>
      </c>
      <c r="J4619" s="215"/>
      <c r="L4619" s="85"/>
      <c r="M4619" s="216">
        <v>62.99</v>
      </c>
      <c r="N4619" s="244"/>
      <c r="O4619" s="85"/>
      <c r="P4619" s="86"/>
      <c r="Q4619" s="85"/>
      <c r="R4619" s="85"/>
      <c r="S4619" s="85"/>
      <c r="T4619" s="87" t="s">
        <v>14</v>
      </c>
      <c r="U4619" s="85"/>
      <c r="V4619" s="85"/>
      <c r="W4619" s="88"/>
    </row>
    <row r="4620" spans="6:25" s="205" customFormat="1" ht="12" outlineLevel="4" x14ac:dyDescent="0.2">
      <c r="F4620" s="72">
        <v>535</v>
      </c>
      <c r="G4620" s="73" t="s">
        <v>34</v>
      </c>
      <c r="H4620" s="74" t="s">
        <v>500</v>
      </c>
      <c r="I4620" s="75" t="s">
        <v>2941</v>
      </c>
      <c r="J4620" s="73" t="s">
        <v>39</v>
      </c>
      <c r="K4620" s="76">
        <v>1060.4929999999999</v>
      </c>
      <c r="L4620" s="77">
        <v>0</v>
      </c>
      <c r="M4620" s="206">
        <v>1060.4929999999999</v>
      </c>
      <c r="N4620" s="232"/>
      <c r="O4620" s="77">
        <f>M4620*N4620</f>
        <v>0</v>
      </c>
      <c r="P4620" s="79"/>
      <c r="Q4620" s="80">
        <f>M4620*P4620</f>
        <v>0</v>
      </c>
      <c r="R4620" s="79"/>
      <c r="S4620" s="80">
        <f>M4620*R4620</f>
        <v>0</v>
      </c>
      <c r="T4620" s="78">
        <v>15</v>
      </c>
      <c r="U4620" s="78">
        <f>O4620*(T4620/100)</f>
        <v>0</v>
      </c>
      <c r="V4620" s="78">
        <f>O4620+U4620</f>
        <v>0</v>
      </c>
      <c r="W4620" s="75"/>
      <c r="X4620" s="96" t="s">
        <v>1162</v>
      </c>
      <c r="Y4620" s="96">
        <v>1</v>
      </c>
    </row>
    <row r="4621" spans="6:25" s="71" customFormat="1" ht="56.25" outlineLevel="4" x14ac:dyDescent="0.2">
      <c r="F4621" s="207"/>
      <c r="G4621" s="208"/>
      <c r="H4621" s="19" t="s">
        <v>1053</v>
      </c>
      <c r="I4621" s="228" t="s">
        <v>3627</v>
      </c>
      <c r="J4621" s="221"/>
      <c r="K4621" s="221"/>
      <c r="L4621" s="221"/>
      <c r="M4621" s="221"/>
      <c r="N4621" s="245"/>
      <c r="O4621" s="231"/>
      <c r="P4621" s="209"/>
      <c r="Q4621" s="210"/>
      <c r="R4621" s="209"/>
      <c r="S4621" s="210"/>
      <c r="T4621" s="211"/>
      <c r="U4621" s="211"/>
      <c r="V4621" s="211"/>
      <c r="W4621" s="212"/>
      <c r="X4621" s="212"/>
      <c r="Y4621" s="212"/>
    </row>
    <row r="4622" spans="6:25" s="71" customFormat="1" ht="6" customHeight="1" outlineLevel="4" x14ac:dyDescent="0.2">
      <c r="F4622" s="207"/>
      <c r="G4622" s="208"/>
      <c r="H4622" s="20"/>
      <c r="I4622" s="212"/>
      <c r="J4622" s="208"/>
      <c r="K4622" s="213"/>
      <c r="L4622" s="214"/>
      <c r="M4622" s="213"/>
      <c r="N4622" s="241"/>
      <c r="O4622" s="214"/>
      <c r="P4622" s="209"/>
      <c r="Q4622" s="210"/>
      <c r="R4622" s="209"/>
      <c r="S4622" s="210"/>
      <c r="T4622" s="211"/>
      <c r="U4622" s="211"/>
      <c r="V4622" s="211"/>
      <c r="W4622" s="212"/>
      <c r="X4622" s="212"/>
      <c r="Y4622" s="212"/>
    </row>
    <row r="4623" spans="6:25" s="81" customFormat="1" ht="11.25" outlineLevel="5" x14ac:dyDescent="0.2">
      <c r="F4623" s="82"/>
      <c r="G4623" s="83"/>
      <c r="H4623" s="21" t="str">
        <f>IF(AND(H4622&lt;&gt;"Výkaz výměr:",I4622=""),"Výkaz výměr:","")</f>
        <v>Výkaz výměr:</v>
      </c>
      <c r="I4623" s="84" t="s">
        <v>2418</v>
      </c>
      <c r="J4623" s="215"/>
      <c r="L4623" s="85"/>
      <c r="M4623" s="216">
        <v>0</v>
      </c>
      <c r="N4623" s="244"/>
      <c r="O4623" s="85"/>
      <c r="P4623" s="86"/>
      <c r="Q4623" s="85"/>
      <c r="R4623" s="85"/>
      <c r="S4623" s="85"/>
      <c r="T4623" s="87" t="s">
        <v>14</v>
      </c>
      <c r="U4623" s="85"/>
      <c r="V4623" s="85"/>
      <c r="W4623" s="88"/>
    </row>
    <row r="4624" spans="6:25" s="81" customFormat="1" ht="11.25" outlineLevel="5" x14ac:dyDescent="0.2">
      <c r="F4624" s="82"/>
      <c r="G4624" s="83"/>
      <c r="H4624" s="21" t="str">
        <f>IF(AND(H4623&lt;&gt;"Výkaz výměr:",I4623=""),"Výkaz výměr:","")</f>
        <v/>
      </c>
      <c r="I4624" s="84" t="s">
        <v>3036</v>
      </c>
      <c r="J4624" s="215"/>
      <c r="L4624" s="85"/>
      <c r="M4624" s="216">
        <v>0</v>
      </c>
      <c r="N4624" s="244"/>
      <c r="O4624" s="85"/>
      <c r="P4624" s="86"/>
      <c r="Q4624" s="85"/>
      <c r="R4624" s="85"/>
      <c r="S4624" s="85"/>
      <c r="T4624" s="87" t="s">
        <v>14</v>
      </c>
      <c r="U4624" s="85"/>
      <c r="V4624" s="85"/>
      <c r="W4624" s="88"/>
    </row>
    <row r="4625" spans="6:25" s="81" customFormat="1" ht="11.25" outlineLevel="5" x14ac:dyDescent="0.2">
      <c r="F4625" s="82"/>
      <c r="G4625" s="83"/>
      <c r="H4625" s="21" t="str">
        <f>IF(AND(H4624&lt;&gt;"Výkaz výměr:",I4624=""),"Výkaz výměr:","")</f>
        <v/>
      </c>
      <c r="I4625" s="84" t="s">
        <v>343</v>
      </c>
      <c r="J4625" s="215"/>
      <c r="L4625" s="85"/>
      <c r="M4625" s="216">
        <v>1060.4929999999999</v>
      </c>
      <c r="N4625" s="244"/>
      <c r="O4625" s="85"/>
      <c r="P4625" s="86"/>
      <c r="Q4625" s="85"/>
      <c r="R4625" s="85"/>
      <c r="S4625" s="85"/>
      <c r="T4625" s="87" t="s">
        <v>14</v>
      </c>
      <c r="U4625" s="85"/>
      <c r="V4625" s="85"/>
      <c r="W4625" s="88"/>
    </row>
    <row r="4626" spans="6:25" s="205" customFormat="1" ht="12" outlineLevel="4" x14ac:dyDescent="0.2">
      <c r="F4626" s="72">
        <v>536</v>
      </c>
      <c r="G4626" s="73" t="s">
        <v>34</v>
      </c>
      <c r="H4626" s="74" t="s">
        <v>501</v>
      </c>
      <c r="I4626" s="75" t="s">
        <v>2658</v>
      </c>
      <c r="J4626" s="73" t="s">
        <v>39</v>
      </c>
      <c r="K4626" s="76">
        <v>1060.4929999999999</v>
      </c>
      <c r="L4626" s="77">
        <v>0</v>
      </c>
      <c r="M4626" s="206">
        <v>1060.4929999999999</v>
      </c>
      <c r="N4626" s="232"/>
      <c r="O4626" s="77">
        <f>M4626*N4626</f>
        <v>0</v>
      </c>
      <c r="P4626" s="79"/>
      <c r="Q4626" s="80">
        <f>M4626*P4626</f>
        <v>0</v>
      </c>
      <c r="R4626" s="79"/>
      <c r="S4626" s="80">
        <f>M4626*R4626</f>
        <v>0</v>
      </c>
      <c r="T4626" s="78">
        <v>15</v>
      </c>
      <c r="U4626" s="78">
        <f>O4626*(T4626/100)</f>
        <v>0</v>
      </c>
      <c r="V4626" s="78">
        <f>O4626+U4626</f>
        <v>0</v>
      </c>
      <c r="W4626" s="75"/>
      <c r="X4626" s="96" t="s">
        <v>1162</v>
      </c>
      <c r="Y4626" s="96">
        <v>1</v>
      </c>
    </row>
    <row r="4627" spans="6:25" s="71" customFormat="1" ht="45" outlineLevel="4" x14ac:dyDescent="0.2">
      <c r="F4627" s="207"/>
      <c r="G4627" s="208"/>
      <c r="H4627" s="19" t="s">
        <v>1053</v>
      </c>
      <c r="I4627" s="228" t="s">
        <v>3449</v>
      </c>
      <c r="J4627" s="221"/>
      <c r="K4627" s="221"/>
      <c r="L4627" s="221"/>
      <c r="M4627" s="221"/>
      <c r="N4627" s="245"/>
      <c r="O4627" s="231"/>
      <c r="P4627" s="209"/>
      <c r="Q4627" s="210"/>
      <c r="R4627" s="209"/>
      <c r="S4627" s="210"/>
      <c r="T4627" s="211"/>
      <c r="U4627" s="211"/>
      <c r="V4627" s="211"/>
      <c r="W4627" s="212"/>
      <c r="X4627" s="212"/>
      <c r="Y4627" s="212"/>
    </row>
    <row r="4628" spans="6:25" s="71" customFormat="1" ht="6" customHeight="1" outlineLevel="4" x14ac:dyDescent="0.2">
      <c r="F4628" s="207"/>
      <c r="G4628" s="208"/>
      <c r="H4628" s="20"/>
      <c r="I4628" s="212"/>
      <c r="J4628" s="208"/>
      <c r="K4628" s="213"/>
      <c r="L4628" s="214"/>
      <c r="M4628" s="213"/>
      <c r="N4628" s="241"/>
      <c r="O4628" s="214"/>
      <c r="P4628" s="209"/>
      <c r="Q4628" s="210"/>
      <c r="R4628" s="209"/>
      <c r="S4628" s="210"/>
      <c r="T4628" s="211"/>
      <c r="U4628" s="211"/>
      <c r="V4628" s="211"/>
      <c r="W4628" s="212"/>
      <c r="X4628" s="212"/>
      <c r="Y4628" s="212"/>
    </row>
    <row r="4629" spans="6:25" s="81" customFormat="1" ht="11.25" outlineLevel="5" x14ac:dyDescent="0.2">
      <c r="F4629" s="82"/>
      <c r="G4629" s="83"/>
      <c r="H4629" s="21" t="str">
        <f>IF(AND(H4628&lt;&gt;"Výkaz výměr:",I4628=""),"Výkaz výměr:","")</f>
        <v>Výkaz výměr:</v>
      </c>
      <c r="I4629" s="84" t="s">
        <v>2748</v>
      </c>
      <c r="J4629" s="215"/>
      <c r="L4629" s="85"/>
      <c r="M4629" s="216">
        <v>0</v>
      </c>
      <c r="N4629" s="244"/>
      <c r="O4629" s="85"/>
      <c r="P4629" s="86"/>
      <c r="Q4629" s="85"/>
      <c r="R4629" s="85"/>
      <c r="S4629" s="85"/>
      <c r="T4629" s="87" t="s">
        <v>14</v>
      </c>
      <c r="U4629" s="85"/>
      <c r="V4629" s="85"/>
      <c r="W4629" s="88"/>
    </row>
    <row r="4630" spans="6:25" s="81" customFormat="1" ht="11.25" outlineLevel="5" x14ac:dyDescent="0.2">
      <c r="F4630" s="82"/>
      <c r="G4630" s="83"/>
      <c r="H4630" s="21" t="str">
        <f>IF(AND(H4629&lt;&gt;"Výkaz výměr:",I4629=""),"Výkaz výměr:","")</f>
        <v/>
      </c>
      <c r="I4630" s="84" t="s">
        <v>3043</v>
      </c>
      <c r="J4630" s="215"/>
      <c r="L4630" s="85"/>
      <c r="M4630" s="216">
        <v>0</v>
      </c>
      <c r="N4630" s="244"/>
      <c r="O4630" s="85"/>
      <c r="P4630" s="86"/>
      <c r="Q4630" s="85"/>
      <c r="R4630" s="85"/>
      <c r="S4630" s="85"/>
      <c r="T4630" s="87" t="s">
        <v>14</v>
      </c>
      <c r="U4630" s="85"/>
      <c r="V4630" s="85"/>
      <c r="W4630" s="88"/>
    </row>
    <row r="4631" spans="6:25" s="81" customFormat="1" ht="11.25" outlineLevel="5" x14ac:dyDescent="0.2">
      <c r="F4631" s="82"/>
      <c r="G4631" s="83"/>
      <c r="H4631" s="21" t="str">
        <f>IF(AND(H4630&lt;&gt;"Výkaz výměr:",I4630=""),"Výkaz výměr:","")</f>
        <v/>
      </c>
      <c r="I4631" s="84" t="s">
        <v>343</v>
      </c>
      <c r="J4631" s="215"/>
      <c r="L4631" s="85"/>
      <c r="M4631" s="216">
        <v>1060.4929999999999</v>
      </c>
      <c r="N4631" s="244"/>
      <c r="O4631" s="85"/>
      <c r="P4631" s="86"/>
      <c r="Q4631" s="85"/>
      <c r="R4631" s="85"/>
      <c r="S4631" s="85"/>
      <c r="T4631" s="87" t="s">
        <v>14</v>
      </c>
      <c r="U4631" s="85"/>
      <c r="V4631" s="85"/>
      <c r="W4631" s="88"/>
    </row>
    <row r="4632" spans="6:25" s="205" customFormat="1" ht="12" outlineLevel="4" x14ac:dyDescent="0.2">
      <c r="F4632" s="72">
        <v>537</v>
      </c>
      <c r="G4632" s="73" t="s">
        <v>34</v>
      </c>
      <c r="H4632" s="74" t="s">
        <v>502</v>
      </c>
      <c r="I4632" s="75" t="s">
        <v>2601</v>
      </c>
      <c r="J4632" s="73" t="s">
        <v>39</v>
      </c>
      <c r="K4632" s="76">
        <v>62.99</v>
      </c>
      <c r="L4632" s="77">
        <v>0</v>
      </c>
      <c r="M4632" s="206">
        <v>62.99</v>
      </c>
      <c r="N4632" s="232"/>
      <c r="O4632" s="77">
        <f>M4632*N4632</f>
        <v>0</v>
      </c>
      <c r="P4632" s="79"/>
      <c r="Q4632" s="80">
        <f>M4632*P4632</f>
        <v>0</v>
      </c>
      <c r="R4632" s="79"/>
      <c r="S4632" s="80">
        <f>M4632*R4632</f>
        <v>0</v>
      </c>
      <c r="T4632" s="78">
        <v>15</v>
      </c>
      <c r="U4632" s="78">
        <f>O4632*(T4632/100)</f>
        <v>0</v>
      </c>
      <c r="V4632" s="78">
        <f>O4632+U4632</f>
        <v>0</v>
      </c>
      <c r="W4632" s="75"/>
      <c r="X4632" s="96" t="s">
        <v>1162</v>
      </c>
      <c r="Y4632" s="96">
        <v>1</v>
      </c>
    </row>
    <row r="4633" spans="6:25" s="71" customFormat="1" ht="22.5" outlineLevel="4" x14ac:dyDescent="0.2">
      <c r="F4633" s="207"/>
      <c r="G4633" s="208"/>
      <c r="H4633" s="19" t="s">
        <v>1053</v>
      </c>
      <c r="I4633" s="228" t="s">
        <v>2908</v>
      </c>
      <c r="J4633" s="221"/>
      <c r="K4633" s="221"/>
      <c r="L4633" s="221"/>
      <c r="M4633" s="221"/>
      <c r="N4633" s="245"/>
      <c r="O4633" s="231"/>
      <c r="P4633" s="209"/>
      <c r="Q4633" s="210"/>
      <c r="R4633" s="209"/>
      <c r="S4633" s="210"/>
      <c r="T4633" s="211"/>
      <c r="U4633" s="211"/>
      <c r="V4633" s="211"/>
      <c r="W4633" s="212"/>
      <c r="X4633" s="212"/>
      <c r="Y4633" s="212"/>
    </row>
    <row r="4634" spans="6:25" s="71" customFormat="1" ht="6" customHeight="1" outlineLevel="4" x14ac:dyDescent="0.2">
      <c r="F4634" s="207"/>
      <c r="G4634" s="208"/>
      <c r="H4634" s="20"/>
      <c r="I4634" s="212"/>
      <c r="J4634" s="208"/>
      <c r="K4634" s="213"/>
      <c r="L4634" s="214"/>
      <c r="M4634" s="213"/>
      <c r="N4634" s="241"/>
      <c r="O4634" s="214"/>
      <c r="P4634" s="209"/>
      <c r="Q4634" s="210"/>
      <c r="R4634" s="209"/>
      <c r="S4634" s="210"/>
      <c r="T4634" s="211"/>
      <c r="U4634" s="211"/>
      <c r="V4634" s="211"/>
      <c r="W4634" s="212"/>
      <c r="X4634" s="212"/>
      <c r="Y4634" s="212"/>
    </row>
    <row r="4635" spans="6:25" s="81" customFormat="1" ht="11.25" outlineLevel="5" x14ac:dyDescent="0.2">
      <c r="F4635" s="82"/>
      <c r="G4635" s="83"/>
      <c r="H4635" s="21" t="str">
        <f>IF(AND(H4634&lt;&gt;"Výkaz výměr:",I4634=""),"Výkaz výměr:","")</f>
        <v>Výkaz výměr:</v>
      </c>
      <c r="I4635" s="84" t="s">
        <v>2332</v>
      </c>
      <c r="J4635" s="215"/>
      <c r="L4635" s="85"/>
      <c r="M4635" s="216">
        <v>0</v>
      </c>
      <c r="N4635" s="244"/>
      <c r="O4635" s="85"/>
      <c r="P4635" s="86"/>
      <c r="Q4635" s="85"/>
      <c r="R4635" s="85"/>
      <c r="S4635" s="85"/>
      <c r="T4635" s="87" t="s">
        <v>14</v>
      </c>
      <c r="U4635" s="85"/>
      <c r="V4635" s="85"/>
      <c r="W4635" s="88"/>
    </row>
    <row r="4636" spans="6:25" s="81" customFormat="1" ht="11.25" outlineLevel="5" x14ac:dyDescent="0.2">
      <c r="F4636" s="82"/>
      <c r="G4636" s="83"/>
      <c r="H4636" s="21" t="str">
        <f>IF(AND(H4635&lt;&gt;"Výkaz výměr:",I4635=""),"Výkaz výměr:","")</f>
        <v/>
      </c>
      <c r="I4636" s="84" t="s">
        <v>2331</v>
      </c>
      <c r="J4636" s="215"/>
      <c r="L4636" s="85"/>
      <c r="M4636" s="216">
        <v>0</v>
      </c>
      <c r="N4636" s="244"/>
      <c r="O4636" s="85"/>
      <c r="P4636" s="86"/>
      <c r="Q4636" s="85"/>
      <c r="R4636" s="85"/>
      <c r="S4636" s="85"/>
      <c r="T4636" s="87" t="s">
        <v>14</v>
      </c>
      <c r="U4636" s="85"/>
      <c r="V4636" s="85"/>
      <c r="W4636" s="88"/>
    </row>
    <row r="4637" spans="6:25" s="81" customFormat="1" ht="11.25" outlineLevel="5" x14ac:dyDescent="0.2">
      <c r="F4637" s="82"/>
      <c r="G4637" s="83"/>
      <c r="H4637" s="21" t="str">
        <f>IF(AND(H4636&lt;&gt;"Výkaz výměr:",I4636=""),"Výkaz výměr:","")</f>
        <v/>
      </c>
      <c r="I4637" s="84" t="s">
        <v>177</v>
      </c>
      <c r="J4637" s="215"/>
      <c r="L4637" s="85"/>
      <c r="M4637" s="216">
        <v>62.99</v>
      </c>
      <c r="N4637" s="244"/>
      <c r="O4637" s="85"/>
      <c r="P4637" s="86"/>
      <c r="Q4637" s="85"/>
      <c r="R4637" s="85"/>
      <c r="S4637" s="85"/>
      <c r="T4637" s="87" t="s">
        <v>14</v>
      </c>
      <c r="U4637" s="85"/>
      <c r="V4637" s="85"/>
      <c r="W4637" s="88"/>
    </row>
    <row r="4638" spans="6:25" s="205" customFormat="1" ht="12" outlineLevel="4" x14ac:dyDescent="0.2">
      <c r="F4638" s="72">
        <v>538</v>
      </c>
      <c r="G4638" s="73" t="s">
        <v>34</v>
      </c>
      <c r="H4638" s="74" t="s">
        <v>503</v>
      </c>
      <c r="I4638" s="75" t="s">
        <v>2876</v>
      </c>
      <c r="J4638" s="73" t="s">
        <v>39</v>
      </c>
      <c r="K4638" s="76">
        <v>1060.4929999999999</v>
      </c>
      <c r="L4638" s="77">
        <v>0</v>
      </c>
      <c r="M4638" s="206">
        <v>1060.4929999999999</v>
      </c>
      <c r="N4638" s="232"/>
      <c r="O4638" s="77">
        <f>M4638*N4638</f>
        <v>0</v>
      </c>
      <c r="P4638" s="79"/>
      <c r="Q4638" s="80">
        <f>M4638*P4638</f>
        <v>0</v>
      </c>
      <c r="R4638" s="79"/>
      <c r="S4638" s="80">
        <f>M4638*R4638</f>
        <v>0</v>
      </c>
      <c r="T4638" s="78">
        <v>15</v>
      </c>
      <c r="U4638" s="78">
        <f>O4638*(T4638/100)</f>
        <v>0</v>
      </c>
      <c r="V4638" s="78">
        <f>O4638+U4638</f>
        <v>0</v>
      </c>
      <c r="W4638" s="75"/>
      <c r="X4638" s="96" t="s">
        <v>1162</v>
      </c>
      <c r="Y4638" s="96">
        <v>1</v>
      </c>
    </row>
    <row r="4639" spans="6:25" s="71" customFormat="1" ht="45" outlineLevel="4" x14ac:dyDescent="0.2">
      <c r="F4639" s="207"/>
      <c r="G4639" s="208"/>
      <c r="H4639" s="19" t="s">
        <v>1053</v>
      </c>
      <c r="I4639" s="228" t="s">
        <v>3509</v>
      </c>
      <c r="J4639" s="221"/>
      <c r="K4639" s="221"/>
      <c r="L4639" s="221"/>
      <c r="M4639" s="221"/>
      <c r="N4639" s="245"/>
      <c r="O4639" s="231"/>
      <c r="P4639" s="209"/>
      <c r="Q4639" s="210"/>
      <c r="R4639" s="209"/>
      <c r="S4639" s="210"/>
      <c r="T4639" s="211"/>
      <c r="U4639" s="211"/>
      <c r="V4639" s="211"/>
      <c r="W4639" s="212"/>
      <c r="X4639" s="212"/>
      <c r="Y4639" s="212"/>
    </row>
    <row r="4640" spans="6:25" s="71" customFormat="1" ht="6" customHeight="1" outlineLevel="4" x14ac:dyDescent="0.2">
      <c r="F4640" s="207"/>
      <c r="G4640" s="208"/>
      <c r="H4640" s="20"/>
      <c r="I4640" s="212"/>
      <c r="J4640" s="208"/>
      <c r="K4640" s="213"/>
      <c r="L4640" s="214"/>
      <c r="M4640" s="213"/>
      <c r="N4640" s="241"/>
      <c r="O4640" s="214"/>
      <c r="P4640" s="209"/>
      <c r="Q4640" s="210"/>
      <c r="R4640" s="209"/>
      <c r="S4640" s="210"/>
      <c r="T4640" s="211"/>
      <c r="U4640" s="211"/>
      <c r="V4640" s="211"/>
      <c r="W4640" s="212"/>
      <c r="X4640" s="212"/>
      <c r="Y4640" s="212"/>
    </row>
    <row r="4641" spans="6:25" s="81" customFormat="1" ht="11.25" outlineLevel="5" x14ac:dyDescent="0.2">
      <c r="F4641" s="82"/>
      <c r="G4641" s="83"/>
      <c r="H4641" s="21" t="str">
        <f t="shared" ref="H4641:H4646" si="125">IF(AND(H4640&lt;&gt;"Výkaz výměr:",I4640=""),"Výkaz výměr:","")</f>
        <v>Výkaz výměr:</v>
      </c>
      <c r="I4641" s="84" t="s">
        <v>3041</v>
      </c>
      <c r="J4641" s="215"/>
      <c r="L4641" s="85"/>
      <c r="M4641" s="216">
        <v>0</v>
      </c>
      <c r="N4641" s="244"/>
      <c r="O4641" s="85"/>
      <c r="P4641" s="86"/>
      <c r="Q4641" s="85"/>
      <c r="R4641" s="85"/>
      <c r="S4641" s="85"/>
      <c r="T4641" s="87" t="s">
        <v>14</v>
      </c>
      <c r="U4641" s="85"/>
      <c r="V4641" s="85"/>
      <c r="W4641" s="88"/>
    </row>
    <row r="4642" spans="6:25" s="81" customFormat="1" ht="11.25" outlineLevel="5" x14ac:dyDescent="0.2">
      <c r="F4642" s="82"/>
      <c r="G4642" s="83"/>
      <c r="H4642" s="21" t="str">
        <f t="shared" si="125"/>
        <v/>
      </c>
      <c r="I4642" s="84" t="s">
        <v>255</v>
      </c>
      <c r="J4642" s="215"/>
      <c r="L4642" s="85"/>
      <c r="M4642" s="216">
        <v>942.78</v>
      </c>
      <c r="N4642" s="244"/>
      <c r="O4642" s="85"/>
      <c r="P4642" s="86"/>
      <c r="Q4642" s="85"/>
      <c r="R4642" s="85"/>
      <c r="S4642" s="85"/>
      <c r="T4642" s="87" t="s">
        <v>14</v>
      </c>
      <c r="U4642" s="85"/>
      <c r="V4642" s="85"/>
      <c r="W4642" s="88"/>
    </row>
    <row r="4643" spans="6:25" s="81" customFormat="1" ht="22.5" outlineLevel="5" x14ac:dyDescent="0.2">
      <c r="F4643" s="82"/>
      <c r="G4643" s="83"/>
      <c r="H4643" s="21" t="str">
        <f t="shared" si="125"/>
        <v/>
      </c>
      <c r="I4643" s="84" t="s">
        <v>3352</v>
      </c>
      <c r="J4643" s="215"/>
      <c r="L4643" s="85"/>
      <c r="M4643" s="216">
        <v>0</v>
      </c>
      <c r="N4643" s="244"/>
      <c r="O4643" s="85"/>
      <c r="P4643" s="86"/>
      <c r="Q4643" s="85"/>
      <c r="R4643" s="85"/>
      <c r="S4643" s="85"/>
      <c r="T4643" s="87" t="s">
        <v>14</v>
      </c>
      <c r="U4643" s="85"/>
      <c r="V4643" s="85"/>
      <c r="W4643" s="88"/>
    </row>
    <row r="4644" spans="6:25" s="81" customFormat="1" ht="11.25" outlineLevel="5" x14ac:dyDescent="0.2">
      <c r="F4644" s="82"/>
      <c r="G4644" s="83"/>
      <c r="H4644" s="21" t="str">
        <f t="shared" si="125"/>
        <v/>
      </c>
      <c r="I4644" s="84" t="s">
        <v>293</v>
      </c>
      <c r="J4644" s="215"/>
      <c r="L4644" s="85"/>
      <c r="M4644" s="216">
        <v>235.69499999999999</v>
      </c>
      <c r="N4644" s="244"/>
      <c r="O4644" s="85"/>
      <c r="P4644" s="86"/>
      <c r="Q4644" s="85"/>
      <c r="R4644" s="85"/>
      <c r="S4644" s="85"/>
      <c r="T4644" s="87" t="s">
        <v>14</v>
      </c>
      <c r="U4644" s="85"/>
      <c r="V4644" s="85"/>
      <c r="W4644" s="88"/>
    </row>
    <row r="4645" spans="6:25" s="81" customFormat="1" ht="11.25" outlineLevel="5" x14ac:dyDescent="0.2">
      <c r="F4645" s="82"/>
      <c r="G4645" s="83"/>
      <c r="H4645" s="21" t="str">
        <f t="shared" si="125"/>
        <v/>
      </c>
      <c r="I4645" s="84" t="s">
        <v>2981</v>
      </c>
      <c r="J4645" s="215"/>
      <c r="L4645" s="85"/>
      <c r="M4645" s="216">
        <v>0</v>
      </c>
      <c r="N4645" s="244"/>
      <c r="O4645" s="85"/>
      <c r="P4645" s="86"/>
      <c r="Q4645" s="85"/>
      <c r="R4645" s="85"/>
      <c r="S4645" s="85"/>
      <c r="T4645" s="87" t="s">
        <v>14</v>
      </c>
      <c r="U4645" s="85"/>
      <c r="V4645" s="85"/>
      <c r="W4645" s="88"/>
    </row>
    <row r="4646" spans="6:25" s="81" customFormat="1" ht="11.25" outlineLevel="5" x14ac:dyDescent="0.2">
      <c r="F4646" s="82"/>
      <c r="G4646" s="83"/>
      <c r="H4646" s="21" t="str">
        <f t="shared" si="125"/>
        <v/>
      </c>
      <c r="I4646" s="84" t="s">
        <v>334</v>
      </c>
      <c r="J4646" s="215"/>
      <c r="L4646" s="85"/>
      <c r="M4646" s="216">
        <v>-117.982</v>
      </c>
      <c r="N4646" s="244"/>
      <c r="O4646" s="85"/>
      <c r="P4646" s="86"/>
      <c r="Q4646" s="85"/>
      <c r="R4646" s="85"/>
      <c r="S4646" s="85"/>
      <c r="T4646" s="87" t="s">
        <v>14</v>
      </c>
      <c r="U4646" s="85"/>
      <c r="V4646" s="85"/>
      <c r="W4646" s="88"/>
    </row>
    <row r="4647" spans="6:25" s="205" customFormat="1" ht="12" outlineLevel="4" x14ac:dyDescent="0.2">
      <c r="F4647" s="72">
        <v>539</v>
      </c>
      <c r="G4647" s="73" t="s">
        <v>34</v>
      </c>
      <c r="H4647" s="74" t="s">
        <v>505</v>
      </c>
      <c r="I4647" s="75" t="s">
        <v>2452</v>
      </c>
      <c r="J4647" s="73" t="s">
        <v>38</v>
      </c>
      <c r="K4647" s="76">
        <v>67.400000000000006</v>
      </c>
      <c r="L4647" s="77">
        <v>0</v>
      </c>
      <c r="M4647" s="206">
        <v>67.400000000000006</v>
      </c>
      <c r="N4647" s="232"/>
      <c r="O4647" s="77">
        <f>M4647*N4647</f>
        <v>0</v>
      </c>
      <c r="P4647" s="79"/>
      <c r="Q4647" s="80">
        <f>M4647*P4647</f>
        <v>0</v>
      </c>
      <c r="R4647" s="79"/>
      <c r="S4647" s="80">
        <f>M4647*R4647</f>
        <v>0</v>
      </c>
      <c r="T4647" s="78">
        <v>15</v>
      </c>
      <c r="U4647" s="78">
        <f>O4647*(T4647/100)</f>
        <v>0</v>
      </c>
      <c r="V4647" s="78">
        <f>O4647+U4647</f>
        <v>0</v>
      </c>
      <c r="W4647" s="75"/>
      <c r="X4647" s="96" t="s">
        <v>1162</v>
      </c>
      <c r="Y4647" s="96">
        <v>1</v>
      </c>
    </row>
    <row r="4648" spans="6:25" s="71" customFormat="1" ht="33.75" outlineLevel="4" x14ac:dyDescent="0.2">
      <c r="F4648" s="207"/>
      <c r="G4648" s="208"/>
      <c r="H4648" s="19" t="s">
        <v>1053</v>
      </c>
      <c r="I4648" s="228" t="s">
        <v>3037</v>
      </c>
      <c r="J4648" s="221"/>
      <c r="K4648" s="221"/>
      <c r="L4648" s="221"/>
      <c r="M4648" s="221"/>
      <c r="N4648" s="245"/>
      <c r="O4648" s="231"/>
      <c r="P4648" s="209"/>
      <c r="Q4648" s="210"/>
      <c r="R4648" s="209"/>
      <c r="S4648" s="210"/>
      <c r="T4648" s="211"/>
      <c r="U4648" s="211"/>
      <c r="V4648" s="211"/>
      <c r="W4648" s="212"/>
      <c r="X4648" s="212"/>
      <c r="Y4648" s="212"/>
    </row>
    <row r="4649" spans="6:25" s="71" customFormat="1" ht="6" customHeight="1" outlineLevel="4" x14ac:dyDescent="0.2">
      <c r="F4649" s="207"/>
      <c r="G4649" s="208"/>
      <c r="H4649" s="20"/>
      <c r="I4649" s="212"/>
      <c r="J4649" s="208"/>
      <c r="K4649" s="213"/>
      <c r="L4649" s="214"/>
      <c r="M4649" s="213"/>
      <c r="N4649" s="241"/>
      <c r="O4649" s="214"/>
      <c r="P4649" s="209"/>
      <c r="Q4649" s="210"/>
      <c r="R4649" s="209"/>
      <c r="S4649" s="210"/>
      <c r="T4649" s="211"/>
      <c r="U4649" s="211"/>
      <c r="V4649" s="211"/>
      <c r="W4649" s="212"/>
      <c r="X4649" s="212"/>
      <c r="Y4649" s="212"/>
    </row>
    <row r="4650" spans="6:25" s="81" customFormat="1" ht="11.25" outlineLevel="5" x14ac:dyDescent="0.2">
      <c r="F4650" s="82"/>
      <c r="G4650" s="83"/>
      <c r="H4650" s="21" t="str">
        <f t="shared" ref="H4650:H4657" si="126">IF(AND(H4649&lt;&gt;"Výkaz výměr:",I4649=""),"Výkaz výměr:","")</f>
        <v>Výkaz výměr:</v>
      </c>
      <c r="I4650" s="84" t="s">
        <v>1055</v>
      </c>
      <c r="J4650" s="215"/>
      <c r="L4650" s="85"/>
      <c r="M4650" s="216">
        <v>0</v>
      </c>
      <c r="N4650" s="244"/>
      <c r="O4650" s="85"/>
      <c r="P4650" s="86"/>
      <c r="Q4650" s="85"/>
      <c r="R4650" s="85"/>
      <c r="S4650" s="85"/>
      <c r="T4650" s="87" t="s">
        <v>14</v>
      </c>
      <c r="U4650" s="85"/>
      <c r="V4650" s="85"/>
      <c r="W4650" s="88"/>
    </row>
    <row r="4651" spans="6:25" s="81" customFormat="1" ht="11.25" outlineLevel="5" x14ac:dyDescent="0.2">
      <c r="F4651" s="82"/>
      <c r="G4651" s="83"/>
      <c r="H4651" s="21" t="str">
        <f t="shared" si="126"/>
        <v/>
      </c>
      <c r="I4651" s="84" t="s">
        <v>1234</v>
      </c>
      <c r="J4651" s="215"/>
      <c r="L4651" s="85"/>
      <c r="M4651" s="216">
        <v>0</v>
      </c>
      <c r="N4651" s="244"/>
      <c r="O4651" s="85"/>
      <c r="P4651" s="86"/>
      <c r="Q4651" s="85"/>
      <c r="R4651" s="85"/>
      <c r="S4651" s="85"/>
      <c r="T4651" s="87" t="s">
        <v>14</v>
      </c>
      <c r="U4651" s="85"/>
      <c r="V4651" s="85"/>
      <c r="W4651" s="88"/>
    </row>
    <row r="4652" spans="6:25" s="81" customFormat="1" ht="11.25" outlineLevel="5" x14ac:dyDescent="0.2">
      <c r="F4652" s="82"/>
      <c r="G4652" s="83"/>
      <c r="H4652" s="21" t="str">
        <f t="shared" si="126"/>
        <v/>
      </c>
      <c r="I4652" s="84" t="s">
        <v>614</v>
      </c>
      <c r="J4652" s="215"/>
      <c r="L4652" s="85"/>
      <c r="M4652" s="216">
        <v>35</v>
      </c>
      <c r="N4652" s="244"/>
      <c r="O4652" s="85"/>
      <c r="P4652" s="86"/>
      <c r="Q4652" s="85"/>
      <c r="R4652" s="85"/>
      <c r="S4652" s="85"/>
      <c r="T4652" s="87" t="s">
        <v>14</v>
      </c>
      <c r="U4652" s="85"/>
      <c r="V4652" s="85"/>
      <c r="W4652" s="88"/>
    </row>
    <row r="4653" spans="6:25" s="81" customFormat="1" ht="11.25" outlineLevel="5" x14ac:dyDescent="0.2">
      <c r="F4653" s="82"/>
      <c r="G4653" s="83"/>
      <c r="H4653" s="21" t="str">
        <f t="shared" si="126"/>
        <v/>
      </c>
      <c r="I4653" s="84" t="s">
        <v>1257</v>
      </c>
      <c r="J4653" s="215"/>
      <c r="L4653" s="85"/>
      <c r="M4653" s="216">
        <v>0</v>
      </c>
      <c r="N4653" s="244"/>
      <c r="O4653" s="85"/>
      <c r="P4653" s="86"/>
      <c r="Q4653" s="85"/>
      <c r="R4653" s="85"/>
      <c r="S4653" s="85"/>
      <c r="T4653" s="87" t="s">
        <v>14</v>
      </c>
      <c r="U4653" s="85"/>
      <c r="V4653" s="85"/>
      <c r="W4653" s="88"/>
    </row>
    <row r="4654" spans="6:25" s="81" customFormat="1" ht="11.25" outlineLevel="5" x14ac:dyDescent="0.2">
      <c r="F4654" s="82"/>
      <c r="G4654" s="83"/>
      <c r="H4654" s="21" t="str">
        <f t="shared" si="126"/>
        <v/>
      </c>
      <c r="I4654" s="84" t="s">
        <v>799</v>
      </c>
      <c r="J4654" s="215"/>
      <c r="L4654" s="85"/>
      <c r="M4654" s="216">
        <v>25.200000000000003</v>
      </c>
      <c r="N4654" s="244"/>
      <c r="O4654" s="85"/>
      <c r="P4654" s="86"/>
      <c r="Q4654" s="85"/>
      <c r="R4654" s="85"/>
      <c r="S4654" s="85"/>
      <c r="T4654" s="87" t="s">
        <v>14</v>
      </c>
      <c r="U4654" s="85"/>
      <c r="V4654" s="85"/>
      <c r="W4654" s="88"/>
    </row>
    <row r="4655" spans="6:25" s="81" customFormat="1" ht="11.25" outlineLevel="5" x14ac:dyDescent="0.2">
      <c r="F4655" s="82"/>
      <c r="G4655" s="83"/>
      <c r="H4655" s="21" t="str">
        <f t="shared" si="126"/>
        <v/>
      </c>
      <c r="I4655" s="84" t="s">
        <v>1066</v>
      </c>
      <c r="J4655" s="215"/>
      <c r="L4655" s="85"/>
      <c r="M4655" s="216">
        <v>0</v>
      </c>
      <c r="N4655" s="244"/>
      <c r="O4655" s="85"/>
      <c r="P4655" s="86"/>
      <c r="Q4655" s="85"/>
      <c r="R4655" s="85"/>
      <c r="S4655" s="85"/>
      <c r="T4655" s="87" t="s">
        <v>14</v>
      </c>
      <c r="U4655" s="85"/>
      <c r="V4655" s="85"/>
      <c r="W4655" s="88"/>
    </row>
    <row r="4656" spans="6:25" s="81" customFormat="1" ht="11.25" outlineLevel="5" x14ac:dyDescent="0.2">
      <c r="F4656" s="82"/>
      <c r="G4656" s="83"/>
      <c r="H4656" s="21" t="str">
        <f t="shared" si="126"/>
        <v/>
      </c>
      <c r="I4656" s="84" t="s">
        <v>1257</v>
      </c>
      <c r="J4656" s="215"/>
      <c r="L4656" s="85"/>
      <c r="M4656" s="216">
        <v>0</v>
      </c>
      <c r="N4656" s="244"/>
      <c r="O4656" s="85"/>
      <c r="P4656" s="86"/>
      <c r="Q4656" s="85"/>
      <c r="R4656" s="85"/>
      <c r="S4656" s="85"/>
      <c r="T4656" s="87" t="s">
        <v>14</v>
      </c>
      <c r="U4656" s="85"/>
      <c r="V4656" s="85"/>
      <c r="W4656" s="88"/>
    </row>
    <row r="4657" spans="6:25" s="81" customFormat="1" ht="11.25" outlineLevel="5" x14ac:dyDescent="0.2">
      <c r="F4657" s="82"/>
      <c r="G4657" s="83"/>
      <c r="H4657" s="21" t="str">
        <f t="shared" si="126"/>
        <v/>
      </c>
      <c r="I4657" s="84" t="s">
        <v>510</v>
      </c>
      <c r="J4657" s="215"/>
      <c r="L4657" s="85"/>
      <c r="M4657" s="216">
        <v>7.1999999999999993</v>
      </c>
      <c r="N4657" s="244"/>
      <c r="O4657" s="85"/>
      <c r="P4657" s="86"/>
      <c r="Q4657" s="85"/>
      <c r="R4657" s="85"/>
      <c r="S4657" s="85"/>
      <c r="T4657" s="87" t="s">
        <v>14</v>
      </c>
      <c r="U4657" s="85"/>
      <c r="V4657" s="85"/>
      <c r="W4657" s="88"/>
    </row>
    <row r="4658" spans="6:25" s="205" customFormat="1" ht="24" outlineLevel="4" x14ac:dyDescent="0.2">
      <c r="F4658" s="72">
        <v>540</v>
      </c>
      <c r="G4658" s="73" t="s">
        <v>34</v>
      </c>
      <c r="H4658" s="74" t="s">
        <v>506</v>
      </c>
      <c r="I4658" s="75" t="s">
        <v>3254</v>
      </c>
      <c r="J4658" s="73" t="s">
        <v>38</v>
      </c>
      <c r="K4658" s="76">
        <v>629.90000000000009</v>
      </c>
      <c r="L4658" s="77">
        <v>0</v>
      </c>
      <c r="M4658" s="206">
        <v>629.90000000000009</v>
      </c>
      <c r="N4658" s="232"/>
      <c r="O4658" s="77">
        <f>M4658*N4658</f>
        <v>0</v>
      </c>
      <c r="P4658" s="79"/>
      <c r="Q4658" s="80">
        <f>M4658*P4658</f>
        <v>0</v>
      </c>
      <c r="R4658" s="79"/>
      <c r="S4658" s="80">
        <f>M4658*R4658</f>
        <v>0</v>
      </c>
      <c r="T4658" s="78">
        <v>15</v>
      </c>
      <c r="U4658" s="78">
        <f>O4658*(T4658/100)</f>
        <v>0</v>
      </c>
      <c r="V4658" s="78">
        <f>O4658+U4658</f>
        <v>0</v>
      </c>
      <c r="W4658" s="75"/>
      <c r="X4658" s="96" t="s">
        <v>1162</v>
      </c>
      <c r="Y4658" s="96">
        <v>1</v>
      </c>
    </row>
    <row r="4659" spans="6:25" s="71" customFormat="1" ht="67.5" outlineLevel="4" x14ac:dyDescent="0.2">
      <c r="F4659" s="207"/>
      <c r="G4659" s="208"/>
      <c r="H4659" s="19" t="s">
        <v>1053</v>
      </c>
      <c r="I4659" s="228" t="s">
        <v>3621</v>
      </c>
      <c r="J4659" s="221"/>
      <c r="K4659" s="221"/>
      <c r="L4659" s="221"/>
      <c r="M4659" s="221"/>
      <c r="N4659" s="245"/>
      <c r="O4659" s="231"/>
      <c r="P4659" s="209"/>
      <c r="Q4659" s="210"/>
      <c r="R4659" s="209"/>
      <c r="S4659" s="210"/>
      <c r="T4659" s="211"/>
      <c r="U4659" s="211"/>
      <c r="V4659" s="211"/>
      <c r="W4659" s="212"/>
      <c r="X4659" s="212"/>
      <c r="Y4659" s="212"/>
    </row>
    <row r="4660" spans="6:25" s="71" customFormat="1" ht="6" customHeight="1" outlineLevel="4" x14ac:dyDescent="0.2">
      <c r="F4660" s="207"/>
      <c r="G4660" s="208"/>
      <c r="H4660" s="20"/>
      <c r="I4660" s="212"/>
      <c r="J4660" s="208"/>
      <c r="K4660" s="213"/>
      <c r="L4660" s="214"/>
      <c r="M4660" s="213"/>
      <c r="N4660" s="241"/>
      <c r="O4660" s="214"/>
      <c r="P4660" s="209"/>
      <c r="Q4660" s="210"/>
      <c r="R4660" s="209"/>
      <c r="S4660" s="210"/>
      <c r="T4660" s="211"/>
      <c r="U4660" s="211"/>
      <c r="V4660" s="211"/>
      <c r="W4660" s="212"/>
      <c r="X4660" s="212"/>
      <c r="Y4660" s="212"/>
    </row>
    <row r="4661" spans="6:25" s="81" customFormat="1" ht="11.25" outlineLevel="5" x14ac:dyDescent="0.2">
      <c r="F4661" s="82"/>
      <c r="G4661" s="83"/>
      <c r="H4661" s="21" t="str">
        <f t="shared" ref="H4661:H4667" si="127">IF(AND(H4660&lt;&gt;"Výkaz výměr:",I4660=""),"Výkaz výměr:","")</f>
        <v>Výkaz výměr:</v>
      </c>
      <c r="I4661" s="84" t="s">
        <v>2548</v>
      </c>
      <c r="J4661" s="215"/>
      <c r="L4661" s="85"/>
      <c r="M4661" s="216">
        <v>0</v>
      </c>
      <c r="N4661" s="244"/>
      <c r="O4661" s="85"/>
      <c r="P4661" s="86"/>
      <c r="Q4661" s="85"/>
      <c r="R4661" s="85"/>
      <c r="S4661" s="85"/>
      <c r="T4661" s="87" t="s">
        <v>14</v>
      </c>
      <c r="U4661" s="85"/>
      <c r="V4661" s="85"/>
      <c r="W4661" s="88"/>
    </row>
    <row r="4662" spans="6:25" s="81" customFormat="1" ht="11.25" outlineLevel="5" x14ac:dyDescent="0.2">
      <c r="F4662" s="82"/>
      <c r="G4662" s="83"/>
      <c r="H4662" s="21" t="str">
        <f t="shared" si="127"/>
        <v/>
      </c>
      <c r="I4662" s="84" t="s">
        <v>1100</v>
      </c>
      <c r="J4662" s="215"/>
      <c r="L4662" s="85"/>
      <c r="M4662" s="216">
        <v>0</v>
      </c>
      <c r="N4662" s="244"/>
      <c r="O4662" s="85"/>
      <c r="P4662" s="86"/>
      <c r="Q4662" s="85"/>
      <c r="R4662" s="85"/>
      <c r="S4662" s="85"/>
      <c r="T4662" s="87" t="s">
        <v>14</v>
      </c>
      <c r="U4662" s="85"/>
      <c r="V4662" s="85"/>
      <c r="W4662" s="88"/>
    </row>
    <row r="4663" spans="6:25" s="81" customFormat="1" ht="11.25" outlineLevel="5" x14ac:dyDescent="0.2">
      <c r="F4663" s="82"/>
      <c r="G4663" s="83"/>
      <c r="H4663" s="21" t="str">
        <f t="shared" si="127"/>
        <v/>
      </c>
      <c r="I4663" s="84" t="s">
        <v>1366</v>
      </c>
      <c r="J4663" s="215"/>
      <c r="L4663" s="85"/>
      <c r="M4663" s="216">
        <v>247.8</v>
      </c>
      <c r="N4663" s="244"/>
      <c r="O4663" s="85"/>
      <c r="P4663" s="86"/>
      <c r="Q4663" s="85"/>
      <c r="R4663" s="85"/>
      <c r="S4663" s="85"/>
      <c r="T4663" s="87" t="s">
        <v>14</v>
      </c>
      <c r="U4663" s="85"/>
      <c r="V4663" s="85"/>
      <c r="W4663" s="88"/>
    </row>
    <row r="4664" spans="6:25" s="81" customFormat="1" ht="11.25" outlineLevel="5" x14ac:dyDescent="0.2">
      <c r="F4664" s="82"/>
      <c r="G4664" s="83"/>
      <c r="H4664" s="21" t="str">
        <f t="shared" si="127"/>
        <v/>
      </c>
      <c r="I4664" s="84" t="s">
        <v>1101</v>
      </c>
      <c r="J4664" s="215"/>
      <c r="L4664" s="85"/>
      <c r="M4664" s="216">
        <v>0</v>
      </c>
      <c r="N4664" s="244"/>
      <c r="O4664" s="85"/>
      <c r="P4664" s="86"/>
      <c r="Q4664" s="85"/>
      <c r="R4664" s="85"/>
      <c r="S4664" s="85"/>
      <c r="T4664" s="87" t="s">
        <v>14</v>
      </c>
      <c r="U4664" s="85"/>
      <c r="V4664" s="85"/>
      <c r="W4664" s="88"/>
    </row>
    <row r="4665" spans="6:25" s="81" customFormat="1" ht="11.25" outlineLevel="5" x14ac:dyDescent="0.2">
      <c r="F4665" s="82"/>
      <c r="G4665" s="83"/>
      <c r="H4665" s="21" t="str">
        <f t="shared" si="127"/>
        <v/>
      </c>
      <c r="I4665" s="84" t="s">
        <v>1141</v>
      </c>
      <c r="J4665" s="215"/>
      <c r="L4665" s="85"/>
      <c r="M4665" s="216">
        <v>227</v>
      </c>
      <c r="N4665" s="244"/>
      <c r="O4665" s="85"/>
      <c r="P4665" s="86"/>
      <c r="Q4665" s="85"/>
      <c r="R4665" s="85"/>
      <c r="S4665" s="85"/>
      <c r="T4665" s="87" t="s">
        <v>14</v>
      </c>
      <c r="U4665" s="85"/>
      <c r="V4665" s="85"/>
      <c r="W4665" s="88"/>
    </row>
    <row r="4666" spans="6:25" s="81" customFormat="1" ht="11.25" outlineLevel="5" x14ac:dyDescent="0.2">
      <c r="F4666" s="82"/>
      <c r="G4666" s="83"/>
      <c r="H4666" s="21" t="str">
        <f t="shared" si="127"/>
        <v/>
      </c>
      <c r="I4666" s="84" t="s">
        <v>1102</v>
      </c>
      <c r="J4666" s="215"/>
      <c r="L4666" s="85"/>
      <c r="M4666" s="216">
        <v>0</v>
      </c>
      <c r="N4666" s="244"/>
      <c r="O4666" s="85"/>
      <c r="P4666" s="86"/>
      <c r="Q4666" s="85"/>
      <c r="R4666" s="85"/>
      <c r="S4666" s="85"/>
      <c r="T4666" s="87" t="s">
        <v>14</v>
      </c>
      <c r="U4666" s="85"/>
      <c r="V4666" s="85"/>
      <c r="W4666" s="88"/>
    </row>
    <row r="4667" spans="6:25" s="81" customFormat="1" ht="11.25" outlineLevel="5" x14ac:dyDescent="0.2">
      <c r="F4667" s="82"/>
      <c r="G4667" s="83"/>
      <c r="H4667" s="21" t="str">
        <f t="shared" si="127"/>
        <v/>
      </c>
      <c r="I4667" s="84" t="s">
        <v>1336</v>
      </c>
      <c r="J4667" s="215"/>
      <c r="L4667" s="85"/>
      <c r="M4667" s="216">
        <v>155.10000000000002</v>
      </c>
      <c r="N4667" s="244"/>
      <c r="O4667" s="85"/>
      <c r="P4667" s="86"/>
      <c r="Q4667" s="85"/>
      <c r="R4667" s="85"/>
      <c r="S4667" s="85"/>
      <c r="T4667" s="87" t="s">
        <v>14</v>
      </c>
      <c r="U4667" s="85"/>
      <c r="V4667" s="85"/>
      <c r="W4667" s="88"/>
    </row>
    <row r="4668" spans="6:25" s="205" customFormat="1" ht="24" outlineLevel="4" x14ac:dyDescent="0.2">
      <c r="F4668" s="72">
        <v>541</v>
      </c>
      <c r="G4668" s="73" t="s">
        <v>34</v>
      </c>
      <c r="H4668" s="74" t="s">
        <v>507</v>
      </c>
      <c r="I4668" s="75" t="s">
        <v>3095</v>
      </c>
      <c r="J4668" s="73" t="s">
        <v>38</v>
      </c>
      <c r="K4668" s="76">
        <v>629.9</v>
      </c>
      <c r="L4668" s="77">
        <v>0</v>
      </c>
      <c r="M4668" s="206">
        <v>629.9</v>
      </c>
      <c r="N4668" s="232"/>
      <c r="O4668" s="77">
        <f>M4668*N4668</f>
        <v>0</v>
      </c>
      <c r="P4668" s="79"/>
      <c r="Q4668" s="80">
        <f>M4668*P4668</f>
        <v>0</v>
      </c>
      <c r="R4668" s="79"/>
      <c r="S4668" s="80">
        <f>M4668*R4668</f>
        <v>0</v>
      </c>
      <c r="T4668" s="78">
        <v>15</v>
      </c>
      <c r="U4668" s="78">
        <f>O4668*(T4668/100)</f>
        <v>0</v>
      </c>
      <c r="V4668" s="78">
        <f>O4668+U4668</f>
        <v>0</v>
      </c>
      <c r="W4668" s="75"/>
      <c r="X4668" s="96" t="s">
        <v>1162</v>
      </c>
      <c r="Y4668" s="96">
        <v>1</v>
      </c>
    </row>
    <row r="4669" spans="6:25" s="71" customFormat="1" ht="45" outlineLevel="4" x14ac:dyDescent="0.2">
      <c r="F4669" s="207"/>
      <c r="G4669" s="208"/>
      <c r="H4669" s="19" t="s">
        <v>1053</v>
      </c>
      <c r="I4669" s="228" t="s">
        <v>3446</v>
      </c>
      <c r="J4669" s="221"/>
      <c r="K4669" s="221"/>
      <c r="L4669" s="221"/>
      <c r="M4669" s="221"/>
      <c r="N4669" s="245"/>
      <c r="O4669" s="231"/>
      <c r="P4669" s="209"/>
      <c r="Q4669" s="210"/>
      <c r="R4669" s="209"/>
      <c r="S4669" s="210"/>
      <c r="T4669" s="211"/>
      <c r="U4669" s="211"/>
      <c r="V4669" s="211"/>
      <c r="W4669" s="212"/>
      <c r="X4669" s="212"/>
      <c r="Y4669" s="212"/>
    </row>
    <row r="4670" spans="6:25" s="71" customFormat="1" ht="6" customHeight="1" outlineLevel="4" x14ac:dyDescent="0.2">
      <c r="F4670" s="207"/>
      <c r="G4670" s="208"/>
      <c r="H4670" s="20"/>
      <c r="I4670" s="212"/>
      <c r="J4670" s="208"/>
      <c r="K4670" s="213"/>
      <c r="L4670" s="214"/>
      <c r="M4670" s="213"/>
      <c r="N4670" s="241"/>
      <c r="O4670" s="214"/>
      <c r="P4670" s="209"/>
      <c r="Q4670" s="210"/>
      <c r="R4670" s="209"/>
      <c r="S4670" s="210"/>
      <c r="T4670" s="211"/>
      <c r="U4670" s="211"/>
      <c r="V4670" s="211"/>
      <c r="W4670" s="212"/>
      <c r="X4670" s="212"/>
      <c r="Y4670" s="212"/>
    </row>
    <row r="4671" spans="6:25" s="81" customFormat="1" ht="11.25" outlineLevel="5" x14ac:dyDescent="0.2">
      <c r="F4671" s="82"/>
      <c r="G4671" s="83"/>
      <c r="H4671" s="21" t="str">
        <f>IF(AND(H4670&lt;&gt;"Výkaz výměr:",I4670=""),"Výkaz výměr:","")</f>
        <v>Výkaz výměr:</v>
      </c>
      <c r="I4671" s="84" t="s">
        <v>2331</v>
      </c>
      <c r="J4671" s="215"/>
      <c r="L4671" s="85"/>
      <c r="M4671" s="216">
        <v>0</v>
      </c>
      <c r="N4671" s="244"/>
      <c r="O4671" s="85"/>
      <c r="P4671" s="86"/>
      <c r="Q4671" s="85"/>
      <c r="R4671" s="85"/>
      <c r="S4671" s="85"/>
      <c r="T4671" s="87" t="s">
        <v>14</v>
      </c>
      <c r="U4671" s="85"/>
      <c r="V4671" s="85"/>
      <c r="W4671" s="88"/>
    </row>
    <row r="4672" spans="6:25" s="81" customFormat="1" ht="11.25" outlineLevel="5" x14ac:dyDescent="0.2">
      <c r="F4672" s="82"/>
      <c r="G4672" s="83"/>
      <c r="H4672" s="21" t="str">
        <f>IF(AND(H4671&lt;&gt;"Výkaz výměr:",I4671=""),"Výkaz výměr:","")</f>
        <v/>
      </c>
      <c r="I4672" s="84" t="s">
        <v>1029</v>
      </c>
      <c r="J4672" s="215"/>
      <c r="L4672" s="85"/>
      <c r="M4672" s="216">
        <v>629.9</v>
      </c>
      <c r="N4672" s="244"/>
      <c r="O4672" s="85"/>
      <c r="P4672" s="86"/>
      <c r="Q4672" s="85"/>
      <c r="R4672" s="85"/>
      <c r="S4672" s="85"/>
      <c r="T4672" s="87" t="s">
        <v>14</v>
      </c>
      <c r="U4672" s="85"/>
      <c r="V4672" s="85"/>
      <c r="W4672" s="88"/>
    </row>
    <row r="4673" spans="6:25" s="205" customFormat="1" ht="24" outlineLevel="4" x14ac:dyDescent="0.2">
      <c r="F4673" s="72">
        <v>542</v>
      </c>
      <c r="G4673" s="73" t="s">
        <v>34</v>
      </c>
      <c r="H4673" s="74" t="s">
        <v>508</v>
      </c>
      <c r="I4673" s="75" t="s">
        <v>3097</v>
      </c>
      <c r="J4673" s="73" t="s">
        <v>38</v>
      </c>
      <c r="K4673" s="76">
        <v>629.9</v>
      </c>
      <c r="L4673" s="77">
        <v>0</v>
      </c>
      <c r="M4673" s="206">
        <v>629.9</v>
      </c>
      <c r="N4673" s="232"/>
      <c r="O4673" s="77">
        <f>M4673*N4673</f>
        <v>0</v>
      </c>
      <c r="P4673" s="79"/>
      <c r="Q4673" s="80">
        <f>M4673*P4673</f>
        <v>0</v>
      </c>
      <c r="R4673" s="79"/>
      <c r="S4673" s="80">
        <f>M4673*R4673</f>
        <v>0</v>
      </c>
      <c r="T4673" s="78">
        <v>15</v>
      </c>
      <c r="U4673" s="78">
        <f>O4673*(T4673/100)</f>
        <v>0</v>
      </c>
      <c r="V4673" s="78">
        <f>O4673+U4673</f>
        <v>0</v>
      </c>
      <c r="W4673" s="75"/>
      <c r="X4673" s="96" t="s">
        <v>1162</v>
      </c>
      <c r="Y4673" s="96">
        <v>1</v>
      </c>
    </row>
    <row r="4674" spans="6:25" s="71" customFormat="1" ht="67.5" outlineLevel="4" x14ac:dyDescent="0.2">
      <c r="F4674" s="207"/>
      <c r="G4674" s="208"/>
      <c r="H4674" s="19" t="s">
        <v>1053</v>
      </c>
      <c r="I4674" s="228" t="s">
        <v>3495</v>
      </c>
      <c r="J4674" s="221"/>
      <c r="K4674" s="221"/>
      <c r="L4674" s="221"/>
      <c r="M4674" s="221"/>
      <c r="N4674" s="245"/>
      <c r="O4674" s="231"/>
      <c r="P4674" s="209"/>
      <c r="Q4674" s="210"/>
      <c r="R4674" s="209"/>
      <c r="S4674" s="210"/>
      <c r="T4674" s="211"/>
      <c r="U4674" s="211"/>
      <c r="V4674" s="211"/>
      <c r="W4674" s="212"/>
      <c r="X4674" s="212"/>
      <c r="Y4674" s="212"/>
    </row>
    <row r="4675" spans="6:25" s="71" customFormat="1" ht="6" customHeight="1" outlineLevel="4" x14ac:dyDescent="0.2">
      <c r="F4675" s="207"/>
      <c r="G4675" s="208"/>
      <c r="H4675" s="20"/>
      <c r="I4675" s="212"/>
      <c r="J4675" s="208"/>
      <c r="K4675" s="213"/>
      <c r="L4675" s="214"/>
      <c r="M4675" s="213"/>
      <c r="N4675" s="241"/>
      <c r="O4675" s="214"/>
      <c r="P4675" s="209"/>
      <c r="Q4675" s="210"/>
      <c r="R4675" s="209"/>
      <c r="S4675" s="210"/>
      <c r="T4675" s="211"/>
      <c r="U4675" s="211"/>
      <c r="V4675" s="211"/>
      <c r="W4675" s="212"/>
      <c r="X4675" s="212"/>
      <c r="Y4675" s="212"/>
    </row>
    <row r="4676" spans="6:25" s="81" customFormat="1" ht="11.25" outlineLevel="5" x14ac:dyDescent="0.2">
      <c r="F4676" s="82"/>
      <c r="G4676" s="83"/>
      <c r="H4676" s="21" t="str">
        <f>IF(AND(H4675&lt;&gt;"Výkaz výměr:",I4675=""),"Výkaz výměr:","")</f>
        <v>Výkaz výměr:</v>
      </c>
      <c r="I4676" s="84" t="s">
        <v>2451</v>
      </c>
      <c r="J4676" s="215"/>
      <c r="L4676" s="85"/>
      <c r="M4676" s="216">
        <v>0</v>
      </c>
      <c r="N4676" s="244"/>
      <c r="O4676" s="85"/>
      <c r="P4676" s="86"/>
      <c r="Q4676" s="85"/>
      <c r="R4676" s="85"/>
      <c r="S4676" s="85"/>
      <c r="T4676" s="87" t="s">
        <v>14</v>
      </c>
      <c r="U4676" s="85"/>
      <c r="V4676" s="85"/>
      <c r="W4676" s="88"/>
    </row>
    <row r="4677" spans="6:25" s="81" customFormat="1" ht="11.25" outlineLevel="5" x14ac:dyDescent="0.2">
      <c r="F4677" s="82"/>
      <c r="G4677" s="83"/>
      <c r="H4677" s="21" t="str">
        <f>IF(AND(H4676&lt;&gt;"Výkaz výměr:",I4676=""),"Výkaz výměr:","")</f>
        <v/>
      </c>
      <c r="I4677" s="84" t="s">
        <v>178</v>
      </c>
      <c r="J4677" s="215"/>
      <c r="L4677" s="85"/>
      <c r="M4677" s="216">
        <v>629.9</v>
      </c>
      <c r="N4677" s="244"/>
      <c r="O4677" s="85"/>
      <c r="P4677" s="86"/>
      <c r="Q4677" s="85"/>
      <c r="R4677" s="85"/>
      <c r="S4677" s="85"/>
      <c r="T4677" s="87" t="s">
        <v>14</v>
      </c>
      <c r="U4677" s="85"/>
      <c r="V4677" s="85"/>
      <c r="W4677" s="88"/>
    </row>
    <row r="4678" spans="6:25" s="205" customFormat="1" ht="12" outlineLevel="4" x14ac:dyDescent="0.2">
      <c r="F4678" s="72">
        <v>543</v>
      </c>
      <c r="G4678" s="73" t="s">
        <v>13</v>
      </c>
      <c r="H4678" s="74" t="s">
        <v>338</v>
      </c>
      <c r="I4678" s="75" t="s">
        <v>2219</v>
      </c>
      <c r="J4678" s="73" t="s">
        <v>36</v>
      </c>
      <c r="K4678" s="76">
        <v>12.597999999999999</v>
      </c>
      <c r="L4678" s="77">
        <v>0</v>
      </c>
      <c r="M4678" s="206">
        <v>12.597999999999999</v>
      </c>
      <c r="N4678" s="232"/>
      <c r="O4678" s="77">
        <f>M4678*N4678</f>
        <v>0</v>
      </c>
      <c r="P4678" s="79">
        <v>1E-3</v>
      </c>
      <c r="Q4678" s="80">
        <f>M4678*P4678</f>
        <v>1.2598E-2</v>
      </c>
      <c r="R4678" s="79"/>
      <c r="S4678" s="80">
        <f>M4678*R4678</f>
        <v>0</v>
      </c>
      <c r="T4678" s="78">
        <v>15</v>
      </c>
      <c r="U4678" s="78">
        <f>O4678*(T4678/100)</f>
        <v>0</v>
      </c>
      <c r="V4678" s="78">
        <f>O4678+U4678</f>
        <v>0</v>
      </c>
      <c r="W4678" s="75"/>
      <c r="X4678" s="96" t="s">
        <v>1162</v>
      </c>
      <c r="Y4678" s="96">
        <v>1</v>
      </c>
    </row>
    <row r="4679" spans="6:25" s="71" customFormat="1" ht="12" outlineLevel="4" x14ac:dyDescent="0.2">
      <c r="F4679" s="207"/>
      <c r="G4679" s="208"/>
      <c r="H4679" s="19" t="s">
        <v>1053</v>
      </c>
      <c r="I4679" s="228" t="s">
        <v>2219</v>
      </c>
      <c r="J4679" s="221"/>
      <c r="K4679" s="221"/>
      <c r="L4679" s="221"/>
      <c r="M4679" s="221"/>
      <c r="N4679" s="245"/>
      <c r="O4679" s="231"/>
      <c r="P4679" s="209"/>
      <c r="Q4679" s="210"/>
      <c r="R4679" s="209"/>
      <c r="S4679" s="210"/>
      <c r="T4679" s="211"/>
      <c r="U4679" s="211"/>
      <c r="V4679" s="211"/>
      <c r="W4679" s="212"/>
      <c r="X4679" s="212"/>
      <c r="Y4679" s="212"/>
    </row>
    <row r="4680" spans="6:25" s="71" customFormat="1" ht="6" customHeight="1" outlineLevel="4" x14ac:dyDescent="0.2">
      <c r="F4680" s="207"/>
      <c r="G4680" s="208"/>
      <c r="H4680" s="20"/>
      <c r="I4680" s="212"/>
      <c r="J4680" s="208"/>
      <c r="K4680" s="213"/>
      <c r="L4680" s="214"/>
      <c r="M4680" s="213"/>
      <c r="N4680" s="241"/>
      <c r="O4680" s="214"/>
      <c r="P4680" s="209"/>
      <c r="Q4680" s="210"/>
      <c r="R4680" s="209"/>
      <c r="S4680" s="210"/>
      <c r="T4680" s="211"/>
      <c r="U4680" s="211"/>
      <c r="V4680" s="211"/>
      <c r="W4680" s="212"/>
      <c r="X4680" s="212"/>
      <c r="Y4680" s="212"/>
    </row>
    <row r="4681" spans="6:25" s="81" customFormat="1" ht="11.25" outlineLevel="5" x14ac:dyDescent="0.2">
      <c r="F4681" s="82"/>
      <c r="G4681" s="83"/>
      <c r="H4681" s="21" t="str">
        <f>IF(AND(H4680&lt;&gt;"Výkaz výměr:",I4680=""),"Výkaz výměr:","")</f>
        <v>Výkaz výměr:</v>
      </c>
      <c r="I4681" s="84" t="s">
        <v>2701</v>
      </c>
      <c r="J4681" s="215"/>
      <c r="L4681" s="85"/>
      <c r="M4681" s="216">
        <v>0</v>
      </c>
      <c r="N4681" s="244"/>
      <c r="O4681" s="85"/>
      <c r="P4681" s="86"/>
      <c r="Q4681" s="85"/>
      <c r="R4681" s="85"/>
      <c r="S4681" s="85"/>
      <c r="T4681" s="87" t="s">
        <v>14</v>
      </c>
      <c r="U4681" s="85"/>
      <c r="V4681" s="85"/>
      <c r="W4681" s="88"/>
    </row>
    <row r="4682" spans="6:25" s="81" customFormat="1" ht="11.25" outlineLevel="5" x14ac:dyDescent="0.2">
      <c r="F4682" s="82"/>
      <c r="G4682" s="83"/>
      <c r="H4682" s="21" t="str">
        <f>IF(AND(H4681&lt;&gt;"Výkaz výměr:",I4681=""),"Výkaz výměr:","")</f>
        <v/>
      </c>
      <c r="I4682" s="84" t="s">
        <v>1082</v>
      </c>
      <c r="J4682" s="215"/>
      <c r="L4682" s="85"/>
      <c r="M4682" s="216">
        <v>12.597999999999999</v>
      </c>
      <c r="N4682" s="244"/>
      <c r="O4682" s="85"/>
      <c r="P4682" s="86"/>
      <c r="Q4682" s="85"/>
      <c r="R4682" s="85"/>
      <c r="S4682" s="85"/>
      <c r="T4682" s="87" t="s">
        <v>14</v>
      </c>
      <c r="U4682" s="85"/>
      <c r="V4682" s="85"/>
      <c r="W4682" s="88"/>
    </row>
    <row r="4683" spans="6:25" s="6" customFormat="1" ht="12.75" customHeight="1" outlineLevel="4" x14ac:dyDescent="0.2">
      <c r="F4683" s="7"/>
      <c r="G4683" s="8"/>
      <c r="H4683" s="8"/>
      <c r="I4683" s="217"/>
      <c r="J4683" s="218"/>
      <c r="K4683" s="219"/>
      <c r="L4683" s="220"/>
      <c r="M4683" s="219"/>
      <c r="N4683" s="242"/>
      <c r="O4683" s="11"/>
      <c r="P4683" s="12"/>
      <c r="Q4683" s="11"/>
      <c r="R4683" s="11"/>
      <c r="S4683" s="11"/>
      <c r="T4683" s="5" t="s">
        <v>14</v>
      </c>
      <c r="U4683" s="11"/>
      <c r="V4683" s="11"/>
      <c r="W4683" s="11"/>
    </row>
    <row r="4684" spans="6:25" s="60" customFormat="1" ht="16.5" customHeight="1" outlineLevel="3" x14ac:dyDescent="0.2">
      <c r="F4684" s="61"/>
      <c r="G4684" s="62"/>
      <c r="H4684" s="63"/>
      <c r="I4684" s="227" t="s">
        <v>3689</v>
      </c>
      <c r="J4684" s="62"/>
      <c r="K4684" s="64"/>
      <c r="L4684" s="65"/>
      <c r="M4684" s="64"/>
      <c r="N4684" s="239"/>
      <c r="O4684" s="65">
        <f>SUBTOTAL(9,O4685:O4695)</f>
        <v>0</v>
      </c>
      <c r="P4684" s="67"/>
      <c r="Q4684" s="68">
        <f>SUBTOTAL(9,Q4685:Q4695)</f>
        <v>7.0489899999999994E-2</v>
      </c>
      <c r="R4684" s="65"/>
      <c r="S4684" s="68">
        <f>SUBTOTAL(9,S4685:S4695)</f>
        <v>0</v>
      </c>
      <c r="T4684" s="69" t="s">
        <v>14</v>
      </c>
      <c r="U4684" s="66">
        <f>SUBTOTAL(9,U4685:U4695)</f>
        <v>0</v>
      </c>
      <c r="V4684" s="66">
        <f>SUBTOTAL(9,V4685:V4695)</f>
        <v>0</v>
      </c>
      <c r="W4684" s="70"/>
      <c r="Y4684" s="66">
        <f>SUBTOTAL(9,Y4685:Y4695)</f>
        <v>2</v>
      </c>
    </row>
    <row r="4685" spans="6:25" s="205" customFormat="1" ht="12" outlineLevel="4" x14ac:dyDescent="0.2">
      <c r="F4685" s="72">
        <v>544</v>
      </c>
      <c r="G4685" s="73" t="s">
        <v>34</v>
      </c>
      <c r="H4685" s="74" t="s">
        <v>517</v>
      </c>
      <c r="I4685" s="75" t="s">
        <v>2958</v>
      </c>
      <c r="J4685" s="73" t="s">
        <v>38</v>
      </c>
      <c r="K4685" s="76">
        <v>163.93</v>
      </c>
      <c r="L4685" s="77">
        <v>0</v>
      </c>
      <c r="M4685" s="206">
        <v>163.93</v>
      </c>
      <c r="N4685" s="232"/>
      <c r="O4685" s="77">
        <f>M4685*N4685</f>
        <v>0</v>
      </c>
      <c r="P4685" s="79">
        <v>1E-4</v>
      </c>
      <c r="Q4685" s="80">
        <f>M4685*P4685</f>
        <v>1.6393000000000001E-2</v>
      </c>
      <c r="R4685" s="79"/>
      <c r="S4685" s="80">
        <f>M4685*R4685</f>
        <v>0</v>
      </c>
      <c r="T4685" s="78">
        <v>15</v>
      </c>
      <c r="U4685" s="78">
        <f>O4685*(T4685/100)</f>
        <v>0</v>
      </c>
      <c r="V4685" s="78">
        <f>O4685+U4685</f>
        <v>0</v>
      </c>
      <c r="W4685" s="75"/>
      <c r="X4685" s="96" t="s">
        <v>1162</v>
      </c>
      <c r="Y4685" s="96">
        <v>1</v>
      </c>
    </row>
    <row r="4686" spans="6:25" s="71" customFormat="1" ht="45" outlineLevel="4" x14ac:dyDescent="0.2">
      <c r="F4686" s="207"/>
      <c r="G4686" s="208"/>
      <c r="H4686" s="19" t="s">
        <v>1053</v>
      </c>
      <c r="I4686" s="228" t="s">
        <v>3537</v>
      </c>
      <c r="J4686" s="221"/>
      <c r="K4686" s="221"/>
      <c r="L4686" s="221"/>
      <c r="M4686" s="221"/>
      <c r="N4686" s="245"/>
      <c r="O4686" s="231"/>
      <c r="P4686" s="209"/>
      <c r="Q4686" s="210"/>
      <c r="R4686" s="209"/>
      <c r="S4686" s="210"/>
      <c r="T4686" s="211"/>
      <c r="U4686" s="211"/>
      <c r="V4686" s="211"/>
      <c r="W4686" s="212"/>
      <c r="X4686" s="212"/>
      <c r="Y4686" s="212"/>
    </row>
    <row r="4687" spans="6:25" s="71" customFormat="1" ht="6" customHeight="1" outlineLevel="4" x14ac:dyDescent="0.2">
      <c r="F4687" s="207"/>
      <c r="G4687" s="208"/>
      <c r="H4687" s="20"/>
      <c r="I4687" s="212"/>
      <c r="J4687" s="208"/>
      <c r="K4687" s="213"/>
      <c r="L4687" s="214"/>
      <c r="M4687" s="213"/>
      <c r="N4687" s="241"/>
      <c r="O4687" s="214"/>
      <c r="P4687" s="209"/>
      <c r="Q4687" s="210"/>
      <c r="R4687" s="209"/>
      <c r="S4687" s="210"/>
      <c r="T4687" s="211"/>
      <c r="U4687" s="211"/>
      <c r="V4687" s="211"/>
      <c r="W4687" s="212"/>
      <c r="X4687" s="212"/>
      <c r="Y4687" s="212"/>
    </row>
    <row r="4688" spans="6:25" s="81" customFormat="1" ht="11.25" outlineLevel="5" x14ac:dyDescent="0.2">
      <c r="F4688" s="82"/>
      <c r="G4688" s="83"/>
      <c r="H4688" s="21" t="str">
        <f>IF(AND(H4687&lt;&gt;"Výkaz výměr:",I4687=""),"Výkaz výměr:","")</f>
        <v>Výkaz výměr:</v>
      </c>
      <c r="I4688" s="84" t="s">
        <v>3051</v>
      </c>
      <c r="J4688" s="215"/>
      <c r="L4688" s="85"/>
      <c r="M4688" s="216">
        <v>0</v>
      </c>
      <c r="N4688" s="244"/>
      <c r="O4688" s="85"/>
      <c r="P4688" s="86"/>
      <c r="Q4688" s="85"/>
      <c r="R4688" s="85"/>
      <c r="S4688" s="85"/>
      <c r="T4688" s="87" t="s">
        <v>14</v>
      </c>
      <c r="U4688" s="85"/>
      <c r="V4688" s="85"/>
      <c r="W4688" s="88"/>
    </row>
    <row r="4689" spans="6:25" s="81" customFormat="1" ht="11.25" outlineLevel="5" x14ac:dyDescent="0.2">
      <c r="F4689" s="82"/>
      <c r="G4689" s="83"/>
      <c r="H4689" s="21" t="str">
        <f>IF(AND(H4688&lt;&gt;"Výkaz výměr:",I4688=""),"Výkaz výměr:","")</f>
        <v/>
      </c>
      <c r="I4689" s="84" t="s">
        <v>216</v>
      </c>
      <c r="J4689" s="215"/>
      <c r="L4689" s="85"/>
      <c r="M4689" s="216">
        <v>163.93</v>
      </c>
      <c r="N4689" s="244"/>
      <c r="O4689" s="85"/>
      <c r="P4689" s="86"/>
      <c r="Q4689" s="85"/>
      <c r="R4689" s="85"/>
      <c r="S4689" s="85"/>
      <c r="T4689" s="87" t="s">
        <v>14</v>
      </c>
      <c r="U4689" s="85"/>
      <c r="V4689" s="85"/>
      <c r="W4689" s="88"/>
    </row>
    <row r="4690" spans="6:25" s="205" customFormat="1" ht="12" outlineLevel="4" x14ac:dyDescent="0.2">
      <c r="F4690" s="72">
        <v>545</v>
      </c>
      <c r="G4690" s="73" t="s">
        <v>13</v>
      </c>
      <c r="H4690" s="74" t="s">
        <v>408</v>
      </c>
      <c r="I4690" s="75" t="s">
        <v>1719</v>
      </c>
      <c r="J4690" s="73" t="s">
        <v>38</v>
      </c>
      <c r="K4690" s="76">
        <v>163.93</v>
      </c>
      <c r="L4690" s="77">
        <v>10</v>
      </c>
      <c r="M4690" s="206">
        <v>180.32300000000001</v>
      </c>
      <c r="N4690" s="232"/>
      <c r="O4690" s="77">
        <f>M4690*N4690</f>
        <v>0</v>
      </c>
      <c r="P4690" s="79">
        <v>2.9999999999999997E-4</v>
      </c>
      <c r="Q4690" s="80">
        <f>M4690*P4690</f>
        <v>5.4096899999999996E-2</v>
      </c>
      <c r="R4690" s="79"/>
      <c r="S4690" s="80">
        <f>M4690*R4690</f>
        <v>0</v>
      </c>
      <c r="T4690" s="78">
        <v>15</v>
      </c>
      <c r="U4690" s="78">
        <f>O4690*(T4690/100)</f>
        <v>0</v>
      </c>
      <c r="V4690" s="78">
        <f>O4690+U4690</f>
        <v>0</v>
      </c>
      <c r="W4690" s="75"/>
      <c r="X4690" s="96" t="s">
        <v>1162</v>
      </c>
      <c r="Y4690" s="96">
        <v>1</v>
      </c>
    </row>
    <row r="4691" spans="6:25" s="71" customFormat="1" ht="12" outlineLevel="4" x14ac:dyDescent="0.2">
      <c r="F4691" s="207"/>
      <c r="G4691" s="208"/>
      <c r="H4691" s="19" t="s">
        <v>1053</v>
      </c>
      <c r="I4691" s="228" t="s">
        <v>1719</v>
      </c>
      <c r="J4691" s="221"/>
      <c r="K4691" s="221"/>
      <c r="L4691" s="221"/>
      <c r="M4691" s="221"/>
      <c r="N4691" s="245"/>
      <c r="O4691" s="231"/>
      <c r="P4691" s="209"/>
      <c r="Q4691" s="210"/>
      <c r="R4691" s="209"/>
      <c r="S4691" s="210"/>
      <c r="T4691" s="211"/>
      <c r="U4691" s="211"/>
      <c r="V4691" s="211"/>
      <c r="W4691" s="212"/>
      <c r="X4691" s="212"/>
      <c r="Y4691" s="212"/>
    </row>
    <row r="4692" spans="6:25" s="71" customFormat="1" ht="6" customHeight="1" outlineLevel="4" x14ac:dyDescent="0.2">
      <c r="F4692" s="207"/>
      <c r="G4692" s="208"/>
      <c r="H4692" s="20"/>
      <c r="I4692" s="212"/>
      <c r="J4692" s="208"/>
      <c r="K4692" s="213"/>
      <c r="L4692" s="214"/>
      <c r="M4692" s="213"/>
      <c r="N4692" s="241"/>
      <c r="O4692" s="214"/>
      <c r="P4692" s="209"/>
      <c r="Q4692" s="210"/>
      <c r="R4692" s="209"/>
      <c r="S4692" s="210"/>
      <c r="T4692" s="211"/>
      <c r="U4692" s="211"/>
      <c r="V4692" s="211"/>
      <c r="W4692" s="212"/>
      <c r="X4692" s="212"/>
      <c r="Y4692" s="212"/>
    </row>
    <row r="4693" spans="6:25" s="81" customFormat="1" ht="22.5" outlineLevel="5" x14ac:dyDescent="0.2">
      <c r="F4693" s="82"/>
      <c r="G4693" s="83"/>
      <c r="H4693" s="21" t="str">
        <f>IF(AND(H4692&lt;&gt;"Výkaz výměr:",I4692=""),"Výkaz výměr:","")</f>
        <v>Výkaz výměr:</v>
      </c>
      <c r="I4693" s="84" t="s">
        <v>3175</v>
      </c>
      <c r="J4693" s="215"/>
      <c r="L4693" s="85"/>
      <c r="M4693" s="216">
        <v>0</v>
      </c>
      <c r="N4693" s="244"/>
      <c r="O4693" s="85"/>
      <c r="P4693" s="86"/>
      <c r="Q4693" s="85"/>
      <c r="R4693" s="85"/>
      <c r="S4693" s="85"/>
      <c r="T4693" s="87" t="s">
        <v>14</v>
      </c>
      <c r="U4693" s="85"/>
      <c r="V4693" s="85"/>
      <c r="W4693" s="88"/>
    </row>
    <row r="4694" spans="6:25" s="81" customFormat="1" ht="11.25" outlineLevel="5" x14ac:dyDescent="0.2">
      <c r="F4694" s="82"/>
      <c r="G4694" s="83"/>
      <c r="H4694" s="21" t="str">
        <f>IF(AND(H4693&lt;&gt;"Výkaz výměr:",I4693=""),"Výkaz výměr:","")</f>
        <v/>
      </c>
      <c r="I4694" s="84" t="s">
        <v>216</v>
      </c>
      <c r="J4694" s="215"/>
      <c r="L4694" s="85"/>
      <c r="M4694" s="216">
        <v>163.93</v>
      </c>
      <c r="N4694" s="244"/>
      <c r="O4694" s="85"/>
      <c r="P4694" s="86"/>
      <c r="Q4694" s="85"/>
      <c r="R4694" s="85"/>
      <c r="S4694" s="85"/>
      <c r="T4694" s="87" t="s">
        <v>14</v>
      </c>
      <c r="U4694" s="85"/>
      <c r="V4694" s="85"/>
      <c r="W4694" s="88"/>
    </row>
    <row r="4695" spans="6:25" s="6" customFormat="1" ht="12.75" customHeight="1" outlineLevel="4" x14ac:dyDescent="0.2">
      <c r="F4695" s="7"/>
      <c r="G4695" s="8"/>
      <c r="H4695" s="8"/>
      <c r="I4695" s="217"/>
      <c r="J4695" s="218"/>
      <c r="K4695" s="219"/>
      <c r="L4695" s="220"/>
      <c r="M4695" s="219"/>
      <c r="N4695" s="242"/>
      <c r="O4695" s="11"/>
      <c r="P4695" s="12"/>
      <c r="Q4695" s="11"/>
      <c r="R4695" s="11"/>
      <c r="S4695" s="11"/>
      <c r="T4695" s="5" t="s">
        <v>14</v>
      </c>
      <c r="U4695" s="11"/>
      <c r="V4695" s="11"/>
      <c r="W4695" s="11"/>
    </row>
    <row r="4696" spans="6:25" s="60" customFormat="1" ht="16.5" customHeight="1" outlineLevel="3" x14ac:dyDescent="0.2">
      <c r="F4696" s="61"/>
      <c r="G4696" s="62"/>
      <c r="H4696" s="63"/>
      <c r="I4696" s="227" t="s">
        <v>3715</v>
      </c>
      <c r="J4696" s="62"/>
      <c r="K4696" s="64"/>
      <c r="L4696" s="65"/>
      <c r="M4696" s="64"/>
      <c r="N4696" s="239"/>
      <c r="O4696" s="65">
        <f>SUBTOTAL(9,O4697:O4728)</f>
        <v>0</v>
      </c>
      <c r="P4696" s="67"/>
      <c r="Q4696" s="68">
        <f>SUBTOTAL(9,Q4697:Q4728)</f>
        <v>44.361452000000014</v>
      </c>
      <c r="R4696" s="65"/>
      <c r="S4696" s="68">
        <f>SUBTOTAL(9,S4697:S4728)</f>
        <v>0</v>
      </c>
      <c r="T4696" s="69" t="s">
        <v>14</v>
      </c>
      <c r="U4696" s="66">
        <f>SUBTOTAL(9,U4697:U4728)</f>
        <v>0</v>
      </c>
      <c r="V4696" s="66">
        <f>SUBTOTAL(9,V4697:V4728)</f>
        <v>0</v>
      </c>
      <c r="W4696" s="70"/>
      <c r="Y4696" s="66">
        <f>SUBTOTAL(9,Y4697:Y4728)</f>
        <v>4</v>
      </c>
    </row>
    <row r="4697" spans="6:25" s="205" customFormat="1" ht="12" outlineLevel="4" x14ac:dyDescent="0.2">
      <c r="F4697" s="72">
        <v>546</v>
      </c>
      <c r="G4697" s="73" t="s">
        <v>34</v>
      </c>
      <c r="H4697" s="74" t="s">
        <v>561</v>
      </c>
      <c r="I4697" s="75" t="s">
        <v>2294</v>
      </c>
      <c r="J4697" s="73" t="s">
        <v>38</v>
      </c>
      <c r="K4697" s="76">
        <v>60.2</v>
      </c>
      <c r="L4697" s="77">
        <v>0</v>
      </c>
      <c r="M4697" s="206">
        <v>60.2</v>
      </c>
      <c r="N4697" s="232"/>
      <c r="O4697" s="77">
        <f>M4697*N4697</f>
        <v>0</v>
      </c>
      <c r="P4697" s="79">
        <v>0.29160000000000003</v>
      </c>
      <c r="Q4697" s="80">
        <f>M4697*P4697</f>
        <v>17.554320000000004</v>
      </c>
      <c r="R4697" s="79"/>
      <c r="S4697" s="80">
        <f>M4697*R4697</f>
        <v>0</v>
      </c>
      <c r="T4697" s="78">
        <v>15</v>
      </c>
      <c r="U4697" s="78">
        <f>O4697*(T4697/100)</f>
        <v>0</v>
      </c>
      <c r="V4697" s="78">
        <f>O4697+U4697</f>
        <v>0</v>
      </c>
      <c r="W4697" s="75"/>
      <c r="X4697" s="96" t="s">
        <v>1162</v>
      </c>
      <c r="Y4697" s="96">
        <v>1</v>
      </c>
    </row>
    <row r="4698" spans="6:25" s="71" customFormat="1" ht="33.75" outlineLevel="4" x14ac:dyDescent="0.2">
      <c r="F4698" s="207"/>
      <c r="G4698" s="208"/>
      <c r="H4698" s="19" t="s">
        <v>1053</v>
      </c>
      <c r="I4698" s="228" t="s">
        <v>3402</v>
      </c>
      <c r="J4698" s="221"/>
      <c r="K4698" s="221"/>
      <c r="L4698" s="221"/>
      <c r="M4698" s="221"/>
      <c r="N4698" s="245"/>
      <c r="O4698" s="231"/>
      <c r="P4698" s="209"/>
      <c r="Q4698" s="210"/>
      <c r="R4698" s="209"/>
      <c r="S4698" s="210"/>
      <c r="T4698" s="211"/>
      <c r="U4698" s="211"/>
      <c r="V4698" s="211"/>
      <c r="W4698" s="212"/>
      <c r="X4698" s="212"/>
      <c r="Y4698" s="212"/>
    </row>
    <row r="4699" spans="6:25" s="71" customFormat="1" ht="6" customHeight="1" outlineLevel="4" x14ac:dyDescent="0.2">
      <c r="F4699" s="207"/>
      <c r="G4699" s="208"/>
      <c r="H4699" s="20"/>
      <c r="I4699" s="212"/>
      <c r="J4699" s="208"/>
      <c r="K4699" s="213"/>
      <c r="L4699" s="214"/>
      <c r="M4699" s="213"/>
      <c r="N4699" s="241"/>
      <c r="O4699" s="214"/>
      <c r="P4699" s="209"/>
      <c r="Q4699" s="210"/>
      <c r="R4699" s="209"/>
      <c r="S4699" s="210"/>
      <c r="T4699" s="211"/>
      <c r="U4699" s="211"/>
      <c r="V4699" s="211"/>
      <c r="W4699" s="212"/>
      <c r="X4699" s="212"/>
      <c r="Y4699" s="212"/>
    </row>
    <row r="4700" spans="6:25" s="81" customFormat="1" ht="11.25" outlineLevel="5" x14ac:dyDescent="0.2">
      <c r="F4700" s="82"/>
      <c r="G4700" s="83"/>
      <c r="H4700" s="21" t="str">
        <f>IF(AND(H4699&lt;&gt;"Výkaz výměr:",I4699=""),"Výkaz výměr:","")</f>
        <v>Výkaz výměr:</v>
      </c>
      <c r="I4700" s="84" t="s">
        <v>1055</v>
      </c>
      <c r="J4700" s="215"/>
      <c r="L4700" s="85"/>
      <c r="M4700" s="216">
        <v>0</v>
      </c>
      <c r="N4700" s="244"/>
      <c r="O4700" s="85"/>
      <c r="P4700" s="86"/>
      <c r="Q4700" s="85"/>
      <c r="R4700" s="85"/>
      <c r="S4700" s="85"/>
      <c r="T4700" s="87" t="s">
        <v>14</v>
      </c>
      <c r="U4700" s="85"/>
      <c r="V4700" s="85"/>
      <c r="W4700" s="88"/>
    </row>
    <row r="4701" spans="6:25" s="81" customFormat="1" ht="11.25" outlineLevel="5" x14ac:dyDescent="0.2">
      <c r="F4701" s="82"/>
      <c r="G4701" s="83"/>
      <c r="H4701" s="21" t="str">
        <f>IF(AND(H4700&lt;&gt;"Výkaz výměr:",I4700=""),"Výkaz výměr:","")</f>
        <v/>
      </c>
      <c r="I4701" s="84" t="s">
        <v>1234</v>
      </c>
      <c r="J4701" s="215"/>
      <c r="L4701" s="85"/>
      <c r="M4701" s="216">
        <v>0</v>
      </c>
      <c r="N4701" s="244"/>
      <c r="O4701" s="85"/>
      <c r="P4701" s="86"/>
      <c r="Q4701" s="85"/>
      <c r="R4701" s="85"/>
      <c r="S4701" s="85"/>
      <c r="T4701" s="87" t="s">
        <v>14</v>
      </c>
      <c r="U4701" s="85"/>
      <c r="V4701" s="85"/>
      <c r="W4701" s="88"/>
    </row>
    <row r="4702" spans="6:25" s="81" customFormat="1" ht="11.25" outlineLevel="5" x14ac:dyDescent="0.2">
      <c r="F4702" s="82"/>
      <c r="G4702" s="83"/>
      <c r="H4702" s="21" t="str">
        <f>IF(AND(H4701&lt;&gt;"Výkaz výměr:",I4701=""),"Výkaz výměr:","")</f>
        <v/>
      </c>
      <c r="I4702" s="84" t="s">
        <v>614</v>
      </c>
      <c r="J4702" s="215"/>
      <c r="L4702" s="85"/>
      <c r="M4702" s="216">
        <v>35</v>
      </c>
      <c r="N4702" s="244"/>
      <c r="O4702" s="85"/>
      <c r="P4702" s="86"/>
      <c r="Q4702" s="85"/>
      <c r="R4702" s="85"/>
      <c r="S4702" s="85"/>
      <c r="T4702" s="87" t="s">
        <v>14</v>
      </c>
      <c r="U4702" s="85"/>
      <c r="V4702" s="85"/>
      <c r="W4702" s="88"/>
    </row>
    <row r="4703" spans="6:25" s="81" customFormat="1" ht="11.25" outlineLevel="5" x14ac:dyDescent="0.2">
      <c r="F4703" s="82"/>
      <c r="G4703" s="83"/>
      <c r="H4703" s="21" t="str">
        <f>IF(AND(H4702&lt;&gt;"Výkaz výměr:",I4702=""),"Výkaz výměr:","")</f>
        <v/>
      </c>
      <c r="I4703" s="84" t="s">
        <v>1257</v>
      </c>
      <c r="J4703" s="215"/>
      <c r="L4703" s="85"/>
      <c r="M4703" s="216">
        <v>0</v>
      </c>
      <c r="N4703" s="244"/>
      <c r="O4703" s="85"/>
      <c r="P4703" s="86"/>
      <c r="Q4703" s="85"/>
      <c r="R4703" s="85"/>
      <c r="S4703" s="85"/>
      <c r="T4703" s="87" t="s">
        <v>14</v>
      </c>
      <c r="U4703" s="85"/>
      <c r="V4703" s="85"/>
      <c r="W4703" s="88"/>
    </row>
    <row r="4704" spans="6:25" s="81" customFormat="1" ht="11.25" outlineLevel="5" x14ac:dyDescent="0.2">
      <c r="F4704" s="82"/>
      <c r="G4704" s="83"/>
      <c r="H4704" s="21" t="str">
        <f>IF(AND(H4703&lt;&gt;"Výkaz výměr:",I4703=""),"Výkaz výměr:","")</f>
        <v/>
      </c>
      <c r="I4704" s="84" t="s">
        <v>799</v>
      </c>
      <c r="J4704" s="215"/>
      <c r="L4704" s="85"/>
      <c r="M4704" s="216">
        <v>25.200000000000003</v>
      </c>
      <c r="N4704" s="244"/>
      <c r="O4704" s="85"/>
      <c r="P4704" s="86"/>
      <c r="Q4704" s="85"/>
      <c r="R4704" s="85"/>
      <c r="S4704" s="85"/>
      <c r="T4704" s="87" t="s">
        <v>14</v>
      </c>
      <c r="U4704" s="85"/>
      <c r="V4704" s="85"/>
      <c r="W4704" s="88"/>
    </row>
    <row r="4705" spans="6:25" s="205" customFormat="1" ht="12" outlineLevel="4" x14ac:dyDescent="0.2">
      <c r="F4705" s="72">
        <v>547</v>
      </c>
      <c r="G4705" s="73" t="s">
        <v>34</v>
      </c>
      <c r="H4705" s="74" t="s">
        <v>562</v>
      </c>
      <c r="I4705" s="75" t="s">
        <v>2414</v>
      </c>
      <c r="J4705" s="73" t="s">
        <v>38</v>
      </c>
      <c r="K4705" s="76">
        <v>67.400000000000006</v>
      </c>
      <c r="L4705" s="77">
        <v>0</v>
      </c>
      <c r="M4705" s="206">
        <v>67.400000000000006</v>
      </c>
      <c r="N4705" s="232"/>
      <c r="O4705" s="77">
        <f>M4705*N4705</f>
        <v>0</v>
      </c>
      <c r="P4705" s="79">
        <v>0.27994000000000002</v>
      </c>
      <c r="Q4705" s="80">
        <f>M4705*P4705</f>
        <v>18.867956000000003</v>
      </c>
      <c r="R4705" s="79"/>
      <c r="S4705" s="80">
        <f>M4705*R4705</f>
        <v>0</v>
      </c>
      <c r="T4705" s="78">
        <v>15</v>
      </c>
      <c r="U4705" s="78">
        <f>O4705*(T4705/100)</f>
        <v>0</v>
      </c>
      <c r="V4705" s="78">
        <f>O4705+U4705</f>
        <v>0</v>
      </c>
      <c r="W4705" s="75"/>
      <c r="X4705" s="96" t="s">
        <v>1162</v>
      </c>
      <c r="Y4705" s="96">
        <v>1</v>
      </c>
    </row>
    <row r="4706" spans="6:25" s="71" customFormat="1" ht="33.75" outlineLevel="4" x14ac:dyDescent="0.2">
      <c r="F4706" s="207"/>
      <c r="G4706" s="208"/>
      <c r="H4706" s="19" t="s">
        <v>1053</v>
      </c>
      <c r="I4706" s="228" t="s">
        <v>3118</v>
      </c>
      <c r="J4706" s="221"/>
      <c r="K4706" s="221"/>
      <c r="L4706" s="221"/>
      <c r="M4706" s="221"/>
      <c r="N4706" s="245"/>
      <c r="O4706" s="231"/>
      <c r="P4706" s="209"/>
      <c r="Q4706" s="210"/>
      <c r="R4706" s="209"/>
      <c r="S4706" s="210"/>
      <c r="T4706" s="211"/>
      <c r="U4706" s="211"/>
      <c r="V4706" s="211"/>
      <c r="W4706" s="212"/>
      <c r="X4706" s="212"/>
      <c r="Y4706" s="212"/>
    </row>
    <row r="4707" spans="6:25" s="71" customFormat="1" ht="6" customHeight="1" outlineLevel="4" x14ac:dyDescent="0.2">
      <c r="F4707" s="207"/>
      <c r="G4707" s="208"/>
      <c r="H4707" s="20"/>
      <c r="I4707" s="212"/>
      <c r="J4707" s="208"/>
      <c r="K4707" s="213"/>
      <c r="L4707" s="214"/>
      <c r="M4707" s="213"/>
      <c r="N4707" s="241"/>
      <c r="O4707" s="214"/>
      <c r="P4707" s="209"/>
      <c r="Q4707" s="210"/>
      <c r="R4707" s="209"/>
      <c r="S4707" s="210"/>
      <c r="T4707" s="211"/>
      <c r="U4707" s="211"/>
      <c r="V4707" s="211"/>
      <c r="W4707" s="212"/>
      <c r="X4707" s="212"/>
      <c r="Y4707" s="212"/>
    </row>
    <row r="4708" spans="6:25" s="81" customFormat="1" ht="11.25" outlineLevel="5" x14ac:dyDescent="0.2">
      <c r="F4708" s="82"/>
      <c r="G4708" s="83"/>
      <c r="H4708" s="21" t="str">
        <f t="shared" ref="H4708:H4715" si="128">IF(AND(H4707&lt;&gt;"Výkaz výměr:",I4707=""),"Výkaz výměr:","")</f>
        <v>Výkaz výměr:</v>
      </c>
      <c r="I4708" s="84" t="s">
        <v>1055</v>
      </c>
      <c r="J4708" s="215"/>
      <c r="L4708" s="85"/>
      <c r="M4708" s="216">
        <v>0</v>
      </c>
      <c r="N4708" s="244"/>
      <c r="O4708" s="85"/>
      <c r="P4708" s="86"/>
      <c r="Q4708" s="85"/>
      <c r="R4708" s="85"/>
      <c r="S4708" s="85"/>
      <c r="T4708" s="87" t="s">
        <v>14</v>
      </c>
      <c r="U4708" s="85"/>
      <c r="V4708" s="85"/>
      <c r="W4708" s="88"/>
    </row>
    <row r="4709" spans="6:25" s="81" customFormat="1" ht="11.25" outlineLevel="5" x14ac:dyDescent="0.2">
      <c r="F4709" s="82"/>
      <c r="G4709" s="83"/>
      <c r="H4709" s="21" t="str">
        <f t="shared" si="128"/>
        <v/>
      </c>
      <c r="I4709" s="84" t="s">
        <v>1234</v>
      </c>
      <c r="J4709" s="215"/>
      <c r="L4709" s="85"/>
      <c r="M4709" s="216">
        <v>0</v>
      </c>
      <c r="N4709" s="244"/>
      <c r="O4709" s="85"/>
      <c r="P4709" s="86"/>
      <c r="Q4709" s="85"/>
      <c r="R4709" s="85"/>
      <c r="S4709" s="85"/>
      <c r="T4709" s="87" t="s">
        <v>14</v>
      </c>
      <c r="U4709" s="85"/>
      <c r="V4709" s="85"/>
      <c r="W4709" s="88"/>
    </row>
    <row r="4710" spans="6:25" s="81" customFormat="1" ht="11.25" outlineLevel="5" x14ac:dyDescent="0.2">
      <c r="F4710" s="82"/>
      <c r="G4710" s="83"/>
      <c r="H4710" s="21" t="str">
        <f t="shared" si="128"/>
        <v/>
      </c>
      <c r="I4710" s="84" t="s">
        <v>614</v>
      </c>
      <c r="J4710" s="215"/>
      <c r="L4710" s="85"/>
      <c r="M4710" s="216">
        <v>35</v>
      </c>
      <c r="N4710" s="244"/>
      <c r="O4710" s="85"/>
      <c r="P4710" s="86"/>
      <c r="Q4710" s="85"/>
      <c r="R4710" s="85"/>
      <c r="S4710" s="85"/>
      <c r="T4710" s="87" t="s">
        <v>14</v>
      </c>
      <c r="U4710" s="85"/>
      <c r="V4710" s="85"/>
      <c r="W4710" s="88"/>
    </row>
    <row r="4711" spans="6:25" s="81" customFormat="1" ht="11.25" outlineLevel="5" x14ac:dyDescent="0.2">
      <c r="F4711" s="82"/>
      <c r="G4711" s="83"/>
      <c r="H4711" s="21" t="str">
        <f t="shared" si="128"/>
        <v/>
      </c>
      <c r="I4711" s="84" t="s">
        <v>1257</v>
      </c>
      <c r="J4711" s="215"/>
      <c r="L4711" s="85"/>
      <c r="M4711" s="216">
        <v>0</v>
      </c>
      <c r="N4711" s="244"/>
      <c r="O4711" s="85"/>
      <c r="P4711" s="86"/>
      <c r="Q4711" s="85"/>
      <c r="R4711" s="85"/>
      <c r="S4711" s="85"/>
      <c r="T4711" s="87" t="s">
        <v>14</v>
      </c>
      <c r="U4711" s="85"/>
      <c r="V4711" s="85"/>
      <c r="W4711" s="88"/>
    </row>
    <row r="4712" spans="6:25" s="81" customFormat="1" ht="11.25" outlineLevel="5" x14ac:dyDescent="0.2">
      <c r="F4712" s="82"/>
      <c r="G4712" s="83"/>
      <c r="H4712" s="21" t="str">
        <f t="shared" si="128"/>
        <v/>
      </c>
      <c r="I4712" s="84" t="s">
        <v>799</v>
      </c>
      <c r="J4712" s="215"/>
      <c r="L4712" s="85"/>
      <c r="M4712" s="216">
        <v>25.200000000000003</v>
      </c>
      <c r="N4712" s="244"/>
      <c r="O4712" s="85"/>
      <c r="P4712" s="86"/>
      <c r="Q4712" s="85"/>
      <c r="R4712" s="85"/>
      <c r="S4712" s="85"/>
      <c r="T4712" s="87" t="s">
        <v>14</v>
      </c>
      <c r="U4712" s="85"/>
      <c r="V4712" s="85"/>
      <c r="W4712" s="88"/>
    </row>
    <row r="4713" spans="6:25" s="81" customFormat="1" ht="11.25" outlineLevel="5" x14ac:dyDescent="0.2">
      <c r="F4713" s="82"/>
      <c r="G4713" s="83"/>
      <c r="H4713" s="21" t="str">
        <f t="shared" si="128"/>
        <v/>
      </c>
      <c r="I4713" s="84" t="s">
        <v>1066</v>
      </c>
      <c r="J4713" s="215"/>
      <c r="L4713" s="85"/>
      <c r="M4713" s="216">
        <v>0</v>
      </c>
      <c r="N4713" s="244"/>
      <c r="O4713" s="85"/>
      <c r="P4713" s="86"/>
      <c r="Q4713" s="85"/>
      <c r="R4713" s="85"/>
      <c r="S4713" s="85"/>
      <c r="T4713" s="87" t="s">
        <v>14</v>
      </c>
      <c r="U4713" s="85"/>
      <c r="V4713" s="85"/>
      <c r="W4713" s="88"/>
    </row>
    <row r="4714" spans="6:25" s="81" customFormat="1" ht="11.25" outlineLevel="5" x14ac:dyDescent="0.2">
      <c r="F4714" s="82"/>
      <c r="G4714" s="83"/>
      <c r="H4714" s="21" t="str">
        <f t="shared" si="128"/>
        <v/>
      </c>
      <c r="I4714" s="84" t="s">
        <v>1257</v>
      </c>
      <c r="J4714" s="215"/>
      <c r="L4714" s="85"/>
      <c r="M4714" s="216">
        <v>0</v>
      </c>
      <c r="N4714" s="244"/>
      <c r="O4714" s="85"/>
      <c r="P4714" s="86"/>
      <c r="Q4714" s="85"/>
      <c r="R4714" s="85"/>
      <c r="S4714" s="85"/>
      <c r="T4714" s="87" t="s">
        <v>14</v>
      </c>
      <c r="U4714" s="85"/>
      <c r="V4714" s="85"/>
      <c r="W4714" s="88"/>
    </row>
    <row r="4715" spans="6:25" s="81" customFormat="1" ht="11.25" outlineLevel="5" x14ac:dyDescent="0.2">
      <c r="F4715" s="82"/>
      <c r="G4715" s="83"/>
      <c r="H4715" s="21" t="str">
        <f t="shared" si="128"/>
        <v/>
      </c>
      <c r="I4715" s="84" t="s">
        <v>510</v>
      </c>
      <c r="J4715" s="215"/>
      <c r="L4715" s="85"/>
      <c r="M4715" s="216">
        <v>7.1999999999999993</v>
      </c>
      <c r="N4715" s="244"/>
      <c r="O4715" s="85"/>
      <c r="P4715" s="86"/>
      <c r="Q4715" s="85"/>
      <c r="R4715" s="85"/>
      <c r="S4715" s="85"/>
      <c r="T4715" s="87" t="s">
        <v>14</v>
      </c>
      <c r="U4715" s="85"/>
      <c r="V4715" s="85"/>
      <c r="W4715" s="88"/>
    </row>
    <row r="4716" spans="6:25" s="205" customFormat="1" ht="24" outlineLevel="4" x14ac:dyDescent="0.2">
      <c r="F4716" s="72">
        <v>548</v>
      </c>
      <c r="G4716" s="73" t="s">
        <v>34</v>
      </c>
      <c r="H4716" s="74" t="s">
        <v>563</v>
      </c>
      <c r="I4716" s="75" t="s">
        <v>3088</v>
      </c>
      <c r="J4716" s="73" t="s">
        <v>38</v>
      </c>
      <c r="K4716" s="76">
        <v>25.200000000000003</v>
      </c>
      <c r="L4716" s="77">
        <v>0</v>
      </c>
      <c r="M4716" s="206">
        <v>25.200000000000003</v>
      </c>
      <c r="N4716" s="232"/>
      <c r="O4716" s="77">
        <f>M4716*N4716</f>
        <v>0</v>
      </c>
      <c r="P4716" s="79">
        <v>0.13188</v>
      </c>
      <c r="Q4716" s="80">
        <f>M4716*P4716</f>
        <v>3.3233760000000001</v>
      </c>
      <c r="R4716" s="79"/>
      <c r="S4716" s="80">
        <f>M4716*R4716</f>
        <v>0</v>
      </c>
      <c r="T4716" s="78">
        <v>15</v>
      </c>
      <c r="U4716" s="78">
        <f>O4716*(T4716/100)</f>
        <v>0</v>
      </c>
      <c r="V4716" s="78">
        <f>O4716+U4716</f>
        <v>0</v>
      </c>
      <c r="W4716" s="75"/>
      <c r="X4716" s="96" t="s">
        <v>1162</v>
      </c>
      <c r="Y4716" s="96">
        <v>1</v>
      </c>
    </row>
    <row r="4717" spans="6:25" s="71" customFormat="1" ht="45" outlineLevel="4" x14ac:dyDescent="0.2">
      <c r="F4717" s="207"/>
      <c r="G4717" s="208"/>
      <c r="H4717" s="19" t="s">
        <v>1053</v>
      </c>
      <c r="I4717" s="228" t="s">
        <v>3556</v>
      </c>
      <c r="J4717" s="221"/>
      <c r="K4717" s="221"/>
      <c r="L4717" s="221"/>
      <c r="M4717" s="221"/>
      <c r="N4717" s="245"/>
      <c r="O4717" s="231"/>
      <c r="P4717" s="209"/>
      <c r="Q4717" s="210"/>
      <c r="R4717" s="209"/>
      <c r="S4717" s="210"/>
      <c r="T4717" s="211"/>
      <c r="U4717" s="211"/>
      <c r="V4717" s="211"/>
      <c r="W4717" s="212"/>
      <c r="X4717" s="212"/>
      <c r="Y4717" s="212"/>
    </row>
    <row r="4718" spans="6:25" s="71" customFormat="1" ht="6" customHeight="1" outlineLevel="4" x14ac:dyDescent="0.2">
      <c r="F4718" s="207"/>
      <c r="G4718" s="208"/>
      <c r="H4718" s="20"/>
      <c r="I4718" s="212"/>
      <c r="J4718" s="208"/>
      <c r="K4718" s="213"/>
      <c r="L4718" s="214"/>
      <c r="M4718" s="213"/>
      <c r="N4718" s="241"/>
      <c r="O4718" s="214"/>
      <c r="P4718" s="209"/>
      <c r="Q4718" s="210"/>
      <c r="R4718" s="209"/>
      <c r="S4718" s="210"/>
      <c r="T4718" s="211"/>
      <c r="U4718" s="211"/>
      <c r="V4718" s="211"/>
      <c r="W4718" s="212"/>
      <c r="X4718" s="212"/>
      <c r="Y4718" s="212"/>
    </row>
    <row r="4719" spans="6:25" s="81" customFormat="1" ht="11.25" outlineLevel="5" x14ac:dyDescent="0.2">
      <c r="F4719" s="82"/>
      <c r="G4719" s="83"/>
      <c r="H4719" s="21" t="str">
        <f>IF(AND(H4718&lt;&gt;"Výkaz výměr:",I4718=""),"Výkaz výměr:","")</f>
        <v>Výkaz výměr:</v>
      </c>
      <c r="I4719" s="84" t="s">
        <v>1055</v>
      </c>
      <c r="J4719" s="215"/>
      <c r="L4719" s="85"/>
      <c r="M4719" s="216">
        <v>0</v>
      </c>
      <c r="N4719" s="244"/>
      <c r="O4719" s="85"/>
      <c r="P4719" s="86"/>
      <c r="Q4719" s="85"/>
      <c r="R4719" s="85"/>
      <c r="S4719" s="85"/>
      <c r="T4719" s="87" t="s">
        <v>14</v>
      </c>
      <c r="U4719" s="85"/>
      <c r="V4719" s="85"/>
      <c r="W4719" s="88"/>
    </row>
    <row r="4720" spans="6:25" s="81" customFormat="1" ht="11.25" outlineLevel="5" x14ac:dyDescent="0.2">
      <c r="F4720" s="82"/>
      <c r="G4720" s="83"/>
      <c r="H4720" s="21" t="str">
        <f>IF(AND(H4719&lt;&gt;"Výkaz výměr:",I4719=""),"Výkaz výměr:","")</f>
        <v/>
      </c>
      <c r="I4720" s="84" t="s">
        <v>1257</v>
      </c>
      <c r="J4720" s="215"/>
      <c r="L4720" s="85"/>
      <c r="M4720" s="216">
        <v>0</v>
      </c>
      <c r="N4720" s="244"/>
      <c r="O4720" s="85"/>
      <c r="P4720" s="86"/>
      <c r="Q4720" s="85"/>
      <c r="R4720" s="85"/>
      <c r="S4720" s="85"/>
      <c r="T4720" s="87" t="s">
        <v>14</v>
      </c>
      <c r="U4720" s="85"/>
      <c r="V4720" s="85"/>
      <c r="W4720" s="88"/>
    </row>
    <row r="4721" spans="6:25" s="81" customFormat="1" ht="11.25" outlineLevel="5" x14ac:dyDescent="0.2">
      <c r="F4721" s="82"/>
      <c r="G4721" s="83"/>
      <c r="H4721" s="21" t="str">
        <f>IF(AND(H4720&lt;&gt;"Výkaz výměr:",I4720=""),"Výkaz výměr:","")</f>
        <v/>
      </c>
      <c r="I4721" s="84" t="s">
        <v>799</v>
      </c>
      <c r="J4721" s="215"/>
      <c r="L4721" s="85"/>
      <c r="M4721" s="216">
        <v>25.200000000000003</v>
      </c>
      <c r="N4721" s="244"/>
      <c r="O4721" s="85"/>
      <c r="P4721" s="86"/>
      <c r="Q4721" s="85"/>
      <c r="R4721" s="85"/>
      <c r="S4721" s="85"/>
      <c r="T4721" s="87" t="s">
        <v>14</v>
      </c>
      <c r="U4721" s="85"/>
      <c r="V4721" s="85"/>
      <c r="W4721" s="88"/>
    </row>
    <row r="4722" spans="6:25" s="205" customFormat="1" ht="24" outlineLevel="4" x14ac:dyDescent="0.2">
      <c r="F4722" s="72">
        <v>549</v>
      </c>
      <c r="G4722" s="73" t="s">
        <v>34</v>
      </c>
      <c r="H4722" s="74" t="s">
        <v>564</v>
      </c>
      <c r="I4722" s="75" t="s">
        <v>3127</v>
      </c>
      <c r="J4722" s="73" t="s">
        <v>38</v>
      </c>
      <c r="K4722" s="76">
        <v>35</v>
      </c>
      <c r="L4722" s="77">
        <v>0</v>
      </c>
      <c r="M4722" s="206">
        <v>35</v>
      </c>
      <c r="N4722" s="232"/>
      <c r="O4722" s="77">
        <f>M4722*N4722</f>
        <v>0</v>
      </c>
      <c r="P4722" s="79">
        <v>0.13188</v>
      </c>
      <c r="Q4722" s="80">
        <f>M4722*P4722</f>
        <v>4.6158000000000001</v>
      </c>
      <c r="R4722" s="79"/>
      <c r="S4722" s="80">
        <f>M4722*R4722</f>
        <v>0</v>
      </c>
      <c r="T4722" s="78">
        <v>15</v>
      </c>
      <c r="U4722" s="78">
        <f>O4722*(T4722/100)</f>
        <v>0</v>
      </c>
      <c r="V4722" s="78">
        <f>O4722+U4722</f>
        <v>0</v>
      </c>
      <c r="W4722" s="75"/>
      <c r="X4722" s="96" t="s">
        <v>1162</v>
      </c>
      <c r="Y4722" s="96">
        <v>1</v>
      </c>
    </row>
    <row r="4723" spans="6:25" s="71" customFormat="1" ht="45" outlineLevel="4" x14ac:dyDescent="0.2">
      <c r="F4723" s="207"/>
      <c r="G4723" s="208"/>
      <c r="H4723" s="19" t="s">
        <v>1053</v>
      </c>
      <c r="I4723" s="228" t="s">
        <v>3563</v>
      </c>
      <c r="J4723" s="221"/>
      <c r="K4723" s="221"/>
      <c r="L4723" s="221"/>
      <c r="M4723" s="221"/>
      <c r="N4723" s="245"/>
      <c r="O4723" s="231"/>
      <c r="P4723" s="209"/>
      <c r="Q4723" s="210"/>
      <c r="R4723" s="209"/>
      <c r="S4723" s="210"/>
      <c r="T4723" s="211"/>
      <c r="U4723" s="211"/>
      <c r="V4723" s="211"/>
      <c r="W4723" s="212"/>
      <c r="X4723" s="212"/>
      <c r="Y4723" s="212"/>
    </row>
    <row r="4724" spans="6:25" s="71" customFormat="1" ht="6" customHeight="1" outlineLevel="4" x14ac:dyDescent="0.2">
      <c r="F4724" s="207"/>
      <c r="G4724" s="208"/>
      <c r="H4724" s="20"/>
      <c r="I4724" s="212"/>
      <c r="J4724" s="208"/>
      <c r="K4724" s="213"/>
      <c r="L4724" s="214"/>
      <c r="M4724" s="213"/>
      <c r="N4724" s="241"/>
      <c r="O4724" s="214"/>
      <c r="P4724" s="209"/>
      <c r="Q4724" s="210"/>
      <c r="R4724" s="209"/>
      <c r="S4724" s="210"/>
      <c r="T4724" s="211"/>
      <c r="U4724" s="211"/>
      <c r="V4724" s="211"/>
      <c r="W4724" s="212"/>
      <c r="X4724" s="212"/>
      <c r="Y4724" s="212"/>
    </row>
    <row r="4725" spans="6:25" s="81" customFormat="1" ht="11.25" outlineLevel="5" x14ac:dyDescent="0.2">
      <c r="F4725" s="82"/>
      <c r="G4725" s="83"/>
      <c r="H4725" s="21" t="str">
        <f>IF(AND(H4724&lt;&gt;"Výkaz výměr:",I4724=""),"Výkaz výměr:","")</f>
        <v>Výkaz výměr:</v>
      </c>
      <c r="I4725" s="84" t="s">
        <v>1055</v>
      </c>
      <c r="J4725" s="215"/>
      <c r="L4725" s="85"/>
      <c r="M4725" s="216">
        <v>0</v>
      </c>
      <c r="N4725" s="244"/>
      <c r="O4725" s="85"/>
      <c r="P4725" s="86"/>
      <c r="Q4725" s="85"/>
      <c r="R4725" s="85"/>
      <c r="S4725" s="85"/>
      <c r="T4725" s="87" t="s">
        <v>14</v>
      </c>
      <c r="U4725" s="85"/>
      <c r="V4725" s="85"/>
      <c r="W4725" s="88"/>
    </row>
    <row r="4726" spans="6:25" s="81" customFormat="1" ht="11.25" outlineLevel="5" x14ac:dyDescent="0.2">
      <c r="F4726" s="82"/>
      <c r="G4726" s="83"/>
      <c r="H4726" s="21" t="str">
        <f>IF(AND(H4725&lt;&gt;"Výkaz výměr:",I4725=""),"Výkaz výměr:","")</f>
        <v/>
      </c>
      <c r="I4726" s="84" t="s">
        <v>1234</v>
      </c>
      <c r="J4726" s="215"/>
      <c r="L4726" s="85"/>
      <c r="M4726" s="216">
        <v>0</v>
      </c>
      <c r="N4726" s="244"/>
      <c r="O4726" s="85"/>
      <c r="P4726" s="86"/>
      <c r="Q4726" s="85"/>
      <c r="R4726" s="85"/>
      <c r="S4726" s="85"/>
      <c r="T4726" s="87" t="s">
        <v>14</v>
      </c>
      <c r="U4726" s="85"/>
      <c r="V4726" s="85"/>
      <c r="W4726" s="88"/>
    </row>
    <row r="4727" spans="6:25" s="81" customFormat="1" ht="11.25" outlineLevel="5" x14ac:dyDescent="0.2">
      <c r="F4727" s="82"/>
      <c r="G4727" s="83"/>
      <c r="H4727" s="21" t="str">
        <f>IF(AND(H4726&lt;&gt;"Výkaz výměr:",I4726=""),"Výkaz výměr:","")</f>
        <v/>
      </c>
      <c r="I4727" s="84" t="s">
        <v>614</v>
      </c>
      <c r="J4727" s="215"/>
      <c r="L4727" s="85"/>
      <c r="M4727" s="216">
        <v>35</v>
      </c>
      <c r="N4727" s="244"/>
      <c r="O4727" s="85"/>
      <c r="P4727" s="86"/>
      <c r="Q4727" s="85"/>
      <c r="R4727" s="85"/>
      <c r="S4727" s="85"/>
      <c r="T4727" s="87" t="s">
        <v>14</v>
      </c>
      <c r="U4727" s="85"/>
      <c r="V4727" s="85"/>
      <c r="W4727" s="88"/>
    </row>
    <row r="4728" spans="6:25" s="6" customFormat="1" ht="12.75" customHeight="1" outlineLevel="4" x14ac:dyDescent="0.2">
      <c r="F4728" s="7"/>
      <c r="G4728" s="8"/>
      <c r="H4728" s="8"/>
      <c r="I4728" s="217"/>
      <c r="J4728" s="218"/>
      <c r="K4728" s="219"/>
      <c r="L4728" s="220"/>
      <c r="M4728" s="219"/>
      <c r="N4728" s="242"/>
      <c r="O4728" s="11"/>
      <c r="P4728" s="12"/>
      <c r="Q4728" s="11"/>
      <c r="R4728" s="11"/>
      <c r="S4728" s="11"/>
      <c r="T4728" s="5" t="s">
        <v>14</v>
      </c>
      <c r="U4728" s="11"/>
      <c r="V4728" s="11"/>
      <c r="W4728" s="11"/>
    </row>
    <row r="4729" spans="6:25" s="60" customFormat="1" ht="16.5" customHeight="1" outlineLevel="3" x14ac:dyDescent="0.2">
      <c r="F4729" s="61"/>
      <c r="G4729" s="62"/>
      <c r="H4729" s="63"/>
      <c r="I4729" s="227" t="s">
        <v>3716</v>
      </c>
      <c r="J4729" s="62"/>
      <c r="K4729" s="64"/>
      <c r="L4729" s="65"/>
      <c r="M4729" s="64"/>
      <c r="N4729" s="239"/>
      <c r="O4729" s="65">
        <f>SUBTOTAL(9,O4730:O4758)</f>
        <v>0</v>
      </c>
      <c r="P4729" s="67"/>
      <c r="Q4729" s="68">
        <f>SUBTOTAL(9,Q4730:Q4758)</f>
        <v>6.6557120000000003</v>
      </c>
      <c r="R4729" s="65"/>
      <c r="S4729" s="68">
        <f>SUBTOTAL(9,S4730:S4758)</f>
        <v>0</v>
      </c>
      <c r="T4729" s="69" t="s">
        <v>14</v>
      </c>
      <c r="U4729" s="66">
        <f>SUBTOTAL(9,U4730:U4758)</f>
        <v>0</v>
      </c>
      <c r="V4729" s="66">
        <f>SUBTOTAL(9,V4730:V4758)</f>
        <v>0</v>
      </c>
      <c r="W4729" s="70"/>
      <c r="Y4729" s="66">
        <f>SUBTOTAL(9,Y4730:Y4758)</f>
        <v>4</v>
      </c>
    </row>
    <row r="4730" spans="6:25" s="205" customFormat="1" ht="12" outlineLevel="4" x14ac:dyDescent="0.2">
      <c r="F4730" s="72">
        <v>550</v>
      </c>
      <c r="G4730" s="73" t="s">
        <v>34</v>
      </c>
      <c r="H4730" s="74" t="s">
        <v>565</v>
      </c>
      <c r="I4730" s="75" t="s">
        <v>2925</v>
      </c>
      <c r="J4730" s="73" t="s">
        <v>38</v>
      </c>
      <c r="K4730" s="76">
        <v>60.2</v>
      </c>
      <c r="L4730" s="77">
        <v>0</v>
      </c>
      <c r="M4730" s="206">
        <v>60.2</v>
      </c>
      <c r="N4730" s="232"/>
      <c r="O4730" s="77">
        <f>M4730*N4730</f>
        <v>0</v>
      </c>
      <c r="P4730" s="79">
        <v>6.5199999999999998E-3</v>
      </c>
      <c r="Q4730" s="80">
        <f>M4730*P4730</f>
        <v>0.39250400000000002</v>
      </c>
      <c r="R4730" s="79"/>
      <c r="S4730" s="80">
        <f>M4730*R4730</f>
        <v>0</v>
      </c>
      <c r="T4730" s="78">
        <v>15</v>
      </c>
      <c r="U4730" s="78">
        <f>O4730*(T4730/100)</f>
        <v>0</v>
      </c>
      <c r="V4730" s="78">
        <f>O4730+U4730</f>
        <v>0</v>
      </c>
      <c r="W4730" s="75"/>
      <c r="X4730" s="96" t="s">
        <v>1162</v>
      </c>
      <c r="Y4730" s="96">
        <v>1</v>
      </c>
    </row>
    <row r="4731" spans="6:25" s="71" customFormat="1" ht="33.75" outlineLevel="4" x14ac:dyDescent="0.2">
      <c r="F4731" s="207"/>
      <c r="G4731" s="208"/>
      <c r="H4731" s="19" t="s">
        <v>1053</v>
      </c>
      <c r="I4731" s="228" t="s">
        <v>3217</v>
      </c>
      <c r="J4731" s="221"/>
      <c r="K4731" s="221"/>
      <c r="L4731" s="221"/>
      <c r="M4731" s="221"/>
      <c r="N4731" s="245"/>
      <c r="O4731" s="231"/>
      <c r="P4731" s="209"/>
      <c r="Q4731" s="210"/>
      <c r="R4731" s="209"/>
      <c r="S4731" s="210"/>
      <c r="T4731" s="211"/>
      <c r="U4731" s="211"/>
      <c r="V4731" s="211"/>
      <c r="W4731" s="212"/>
      <c r="X4731" s="212"/>
      <c r="Y4731" s="212"/>
    </row>
    <row r="4732" spans="6:25" s="71" customFormat="1" ht="6" customHeight="1" outlineLevel="4" x14ac:dyDescent="0.2">
      <c r="F4732" s="207"/>
      <c r="G4732" s="208"/>
      <c r="H4732" s="20"/>
      <c r="I4732" s="212"/>
      <c r="J4732" s="208"/>
      <c r="K4732" s="213"/>
      <c r="L4732" s="214"/>
      <c r="M4732" s="213"/>
      <c r="N4732" s="241"/>
      <c r="O4732" s="214"/>
      <c r="P4732" s="209"/>
      <c r="Q4732" s="210"/>
      <c r="R4732" s="209"/>
      <c r="S4732" s="210"/>
      <c r="T4732" s="211"/>
      <c r="U4732" s="211"/>
      <c r="V4732" s="211"/>
      <c r="W4732" s="212"/>
      <c r="X4732" s="212"/>
      <c r="Y4732" s="212"/>
    </row>
    <row r="4733" spans="6:25" s="81" customFormat="1" ht="11.25" outlineLevel="5" x14ac:dyDescent="0.2">
      <c r="F4733" s="82"/>
      <c r="G4733" s="83"/>
      <c r="H4733" s="21" t="str">
        <f>IF(AND(H4732&lt;&gt;"Výkaz výměr:",I4732=""),"Výkaz výměr:","")</f>
        <v>Výkaz výměr:</v>
      </c>
      <c r="I4733" s="84" t="s">
        <v>1055</v>
      </c>
      <c r="J4733" s="215"/>
      <c r="L4733" s="85"/>
      <c r="M4733" s="216">
        <v>0</v>
      </c>
      <c r="N4733" s="244"/>
      <c r="O4733" s="85"/>
      <c r="P4733" s="86"/>
      <c r="Q4733" s="85"/>
      <c r="R4733" s="85"/>
      <c r="S4733" s="85"/>
      <c r="T4733" s="87" t="s">
        <v>14</v>
      </c>
      <c r="U4733" s="85"/>
      <c r="V4733" s="85"/>
      <c r="W4733" s="88"/>
    </row>
    <row r="4734" spans="6:25" s="81" customFormat="1" ht="11.25" outlineLevel="5" x14ac:dyDescent="0.2">
      <c r="F4734" s="82"/>
      <c r="G4734" s="83"/>
      <c r="H4734" s="21" t="str">
        <f>IF(AND(H4733&lt;&gt;"Výkaz výměr:",I4733=""),"Výkaz výměr:","")</f>
        <v/>
      </c>
      <c r="I4734" s="84" t="s">
        <v>1234</v>
      </c>
      <c r="J4734" s="215"/>
      <c r="L4734" s="85"/>
      <c r="M4734" s="216">
        <v>0</v>
      </c>
      <c r="N4734" s="244"/>
      <c r="O4734" s="85"/>
      <c r="P4734" s="86"/>
      <c r="Q4734" s="85"/>
      <c r="R4734" s="85"/>
      <c r="S4734" s="85"/>
      <c r="T4734" s="87" t="s">
        <v>14</v>
      </c>
      <c r="U4734" s="85"/>
      <c r="V4734" s="85"/>
      <c r="W4734" s="88"/>
    </row>
    <row r="4735" spans="6:25" s="81" customFormat="1" ht="11.25" outlineLevel="5" x14ac:dyDescent="0.2">
      <c r="F4735" s="82"/>
      <c r="G4735" s="83"/>
      <c r="H4735" s="21" t="str">
        <f>IF(AND(H4734&lt;&gt;"Výkaz výměr:",I4734=""),"Výkaz výměr:","")</f>
        <v/>
      </c>
      <c r="I4735" s="84" t="s">
        <v>614</v>
      </c>
      <c r="J4735" s="215"/>
      <c r="L4735" s="85"/>
      <c r="M4735" s="216">
        <v>35</v>
      </c>
      <c r="N4735" s="244"/>
      <c r="O4735" s="85"/>
      <c r="P4735" s="86"/>
      <c r="Q4735" s="85"/>
      <c r="R4735" s="85"/>
      <c r="S4735" s="85"/>
      <c r="T4735" s="87" t="s">
        <v>14</v>
      </c>
      <c r="U4735" s="85"/>
      <c r="V4735" s="85"/>
      <c r="W4735" s="88"/>
    </row>
    <row r="4736" spans="6:25" s="81" customFormat="1" ht="11.25" outlineLevel="5" x14ac:dyDescent="0.2">
      <c r="F4736" s="82"/>
      <c r="G4736" s="83"/>
      <c r="H4736" s="21" t="str">
        <f>IF(AND(H4735&lt;&gt;"Výkaz výměr:",I4735=""),"Výkaz výměr:","")</f>
        <v/>
      </c>
      <c r="I4736" s="84" t="s">
        <v>1257</v>
      </c>
      <c r="J4736" s="215"/>
      <c r="L4736" s="85"/>
      <c r="M4736" s="216">
        <v>0</v>
      </c>
      <c r="N4736" s="244"/>
      <c r="O4736" s="85"/>
      <c r="P4736" s="86"/>
      <c r="Q4736" s="85"/>
      <c r="R4736" s="85"/>
      <c r="S4736" s="85"/>
      <c r="T4736" s="87" t="s">
        <v>14</v>
      </c>
      <c r="U4736" s="85"/>
      <c r="V4736" s="85"/>
      <c r="W4736" s="88"/>
    </row>
    <row r="4737" spans="6:25" s="81" customFormat="1" ht="11.25" outlineLevel="5" x14ac:dyDescent="0.2">
      <c r="F4737" s="82"/>
      <c r="G4737" s="83"/>
      <c r="H4737" s="21" t="str">
        <f>IF(AND(H4736&lt;&gt;"Výkaz výměr:",I4736=""),"Výkaz výměr:","")</f>
        <v/>
      </c>
      <c r="I4737" s="84" t="s">
        <v>799</v>
      </c>
      <c r="J4737" s="215"/>
      <c r="L4737" s="85"/>
      <c r="M4737" s="216">
        <v>25.200000000000003</v>
      </c>
      <c r="N4737" s="244"/>
      <c r="O4737" s="85"/>
      <c r="P4737" s="86"/>
      <c r="Q4737" s="85"/>
      <c r="R4737" s="85"/>
      <c r="S4737" s="85"/>
      <c r="T4737" s="87" t="s">
        <v>14</v>
      </c>
      <c r="U4737" s="85"/>
      <c r="V4737" s="85"/>
      <c r="W4737" s="88"/>
    </row>
    <row r="4738" spans="6:25" s="205" customFormat="1" ht="12" outlineLevel="4" x14ac:dyDescent="0.2">
      <c r="F4738" s="72">
        <v>551</v>
      </c>
      <c r="G4738" s="73" t="s">
        <v>34</v>
      </c>
      <c r="H4738" s="74" t="s">
        <v>566</v>
      </c>
      <c r="I4738" s="75" t="s">
        <v>2771</v>
      </c>
      <c r="J4738" s="73" t="s">
        <v>38</v>
      </c>
      <c r="K4738" s="76">
        <v>60.2</v>
      </c>
      <c r="L4738" s="77">
        <v>0</v>
      </c>
      <c r="M4738" s="206">
        <v>60.2</v>
      </c>
      <c r="N4738" s="232"/>
      <c r="O4738" s="77">
        <f>M4738*N4738</f>
        <v>0</v>
      </c>
      <c r="P4738" s="79">
        <v>3.1E-4</v>
      </c>
      <c r="Q4738" s="80">
        <f>M4738*P4738</f>
        <v>1.8662000000000002E-2</v>
      </c>
      <c r="R4738" s="79"/>
      <c r="S4738" s="80">
        <f>M4738*R4738</f>
        <v>0</v>
      </c>
      <c r="T4738" s="78">
        <v>15</v>
      </c>
      <c r="U4738" s="78">
        <f>O4738*(T4738/100)</f>
        <v>0</v>
      </c>
      <c r="V4738" s="78">
        <f>O4738+U4738</f>
        <v>0</v>
      </c>
      <c r="W4738" s="75"/>
      <c r="X4738" s="96" t="s">
        <v>1162</v>
      </c>
      <c r="Y4738" s="96">
        <v>1</v>
      </c>
    </row>
    <row r="4739" spans="6:25" s="71" customFormat="1" ht="45" outlineLevel="4" x14ac:dyDescent="0.2">
      <c r="F4739" s="207"/>
      <c r="G4739" s="208"/>
      <c r="H4739" s="19" t="s">
        <v>1053</v>
      </c>
      <c r="I4739" s="228" t="s">
        <v>3289</v>
      </c>
      <c r="J4739" s="221"/>
      <c r="K4739" s="221"/>
      <c r="L4739" s="221"/>
      <c r="M4739" s="221"/>
      <c r="N4739" s="245"/>
      <c r="O4739" s="231"/>
      <c r="P4739" s="209"/>
      <c r="Q4739" s="210"/>
      <c r="R4739" s="209"/>
      <c r="S4739" s="210"/>
      <c r="T4739" s="211"/>
      <c r="U4739" s="211"/>
      <c r="V4739" s="211"/>
      <c r="W4739" s="212"/>
      <c r="X4739" s="212"/>
      <c r="Y4739" s="212"/>
    </row>
    <row r="4740" spans="6:25" s="71" customFormat="1" ht="6" customHeight="1" outlineLevel="4" x14ac:dyDescent="0.2">
      <c r="F4740" s="207"/>
      <c r="G4740" s="208"/>
      <c r="H4740" s="20"/>
      <c r="I4740" s="212"/>
      <c r="J4740" s="208"/>
      <c r="K4740" s="213"/>
      <c r="L4740" s="214"/>
      <c r="M4740" s="213"/>
      <c r="N4740" s="241"/>
      <c r="O4740" s="214"/>
      <c r="P4740" s="209"/>
      <c r="Q4740" s="210"/>
      <c r="R4740" s="209"/>
      <c r="S4740" s="210"/>
      <c r="T4740" s="211"/>
      <c r="U4740" s="211"/>
      <c r="V4740" s="211"/>
      <c r="W4740" s="212"/>
      <c r="X4740" s="212"/>
      <c r="Y4740" s="212"/>
    </row>
    <row r="4741" spans="6:25" s="81" customFormat="1" ht="11.25" outlineLevel="5" x14ac:dyDescent="0.2">
      <c r="F4741" s="82"/>
      <c r="G4741" s="83"/>
      <c r="H4741" s="21" t="str">
        <f>IF(AND(H4740&lt;&gt;"Výkaz výměr:",I4740=""),"Výkaz výměr:","")</f>
        <v>Výkaz výměr:</v>
      </c>
      <c r="I4741" s="84" t="s">
        <v>1055</v>
      </c>
      <c r="J4741" s="215"/>
      <c r="L4741" s="85"/>
      <c r="M4741" s="216">
        <v>0</v>
      </c>
      <c r="N4741" s="244"/>
      <c r="O4741" s="85"/>
      <c r="P4741" s="86"/>
      <c r="Q4741" s="85"/>
      <c r="R4741" s="85"/>
      <c r="S4741" s="85"/>
      <c r="T4741" s="87" t="s">
        <v>14</v>
      </c>
      <c r="U4741" s="85"/>
      <c r="V4741" s="85"/>
      <c r="W4741" s="88"/>
    </row>
    <row r="4742" spans="6:25" s="81" customFormat="1" ht="11.25" outlineLevel="5" x14ac:dyDescent="0.2">
      <c r="F4742" s="82"/>
      <c r="G4742" s="83"/>
      <c r="H4742" s="21" t="str">
        <f>IF(AND(H4741&lt;&gt;"Výkaz výměr:",I4741=""),"Výkaz výměr:","")</f>
        <v/>
      </c>
      <c r="I4742" s="84" t="s">
        <v>1234</v>
      </c>
      <c r="J4742" s="215"/>
      <c r="L4742" s="85"/>
      <c r="M4742" s="216">
        <v>0</v>
      </c>
      <c r="N4742" s="244"/>
      <c r="O4742" s="85"/>
      <c r="P4742" s="86"/>
      <c r="Q4742" s="85"/>
      <c r="R4742" s="85"/>
      <c r="S4742" s="85"/>
      <c r="T4742" s="87" t="s">
        <v>14</v>
      </c>
      <c r="U4742" s="85"/>
      <c r="V4742" s="85"/>
      <c r="W4742" s="88"/>
    </row>
    <row r="4743" spans="6:25" s="81" customFormat="1" ht="11.25" outlineLevel="5" x14ac:dyDescent="0.2">
      <c r="F4743" s="82"/>
      <c r="G4743" s="83"/>
      <c r="H4743" s="21" t="str">
        <f>IF(AND(H4742&lt;&gt;"Výkaz výměr:",I4742=""),"Výkaz výměr:","")</f>
        <v/>
      </c>
      <c r="I4743" s="84" t="s">
        <v>614</v>
      </c>
      <c r="J4743" s="215"/>
      <c r="L4743" s="85"/>
      <c r="M4743" s="216">
        <v>35</v>
      </c>
      <c r="N4743" s="244"/>
      <c r="O4743" s="85"/>
      <c r="P4743" s="86"/>
      <c r="Q4743" s="85"/>
      <c r="R4743" s="85"/>
      <c r="S4743" s="85"/>
      <c r="T4743" s="87" t="s">
        <v>14</v>
      </c>
      <c r="U4743" s="85"/>
      <c r="V4743" s="85"/>
      <c r="W4743" s="88"/>
    </row>
    <row r="4744" spans="6:25" s="81" customFormat="1" ht="11.25" outlineLevel="5" x14ac:dyDescent="0.2">
      <c r="F4744" s="82"/>
      <c r="G4744" s="83"/>
      <c r="H4744" s="21" t="str">
        <f>IF(AND(H4743&lt;&gt;"Výkaz výměr:",I4743=""),"Výkaz výměr:","")</f>
        <v/>
      </c>
      <c r="I4744" s="84" t="s">
        <v>1257</v>
      </c>
      <c r="J4744" s="215"/>
      <c r="L4744" s="85"/>
      <c r="M4744" s="216">
        <v>0</v>
      </c>
      <c r="N4744" s="244"/>
      <c r="O4744" s="85"/>
      <c r="P4744" s="86"/>
      <c r="Q4744" s="85"/>
      <c r="R4744" s="85"/>
      <c r="S4744" s="85"/>
      <c r="T4744" s="87" t="s">
        <v>14</v>
      </c>
      <c r="U4744" s="85"/>
      <c r="V4744" s="85"/>
      <c r="W4744" s="88"/>
    </row>
    <row r="4745" spans="6:25" s="81" customFormat="1" ht="11.25" outlineLevel="5" x14ac:dyDescent="0.2">
      <c r="F4745" s="82"/>
      <c r="G4745" s="83"/>
      <c r="H4745" s="21" t="str">
        <f>IF(AND(H4744&lt;&gt;"Výkaz výměr:",I4744=""),"Výkaz výměr:","")</f>
        <v/>
      </c>
      <c r="I4745" s="84" t="s">
        <v>799</v>
      </c>
      <c r="J4745" s="215"/>
      <c r="L4745" s="85"/>
      <c r="M4745" s="216">
        <v>25.200000000000003</v>
      </c>
      <c r="N4745" s="244"/>
      <c r="O4745" s="85"/>
      <c r="P4745" s="86"/>
      <c r="Q4745" s="85"/>
      <c r="R4745" s="85"/>
      <c r="S4745" s="85"/>
      <c r="T4745" s="87" t="s">
        <v>14</v>
      </c>
      <c r="U4745" s="85"/>
      <c r="V4745" s="85"/>
      <c r="W4745" s="88"/>
    </row>
    <row r="4746" spans="6:25" s="205" customFormat="1" ht="24" outlineLevel="4" x14ac:dyDescent="0.2">
      <c r="F4746" s="72">
        <v>552</v>
      </c>
      <c r="G4746" s="73" t="s">
        <v>34</v>
      </c>
      <c r="H4746" s="74" t="s">
        <v>567</v>
      </c>
      <c r="I4746" s="75" t="s">
        <v>3210</v>
      </c>
      <c r="J4746" s="73" t="s">
        <v>38</v>
      </c>
      <c r="K4746" s="76">
        <v>25.200000000000003</v>
      </c>
      <c r="L4746" s="77">
        <v>0</v>
      </c>
      <c r="M4746" s="206">
        <v>25.200000000000003</v>
      </c>
      <c r="N4746" s="232"/>
      <c r="O4746" s="77">
        <f>M4746*N4746</f>
        <v>0</v>
      </c>
      <c r="P4746" s="79">
        <v>0.10373</v>
      </c>
      <c r="Q4746" s="80">
        <f>M4746*P4746</f>
        <v>2.6139960000000002</v>
      </c>
      <c r="R4746" s="79"/>
      <c r="S4746" s="80">
        <f>M4746*R4746</f>
        <v>0</v>
      </c>
      <c r="T4746" s="78">
        <v>15</v>
      </c>
      <c r="U4746" s="78">
        <f>O4746*(T4746/100)</f>
        <v>0</v>
      </c>
      <c r="V4746" s="78">
        <f>O4746+U4746</f>
        <v>0</v>
      </c>
      <c r="W4746" s="75"/>
      <c r="X4746" s="96" t="s">
        <v>1162</v>
      </c>
      <c r="Y4746" s="96">
        <v>1</v>
      </c>
    </row>
    <row r="4747" spans="6:25" s="71" customFormat="1" ht="56.25" outlineLevel="4" x14ac:dyDescent="0.2">
      <c r="F4747" s="207"/>
      <c r="G4747" s="208"/>
      <c r="H4747" s="19" t="s">
        <v>1053</v>
      </c>
      <c r="I4747" s="228" t="s">
        <v>3542</v>
      </c>
      <c r="J4747" s="221"/>
      <c r="K4747" s="221"/>
      <c r="L4747" s="221"/>
      <c r="M4747" s="221"/>
      <c r="N4747" s="245"/>
      <c r="O4747" s="231"/>
      <c r="P4747" s="209"/>
      <c r="Q4747" s="210"/>
      <c r="R4747" s="209"/>
      <c r="S4747" s="210"/>
      <c r="T4747" s="211"/>
      <c r="U4747" s="211"/>
      <c r="V4747" s="211"/>
      <c r="W4747" s="212"/>
      <c r="X4747" s="212"/>
      <c r="Y4747" s="212"/>
    </row>
    <row r="4748" spans="6:25" s="71" customFormat="1" ht="6" customHeight="1" outlineLevel="4" x14ac:dyDescent="0.2">
      <c r="F4748" s="207"/>
      <c r="G4748" s="208"/>
      <c r="H4748" s="20"/>
      <c r="I4748" s="212"/>
      <c r="J4748" s="208"/>
      <c r="K4748" s="213"/>
      <c r="L4748" s="214"/>
      <c r="M4748" s="213"/>
      <c r="N4748" s="241"/>
      <c r="O4748" s="214"/>
      <c r="P4748" s="209"/>
      <c r="Q4748" s="210"/>
      <c r="R4748" s="209"/>
      <c r="S4748" s="210"/>
      <c r="T4748" s="211"/>
      <c r="U4748" s="211"/>
      <c r="V4748" s="211"/>
      <c r="W4748" s="212"/>
      <c r="X4748" s="212"/>
      <c r="Y4748" s="212"/>
    </row>
    <row r="4749" spans="6:25" s="81" customFormat="1" ht="11.25" outlineLevel="5" x14ac:dyDescent="0.2">
      <c r="F4749" s="82"/>
      <c r="G4749" s="83"/>
      <c r="H4749" s="21" t="str">
        <f>IF(AND(H4748&lt;&gt;"Výkaz výměr:",I4748=""),"Výkaz výměr:","")</f>
        <v>Výkaz výměr:</v>
      </c>
      <c r="I4749" s="84" t="s">
        <v>1055</v>
      </c>
      <c r="J4749" s="215"/>
      <c r="L4749" s="85"/>
      <c r="M4749" s="216">
        <v>0</v>
      </c>
      <c r="N4749" s="244"/>
      <c r="O4749" s="85"/>
      <c r="P4749" s="86"/>
      <c r="Q4749" s="85"/>
      <c r="R4749" s="85"/>
      <c r="S4749" s="85"/>
      <c r="T4749" s="87" t="s">
        <v>14</v>
      </c>
      <c r="U4749" s="85"/>
      <c r="V4749" s="85"/>
      <c r="W4749" s="88"/>
    </row>
    <row r="4750" spans="6:25" s="81" customFormat="1" ht="11.25" outlineLevel="5" x14ac:dyDescent="0.2">
      <c r="F4750" s="82"/>
      <c r="G4750" s="83"/>
      <c r="H4750" s="21" t="str">
        <f>IF(AND(H4749&lt;&gt;"Výkaz výměr:",I4749=""),"Výkaz výměr:","")</f>
        <v/>
      </c>
      <c r="I4750" s="84" t="s">
        <v>1257</v>
      </c>
      <c r="J4750" s="215"/>
      <c r="L4750" s="85"/>
      <c r="M4750" s="216">
        <v>0</v>
      </c>
      <c r="N4750" s="244"/>
      <c r="O4750" s="85"/>
      <c r="P4750" s="86"/>
      <c r="Q4750" s="85"/>
      <c r="R4750" s="85"/>
      <c r="S4750" s="85"/>
      <c r="T4750" s="87" t="s">
        <v>14</v>
      </c>
      <c r="U4750" s="85"/>
      <c r="V4750" s="85"/>
      <c r="W4750" s="88"/>
    </row>
    <row r="4751" spans="6:25" s="81" customFormat="1" ht="11.25" outlineLevel="5" x14ac:dyDescent="0.2">
      <c r="F4751" s="82"/>
      <c r="G4751" s="83"/>
      <c r="H4751" s="21" t="str">
        <f>IF(AND(H4750&lt;&gt;"Výkaz výměr:",I4750=""),"Výkaz výměr:","")</f>
        <v/>
      </c>
      <c r="I4751" s="84" t="s">
        <v>799</v>
      </c>
      <c r="J4751" s="215"/>
      <c r="L4751" s="85"/>
      <c r="M4751" s="216">
        <v>25.200000000000003</v>
      </c>
      <c r="N4751" s="244"/>
      <c r="O4751" s="85"/>
      <c r="P4751" s="86"/>
      <c r="Q4751" s="85"/>
      <c r="R4751" s="85"/>
      <c r="S4751" s="85"/>
      <c r="T4751" s="87" t="s">
        <v>14</v>
      </c>
      <c r="U4751" s="85"/>
      <c r="V4751" s="85"/>
      <c r="W4751" s="88"/>
    </row>
    <row r="4752" spans="6:25" s="205" customFormat="1" ht="24" outlineLevel="4" x14ac:dyDescent="0.2">
      <c r="F4752" s="72">
        <v>553</v>
      </c>
      <c r="G4752" s="73" t="s">
        <v>34</v>
      </c>
      <c r="H4752" s="74" t="s">
        <v>568</v>
      </c>
      <c r="I4752" s="75" t="s">
        <v>3234</v>
      </c>
      <c r="J4752" s="73" t="s">
        <v>38</v>
      </c>
      <c r="K4752" s="76">
        <v>35</v>
      </c>
      <c r="L4752" s="77">
        <v>0</v>
      </c>
      <c r="M4752" s="206">
        <v>35</v>
      </c>
      <c r="N4752" s="232"/>
      <c r="O4752" s="77">
        <f>M4752*N4752</f>
        <v>0</v>
      </c>
      <c r="P4752" s="79">
        <v>0.10373</v>
      </c>
      <c r="Q4752" s="80">
        <f>M4752*P4752</f>
        <v>3.6305499999999999</v>
      </c>
      <c r="R4752" s="79"/>
      <c r="S4752" s="80">
        <f>M4752*R4752</f>
        <v>0</v>
      </c>
      <c r="T4752" s="78">
        <v>15</v>
      </c>
      <c r="U4752" s="78">
        <f>O4752*(T4752/100)</f>
        <v>0</v>
      </c>
      <c r="V4752" s="78">
        <f>O4752+U4752</f>
        <v>0</v>
      </c>
      <c r="W4752" s="75"/>
      <c r="X4752" s="96" t="s">
        <v>1162</v>
      </c>
      <c r="Y4752" s="96">
        <v>1</v>
      </c>
    </row>
    <row r="4753" spans="6:25" s="71" customFormat="1" ht="56.25" outlineLevel="4" x14ac:dyDescent="0.2">
      <c r="F4753" s="207"/>
      <c r="G4753" s="208"/>
      <c r="H4753" s="19" t="s">
        <v>1053</v>
      </c>
      <c r="I4753" s="228" t="s">
        <v>3506</v>
      </c>
      <c r="J4753" s="221"/>
      <c r="K4753" s="221"/>
      <c r="L4753" s="221"/>
      <c r="M4753" s="221"/>
      <c r="N4753" s="245"/>
      <c r="O4753" s="231"/>
      <c r="P4753" s="209"/>
      <c r="Q4753" s="210"/>
      <c r="R4753" s="209"/>
      <c r="S4753" s="210"/>
      <c r="T4753" s="211"/>
      <c r="U4753" s="211"/>
      <c r="V4753" s="211"/>
      <c r="W4753" s="212"/>
      <c r="X4753" s="212"/>
      <c r="Y4753" s="212"/>
    </row>
    <row r="4754" spans="6:25" s="71" customFormat="1" ht="6" customHeight="1" outlineLevel="4" x14ac:dyDescent="0.2">
      <c r="F4754" s="207"/>
      <c r="G4754" s="208"/>
      <c r="H4754" s="20"/>
      <c r="I4754" s="212"/>
      <c r="J4754" s="208"/>
      <c r="K4754" s="213"/>
      <c r="L4754" s="214"/>
      <c r="M4754" s="213"/>
      <c r="N4754" s="241"/>
      <c r="O4754" s="214"/>
      <c r="P4754" s="209"/>
      <c r="Q4754" s="210"/>
      <c r="R4754" s="209"/>
      <c r="S4754" s="210"/>
      <c r="T4754" s="211"/>
      <c r="U4754" s="211"/>
      <c r="V4754" s="211"/>
      <c r="W4754" s="212"/>
      <c r="X4754" s="212"/>
      <c r="Y4754" s="212"/>
    </row>
    <row r="4755" spans="6:25" s="81" customFormat="1" ht="11.25" outlineLevel="5" x14ac:dyDescent="0.2">
      <c r="F4755" s="82"/>
      <c r="G4755" s="83"/>
      <c r="H4755" s="21" t="str">
        <f>IF(AND(H4754&lt;&gt;"Výkaz výměr:",I4754=""),"Výkaz výměr:","")</f>
        <v>Výkaz výměr:</v>
      </c>
      <c r="I4755" s="84" t="s">
        <v>1055</v>
      </c>
      <c r="J4755" s="215"/>
      <c r="L4755" s="85"/>
      <c r="M4755" s="216">
        <v>0</v>
      </c>
      <c r="N4755" s="244"/>
      <c r="O4755" s="85"/>
      <c r="P4755" s="86"/>
      <c r="Q4755" s="85"/>
      <c r="R4755" s="85"/>
      <c r="S4755" s="85"/>
      <c r="T4755" s="87" t="s">
        <v>14</v>
      </c>
      <c r="U4755" s="85"/>
      <c r="V4755" s="85"/>
      <c r="W4755" s="88"/>
    </row>
    <row r="4756" spans="6:25" s="81" customFormat="1" ht="11.25" outlineLevel="5" x14ac:dyDescent="0.2">
      <c r="F4756" s="82"/>
      <c r="G4756" s="83"/>
      <c r="H4756" s="21" t="str">
        <f>IF(AND(H4755&lt;&gt;"Výkaz výměr:",I4755=""),"Výkaz výměr:","")</f>
        <v/>
      </c>
      <c r="I4756" s="84" t="s">
        <v>1234</v>
      </c>
      <c r="J4756" s="215"/>
      <c r="L4756" s="85"/>
      <c r="M4756" s="216">
        <v>0</v>
      </c>
      <c r="N4756" s="244"/>
      <c r="O4756" s="85"/>
      <c r="P4756" s="86"/>
      <c r="Q4756" s="85"/>
      <c r="R4756" s="85"/>
      <c r="S4756" s="85"/>
      <c r="T4756" s="87" t="s">
        <v>14</v>
      </c>
      <c r="U4756" s="85"/>
      <c r="V4756" s="85"/>
      <c r="W4756" s="88"/>
    </row>
    <row r="4757" spans="6:25" s="81" customFormat="1" ht="11.25" outlineLevel="5" x14ac:dyDescent="0.2">
      <c r="F4757" s="82"/>
      <c r="G4757" s="83"/>
      <c r="H4757" s="21" t="str">
        <f>IF(AND(H4756&lt;&gt;"Výkaz výměr:",I4756=""),"Výkaz výměr:","")</f>
        <v/>
      </c>
      <c r="I4757" s="84" t="s">
        <v>614</v>
      </c>
      <c r="J4757" s="215"/>
      <c r="L4757" s="85"/>
      <c r="M4757" s="216">
        <v>35</v>
      </c>
      <c r="N4757" s="244"/>
      <c r="O4757" s="85"/>
      <c r="P4757" s="86"/>
      <c r="Q4757" s="85"/>
      <c r="R4757" s="85"/>
      <c r="S4757" s="85"/>
      <c r="T4757" s="87" t="s">
        <v>14</v>
      </c>
      <c r="U4757" s="85"/>
      <c r="V4757" s="85"/>
      <c r="W4757" s="88"/>
    </row>
    <row r="4758" spans="6:25" s="6" customFormat="1" ht="12.75" customHeight="1" outlineLevel="4" x14ac:dyDescent="0.2">
      <c r="F4758" s="7"/>
      <c r="G4758" s="8"/>
      <c r="H4758" s="8"/>
      <c r="I4758" s="217"/>
      <c r="J4758" s="218"/>
      <c r="K4758" s="219"/>
      <c r="L4758" s="220"/>
      <c r="M4758" s="219"/>
      <c r="N4758" s="242"/>
      <c r="O4758" s="11"/>
      <c r="P4758" s="12"/>
      <c r="Q4758" s="11"/>
      <c r="R4758" s="11"/>
      <c r="S4758" s="11"/>
      <c r="T4758" s="5" t="s">
        <v>14</v>
      </c>
      <c r="U4758" s="11"/>
      <c r="V4758" s="11"/>
      <c r="W4758" s="11"/>
    </row>
    <row r="4759" spans="6:25" s="60" customFormat="1" ht="16.5" customHeight="1" outlineLevel="3" x14ac:dyDescent="0.2">
      <c r="F4759" s="61"/>
      <c r="G4759" s="62"/>
      <c r="H4759" s="63"/>
      <c r="I4759" s="227" t="s">
        <v>3717</v>
      </c>
      <c r="J4759" s="62"/>
      <c r="K4759" s="64"/>
      <c r="L4759" s="65"/>
      <c r="M4759" s="64"/>
      <c r="N4759" s="239"/>
      <c r="O4759" s="65">
        <f>SUBTOTAL(9,O4760:O4771)</f>
        <v>0</v>
      </c>
      <c r="P4759" s="67"/>
      <c r="Q4759" s="68">
        <f>SUBTOTAL(9,Q4760:Q4771)</f>
        <v>1.5780960000000002</v>
      </c>
      <c r="R4759" s="65"/>
      <c r="S4759" s="68">
        <f>SUBTOTAL(9,S4760:S4771)</f>
        <v>0</v>
      </c>
      <c r="T4759" s="69" t="s">
        <v>14</v>
      </c>
      <c r="U4759" s="66">
        <f>SUBTOTAL(9,U4760:U4771)</f>
        <v>0</v>
      </c>
      <c r="V4759" s="66">
        <f>SUBTOTAL(9,V4760:V4771)</f>
        <v>0</v>
      </c>
      <c r="W4759" s="70"/>
      <c r="Y4759" s="66">
        <f>SUBTOTAL(9,Y4760:Y4771)</f>
        <v>2</v>
      </c>
    </row>
    <row r="4760" spans="6:25" s="205" customFormat="1" ht="24" outlineLevel="4" x14ac:dyDescent="0.2">
      <c r="F4760" s="72">
        <v>554</v>
      </c>
      <c r="G4760" s="73" t="s">
        <v>34</v>
      </c>
      <c r="H4760" s="74" t="s">
        <v>571</v>
      </c>
      <c r="I4760" s="75" t="s">
        <v>3002</v>
      </c>
      <c r="J4760" s="73" t="s">
        <v>38</v>
      </c>
      <c r="K4760" s="76">
        <v>7.1999999999999993</v>
      </c>
      <c r="L4760" s="77">
        <v>0</v>
      </c>
      <c r="M4760" s="206">
        <v>7.1999999999999993</v>
      </c>
      <c r="N4760" s="232"/>
      <c r="O4760" s="77">
        <f>M4760*N4760</f>
        <v>0</v>
      </c>
      <c r="P4760" s="79">
        <v>8.4250000000000005E-2</v>
      </c>
      <c r="Q4760" s="80">
        <f>M4760*P4760</f>
        <v>0.60660000000000003</v>
      </c>
      <c r="R4760" s="79"/>
      <c r="S4760" s="80">
        <f>M4760*R4760</f>
        <v>0</v>
      </c>
      <c r="T4760" s="78">
        <v>15</v>
      </c>
      <c r="U4760" s="78">
        <f>O4760*(T4760/100)</f>
        <v>0</v>
      </c>
      <c r="V4760" s="78">
        <f>O4760+U4760</f>
        <v>0</v>
      </c>
      <c r="W4760" s="75"/>
      <c r="X4760" s="96" t="s">
        <v>1162</v>
      </c>
      <c r="Y4760" s="96">
        <v>1</v>
      </c>
    </row>
    <row r="4761" spans="6:25" s="71" customFormat="1" ht="78.75" outlineLevel="4" x14ac:dyDescent="0.2">
      <c r="F4761" s="207"/>
      <c r="G4761" s="208"/>
      <c r="H4761" s="19" t="s">
        <v>1053</v>
      </c>
      <c r="I4761" s="228" t="s">
        <v>3656</v>
      </c>
      <c r="J4761" s="221"/>
      <c r="K4761" s="221"/>
      <c r="L4761" s="221"/>
      <c r="M4761" s="221"/>
      <c r="N4761" s="245"/>
      <c r="O4761" s="231"/>
      <c r="P4761" s="209"/>
      <c r="Q4761" s="210"/>
      <c r="R4761" s="209"/>
      <c r="S4761" s="210"/>
      <c r="T4761" s="211"/>
      <c r="U4761" s="211"/>
      <c r="V4761" s="211"/>
      <c r="W4761" s="212"/>
      <c r="X4761" s="212"/>
      <c r="Y4761" s="212"/>
    </row>
    <row r="4762" spans="6:25" s="71" customFormat="1" ht="6" customHeight="1" outlineLevel="4" x14ac:dyDescent="0.2">
      <c r="F4762" s="207"/>
      <c r="G4762" s="208"/>
      <c r="H4762" s="20"/>
      <c r="I4762" s="212"/>
      <c r="J4762" s="208"/>
      <c r="K4762" s="213"/>
      <c r="L4762" s="214"/>
      <c r="M4762" s="213"/>
      <c r="N4762" s="241"/>
      <c r="O4762" s="214"/>
      <c r="P4762" s="209"/>
      <c r="Q4762" s="210"/>
      <c r="R4762" s="209"/>
      <c r="S4762" s="210"/>
      <c r="T4762" s="211"/>
      <c r="U4762" s="211"/>
      <c r="V4762" s="211"/>
      <c r="W4762" s="212"/>
      <c r="X4762" s="212"/>
      <c r="Y4762" s="212"/>
    </row>
    <row r="4763" spans="6:25" s="81" customFormat="1" ht="11.25" outlineLevel="5" x14ac:dyDescent="0.2">
      <c r="F4763" s="82"/>
      <c r="G4763" s="83"/>
      <c r="H4763" s="21" t="str">
        <f>IF(AND(H4762&lt;&gt;"Výkaz výměr:",I4762=""),"Výkaz výměr:","")</f>
        <v>Výkaz výměr:</v>
      </c>
      <c r="I4763" s="84" t="s">
        <v>1066</v>
      </c>
      <c r="J4763" s="215"/>
      <c r="L4763" s="85"/>
      <c r="M4763" s="216">
        <v>0</v>
      </c>
      <c r="N4763" s="244"/>
      <c r="O4763" s="85"/>
      <c r="P4763" s="86"/>
      <c r="Q4763" s="85"/>
      <c r="R4763" s="85"/>
      <c r="S4763" s="85"/>
      <c r="T4763" s="87" t="s">
        <v>14</v>
      </c>
      <c r="U4763" s="85"/>
      <c r="V4763" s="85"/>
      <c r="W4763" s="88"/>
    </row>
    <row r="4764" spans="6:25" s="81" customFormat="1" ht="11.25" outlineLevel="5" x14ac:dyDescent="0.2">
      <c r="F4764" s="82"/>
      <c r="G4764" s="83"/>
      <c r="H4764" s="21" t="str">
        <f>IF(AND(H4763&lt;&gt;"Výkaz výměr:",I4763=""),"Výkaz výměr:","")</f>
        <v/>
      </c>
      <c r="I4764" s="84" t="s">
        <v>1257</v>
      </c>
      <c r="J4764" s="215"/>
      <c r="L4764" s="85"/>
      <c r="M4764" s="216">
        <v>0</v>
      </c>
      <c r="N4764" s="244"/>
      <c r="O4764" s="85"/>
      <c r="P4764" s="86"/>
      <c r="Q4764" s="85"/>
      <c r="R4764" s="85"/>
      <c r="S4764" s="85"/>
      <c r="T4764" s="87" t="s">
        <v>14</v>
      </c>
      <c r="U4764" s="85"/>
      <c r="V4764" s="85"/>
      <c r="W4764" s="88"/>
    </row>
    <row r="4765" spans="6:25" s="81" customFormat="1" ht="11.25" outlineLevel="5" x14ac:dyDescent="0.2">
      <c r="F4765" s="82"/>
      <c r="G4765" s="83"/>
      <c r="H4765" s="21" t="str">
        <f>IF(AND(H4764&lt;&gt;"Výkaz výměr:",I4764=""),"Výkaz výměr:","")</f>
        <v/>
      </c>
      <c r="I4765" s="84" t="s">
        <v>510</v>
      </c>
      <c r="J4765" s="215"/>
      <c r="L4765" s="85"/>
      <c r="M4765" s="216">
        <v>7.1999999999999993</v>
      </c>
      <c r="N4765" s="244"/>
      <c r="O4765" s="85"/>
      <c r="P4765" s="86"/>
      <c r="Q4765" s="85"/>
      <c r="R4765" s="85"/>
      <c r="S4765" s="85"/>
      <c r="T4765" s="87" t="s">
        <v>14</v>
      </c>
      <c r="U4765" s="85"/>
      <c r="V4765" s="85"/>
      <c r="W4765" s="88"/>
    </row>
    <row r="4766" spans="6:25" s="205" customFormat="1" ht="12" outlineLevel="4" x14ac:dyDescent="0.2">
      <c r="F4766" s="72">
        <v>555</v>
      </c>
      <c r="G4766" s="73" t="s">
        <v>13</v>
      </c>
      <c r="H4766" s="74" t="s">
        <v>394</v>
      </c>
      <c r="I4766" s="75" t="s">
        <v>2579</v>
      </c>
      <c r="J4766" s="73" t="s">
        <v>38</v>
      </c>
      <c r="K4766" s="76">
        <v>7.2</v>
      </c>
      <c r="L4766" s="77">
        <v>3</v>
      </c>
      <c r="M4766" s="206">
        <v>7.4160000000000004</v>
      </c>
      <c r="N4766" s="232"/>
      <c r="O4766" s="77">
        <f>M4766*N4766</f>
        <v>0</v>
      </c>
      <c r="P4766" s="79">
        <v>0.13100000000000001</v>
      </c>
      <c r="Q4766" s="80">
        <f>M4766*P4766</f>
        <v>0.97149600000000014</v>
      </c>
      <c r="R4766" s="79"/>
      <c r="S4766" s="80">
        <f>M4766*R4766</f>
        <v>0</v>
      </c>
      <c r="T4766" s="78">
        <v>15</v>
      </c>
      <c r="U4766" s="78">
        <f>O4766*(T4766/100)</f>
        <v>0</v>
      </c>
      <c r="V4766" s="78">
        <f>O4766+U4766</f>
        <v>0</v>
      </c>
      <c r="W4766" s="75"/>
      <c r="X4766" s="96" t="s">
        <v>1162</v>
      </c>
      <c r="Y4766" s="96">
        <v>1</v>
      </c>
    </row>
    <row r="4767" spans="6:25" s="71" customFormat="1" ht="12" outlineLevel="4" x14ac:dyDescent="0.2">
      <c r="F4767" s="207"/>
      <c r="G4767" s="208"/>
      <c r="H4767" s="19" t="s">
        <v>1053</v>
      </c>
      <c r="I4767" s="228"/>
      <c r="J4767" s="221"/>
      <c r="K4767" s="221"/>
      <c r="L4767" s="221"/>
      <c r="M4767" s="221"/>
      <c r="N4767" s="245"/>
      <c r="O4767" s="231"/>
      <c r="P4767" s="209"/>
      <c r="Q4767" s="210"/>
      <c r="R4767" s="209"/>
      <c r="S4767" s="210"/>
      <c r="T4767" s="211"/>
      <c r="U4767" s="211"/>
      <c r="V4767" s="211"/>
      <c r="W4767" s="212"/>
      <c r="X4767" s="212"/>
      <c r="Y4767" s="212"/>
    </row>
    <row r="4768" spans="6:25" s="71" customFormat="1" ht="6" customHeight="1" outlineLevel="4" x14ac:dyDescent="0.2">
      <c r="F4768" s="207"/>
      <c r="G4768" s="208"/>
      <c r="H4768" s="20"/>
      <c r="I4768" s="212"/>
      <c r="J4768" s="208"/>
      <c r="K4768" s="213"/>
      <c r="L4768" s="214"/>
      <c r="M4768" s="213"/>
      <c r="N4768" s="241"/>
      <c r="O4768" s="214"/>
      <c r="P4768" s="209"/>
      <c r="Q4768" s="210"/>
      <c r="R4768" s="209"/>
      <c r="S4768" s="210"/>
      <c r="T4768" s="211"/>
      <c r="U4768" s="211"/>
      <c r="V4768" s="211"/>
      <c r="W4768" s="212"/>
      <c r="X4768" s="212"/>
      <c r="Y4768" s="212"/>
    </row>
    <row r="4769" spans="6:25" s="81" customFormat="1" ht="22.5" outlineLevel="5" x14ac:dyDescent="0.2">
      <c r="F4769" s="82"/>
      <c r="G4769" s="83"/>
      <c r="H4769" s="21" t="str">
        <f>IF(AND(H4768&lt;&gt;"Výkaz výměr:",I4768=""),"Výkaz výměr:","")</f>
        <v>Výkaz výměr:</v>
      </c>
      <c r="I4769" s="84" t="s">
        <v>3231</v>
      </c>
      <c r="J4769" s="215"/>
      <c r="L4769" s="85"/>
      <c r="M4769" s="216">
        <v>0</v>
      </c>
      <c r="N4769" s="244"/>
      <c r="O4769" s="85"/>
      <c r="P4769" s="86"/>
      <c r="Q4769" s="85"/>
      <c r="R4769" s="85"/>
      <c r="S4769" s="85"/>
      <c r="T4769" s="87" t="s">
        <v>14</v>
      </c>
      <c r="U4769" s="85"/>
      <c r="V4769" s="85"/>
      <c r="W4769" s="88"/>
    </row>
    <row r="4770" spans="6:25" s="81" customFormat="1" ht="11.25" outlineLevel="5" x14ac:dyDescent="0.2">
      <c r="F4770" s="82"/>
      <c r="G4770" s="83"/>
      <c r="H4770" s="21" t="str">
        <f>IF(AND(H4769&lt;&gt;"Výkaz výměr:",I4769=""),"Výkaz výměr:","")</f>
        <v/>
      </c>
      <c r="I4770" s="84" t="s">
        <v>65</v>
      </c>
      <c r="J4770" s="215"/>
      <c r="L4770" s="85"/>
      <c r="M4770" s="216">
        <v>7.2</v>
      </c>
      <c r="N4770" s="244"/>
      <c r="O4770" s="85"/>
      <c r="P4770" s="86"/>
      <c r="Q4770" s="85"/>
      <c r="R4770" s="85"/>
      <c r="S4770" s="85"/>
      <c r="T4770" s="87" t="s">
        <v>14</v>
      </c>
      <c r="U4770" s="85"/>
      <c r="V4770" s="85"/>
      <c r="W4770" s="88"/>
    </row>
    <row r="4771" spans="6:25" s="6" customFormat="1" ht="12.75" customHeight="1" outlineLevel="4" x14ac:dyDescent="0.2">
      <c r="F4771" s="7"/>
      <c r="G4771" s="8"/>
      <c r="H4771" s="8"/>
      <c r="I4771" s="217"/>
      <c r="J4771" s="218"/>
      <c r="K4771" s="219"/>
      <c r="L4771" s="220"/>
      <c r="M4771" s="219"/>
      <c r="N4771" s="242"/>
      <c r="O4771" s="11"/>
      <c r="P4771" s="12"/>
      <c r="Q4771" s="11"/>
      <c r="R4771" s="11"/>
      <c r="S4771" s="11"/>
      <c r="T4771" s="5" t="s">
        <v>14</v>
      </c>
      <c r="U4771" s="11"/>
      <c r="V4771" s="11"/>
      <c r="W4771" s="11"/>
    </row>
    <row r="4772" spans="6:25" s="60" customFormat="1" ht="16.5" customHeight="1" outlineLevel="3" x14ac:dyDescent="0.2">
      <c r="F4772" s="61"/>
      <c r="G4772" s="62"/>
      <c r="H4772" s="63"/>
      <c r="I4772" s="227" t="s">
        <v>3675</v>
      </c>
      <c r="J4772" s="62"/>
      <c r="K4772" s="64"/>
      <c r="L4772" s="65"/>
      <c r="M4772" s="64"/>
      <c r="N4772" s="239"/>
      <c r="O4772" s="65">
        <f>SUBTOTAL(9,O4773:O4810)</f>
        <v>0</v>
      </c>
      <c r="P4772" s="67"/>
      <c r="Q4772" s="68">
        <f>SUBTOTAL(9,Q4773:Q4810)</f>
        <v>147.48236599999998</v>
      </c>
      <c r="R4772" s="65"/>
      <c r="S4772" s="68">
        <f>SUBTOTAL(9,S4773:S4810)</f>
        <v>0</v>
      </c>
      <c r="T4772" s="69" t="s">
        <v>14</v>
      </c>
      <c r="U4772" s="66">
        <f>SUBTOTAL(9,U4773:U4810)</f>
        <v>0</v>
      </c>
      <c r="V4772" s="66">
        <f>SUBTOTAL(9,V4773:V4810)</f>
        <v>0</v>
      </c>
      <c r="W4772" s="70"/>
      <c r="Y4772" s="66">
        <f>SUBTOTAL(9,Y4773:Y4810)</f>
        <v>3</v>
      </c>
    </row>
    <row r="4773" spans="6:25" s="205" customFormat="1" ht="12" outlineLevel="4" x14ac:dyDescent="0.2">
      <c r="F4773" s="72">
        <v>556</v>
      </c>
      <c r="G4773" s="73" t="s">
        <v>34</v>
      </c>
      <c r="H4773" s="74" t="s">
        <v>610</v>
      </c>
      <c r="I4773" s="75" t="s">
        <v>2684</v>
      </c>
      <c r="J4773" s="73" t="s">
        <v>38</v>
      </c>
      <c r="K4773" s="76">
        <v>154.155</v>
      </c>
      <c r="L4773" s="77">
        <v>0</v>
      </c>
      <c r="M4773" s="206">
        <v>154.155</v>
      </c>
      <c r="N4773" s="232"/>
      <c r="O4773" s="77">
        <f>M4773*N4773</f>
        <v>0</v>
      </c>
      <c r="P4773" s="79">
        <v>0.27560000000000001</v>
      </c>
      <c r="Q4773" s="80">
        <f>M4773*P4773</f>
        <v>42.485118</v>
      </c>
      <c r="R4773" s="79"/>
      <c r="S4773" s="80">
        <f>M4773*R4773</f>
        <v>0</v>
      </c>
      <c r="T4773" s="78">
        <v>15</v>
      </c>
      <c r="U4773" s="78">
        <f>O4773*(T4773/100)</f>
        <v>0</v>
      </c>
      <c r="V4773" s="78">
        <f>O4773+U4773</f>
        <v>0</v>
      </c>
      <c r="W4773" s="75"/>
      <c r="X4773" s="96" t="s">
        <v>1162</v>
      </c>
      <c r="Y4773" s="96">
        <v>1</v>
      </c>
    </row>
    <row r="4774" spans="6:25" s="71" customFormat="1" ht="45" outlineLevel="4" x14ac:dyDescent="0.2">
      <c r="F4774" s="207"/>
      <c r="G4774" s="208"/>
      <c r="H4774" s="19" t="s">
        <v>1053</v>
      </c>
      <c r="I4774" s="228" t="s">
        <v>3275</v>
      </c>
      <c r="J4774" s="221"/>
      <c r="K4774" s="221"/>
      <c r="L4774" s="221"/>
      <c r="M4774" s="221"/>
      <c r="N4774" s="245"/>
      <c r="O4774" s="231"/>
      <c r="P4774" s="209"/>
      <c r="Q4774" s="210"/>
      <c r="R4774" s="209"/>
      <c r="S4774" s="210"/>
      <c r="T4774" s="211"/>
      <c r="U4774" s="211"/>
      <c r="V4774" s="211"/>
      <c r="W4774" s="212"/>
      <c r="X4774" s="212"/>
      <c r="Y4774" s="212"/>
    </row>
    <row r="4775" spans="6:25" s="71" customFormat="1" ht="6" customHeight="1" outlineLevel="4" x14ac:dyDescent="0.2">
      <c r="F4775" s="207"/>
      <c r="G4775" s="208"/>
      <c r="H4775" s="20"/>
      <c r="I4775" s="212"/>
      <c r="J4775" s="208"/>
      <c r="K4775" s="213"/>
      <c r="L4775" s="214"/>
      <c r="M4775" s="213"/>
      <c r="N4775" s="241"/>
      <c r="O4775" s="214"/>
      <c r="P4775" s="209"/>
      <c r="Q4775" s="210"/>
      <c r="R4775" s="209"/>
      <c r="S4775" s="210"/>
      <c r="T4775" s="211"/>
      <c r="U4775" s="211"/>
      <c r="V4775" s="211"/>
      <c r="W4775" s="212"/>
      <c r="X4775" s="212"/>
      <c r="Y4775" s="212"/>
    </row>
    <row r="4776" spans="6:25" s="81" customFormat="1" ht="11.25" outlineLevel="5" x14ac:dyDescent="0.2">
      <c r="F4776" s="82"/>
      <c r="G4776" s="83"/>
      <c r="H4776" s="21" t="str">
        <f>IF(AND(H4775&lt;&gt;"Výkaz výměr:",I4775=""),"Výkaz výměr:","")</f>
        <v>Výkaz výměr:</v>
      </c>
      <c r="I4776" s="84" t="s">
        <v>3051</v>
      </c>
      <c r="J4776" s="215"/>
      <c r="L4776" s="85"/>
      <c r="M4776" s="216">
        <v>0</v>
      </c>
      <c r="N4776" s="244"/>
      <c r="O4776" s="85"/>
      <c r="P4776" s="86"/>
      <c r="Q4776" s="85"/>
      <c r="R4776" s="85"/>
      <c r="S4776" s="85"/>
      <c r="T4776" s="87" t="s">
        <v>14</v>
      </c>
      <c r="U4776" s="85"/>
      <c r="V4776" s="85"/>
      <c r="W4776" s="88"/>
    </row>
    <row r="4777" spans="6:25" s="81" customFormat="1" ht="11.25" outlineLevel="5" x14ac:dyDescent="0.2">
      <c r="F4777" s="82"/>
      <c r="G4777" s="83"/>
      <c r="H4777" s="21" t="str">
        <f>IF(AND(H4776&lt;&gt;"Výkaz výměr:",I4776=""),"Výkaz výměr:","")</f>
        <v/>
      </c>
      <c r="I4777" s="84" t="s">
        <v>1089</v>
      </c>
      <c r="J4777" s="215"/>
      <c r="L4777" s="85"/>
      <c r="M4777" s="216">
        <v>154.155</v>
      </c>
      <c r="N4777" s="244"/>
      <c r="O4777" s="85"/>
      <c r="P4777" s="86"/>
      <c r="Q4777" s="85"/>
      <c r="R4777" s="85"/>
      <c r="S4777" s="85"/>
      <c r="T4777" s="87" t="s">
        <v>14</v>
      </c>
      <c r="U4777" s="85"/>
      <c r="V4777" s="85"/>
      <c r="W4777" s="88"/>
    </row>
    <row r="4778" spans="6:25" s="205" customFormat="1" ht="24" outlineLevel="4" x14ac:dyDescent="0.2">
      <c r="F4778" s="72">
        <v>557</v>
      </c>
      <c r="G4778" s="73" t="s">
        <v>34</v>
      </c>
      <c r="H4778" s="74" t="s">
        <v>611</v>
      </c>
      <c r="I4778" s="75" t="s">
        <v>3141</v>
      </c>
      <c r="J4778" s="73" t="s">
        <v>38</v>
      </c>
      <c r="K4778" s="76">
        <v>154.155</v>
      </c>
      <c r="L4778" s="77">
        <v>0</v>
      </c>
      <c r="M4778" s="206">
        <v>154.155</v>
      </c>
      <c r="N4778" s="232"/>
      <c r="O4778" s="77">
        <f>M4778*N4778</f>
        <v>0</v>
      </c>
      <c r="P4778" s="79">
        <v>0.28361999999999998</v>
      </c>
      <c r="Q4778" s="80">
        <f>M4778*P4778</f>
        <v>43.7214411</v>
      </c>
      <c r="R4778" s="79"/>
      <c r="S4778" s="80">
        <f>M4778*R4778</f>
        <v>0</v>
      </c>
      <c r="T4778" s="78">
        <v>15</v>
      </c>
      <c r="U4778" s="78">
        <f>O4778*(T4778/100)</f>
        <v>0</v>
      </c>
      <c r="V4778" s="78">
        <f>O4778+U4778</f>
        <v>0</v>
      </c>
      <c r="W4778" s="75"/>
      <c r="X4778" s="96" t="s">
        <v>1090</v>
      </c>
      <c r="Y4778" s="96">
        <v>1</v>
      </c>
    </row>
    <row r="4779" spans="6:25" s="71" customFormat="1" ht="56.25" outlineLevel="4" x14ac:dyDescent="0.2">
      <c r="F4779" s="207"/>
      <c r="G4779" s="208"/>
      <c r="H4779" s="19" t="s">
        <v>1053</v>
      </c>
      <c r="I4779" s="228" t="s">
        <v>3388</v>
      </c>
      <c r="J4779" s="221"/>
      <c r="K4779" s="221"/>
      <c r="L4779" s="221"/>
      <c r="M4779" s="221"/>
      <c r="N4779" s="245"/>
      <c r="O4779" s="231"/>
      <c r="P4779" s="209"/>
      <c r="Q4779" s="210"/>
      <c r="R4779" s="209"/>
      <c r="S4779" s="210"/>
      <c r="T4779" s="211"/>
      <c r="U4779" s="211"/>
      <c r="V4779" s="211"/>
      <c r="W4779" s="212"/>
      <c r="X4779" s="212"/>
      <c r="Y4779" s="212"/>
    </row>
    <row r="4780" spans="6:25" s="71" customFormat="1" ht="6" customHeight="1" outlineLevel="4" x14ac:dyDescent="0.2">
      <c r="F4780" s="207"/>
      <c r="G4780" s="208"/>
      <c r="H4780" s="20"/>
      <c r="I4780" s="212"/>
      <c r="J4780" s="208"/>
      <c r="K4780" s="213"/>
      <c r="L4780" s="214"/>
      <c r="M4780" s="213"/>
      <c r="N4780" s="241"/>
      <c r="O4780" s="214"/>
      <c r="P4780" s="209"/>
      <c r="Q4780" s="210"/>
      <c r="R4780" s="209"/>
      <c r="S4780" s="210"/>
      <c r="T4780" s="211"/>
      <c r="U4780" s="211"/>
      <c r="V4780" s="211"/>
      <c r="W4780" s="212"/>
      <c r="X4780" s="212"/>
      <c r="Y4780" s="212"/>
    </row>
    <row r="4781" spans="6:25" s="81" customFormat="1" ht="11.25" outlineLevel="5" x14ac:dyDescent="0.2">
      <c r="F4781" s="82"/>
      <c r="G4781" s="83"/>
      <c r="H4781" s="21" t="str">
        <f t="shared" ref="H4781:H4793" si="129">IF(AND(H4780&lt;&gt;"Výkaz výměr:",I4780=""),"Výkaz výměr:","")</f>
        <v>Výkaz výměr:</v>
      </c>
      <c r="I4781" s="84" t="s">
        <v>1129</v>
      </c>
      <c r="J4781" s="215"/>
      <c r="L4781" s="85"/>
      <c r="M4781" s="216">
        <v>0</v>
      </c>
      <c r="N4781" s="244"/>
      <c r="O4781" s="85"/>
      <c r="P4781" s="86"/>
      <c r="Q4781" s="85"/>
      <c r="R4781" s="85"/>
      <c r="S4781" s="85"/>
      <c r="T4781" s="87" t="s">
        <v>14</v>
      </c>
      <c r="U4781" s="85"/>
      <c r="V4781" s="85"/>
      <c r="W4781" s="88"/>
    </row>
    <row r="4782" spans="6:25" s="81" customFormat="1" ht="11.25" outlineLevel="5" x14ac:dyDescent="0.2">
      <c r="F4782" s="82"/>
      <c r="G4782" s="83"/>
      <c r="H4782" s="21" t="str">
        <f t="shared" si="129"/>
        <v/>
      </c>
      <c r="I4782" s="84" t="s">
        <v>1024</v>
      </c>
      <c r="J4782" s="215"/>
      <c r="L4782" s="85"/>
      <c r="M4782" s="216">
        <v>24.225000000000001</v>
      </c>
      <c r="N4782" s="244"/>
      <c r="O4782" s="85"/>
      <c r="P4782" s="86"/>
      <c r="Q4782" s="85"/>
      <c r="R4782" s="85"/>
      <c r="S4782" s="85"/>
      <c r="T4782" s="87" t="s">
        <v>14</v>
      </c>
      <c r="U4782" s="85"/>
      <c r="V4782" s="85"/>
      <c r="W4782" s="88"/>
    </row>
    <row r="4783" spans="6:25" s="81" customFormat="1" ht="11.25" outlineLevel="5" x14ac:dyDescent="0.2">
      <c r="F4783" s="82"/>
      <c r="G4783" s="83"/>
      <c r="H4783" s="21" t="str">
        <f t="shared" si="129"/>
        <v/>
      </c>
      <c r="I4783" s="84" t="s">
        <v>1454</v>
      </c>
      <c r="J4783" s="215"/>
      <c r="L4783" s="85"/>
      <c r="M4783" s="216">
        <v>4.8125</v>
      </c>
      <c r="N4783" s="244"/>
      <c r="O4783" s="85"/>
      <c r="P4783" s="86"/>
      <c r="Q4783" s="85"/>
      <c r="R4783" s="85"/>
      <c r="S4783" s="85"/>
      <c r="T4783" s="87" t="s">
        <v>14</v>
      </c>
      <c r="U4783" s="85"/>
      <c r="V4783" s="85"/>
      <c r="W4783" s="88"/>
    </row>
    <row r="4784" spans="6:25" s="81" customFormat="1" ht="11.25" outlineLevel="5" x14ac:dyDescent="0.2">
      <c r="F4784" s="82"/>
      <c r="G4784" s="83"/>
      <c r="H4784" s="21" t="str">
        <f t="shared" si="129"/>
        <v/>
      </c>
      <c r="I4784" s="84" t="s">
        <v>1725</v>
      </c>
      <c r="J4784" s="215"/>
      <c r="L4784" s="85"/>
      <c r="M4784" s="216">
        <v>27.594999999999999</v>
      </c>
      <c r="N4784" s="244"/>
      <c r="O4784" s="85"/>
      <c r="P4784" s="86"/>
      <c r="Q4784" s="85"/>
      <c r="R4784" s="85"/>
      <c r="S4784" s="85"/>
      <c r="T4784" s="87" t="s">
        <v>14</v>
      </c>
      <c r="U4784" s="85"/>
      <c r="V4784" s="85"/>
      <c r="W4784" s="88"/>
    </row>
    <row r="4785" spans="6:25" s="81" customFormat="1" ht="11.25" outlineLevel="5" x14ac:dyDescent="0.2">
      <c r="F4785" s="82"/>
      <c r="G4785" s="83"/>
      <c r="H4785" s="21" t="str">
        <f t="shared" si="129"/>
        <v/>
      </c>
      <c r="I4785" s="84" t="s">
        <v>962</v>
      </c>
      <c r="J4785" s="215"/>
      <c r="L4785" s="85"/>
      <c r="M4785" s="216">
        <v>3.43</v>
      </c>
      <c r="N4785" s="244"/>
      <c r="O4785" s="85"/>
      <c r="P4785" s="86"/>
      <c r="Q4785" s="85"/>
      <c r="R4785" s="85"/>
      <c r="S4785" s="85"/>
      <c r="T4785" s="87" t="s">
        <v>14</v>
      </c>
      <c r="U4785" s="85"/>
      <c r="V4785" s="85"/>
      <c r="W4785" s="88"/>
    </row>
    <row r="4786" spans="6:25" s="81" customFormat="1" ht="11.25" outlineLevel="5" x14ac:dyDescent="0.2">
      <c r="F4786" s="82"/>
      <c r="G4786" s="83"/>
      <c r="H4786" s="21" t="str">
        <f t="shared" si="129"/>
        <v/>
      </c>
      <c r="I4786" s="84" t="s">
        <v>1130</v>
      </c>
      <c r="J4786" s="215"/>
      <c r="L4786" s="85"/>
      <c r="M4786" s="216">
        <v>0</v>
      </c>
      <c r="N4786" s="244"/>
      <c r="O4786" s="85"/>
      <c r="P4786" s="86"/>
      <c r="Q4786" s="85"/>
      <c r="R4786" s="85"/>
      <c r="S4786" s="85"/>
      <c r="T4786" s="87" t="s">
        <v>14</v>
      </c>
      <c r="U4786" s="85"/>
      <c r="V4786" s="85"/>
      <c r="W4786" s="88"/>
    </row>
    <row r="4787" spans="6:25" s="81" customFormat="1" ht="11.25" outlineLevel="5" x14ac:dyDescent="0.2">
      <c r="F4787" s="82"/>
      <c r="G4787" s="83"/>
      <c r="H4787" s="21" t="str">
        <f t="shared" si="129"/>
        <v/>
      </c>
      <c r="I4787" s="84" t="s">
        <v>1550</v>
      </c>
      <c r="J4787" s="215"/>
      <c r="L4787" s="85"/>
      <c r="M4787" s="216">
        <v>25.1525</v>
      </c>
      <c r="N4787" s="244"/>
      <c r="O4787" s="85"/>
      <c r="P4787" s="86"/>
      <c r="Q4787" s="85"/>
      <c r="R4787" s="85"/>
      <c r="S4787" s="85"/>
      <c r="T4787" s="87" t="s">
        <v>14</v>
      </c>
      <c r="U4787" s="85"/>
      <c r="V4787" s="85"/>
      <c r="W4787" s="88"/>
    </row>
    <row r="4788" spans="6:25" s="81" customFormat="1" ht="11.25" outlineLevel="5" x14ac:dyDescent="0.2">
      <c r="F4788" s="82"/>
      <c r="G4788" s="83"/>
      <c r="H4788" s="21" t="str">
        <f t="shared" si="129"/>
        <v/>
      </c>
      <c r="I4788" s="84" t="s">
        <v>1951</v>
      </c>
      <c r="J4788" s="215"/>
      <c r="L4788" s="85"/>
      <c r="M4788" s="216">
        <v>30.58</v>
      </c>
      <c r="N4788" s="244"/>
      <c r="O4788" s="85"/>
      <c r="P4788" s="86"/>
      <c r="Q4788" s="85"/>
      <c r="R4788" s="85"/>
      <c r="S4788" s="85"/>
      <c r="T4788" s="87" t="s">
        <v>14</v>
      </c>
      <c r="U4788" s="85"/>
      <c r="V4788" s="85"/>
      <c r="W4788" s="88"/>
    </row>
    <row r="4789" spans="6:25" s="81" customFormat="1" ht="11.25" outlineLevel="5" x14ac:dyDescent="0.2">
      <c r="F4789" s="82"/>
      <c r="G4789" s="83"/>
      <c r="H4789" s="21" t="str">
        <f t="shared" si="129"/>
        <v/>
      </c>
      <c r="I4789" s="84" t="s">
        <v>1431</v>
      </c>
      <c r="J4789" s="215"/>
      <c r="L4789" s="85"/>
      <c r="M4789" s="216">
        <v>3.9400000000000004</v>
      </c>
      <c r="N4789" s="244"/>
      <c r="O4789" s="85"/>
      <c r="P4789" s="86"/>
      <c r="Q4789" s="85"/>
      <c r="R4789" s="85"/>
      <c r="S4789" s="85"/>
      <c r="T4789" s="87" t="s">
        <v>14</v>
      </c>
      <c r="U4789" s="85"/>
      <c r="V4789" s="85"/>
      <c r="W4789" s="88"/>
    </row>
    <row r="4790" spans="6:25" s="81" customFormat="1" ht="11.25" outlineLevel="5" x14ac:dyDescent="0.2">
      <c r="F4790" s="82"/>
      <c r="G4790" s="83"/>
      <c r="H4790" s="21" t="str">
        <f t="shared" si="129"/>
        <v/>
      </c>
      <c r="I4790" s="84" t="s">
        <v>1131</v>
      </c>
      <c r="J4790" s="215"/>
      <c r="L4790" s="85"/>
      <c r="M4790" s="216">
        <v>0</v>
      </c>
      <c r="N4790" s="244"/>
      <c r="O4790" s="85"/>
      <c r="P4790" s="86"/>
      <c r="Q4790" s="85"/>
      <c r="R4790" s="85"/>
      <c r="S4790" s="85"/>
      <c r="T4790" s="87" t="s">
        <v>14</v>
      </c>
      <c r="U4790" s="85"/>
      <c r="V4790" s="85"/>
      <c r="W4790" s="88"/>
    </row>
    <row r="4791" spans="6:25" s="81" customFormat="1" ht="11.25" outlineLevel="5" x14ac:dyDescent="0.2">
      <c r="F4791" s="82"/>
      <c r="G4791" s="83"/>
      <c r="H4791" s="21" t="str">
        <f t="shared" si="129"/>
        <v/>
      </c>
      <c r="I4791" s="84" t="s">
        <v>1015</v>
      </c>
      <c r="J4791" s="215"/>
      <c r="L4791" s="85"/>
      <c r="M4791" s="216">
        <v>8.51</v>
      </c>
      <c r="N4791" s="244"/>
      <c r="O4791" s="85"/>
      <c r="P4791" s="86"/>
      <c r="Q4791" s="85"/>
      <c r="R4791" s="85"/>
      <c r="S4791" s="85"/>
      <c r="T4791" s="87" t="s">
        <v>14</v>
      </c>
      <c r="U4791" s="85"/>
      <c r="V4791" s="85"/>
      <c r="W4791" s="88"/>
    </row>
    <row r="4792" spans="6:25" s="81" customFormat="1" ht="11.25" outlineLevel="5" x14ac:dyDescent="0.2">
      <c r="F4792" s="82"/>
      <c r="G4792" s="83"/>
      <c r="H4792" s="21" t="str">
        <f t="shared" si="129"/>
        <v/>
      </c>
      <c r="I4792" s="84" t="s">
        <v>1016</v>
      </c>
      <c r="J4792" s="215"/>
      <c r="L4792" s="85"/>
      <c r="M4792" s="216">
        <v>9.26</v>
      </c>
      <c r="N4792" s="244"/>
      <c r="O4792" s="85"/>
      <c r="P4792" s="86"/>
      <c r="Q4792" s="85"/>
      <c r="R4792" s="85"/>
      <c r="S4792" s="85"/>
      <c r="T4792" s="87" t="s">
        <v>14</v>
      </c>
      <c r="U4792" s="85"/>
      <c r="V4792" s="85"/>
      <c r="W4792" s="88"/>
    </row>
    <row r="4793" spans="6:25" s="81" customFormat="1" ht="11.25" outlineLevel="5" x14ac:dyDescent="0.2">
      <c r="F4793" s="82"/>
      <c r="G4793" s="83"/>
      <c r="H4793" s="21" t="str">
        <f t="shared" si="129"/>
        <v/>
      </c>
      <c r="I4793" s="84" t="s">
        <v>1021</v>
      </c>
      <c r="J4793" s="215"/>
      <c r="L4793" s="85"/>
      <c r="M4793" s="216">
        <v>16.649999999999999</v>
      </c>
      <c r="N4793" s="244"/>
      <c r="O4793" s="85"/>
      <c r="P4793" s="86"/>
      <c r="Q4793" s="85"/>
      <c r="R4793" s="85"/>
      <c r="S4793" s="85"/>
      <c r="T4793" s="87" t="s">
        <v>14</v>
      </c>
      <c r="U4793" s="85"/>
      <c r="V4793" s="85"/>
      <c r="W4793" s="88"/>
    </row>
    <row r="4794" spans="6:25" s="205" customFormat="1" ht="24" outlineLevel="4" x14ac:dyDescent="0.2">
      <c r="F4794" s="72">
        <v>558</v>
      </c>
      <c r="G4794" s="73" t="s">
        <v>34</v>
      </c>
      <c r="H4794" s="74" t="s">
        <v>612</v>
      </c>
      <c r="I4794" s="75" t="s">
        <v>2993</v>
      </c>
      <c r="J4794" s="73" t="s">
        <v>15</v>
      </c>
      <c r="K4794" s="76">
        <v>311.63</v>
      </c>
      <c r="L4794" s="77">
        <v>0</v>
      </c>
      <c r="M4794" s="206">
        <v>311.63</v>
      </c>
      <c r="N4794" s="232"/>
      <c r="O4794" s="77">
        <f>M4794*N4794</f>
        <v>0</v>
      </c>
      <c r="P4794" s="79">
        <v>0.19663</v>
      </c>
      <c r="Q4794" s="80">
        <f>M4794*P4794</f>
        <v>61.275806899999999</v>
      </c>
      <c r="R4794" s="79"/>
      <c r="S4794" s="80">
        <f>M4794*R4794</f>
        <v>0</v>
      </c>
      <c r="T4794" s="78">
        <v>15</v>
      </c>
      <c r="U4794" s="78">
        <f>O4794*(T4794/100)</f>
        <v>0</v>
      </c>
      <c r="V4794" s="78">
        <f>O4794+U4794</f>
        <v>0</v>
      </c>
      <c r="W4794" s="75"/>
      <c r="X4794" s="96" t="s">
        <v>1162</v>
      </c>
      <c r="Y4794" s="96">
        <v>1</v>
      </c>
    </row>
    <row r="4795" spans="6:25" s="71" customFormat="1" ht="45" outlineLevel="4" x14ac:dyDescent="0.2">
      <c r="F4795" s="207"/>
      <c r="G4795" s="208"/>
      <c r="H4795" s="19" t="s">
        <v>1053</v>
      </c>
      <c r="I4795" s="228" t="s">
        <v>3497</v>
      </c>
      <c r="J4795" s="221"/>
      <c r="K4795" s="221"/>
      <c r="L4795" s="221"/>
      <c r="M4795" s="221"/>
      <c r="N4795" s="245"/>
      <c r="O4795" s="231"/>
      <c r="P4795" s="209"/>
      <c r="Q4795" s="210"/>
      <c r="R4795" s="209"/>
      <c r="S4795" s="210"/>
      <c r="T4795" s="211"/>
      <c r="U4795" s="211"/>
      <c r="V4795" s="211"/>
      <c r="W4795" s="212"/>
      <c r="X4795" s="212"/>
      <c r="Y4795" s="212"/>
    </row>
    <row r="4796" spans="6:25" s="71" customFormat="1" ht="6" customHeight="1" outlineLevel="4" x14ac:dyDescent="0.2">
      <c r="F4796" s="207"/>
      <c r="G4796" s="208"/>
      <c r="H4796" s="20"/>
      <c r="I4796" s="212"/>
      <c r="J4796" s="208"/>
      <c r="K4796" s="213"/>
      <c r="L4796" s="214"/>
      <c r="M4796" s="213"/>
      <c r="N4796" s="241"/>
      <c r="O4796" s="214"/>
      <c r="P4796" s="209"/>
      <c r="Q4796" s="210"/>
      <c r="R4796" s="209"/>
      <c r="S4796" s="210"/>
      <c r="T4796" s="211"/>
      <c r="U4796" s="211"/>
      <c r="V4796" s="211"/>
      <c r="W4796" s="212"/>
      <c r="X4796" s="212"/>
      <c r="Y4796" s="212"/>
    </row>
    <row r="4797" spans="6:25" s="81" customFormat="1" ht="11.25" outlineLevel="5" x14ac:dyDescent="0.2">
      <c r="F4797" s="82"/>
      <c r="G4797" s="83"/>
      <c r="H4797" s="21" t="str">
        <f t="shared" ref="H4797:H4809" si="130">IF(AND(H4796&lt;&gt;"Výkaz výměr:",I4796=""),"Výkaz výměr:","")</f>
        <v>Výkaz výměr:</v>
      </c>
      <c r="I4797" s="84" t="s">
        <v>1129</v>
      </c>
      <c r="J4797" s="215"/>
      <c r="L4797" s="85"/>
      <c r="M4797" s="216">
        <v>0</v>
      </c>
      <c r="N4797" s="244"/>
      <c r="O4797" s="85"/>
      <c r="P4797" s="86"/>
      <c r="Q4797" s="85"/>
      <c r="R4797" s="85"/>
      <c r="S4797" s="85"/>
      <c r="T4797" s="87" t="s">
        <v>14</v>
      </c>
      <c r="U4797" s="85"/>
      <c r="V4797" s="85"/>
      <c r="W4797" s="88"/>
    </row>
    <row r="4798" spans="6:25" s="81" customFormat="1" ht="11.25" outlineLevel="5" x14ac:dyDescent="0.2">
      <c r="F4798" s="82"/>
      <c r="G4798" s="83"/>
      <c r="H4798" s="21" t="str">
        <f t="shared" si="130"/>
        <v/>
      </c>
      <c r="I4798" s="84" t="s">
        <v>1025</v>
      </c>
      <c r="J4798" s="215"/>
      <c r="L4798" s="85"/>
      <c r="M4798" s="216">
        <v>50.25</v>
      </c>
      <c r="N4798" s="244"/>
      <c r="O4798" s="85"/>
      <c r="P4798" s="86"/>
      <c r="Q4798" s="85"/>
      <c r="R4798" s="85"/>
      <c r="S4798" s="85"/>
      <c r="T4798" s="87" t="s">
        <v>14</v>
      </c>
      <c r="U4798" s="85"/>
      <c r="V4798" s="85"/>
      <c r="W4798" s="88"/>
    </row>
    <row r="4799" spans="6:25" s="81" customFormat="1" ht="11.25" outlineLevel="5" x14ac:dyDescent="0.2">
      <c r="F4799" s="82"/>
      <c r="G4799" s="83"/>
      <c r="H4799" s="21" t="str">
        <f t="shared" si="130"/>
        <v/>
      </c>
      <c r="I4799" s="84" t="s">
        <v>1028</v>
      </c>
      <c r="J4799" s="215"/>
      <c r="L4799" s="85"/>
      <c r="M4799" s="216">
        <v>7.8250000000000002</v>
      </c>
      <c r="N4799" s="244"/>
      <c r="O4799" s="85"/>
      <c r="P4799" s="86"/>
      <c r="Q4799" s="85"/>
      <c r="R4799" s="85"/>
      <c r="S4799" s="85"/>
      <c r="T4799" s="87" t="s">
        <v>14</v>
      </c>
      <c r="U4799" s="85"/>
      <c r="V4799" s="85"/>
      <c r="W4799" s="88"/>
    </row>
    <row r="4800" spans="6:25" s="81" customFormat="1" ht="11.25" outlineLevel="5" x14ac:dyDescent="0.2">
      <c r="F4800" s="82"/>
      <c r="G4800" s="83"/>
      <c r="H4800" s="21" t="str">
        <f t="shared" si="130"/>
        <v/>
      </c>
      <c r="I4800" s="84" t="s">
        <v>1969</v>
      </c>
      <c r="J4800" s="215"/>
      <c r="L4800" s="85"/>
      <c r="M4800" s="216">
        <v>56.19</v>
      </c>
      <c r="N4800" s="244"/>
      <c r="O4800" s="85"/>
      <c r="P4800" s="86"/>
      <c r="Q4800" s="85"/>
      <c r="R4800" s="85"/>
      <c r="S4800" s="85"/>
      <c r="T4800" s="87" t="s">
        <v>14</v>
      </c>
      <c r="U4800" s="85"/>
      <c r="V4800" s="85"/>
      <c r="W4800" s="88"/>
    </row>
    <row r="4801" spans="6:25" s="81" customFormat="1" ht="11.25" outlineLevel="5" x14ac:dyDescent="0.2">
      <c r="F4801" s="82"/>
      <c r="G4801" s="83"/>
      <c r="H4801" s="21" t="str">
        <f t="shared" si="130"/>
        <v/>
      </c>
      <c r="I4801" s="84" t="s">
        <v>141</v>
      </c>
      <c r="J4801" s="215"/>
      <c r="L4801" s="85"/>
      <c r="M4801" s="216">
        <v>6.86</v>
      </c>
      <c r="N4801" s="244"/>
      <c r="O4801" s="85"/>
      <c r="P4801" s="86"/>
      <c r="Q4801" s="85"/>
      <c r="R4801" s="85"/>
      <c r="S4801" s="85"/>
      <c r="T4801" s="87" t="s">
        <v>14</v>
      </c>
      <c r="U4801" s="85"/>
      <c r="V4801" s="85"/>
      <c r="W4801" s="88"/>
    </row>
    <row r="4802" spans="6:25" s="81" customFormat="1" ht="11.25" outlineLevel="5" x14ac:dyDescent="0.2">
      <c r="F4802" s="82"/>
      <c r="G4802" s="83"/>
      <c r="H4802" s="21" t="str">
        <f t="shared" si="130"/>
        <v/>
      </c>
      <c r="I4802" s="84" t="s">
        <v>1130</v>
      </c>
      <c r="J4802" s="215"/>
      <c r="L4802" s="85"/>
      <c r="M4802" s="216">
        <v>0</v>
      </c>
      <c r="N4802" s="244"/>
      <c r="O4802" s="85"/>
      <c r="P4802" s="86"/>
      <c r="Q4802" s="85"/>
      <c r="R4802" s="85"/>
      <c r="S4802" s="85"/>
      <c r="T4802" s="87" t="s">
        <v>14</v>
      </c>
      <c r="U4802" s="85"/>
      <c r="V4802" s="85"/>
      <c r="W4802" s="88"/>
    </row>
    <row r="4803" spans="6:25" s="81" customFormat="1" ht="11.25" outlineLevel="5" x14ac:dyDescent="0.2">
      <c r="F4803" s="82"/>
      <c r="G4803" s="83"/>
      <c r="H4803" s="21" t="str">
        <f t="shared" si="130"/>
        <v/>
      </c>
      <c r="I4803" s="84" t="s">
        <v>1309</v>
      </c>
      <c r="J4803" s="215"/>
      <c r="L4803" s="85"/>
      <c r="M4803" s="216">
        <v>50.305</v>
      </c>
      <c r="N4803" s="244"/>
      <c r="O4803" s="85"/>
      <c r="P4803" s="86"/>
      <c r="Q4803" s="85"/>
      <c r="R4803" s="85"/>
      <c r="S4803" s="85"/>
      <c r="T4803" s="87" t="s">
        <v>14</v>
      </c>
      <c r="U4803" s="85"/>
      <c r="V4803" s="85"/>
      <c r="W4803" s="88"/>
    </row>
    <row r="4804" spans="6:25" s="81" customFormat="1" ht="11.25" outlineLevel="5" x14ac:dyDescent="0.2">
      <c r="F4804" s="82"/>
      <c r="G4804" s="83"/>
      <c r="H4804" s="21" t="str">
        <f t="shared" si="130"/>
        <v/>
      </c>
      <c r="I4804" s="84" t="s">
        <v>2196</v>
      </c>
      <c r="J4804" s="215"/>
      <c r="L4804" s="85"/>
      <c r="M4804" s="216">
        <v>62.66</v>
      </c>
      <c r="N4804" s="244"/>
      <c r="O4804" s="85"/>
      <c r="P4804" s="86"/>
      <c r="Q4804" s="85"/>
      <c r="R4804" s="85"/>
      <c r="S4804" s="85"/>
      <c r="T4804" s="87" t="s">
        <v>14</v>
      </c>
      <c r="U4804" s="85"/>
      <c r="V4804" s="85"/>
      <c r="W4804" s="88"/>
    </row>
    <row r="4805" spans="6:25" s="81" customFormat="1" ht="11.25" outlineLevel="5" x14ac:dyDescent="0.2">
      <c r="F4805" s="82"/>
      <c r="G4805" s="83"/>
      <c r="H4805" s="21" t="str">
        <f t="shared" si="130"/>
        <v/>
      </c>
      <c r="I4805" s="84" t="s">
        <v>1174</v>
      </c>
      <c r="J4805" s="215"/>
      <c r="L4805" s="85"/>
      <c r="M4805" s="216">
        <v>8.1999999999999993</v>
      </c>
      <c r="N4805" s="244"/>
      <c r="O4805" s="85"/>
      <c r="P4805" s="86"/>
      <c r="Q4805" s="85"/>
      <c r="R4805" s="85"/>
      <c r="S4805" s="85"/>
      <c r="T4805" s="87" t="s">
        <v>14</v>
      </c>
      <c r="U4805" s="85"/>
      <c r="V4805" s="85"/>
      <c r="W4805" s="88"/>
    </row>
    <row r="4806" spans="6:25" s="81" customFormat="1" ht="11.25" outlineLevel="5" x14ac:dyDescent="0.2">
      <c r="F4806" s="82"/>
      <c r="G4806" s="83"/>
      <c r="H4806" s="21" t="str">
        <f t="shared" si="130"/>
        <v/>
      </c>
      <c r="I4806" s="84" t="s">
        <v>1131</v>
      </c>
      <c r="J4806" s="215"/>
      <c r="L4806" s="85"/>
      <c r="M4806" s="216">
        <v>0</v>
      </c>
      <c r="N4806" s="244"/>
      <c r="O4806" s="85"/>
      <c r="P4806" s="86"/>
      <c r="Q4806" s="85"/>
      <c r="R4806" s="85"/>
      <c r="S4806" s="85"/>
      <c r="T4806" s="87" t="s">
        <v>14</v>
      </c>
      <c r="U4806" s="85"/>
      <c r="V4806" s="85"/>
      <c r="W4806" s="88"/>
    </row>
    <row r="4807" spans="6:25" s="81" customFormat="1" ht="11.25" outlineLevel="5" x14ac:dyDescent="0.2">
      <c r="F4807" s="82"/>
      <c r="G4807" s="83"/>
      <c r="H4807" s="21" t="str">
        <f t="shared" si="130"/>
        <v/>
      </c>
      <c r="I4807" s="84" t="s">
        <v>155</v>
      </c>
      <c r="J4807" s="215"/>
      <c r="L4807" s="85"/>
      <c r="M4807" s="216">
        <v>17.02</v>
      </c>
      <c r="N4807" s="244"/>
      <c r="O4807" s="85"/>
      <c r="P4807" s="86"/>
      <c r="Q4807" s="85"/>
      <c r="R4807" s="85"/>
      <c r="S4807" s="85"/>
      <c r="T4807" s="87" t="s">
        <v>14</v>
      </c>
      <c r="U4807" s="85"/>
      <c r="V4807" s="85"/>
      <c r="W4807" s="88"/>
    </row>
    <row r="4808" spans="6:25" s="81" customFormat="1" ht="11.25" outlineLevel="5" x14ac:dyDescent="0.2">
      <c r="F4808" s="82"/>
      <c r="G4808" s="83"/>
      <c r="H4808" s="21" t="str">
        <f t="shared" si="130"/>
        <v/>
      </c>
      <c r="I4808" s="84" t="s">
        <v>156</v>
      </c>
      <c r="J4808" s="215"/>
      <c r="L4808" s="85"/>
      <c r="M4808" s="216">
        <v>18.52</v>
      </c>
      <c r="N4808" s="244"/>
      <c r="O4808" s="85"/>
      <c r="P4808" s="86"/>
      <c r="Q4808" s="85"/>
      <c r="R4808" s="85"/>
      <c r="S4808" s="85"/>
      <c r="T4808" s="87" t="s">
        <v>14</v>
      </c>
      <c r="U4808" s="85"/>
      <c r="V4808" s="85"/>
      <c r="W4808" s="88"/>
    </row>
    <row r="4809" spans="6:25" s="81" customFormat="1" ht="11.25" outlineLevel="5" x14ac:dyDescent="0.2">
      <c r="F4809" s="82"/>
      <c r="G4809" s="83"/>
      <c r="H4809" s="21" t="str">
        <f t="shared" si="130"/>
        <v/>
      </c>
      <c r="I4809" s="84" t="s">
        <v>959</v>
      </c>
      <c r="J4809" s="215"/>
      <c r="L4809" s="85"/>
      <c r="M4809" s="216">
        <v>33.799999999999997</v>
      </c>
      <c r="N4809" s="244"/>
      <c r="O4809" s="85"/>
      <c r="P4809" s="86"/>
      <c r="Q4809" s="85"/>
      <c r="R4809" s="85"/>
      <c r="S4809" s="85"/>
      <c r="T4809" s="87" t="s">
        <v>14</v>
      </c>
      <c r="U4809" s="85"/>
      <c r="V4809" s="85"/>
      <c r="W4809" s="88"/>
    </row>
    <row r="4810" spans="6:25" s="6" customFormat="1" ht="12.75" customHeight="1" outlineLevel="4" x14ac:dyDescent="0.2">
      <c r="F4810" s="7"/>
      <c r="G4810" s="8"/>
      <c r="H4810" s="8"/>
      <c r="I4810" s="217"/>
      <c r="J4810" s="218"/>
      <c r="K4810" s="219"/>
      <c r="L4810" s="220"/>
      <c r="M4810" s="219"/>
      <c r="N4810" s="242"/>
      <c r="O4810" s="11"/>
      <c r="P4810" s="12"/>
      <c r="Q4810" s="11"/>
      <c r="R4810" s="11"/>
      <c r="S4810" s="11"/>
      <c r="T4810" s="5" t="s">
        <v>14</v>
      </c>
      <c r="U4810" s="11"/>
      <c r="V4810" s="11"/>
      <c r="W4810" s="11"/>
    </row>
    <row r="4811" spans="6:25" s="60" customFormat="1" ht="16.5" customHeight="1" outlineLevel="3" x14ac:dyDescent="0.2">
      <c r="F4811" s="61"/>
      <c r="G4811" s="62"/>
      <c r="H4811" s="63"/>
      <c r="I4811" s="227" t="s">
        <v>3668</v>
      </c>
      <c r="J4811" s="62"/>
      <c r="K4811" s="64"/>
      <c r="L4811" s="65"/>
      <c r="M4811" s="64"/>
      <c r="N4811" s="239"/>
      <c r="O4811" s="65">
        <f>SUBTOTAL(9,O4812:O4822)</f>
        <v>0</v>
      </c>
      <c r="P4811" s="67"/>
      <c r="Q4811" s="68">
        <f>SUBTOTAL(9,Q4812:Q4822)</f>
        <v>1.113</v>
      </c>
      <c r="R4811" s="65"/>
      <c r="S4811" s="68">
        <f>SUBTOTAL(9,S4812:S4822)</f>
        <v>0</v>
      </c>
      <c r="T4811" s="69" t="s">
        <v>14</v>
      </c>
      <c r="U4811" s="66">
        <f>SUBTOTAL(9,U4812:U4822)</f>
        <v>0</v>
      </c>
      <c r="V4811" s="66">
        <f>SUBTOTAL(9,V4812:V4822)</f>
        <v>0</v>
      </c>
      <c r="W4811" s="70"/>
      <c r="Y4811" s="66">
        <f>SUBTOTAL(9,Y4812:Y4822)</f>
        <v>2</v>
      </c>
    </row>
    <row r="4812" spans="6:25" s="205" customFormat="1" ht="24" outlineLevel="4" x14ac:dyDescent="0.2">
      <c r="F4812" s="72">
        <v>559</v>
      </c>
      <c r="G4812" s="73" t="s">
        <v>34</v>
      </c>
      <c r="H4812" s="74" t="s">
        <v>807</v>
      </c>
      <c r="I4812" s="75" t="s">
        <v>3216</v>
      </c>
      <c r="J4812" s="73" t="s">
        <v>15</v>
      </c>
      <c r="K4812" s="76">
        <v>6</v>
      </c>
      <c r="L4812" s="77">
        <v>0</v>
      </c>
      <c r="M4812" s="206">
        <v>6</v>
      </c>
      <c r="N4812" s="232"/>
      <c r="O4812" s="77">
        <f>M4812*N4812</f>
        <v>0</v>
      </c>
      <c r="P4812" s="79">
        <v>0.1295</v>
      </c>
      <c r="Q4812" s="80">
        <f>M4812*P4812</f>
        <v>0.77700000000000002</v>
      </c>
      <c r="R4812" s="79"/>
      <c r="S4812" s="80">
        <f>M4812*R4812</f>
        <v>0</v>
      </c>
      <c r="T4812" s="78">
        <v>15</v>
      </c>
      <c r="U4812" s="78">
        <f>O4812*(T4812/100)</f>
        <v>0</v>
      </c>
      <c r="V4812" s="78">
        <f>O4812+U4812</f>
        <v>0</v>
      </c>
      <c r="W4812" s="75"/>
      <c r="X4812" s="96" t="s">
        <v>1162</v>
      </c>
      <c r="Y4812" s="96">
        <v>1</v>
      </c>
    </row>
    <row r="4813" spans="6:25" s="71" customFormat="1" ht="56.25" outlineLevel="4" x14ac:dyDescent="0.2">
      <c r="F4813" s="207"/>
      <c r="G4813" s="208"/>
      <c r="H4813" s="19" t="s">
        <v>1053</v>
      </c>
      <c r="I4813" s="228" t="s">
        <v>3637</v>
      </c>
      <c r="J4813" s="221"/>
      <c r="K4813" s="221"/>
      <c r="L4813" s="221"/>
      <c r="M4813" s="221"/>
      <c r="N4813" s="245"/>
      <c r="O4813" s="231"/>
      <c r="P4813" s="209"/>
      <c r="Q4813" s="210"/>
      <c r="R4813" s="209"/>
      <c r="S4813" s="210"/>
      <c r="T4813" s="211"/>
      <c r="U4813" s="211"/>
      <c r="V4813" s="211"/>
      <c r="W4813" s="212"/>
      <c r="X4813" s="212"/>
      <c r="Y4813" s="212"/>
    </row>
    <row r="4814" spans="6:25" s="71" customFormat="1" ht="6" customHeight="1" outlineLevel="4" x14ac:dyDescent="0.2">
      <c r="F4814" s="207"/>
      <c r="G4814" s="208"/>
      <c r="H4814" s="20"/>
      <c r="I4814" s="212"/>
      <c r="J4814" s="208"/>
      <c r="K4814" s="213"/>
      <c r="L4814" s="214"/>
      <c r="M4814" s="213"/>
      <c r="N4814" s="241"/>
      <c r="O4814" s="214"/>
      <c r="P4814" s="209"/>
      <c r="Q4814" s="210"/>
      <c r="R4814" s="209"/>
      <c r="S4814" s="210"/>
      <c r="T4814" s="211"/>
      <c r="U4814" s="211"/>
      <c r="V4814" s="211"/>
      <c r="W4814" s="212"/>
      <c r="X4814" s="212"/>
      <c r="Y4814" s="212"/>
    </row>
    <row r="4815" spans="6:25" s="81" customFormat="1" ht="11.25" outlineLevel="5" x14ac:dyDescent="0.2">
      <c r="F4815" s="82"/>
      <c r="G4815" s="83"/>
      <c r="H4815" s="21" t="str">
        <f>IF(AND(H4814&lt;&gt;"Výkaz výměr:",I4814=""),"Výkaz výměr:","")</f>
        <v>Výkaz výměr:</v>
      </c>
      <c r="I4815" s="84" t="s">
        <v>1257</v>
      </c>
      <c r="J4815" s="215"/>
      <c r="L4815" s="85"/>
      <c r="M4815" s="216">
        <v>0</v>
      </c>
      <c r="N4815" s="244"/>
      <c r="O4815" s="85"/>
      <c r="P4815" s="86"/>
      <c r="Q4815" s="85"/>
      <c r="R4815" s="85"/>
      <c r="S4815" s="85"/>
      <c r="T4815" s="87" t="s">
        <v>14</v>
      </c>
      <c r="U4815" s="85"/>
      <c r="V4815" s="85"/>
      <c r="W4815" s="88"/>
    </row>
    <row r="4816" spans="6:25" s="81" customFormat="1" ht="11.25" outlineLevel="5" x14ac:dyDescent="0.2">
      <c r="F4816" s="82"/>
      <c r="G4816" s="83"/>
      <c r="H4816" s="21" t="str">
        <f>IF(AND(H4815&lt;&gt;"Výkaz výměr:",I4815=""),"Výkaz výměr:","")</f>
        <v/>
      </c>
      <c r="I4816" s="84" t="s">
        <v>297</v>
      </c>
      <c r="J4816" s="215"/>
      <c r="L4816" s="85"/>
      <c r="M4816" s="216">
        <v>6</v>
      </c>
      <c r="N4816" s="244"/>
      <c r="O4816" s="85"/>
      <c r="P4816" s="86"/>
      <c r="Q4816" s="85"/>
      <c r="R4816" s="85"/>
      <c r="S4816" s="85"/>
      <c r="T4816" s="87" t="s">
        <v>14</v>
      </c>
      <c r="U4816" s="85"/>
      <c r="V4816" s="85"/>
      <c r="W4816" s="88"/>
    </row>
    <row r="4817" spans="6:25" s="205" customFormat="1" ht="12" outlineLevel="4" x14ac:dyDescent="0.2">
      <c r="F4817" s="72">
        <v>560</v>
      </c>
      <c r="G4817" s="73" t="s">
        <v>13</v>
      </c>
      <c r="H4817" s="74" t="s">
        <v>393</v>
      </c>
      <c r="I4817" s="75" t="s">
        <v>2055</v>
      </c>
      <c r="J4817" s="73" t="s">
        <v>15</v>
      </c>
      <c r="K4817" s="76">
        <v>6</v>
      </c>
      <c r="L4817" s="77">
        <v>0</v>
      </c>
      <c r="M4817" s="206">
        <v>6</v>
      </c>
      <c r="N4817" s="232"/>
      <c r="O4817" s="77">
        <f>M4817*N4817</f>
        <v>0</v>
      </c>
      <c r="P4817" s="79">
        <v>5.6000000000000001E-2</v>
      </c>
      <c r="Q4817" s="80">
        <f>M4817*P4817</f>
        <v>0.33600000000000002</v>
      </c>
      <c r="R4817" s="79"/>
      <c r="S4817" s="80">
        <f>M4817*R4817</f>
        <v>0</v>
      </c>
      <c r="T4817" s="78">
        <v>15</v>
      </c>
      <c r="U4817" s="78">
        <f>O4817*(T4817/100)</f>
        <v>0</v>
      </c>
      <c r="V4817" s="78">
        <f>O4817+U4817</f>
        <v>0</v>
      </c>
      <c r="W4817" s="75"/>
      <c r="X4817" s="96" t="s">
        <v>1162</v>
      </c>
      <c r="Y4817" s="96">
        <v>1</v>
      </c>
    </row>
    <row r="4818" spans="6:25" s="71" customFormat="1" ht="12" outlineLevel="4" x14ac:dyDescent="0.2">
      <c r="F4818" s="207"/>
      <c r="G4818" s="208"/>
      <c r="H4818" s="19" t="s">
        <v>1053</v>
      </c>
      <c r="I4818" s="228"/>
      <c r="J4818" s="221"/>
      <c r="K4818" s="221"/>
      <c r="L4818" s="221"/>
      <c r="M4818" s="221"/>
      <c r="N4818" s="245"/>
      <c r="O4818" s="231"/>
      <c r="P4818" s="209"/>
      <c r="Q4818" s="210"/>
      <c r="R4818" s="209"/>
      <c r="S4818" s="210"/>
      <c r="T4818" s="211"/>
      <c r="U4818" s="211"/>
      <c r="V4818" s="211"/>
      <c r="W4818" s="212"/>
      <c r="X4818" s="212"/>
      <c r="Y4818" s="212"/>
    </row>
    <row r="4819" spans="6:25" s="71" customFormat="1" ht="6" customHeight="1" outlineLevel="4" x14ac:dyDescent="0.2">
      <c r="F4819" s="207"/>
      <c r="G4819" s="208"/>
      <c r="H4819" s="20"/>
      <c r="I4819" s="212"/>
      <c r="J4819" s="208"/>
      <c r="K4819" s="213"/>
      <c r="L4819" s="214"/>
      <c r="M4819" s="213"/>
      <c r="N4819" s="241"/>
      <c r="O4819" s="214"/>
      <c r="P4819" s="209"/>
      <c r="Q4819" s="210"/>
      <c r="R4819" s="209"/>
      <c r="S4819" s="210"/>
      <c r="T4819" s="211"/>
      <c r="U4819" s="211"/>
      <c r="V4819" s="211"/>
      <c r="W4819" s="212"/>
      <c r="X4819" s="212"/>
      <c r="Y4819" s="212"/>
    </row>
    <row r="4820" spans="6:25" s="81" customFormat="1" ht="22.5" outlineLevel="5" x14ac:dyDescent="0.2">
      <c r="F4820" s="82"/>
      <c r="G4820" s="83"/>
      <c r="H4820" s="21" t="str">
        <f>IF(AND(H4819&lt;&gt;"Výkaz výměr:",I4819=""),"Výkaz výměr:","")</f>
        <v>Výkaz výměr:</v>
      </c>
      <c r="I4820" s="84" t="s">
        <v>3378</v>
      </c>
      <c r="J4820" s="215"/>
      <c r="L4820" s="85"/>
      <c r="M4820" s="216">
        <v>0</v>
      </c>
      <c r="N4820" s="244"/>
      <c r="O4820" s="85"/>
      <c r="P4820" s="86"/>
      <c r="Q4820" s="85"/>
      <c r="R4820" s="85"/>
      <c r="S4820" s="85"/>
      <c r="T4820" s="87" t="s">
        <v>14</v>
      </c>
      <c r="U4820" s="85"/>
      <c r="V4820" s="85"/>
      <c r="W4820" s="88"/>
    </row>
    <row r="4821" spans="6:25" s="81" customFormat="1" ht="11.25" outlineLevel="5" x14ac:dyDescent="0.2">
      <c r="F4821" s="82"/>
      <c r="G4821" s="83"/>
      <c r="H4821" s="21" t="str">
        <f>IF(AND(H4820&lt;&gt;"Výkaz výměr:",I4820=""),"Výkaz výměr:","")</f>
        <v/>
      </c>
      <c r="I4821" s="84" t="s">
        <v>64</v>
      </c>
      <c r="J4821" s="215"/>
      <c r="L4821" s="85"/>
      <c r="M4821" s="216">
        <v>6</v>
      </c>
      <c r="N4821" s="244"/>
      <c r="O4821" s="85"/>
      <c r="P4821" s="86"/>
      <c r="Q4821" s="85"/>
      <c r="R4821" s="85"/>
      <c r="S4821" s="85"/>
      <c r="T4821" s="87" t="s">
        <v>14</v>
      </c>
      <c r="U4821" s="85"/>
      <c r="V4821" s="85"/>
      <c r="W4821" s="88"/>
    </row>
    <row r="4822" spans="6:25" s="6" customFormat="1" ht="12.75" customHeight="1" outlineLevel="4" x14ac:dyDescent="0.2">
      <c r="F4822" s="7"/>
      <c r="G4822" s="8"/>
      <c r="H4822" s="8"/>
      <c r="I4822" s="217"/>
      <c r="J4822" s="218"/>
      <c r="K4822" s="219"/>
      <c r="L4822" s="220"/>
      <c r="M4822" s="219"/>
      <c r="N4822" s="242"/>
      <c r="O4822" s="11"/>
      <c r="P4822" s="12"/>
      <c r="Q4822" s="11"/>
      <c r="R4822" s="11"/>
      <c r="S4822" s="11"/>
      <c r="T4822" s="5" t="s">
        <v>14</v>
      </c>
      <c r="U4822" s="11"/>
      <c r="V4822" s="11"/>
      <c r="W4822" s="11"/>
    </row>
    <row r="4823" spans="6:25" s="60" customFormat="1" ht="16.5" customHeight="1" outlineLevel="3" x14ac:dyDescent="0.2">
      <c r="F4823" s="61"/>
      <c r="G4823" s="62"/>
      <c r="H4823" s="63"/>
      <c r="I4823" s="227" t="s">
        <v>3678</v>
      </c>
      <c r="J4823" s="62"/>
      <c r="K4823" s="64"/>
      <c r="L4823" s="65"/>
      <c r="M4823" s="64"/>
      <c r="N4823" s="239"/>
      <c r="O4823" s="65">
        <f>SUBTOTAL(9,O4824:O4841)</f>
        <v>0</v>
      </c>
      <c r="P4823" s="67"/>
      <c r="Q4823" s="68">
        <f>SUBTOTAL(9,Q4824:Q4841)</f>
        <v>0.42410995200000007</v>
      </c>
      <c r="R4823" s="65"/>
      <c r="S4823" s="68">
        <f>SUBTOTAL(9,S4824:S4841)</f>
        <v>0.23633280000000004</v>
      </c>
      <c r="T4823" s="69" t="s">
        <v>14</v>
      </c>
      <c r="U4823" s="66">
        <f>SUBTOTAL(9,U4824:U4841)</f>
        <v>0</v>
      </c>
      <c r="V4823" s="66">
        <f>SUBTOTAL(9,V4824:V4841)</f>
        <v>0</v>
      </c>
      <c r="W4823" s="70"/>
      <c r="Y4823" s="66">
        <f>SUBTOTAL(9,Y4824:Y4841)</f>
        <v>2</v>
      </c>
    </row>
    <row r="4824" spans="6:25" s="205" customFormat="1" ht="48" outlineLevel="4" x14ac:dyDescent="0.2">
      <c r="F4824" s="72">
        <v>561</v>
      </c>
      <c r="G4824" s="73" t="s">
        <v>12</v>
      </c>
      <c r="H4824" s="74" t="s">
        <v>993</v>
      </c>
      <c r="I4824" s="75" t="s">
        <v>3626</v>
      </c>
      <c r="J4824" s="73" t="s">
        <v>38</v>
      </c>
      <c r="K4824" s="76">
        <v>35.808</v>
      </c>
      <c r="L4824" s="77">
        <v>0</v>
      </c>
      <c r="M4824" s="206">
        <v>35.808</v>
      </c>
      <c r="N4824" s="232"/>
      <c r="O4824" s="77">
        <f>M4824*N4824</f>
        <v>0</v>
      </c>
      <c r="P4824" s="79">
        <v>8.2840000000000014E-3</v>
      </c>
      <c r="Q4824" s="80">
        <f>M4824*P4824</f>
        <v>0.29663347200000006</v>
      </c>
      <c r="R4824" s="79">
        <v>6.6000000000000008E-3</v>
      </c>
      <c r="S4824" s="80">
        <f>M4824*R4824</f>
        <v>0.23633280000000004</v>
      </c>
      <c r="T4824" s="78">
        <v>15</v>
      </c>
      <c r="U4824" s="78">
        <f>O4824*(T4824/100)</f>
        <v>0</v>
      </c>
      <c r="V4824" s="78">
        <f>O4824+U4824</f>
        <v>0</v>
      </c>
      <c r="W4824" s="75"/>
      <c r="X4824" s="96" t="s">
        <v>1090</v>
      </c>
      <c r="Y4824" s="96">
        <v>1</v>
      </c>
    </row>
    <row r="4825" spans="6:25" s="71" customFormat="1" ht="67.5" outlineLevel="4" x14ac:dyDescent="0.2">
      <c r="F4825" s="207"/>
      <c r="G4825" s="208"/>
      <c r="H4825" s="19" t="s">
        <v>1053</v>
      </c>
      <c r="I4825" s="228" t="s">
        <v>3628</v>
      </c>
      <c r="J4825" s="221"/>
      <c r="K4825" s="221"/>
      <c r="L4825" s="221"/>
      <c r="M4825" s="221"/>
      <c r="N4825" s="245"/>
      <c r="O4825" s="231"/>
      <c r="P4825" s="209"/>
      <c r="Q4825" s="210"/>
      <c r="R4825" s="209"/>
      <c r="S4825" s="210"/>
      <c r="T4825" s="211"/>
      <c r="U4825" s="211"/>
      <c r="V4825" s="211"/>
      <c r="W4825" s="212"/>
      <c r="X4825" s="212"/>
      <c r="Y4825" s="212"/>
    </row>
    <row r="4826" spans="6:25" s="71" customFormat="1" ht="6" customHeight="1" outlineLevel="4" x14ac:dyDescent="0.2">
      <c r="F4826" s="207"/>
      <c r="G4826" s="208"/>
      <c r="H4826" s="20"/>
      <c r="I4826" s="212"/>
      <c r="J4826" s="208"/>
      <c r="K4826" s="213"/>
      <c r="L4826" s="214"/>
      <c r="M4826" s="213"/>
      <c r="N4826" s="241"/>
      <c r="O4826" s="214"/>
      <c r="P4826" s="209"/>
      <c r="Q4826" s="210"/>
      <c r="R4826" s="209"/>
      <c r="S4826" s="210"/>
      <c r="T4826" s="211"/>
      <c r="U4826" s="211"/>
      <c r="V4826" s="211"/>
      <c r="W4826" s="212"/>
      <c r="X4826" s="212"/>
      <c r="Y4826" s="212"/>
    </row>
    <row r="4827" spans="6:25" s="81" customFormat="1" ht="11.25" outlineLevel="5" x14ac:dyDescent="0.2">
      <c r="F4827" s="82"/>
      <c r="G4827" s="83"/>
      <c r="H4827" s="21" t="str">
        <f t="shared" ref="H4827:H4835" si="131">IF(AND(H4826&lt;&gt;"Výkaz výměr:",I4826=""),"Výkaz výměr:","")</f>
        <v>Výkaz výměr:</v>
      </c>
      <c r="I4827" s="84" t="s">
        <v>2291</v>
      </c>
      <c r="J4827" s="215"/>
      <c r="L4827" s="85"/>
      <c r="M4827" s="216">
        <v>0</v>
      </c>
      <c r="N4827" s="244"/>
      <c r="O4827" s="85"/>
      <c r="P4827" s="86"/>
      <c r="Q4827" s="85"/>
      <c r="R4827" s="85"/>
      <c r="S4827" s="85"/>
      <c r="T4827" s="87" t="s">
        <v>14</v>
      </c>
      <c r="U4827" s="85"/>
      <c r="V4827" s="85"/>
      <c r="W4827" s="88"/>
    </row>
    <row r="4828" spans="6:25" s="81" customFormat="1" ht="11.25" outlineLevel="5" x14ac:dyDescent="0.2">
      <c r="F4828" s="82"/>
      <c r="G4828" s="83"/>
      <c r="H4828" s="21" t="str">
        <f t="shared" si="131"/>
        <v/>
      </c>
      <c r="I4828" s="84" t="s">
        <v>1499</v>
      </c>
      <c r="J4828" s="215"/>
      <c r="L4828" s="85"/>
      <c r="M4828" s="216">
        <v>0</v>
      </c>
      <c r="N4828" s="244"/>
      <c r="O4828" s="85"/>
      <c r="P4828" s="86"/>
      <c r="Q4828" s="85"/>
      <c r="R4828" s="85"/>
      <c r="S4828" s="85"/>
      <c r="T4828" s="87" t="s">
        <v>14</v>
      </c>
      <c r="U4828" s="85"/>
      <c r="V4828" s="85"/>
      <c r="W4828" s="88"/>
    </row>
    <row r="4829" spans="6:25" s="81" customFormat="1" ht="11.25" outlineLevel="5" x14ac:dyDescent="0.2">
      <c r="F4829" s="82"/>
      <c r="G4829" s="83"/>
      <c r="H4829" s="21" t="str">
        <f t="shared" si="131"/>
        <v/>
      </c>
      <c r="I4829" s="84" t="s">
        <v>2310</v>
      </c>
      <c r="J4829" s="215"/>
      <c r="L4829" s="85"/>
      <c r="M4829" s="216">
        <v>10.935</v>
      </c>
      <c r="N4829" s="244"/>
      <c r="O4829" s="85"/>
      <c r="P4829" s="86"/>
      <c r="Q4829" s="85"/>
      <c r="R4829" s="85"/>
      <c r="S4829" s="85"/>
      <c r="T4829" s="87" t="s">
        <v>14</v>
      </c>
      <c r="U4829" s="85"/>
      <c r="V4829" s="85"/>
      <c r="W4829" s="88"/>
    </row>
    <row r="4830" spans="6:25" s="81" customFormat="1" ht="11.25" outlineLevel="5" x14ac:dyDescent="0.2">
      <c r="F4830" s="82"/>
      <c r="G4830" s="83"/>
      <c r="H4830" s="21" t="str">
        <f t="shared" si="131"/>
        <v/>
      </c>
      <c r="I4830" s="84" t="s">
        <v>1950</v>
      </c>
      <c r="J4830" s="215"/>
      <c r="L4830" s="85"/>
      <c r="M4830" s="216">
        <v>3.3749999999999996</v>
      </c>
      <c r="N4830" s="244"/>
      <c r="O4830" s="85"/>
      <c r="P4830" s="86"/>
      <c r="Q4830" s="85"/>
      <c r="R4830" s="85"/>
      <c r="S4830" s="85"/>
      <c r="T4830" s="87" t="s">
        <v>14</v>
      </c>
      <c r="U4830" s="85"/>
      <c r="V4830" s="85"/>
      <c r="W4830" s="88"/>
    </row>
    <row r="4831" spans="6:25" s="81" customFormat="1" ht="11.25" outlineLevel="5" x14ac:dyDescent="0.2">
      <c r="F4831" s="82"/>
      <c r="G4831" s="83"/>
      <c r="H4831" s="21" t="str">
        <f t="shared" si="131"/>
        <v/>
      </c>
      <c r="I4831" s="84" t="s">
        <v>1384</v>
      </c>
      <c r="J4831" s="215"/>
      <c r="L4831" s="85"/>
      <c r="M4831" s="216">
        <v>0</v>
      </c>
      <c r="N4831" s="244"/>
      <c r="O4831" s="85"/>
      <c r="P4831" s="86"/>
      <c r="Q4831" s="85"/>
      <c r="R4831" s="85"/>
      <c r="S4831" s="85"/>
      <c r="T4831" s="87" t="s">
        <v>14</v>
      </c>
      <c r="U4831" s="85"/>
      <c r="V4831" s="85"/>
      <c r="W4831" s="88"/>
    </row>
    <row r="4832" spans="6:25" s="81" customFormat="1" ht="11.25" outlineLevel="5" x14ac:dyDescent="0.2">
      <c r="F4832" s="82"/>
      <c r="G4832" s="83"/>
      <c r="H4832" s="21" t="str">
        <f t="shared" si="131"/>
        <v/>
      </c>
      <c r="I4832" s="84" t="s">
        <v>2204</v>
      </c>
      <c r="J4832" s="215"/>
      <c r="L4832" s="85"/>
      <c r="M4832" s="216">
        <v>0</v>
      </c>
      <c r="N4832" s="244"/>
      <c r="O4832" s="85"/>
      <c r="P4832" s="86"/>
      <c r="Q4832" s="85"/>
      <c r="R4832" s="85"/>
      <c r="S4832" s="85"/>
      <c r="T4832" s="87" t="s">
        <v>14</v>
      </c>
      <c r="U4832" s="85"/>
      <c r="V4832" s="85"/>
      <c r="W4832" s="88"/>
    </row>
    <row r="4833" spans="6:25" s="81" customFormat="1" ht="11.25" outlineLevel="5" x14ac:dyDescent="0.2">
      <c r="F4833" s="82"/>
      <c r="G4833" s="83"/>
      <c r="H4833" s="21" t="str">
        <f t="shared" si="131"/>
        <v/>
      </c>
      <c r="I4833" s="84" t="s">
        <v>1291</v>
      </c>
      <c r="J4833" s="215"/>
      <c r="L4833" s="85"/>
      <c r="M4833" s="216">
        <v>12.597</v>
      </c>
      <c r="N4833" s="244"/>
      <c r="O4833" s="85"/>
      <c r="P4833" s="86"/>
      <c r="Q4833" s="85"/>
      <c r="R4833" s="85"/>
      <c r="S4833" s="85"/>
      <c r="T4833" s="87" t="s">
        <v>14</v>
      </c>
      <c r="U4833" s="85"/>
      <c r="V4833" s="85"/>
      <c r="W4833" s="88"/>
    </row>
    <row r="4834" spans="6:25" s="81" customFormat="1" ht="11.25" outlineLevel="5" x14ac:dyDescent="0.2">
      <c r="F4834" s="82"/>
      <c r="G4834" s="83"/>
      <c r="H4834" s="21" t="str">
        <f t="shared" si="131"/>
        <v/>
      </c>
      <c r="I4834" s="84" t="s">
        <v>1300</v>
      </c>
      <c r="J4834" s="215"/>
      <c r="L4834" s="85"/>
      <c r="M4834" s="216">
        <v>8.9009999999999998</v>
      </c>
      <c r="N4834" s="244"/>
      <c r="O4834" s="85"/>
      <c r="P4834" s="86"/>
      <c r="Q4834" s="85"/>
      <c r="R4834" s="85"/>
      <c r="S4834" s="85"/>
      <c r="T4834" s="87" t="s">
        <v>14</v>
      </c>
      <c r="U4834" s="85"/>
      <c r="V4834" s="85"/>
      <c r="W4834" s="88"/>
    </row>
    <row r="4835" spans="6:25" s="81" customFormat="1" ht="11.25" outlineLevel="5" x14ac:dyDescent="0.2">
      <c r="F4835" s="82"/>
      <c r="G4835" s="83"/>
      <c r="H4835" s="21" t="str">
        <f t="shared" si="131"/>
        <v/>
      </c>
      <c r="I4835" s="84"/>
      <c r="J4835" s="215"/>
      <c r="L4835" s="85"/>
      <c r="M4835" s="216">
        <v>0</v>
      </c>
      <c r="N4835" s="244"/>
      <c r="O4835" s="85"/>
      <c r="P4835" s="86"/>
      <c r="Q4835" s="85"/>
      <c r="R4835" s="85"/>
      <c r="S4835" s="85"/>
      <c r="T4835" s="87" t="s">
        <v>14</v>
      </c>
      <c r="U4835" s="85"/>
      <c r="V4835" s="85"/>
      <c r="W4835" s="88"/>
    </row>
    <row r="4836" spans="6:25" s="205" customFormat="1" ht="12" outlineLevel="4" x14ac:dyDescent="0.2">
      <c r="F4836" s="72">
        <v>562</v>
      </c>
      <c r="G4836" s="73" t="s">
        <v>34</v>
      </c>
      <c r="H4836" s="74" t="s">
        <v>857</v>
      </c>
      <c r="I4836" s="75" t="s">
        <v>2634</v>
      </c>
      <c r="J4836" s="73" t="s">
        <v>38</v>
      </c>
      <c r="K4836" s="76">
        <v>35.808</v>
      </c>
      <c r="L4836" s="77">
        <v>0</v>
      </c>
      <c r="M4836" s="206">
        <v>35.808</v>
      </c>
      <c r="N4836" s="232"/>
      <c r="O4836" s="77">
        <f>M4836*N4836</f>
        <v>0</v>
      </c>
      <c r="P4836" s="79">
        <v>3.5599999999999998E-3</v>
      </c>
      <c r="Q4836" s="80">
        <f>M4836*P4836</f>
        <v>0.12747648</v>
      </c>
      <c r="R4836" s="79"/>
      <c r="S4836" s="80">
        <f>M4836*R4836</f>
        <v>0</v>
      </c>
      <c r="T4836" s="78">
        <v>15</v>
      </c>
      <c r="U4836" s="78">
        <f>O4836*(T4836/100)</f>
        <v>0</v>
      </c>
      <c r="V4836" s="78">
        <f>O4836+U4836</f>
        <v>0</v>
      </c>
      <c r="W4836" s="75"/>
      <c r="X4836" s="96" t="s">
        <v>1162</v>
      </c>
      <c r="Y4836" s="96">
        <v>1</v>
      </c>
    </row>
    <row r="4837" spans="6:25" s="71" customFormat="1" ht="33.75" outlineLevel="4" x14ac:dyDescent="0.2">
      <c r="F4837" s="207"/>
      <c r="G4837" s="208"/>
      <c r="H4837" s="19" t="s">
        <v>1053</v>
      </c>
      <c r="I4837" s="228" t="s">
        <v>3032</v>
      </c>
      <c r="J4837" s="221"/>
      <c r="K4837" s="221"/>
      <c r="L4837" s="221"/>
      <c r="M4837" s="221"/>
      <c r="N4837" s="245"/>
      <c r="O4837" s="231"/>
      <c r="P4837" s="209"/>
      <c r="Q4837" s="210"/>
      <c r="R4837" s="209"/>
      <c r="S4837" s="210"/>
      <c r="T4837" s="211"/>
      <c r="U4837" s="211"/>
      <c r="V4837" s="211"/>
      <c r="W4837" s="212"/>
      <c r="X4837" s="212"/>
      <c r="Y4837" s="212"/>
    </row>
    <row r="4838" spans="6:25" s="71" customFormat="1" ht="6" customHeight="1" outlineLevel="4" x14ac:dyDescent="0.2">
      <c r="F4838" s="207"/>
      <c r="G4838" s="208"/>
      <c r="H4838" s="20"/>
      <c r="I4838" s="212"/>
      <c r="J4838" s="208"/>
      <c r="K4838" s="213"/>
      <c r="L4838" s="214"/>
      <c r="M4838" s="213"/>
      <c r="N4838" s="241"/>
      <c r="O4838" s="214"/>
      <c r="P4838" s="209"/>
      <c r="Q4838" s="210"/>
      <c r="R4838" s="209"/>
      <c r="S4838" s="210"/>
      <c r="T4838" s="211"/>
      <c r="U4838" s="211"/>
      <c r="V4838" s="211"/>
      <c r="W4838" s="212"/>
      <c r="X4838" s="212"/>
      <c r="Y4838" s="212"/>
    </row>
    <row r="4839" spans="6:25" s="81" customFormat="1" ht="11.25" outlineLevel="5" x14ac:dyDescent="0.2">
      <c r="F4839" s="82"/>
      <c r="G4839" s="83"/>
      <c r="H4839" s="21" t="str">
        <f>IF(AND(H4838&lt;&gt;"Výkaz výměr:",I4838=""),"Výkaz výměr:","")</f>
        <v>Výkaz výměr:</v>
      </c>
      <c r="I4839" s="84" t="s">
        <v>2904</v>
      </c>
      <c r="J4839" s="215"/>
      <c r="L4839" s="85"/>
      <c r="M4839" s="216">
        <v>0</v>
      </c>
      <c r="N4839" s="244"/>
      <c r="O4839" s="85"/>
      <c r="P4839" s="86"/>
      <c r="Q4839" s="85"/>
      <c r="R4839" s="85"/>
      <c r="S4839" s="85"/>
      <c r="T4839" s="87" t="s">
        <v>14</v>
      </c>
      <c r="U4839" s="85"/>
      <c r="V4839" s="85"/>
      <c r="W4839" s="88"/>
    </row>
    <row r="4840" spans="6:25" s="81" customFormat="1" ht="11.25" outlineLevel="5" x14ac:dyDescent="0.2">
      <c r="F4840" s="82"/>
      <c r="G4840" s="83"/>
      <c r="H4840" s="21" t="str">
        <f>IF(AND(H4839&lt;&gt;"Výkaz výměr:",I4839=""),"Výkaz výměr:","")</f>
        <v/>
      </c>
      <c r="I4840" s="84" t="s">
        <v>244</v>
      </c>
      <c r="J4840" s="215"/>
      <c r="L4840" s="85"/>
      <c r="M4840" s="216">
        <v>35.808</v>
      </c>
      <c r="N4840" s="244"/>
      <c r="O4840" s="85"/>
      <c r="P4840" s="86"/>
      <c r="Q4840" s="85"/>
      <c r="R4840" s="85"/>
      <c r="S4840" s="85"/>
      <c r="T4840" s="87" t="s">
        <v>14</v>
      </c>
      <c r="U4840" s="85"/>
      <c r="V4840" s="85"/>
      <c r="W4840" s="88"/>
    </row>
    <row r="4841" spans="6:25" s="6" customFormat="1" ht="12.75" customHeight="1" outlineLevel="4" x14ac:dyDescent="0.2">
      <c r="F4841" s="7"/>
      <c r="G4841" s="8"/>
      <c r="H4841" s="8"/>
      <c r="I4841" s="217"/>
      <c r="J4841" s="218"/>
      <c r="K4841" s="219"/>
      <c r="L4841" s="220"/>
      <c r="M4841" s="219"/>
      <c r="N4841" s="242"/>
      <c r="O4841" s="11"/>
      <c r="P4841" s="12"/>
      <c r="Q4841" s="11"/>
      <c r="R4841" s="11"/>
      <c r="S4841" s="11"/>
      <c r="T4841" s="5" t="s">
        <v>14</v>
      </c>
      <c r="U4841" s="11"/>
      <c r="V4841" s="11"/>
      <c r="W4841" s="11"/>
    </row>
    <row r="4842" spans="6:25" s="60" customFormat="1" ht="16.5" customHeight="1" outlineLevel="3" x14ac:dyDescent="0.2">
      <c r="F4842" s="61"/>
      <c r="G4842" s="62"/>
      <c r="H4842" s="63"/>
      <c r="I4842" s="227" t="s">
        <v>3670</v>
      </c>
      <c r="J4842" s="62"/>
      <c r="K4842" s="64"/>
      <c r="L4842" s="65"/>
      <c r="M4842" s="64"/>
      <c r="N4842" s="239"/>
      <c r="O4842" s="65">
        <f>SUBTOTAL(9,O4843:O4855)</f>
        <v>0</v>
      </c>
      <c r="P4842" s="67"/>
      <c r="Q4842" s="68">
        <f>SUBTOTAL(9,Q4843:Q4855)</f>
        <v>0</v>
      </c>
      <c r="R4842" s="65"/>
      <c r="S4842" s="68">
        <f>SUBTOTAL(9,S4843:S4855)</f>
        <v>0</v>
      </c>
      <c r="T4842" s="69" t="s">
        <v>14</v>
      </c>
      <c r="U4842" s="66">
        <f>SUBTOTAL(9,U4843:U4855)</f>
        <v>0</v>
      </c>
      <c r="V4842" s="66">
        <f>SUBTOTAL(9,V4843:V4855)</f>
        <v>0</v>
      </c>
      <c r="W4842" s="70"/>
      <c r="Y4842" s="66">
        <f>SUBTOTAL(9,Y4843:Y4855)</f>
        <v>4</v>
      </c>
    </row>
    <row r="4843" spans="6:25" s="205" customFormat="1" ht="24" outlineLevel="4" x14ac:dyDescent="0.2">
      <c r="F4843" s="72">
        <v>563</v>
      </c>
      <c r="G4843" s="73" t="s">
        <v>34</v>
      </c>
      <c r="H4843" s="74" t="s">
        <v>859</v>
      </c>
      <c r="I4843" s="75" t="s">
        <v>3228</v>
      </c>
      <c r="J4843" s="73" t="s">
        <v>16</v>
      </c>
      <c r="K4843" s="76">
        <v>0.25655193000000004</v>
      </c>
      <c r="L4843" s="77">
        <v>0</v>
      </c>
      <c r="M4843" s="206">
        <v>0.25655193000000004</v>
      </c>
      <c r="N4843" s="232"/>
      <c r="O4843" s="77">
        <f>M4843*N4843</f>
        <v>0</v>
      </c>
      <c r="P4843" s="79"/>
      <c r="Q4843" s="80">
        <f>M4843*P4843</f>
        <v>0</v>
      </c>
      <c r="R4843" s="79"/>
      <c r="S4843" s="80">
        <f>M4843*R4843</f>
        <v>0</v>
      </c>
      <c r="T4843" s="78">
        <v>15</v>
      </c>
      <c r="U4843" s="78">
        <f>O4843*(T4843/100)</f>
        <v>0</v>
      </c>
      <c r="V4843" s="78">
        <f>O4843+U4843</f>
        <v>0</v>
      </c>
      <c r="W4843" s="75" t="s">
        <v>1942</v>
      </c>
      <c r="X4843" s="96" t="s">
        <v>1162</v>
      </c>
      <c r="Y4843" s="96">
        <v>1</v>
      </c>
    </row>
    <row r="4844" spans="6:25" s="71" customFormat="1" ht="56.25" outlineLevel="4" x14ac:dyDescent="0.2">
      <c r="F4844" s="207"/>
      <c r="G4844" s="208"/>
      <c r="H4844" s="19" t="s">
        <v>1053</v>
      </c>
      <c r="I4844" s="228" t="s">
        <v>3523</v>
      </c>
      <c r="J4844" s="221"/>
      <c r="K4844" s="221"/>
      <c r="L4844" s="221"/>
      <c r="M4844" s="221"/>
      <c r="N4844" s="245"/>
      <c r="O4844" s="231"/>
      <c r="P4844" s="209"/>
      <c r="Q4844" s="210"/>
      <c r="R4844" s="209"/>
      <c r="S4844" s="210"/>
      <c r="T4844" s="211"/>
      <c r="U4844" s="211"/>
      <c r="V4844" s="211"/>
      <c r="W4844" s="212"/>
      <c r="X4844" s="212"/>
      <c r="Y4844" s="212"/>
    </row>
    <row r="4845" spans="6:25" s="71" customFormat="1" ht="6" customHeight="1" outlineLevel="4" x14ac:dyDescent="0.2">
      <c r="F4845" s="207"/>
      <c r="G4845" s="208"/>
      <c r="H4845" s="20"/>
      <c r="I4845" s="212"/>
      <c r="J4845" s="208"/>
      <c r="K4845" s="213"/>
      <c r="L4845" s="214"/>
      <c r="M4845" s="213"/>
      <c r="N4845" s="241"/>
      <c r="O4845" s="214"/>
      <c r="P4845" s="209"/>
      <c r="Q4845" s="210"/>
      <c r="R4845" s="209"/>
      <c r="S4845" s="210"/>
      <c r="T4845" s="211"/>
      <c r="U4845" s="211"/>
      <c r="V4845" s="211"/>
      <c r="W4845" s="212"/>
      <c r="X4845" s="212"/>
      <c r="Y4845" s="212"/>
    </row>
    <row r="4846" spans="6:25" s="205" customFormat="1" ht="24" outlineLevel="4" x14ac:dyDescent="0.2">
      <c r="F4846" s="72">
        <v>564</v>
      </c>
      <c r="G4846" s="73" t="s">
        <v>12</v>
      </c>
      <c r="H4846" s="74" t="s">
        <v>316</v>
      </c>
      <c r="I4846" s="75" t="s">
        <v>3421</v>
      </c>
      <c r="J4846" s="73" t="s">
        <v>16</v>
      </c>
      <c r="K4846" s="76">
        <v>454.57704643500006</v>
      </c>
      <c r="L4846" s="77"/>
      <c r="M4846" s="206">
        <v>454.57704643500006</v>
      </c>
      <c r="N4846" s="232"/>
      <c r="O4846" s="77">
        <f>M4846*N4846</f>
        <v>0</v>
      </c>
      <c r="P4846" s="79"/>
      <c r="Q4846" s="80">
        <f>M4846*P4846</f>
        <v>0</v>
      </c>
      <c r="R4846" s="79"/>
      <c r="S4846" s="80">
        <f>M4846*R4846</f>
        <v>0</v>
      </c>
      <c r="T4846" s="78">
        <v>15</v>
      </c>
      <c r="U4846" s="78">
        <f>O4846*(T4846/100)</f>
        <v>0</v>
      </c>
      <c r="V4846" s="78">
        <f>O4846+U4846</f>
        <v>0</v>
      </c>
      <c r="W4846" s="75" t="s">
        <v>1942</v>
      </c>
      <c r="X4846" s="96" t="s">
        <v>1090</v>
      </c>
      <c r="Y4846" s="96">
        <v>1</v>
      </c>
    </row>
    <row r="4847" spans="6:25" s="71" customFormat="1" ht="12" outlineLevel="4" x14ac:dyDescent="0.2">
      <c r="F4847" s="207"/>
      <c r="G4847" s="208"/>
      <c r="H4847" s="19" t="s">
        <v>1053</v>
      </c>
      <c r="I4847" s="228"/>
      <c r="J4847" s="221"/>
      <c r="K4847" s="221"/>
      <c r="L4847" s="221"/>
      <c r="M4847" s="221"/>
      <c r="N4847" s="245"/>
      <c r="O4847" s="231"/>
      <c r="P4847" s="209"/>
      <c r="Q4847" s="210"/>
      <c r="R4847" s="209"/>
      <c r="S4847" s="210"/>
      <c r="T4847" s="211"/>
      <c r="U4847" s="211"/>
      <c r="V4847" s="211"/>
      <c r="W4847" s="212"/>
      <c r="X4847" s="212"/>
      <c r="Y4847" s="212"/>
    </row>
    <row r="4848" spans="6:25" s="71" customFormat="1" ht="6" customHeight="1" outlineLevel="4" x14ac:dyDescent="0.2">
      <c r="F4848" s="207"/>
      <c r="G4848" s="208"/>
      <c r="H4848" s="20"/>
      <c r="I4848" s="212"/>
      <c r="J4848" s="208"/>
      <c r="K4848" s="213"/>
      <c r="L4848" s="214"/>
      <c r="M4848" s="213"/>
      <c r="N4848" s="241"/>
      <c r="O4848" s="214"/>
      <c r="P4848" s="209"/>
      <c r="Q4848" s="210"/>
      <c r="R4848" s="209"/>
      <c r="S4848" s="210"/>
      <c r="T4848" s="211"/>
      <c r="U4848" s="211"/>
      <c r="V4848" s="211"/>
      <c r="W4848" s="212"/>
      <c r="X4848" s="212"/>
      <c r="Y4848" s="212"/>
    </row>
    <row r="4849" spans="6:25" s="205" customFormat="1" ht="12" outlineLevel="4" x14ac:dyDescent="0.2">
      <c r="F4849" s="72">
        <v>565</v>
      </c>
      <c r="G4849" s="73" t="s">
        <v>34</v>
      </c>
      <c r="H4849" s="74" t="s">
        <v>863</v>
      </c>
      <c r="I4849" s="75" t="s">
        <v>2742</v>
      </c>
      <c r="J4849" s="73" t="s">
        <v>16</v>
      </c>
      <c r="K4849" s="76">
        <v>201.69782385199997</v>
      </c>
      <c r="L4849" s="77">
        <v>0</v>
      </c>
      <c r="M4849" s="206">
        <v>201.69782385199997</v>
      </c>
      <c r="N4849" s="232"/>
      <c r="O4849" s="77">
        <f>M4849*N4849</f>
        <v>0</v>
      </c>
      <c r="P4849" s="79"/>
      <c r="Q4849" s="80">
        <f>M4849*P4849</f>
        <v>0</v>
      </c>
      <c r="R4849" s="79"/>
      <c r="S4849" s="80">
        <f>M4849*R4849</f>
        <v>0</v>
      </c>
      <c r="T4849" s="78">
        <v>15</v>
      </c>
      <c r="U4849" s="78">
        <f>O4849*(T4849/100)</f>
        <v>0</v>
      </c>
      <c r="V4849" s="78">
        <f>O4849+U4849</f>
        <v>0</v>
      </c>
      <c r="W4849" s="75" t="s">
        <v>1942</v>
      </c>
      <c r="X4849" s="96" t="s">
        <v>1162</v>
      </c>
      <c r="Y4849" s="96">
        <v>1</v>
      </c>
    </row>
    <row r="4850" spans="6:25" s="71" customFormat="1" ht="56.25" outlineLevel="4" x14ac:dyDescent="0.2">
      <c r="F4850" s="207"/>
      <c r="G4850" s="208"/>
      <c r="H4850" s="19" t="s">
        <v>1053</v>
      </c>
      <c r="I4850" s="228" t="s">
        <v>3634</v>
      </c>
      <c r="J4850" s="221"/>
      <c r="K4850" s="221"/>
      <c r="L4850" s="221"/>
      <c r="M4850" s="221"/>
      <c r="N4850" s="245"/>
      <c r="O4850" s="231"/>
      <c r="P4850" s="209"/>
      <c r="Q4850" s="210"/>
      <c r="R4850" s="209"/>
      <c r="S4850" s="210"/>
      <c r="T4850" s="211"/>
      <c r="U4850" s="211"/>
      <c r="V4850" s="211"/>
      <c r="W4850" s="212"/>
      <c r="X4850" s="212"/>
      <c r="Y4850" s="212"/>
    </row>
    <row r="4851" spans="6:25" s="71" customFormat="1" ht="6" customHeight="1" outlineLevel="4" x14ac:dyDescent="0.2">
      <c r="F4851" s="207"/>
      <c r="G4851" s="208"/>
      <c r="H4851" s="20"/>
      <c r="I4851" s="212"/>
      <c r="J4851" s="208"/>
      <c r="K4851" s="213"/>
      <c r="L4851" s="214"/>
      <c r="M4851" s="213"/>
      <c r="N4851" s="241"/>
      <c r="O4851" s="214"/>
      <c r="P4851" s="209"/>
      <c r="Q4851" s="210"/>
      <c r="R4851" s="209"/>
      <c r="S4851" s="210"/>
      <c r="T4851" s="211"/>
      <c r="U4851" s="211"/>
      <c r="V4851" s="211"/>
      <c r="W4851" s="212"/>
      <c r="X4851" s="212"/>
      <c r="Y4851" s="212"/>
    </row>
    <row r="4852" spans="6:25" s="205" customFormat="1" ht="24" outlineLevel="4" x14ac:dyDescent="0.2">
      <c r="F4852" s="72">
        <v>566</v>
      </c>
      <c r="G4852" s="73" t="s">
        <v>34</v>
      </c>
      <c r="H4852" s="74" t="s">
        <v>865</v>
      </c>
      <c r="I4852" s="75" t="s">
        <v>3045</v>
      </c>
      <c r="J4852" s="73" t="s">
        <v>16</v>
      </c>
      <c r="K4852" s="76">
        <v>201.69782385199997</v>
      </c>
      <c r="L4852" s="77">
        <v>0</v>
      </c>
      <c r="M4852" s="206">
        <v>201.69782385199997</v>
      </c>
      <c r="N4852" s="232"/>
      <c r="O4852" s="77">
        <f>M4852*N4852</f>
        <v>0</v>
      </c>
      <c r="P4852" s="79"/>
      <c r="Q4852" s="80">
        <f>M4852*P4852</f>
        <v>0</v>
      </c>
      <c r="R4852" s="79"/>
      <c r="S4852" s="80">
        <f>M4852*R4852</f>
        <v>0</v>
      </c>
      <c r="T4852" s="78">
        <v>15</v>
      </c>
      <c r="U4852" s="78">
        <f>O4852*(T4852/100)</f>
        <v>0</v>
      </c>
      <c r="V4852" s="78">
        <f>O4852+U4852</f>
        <v>0</v>
      </c>
      <c r="W4852" s="75" t="s">
        <v>1942</v>
      </c>
      <c r="X4852" s="96" t="s">
        <v>1162</v>
      </c>
      <c r="Y4852" s="96">
        <v>1</v>
      </c>
    </row>
    <row r="4853" spans="6:25" s="71" customFormat="1" ht="56.25" outlineLevel="4" x14ac:dyDescent="0.2">
      <c r="F4853" s="207"/>
      <c r="G4853" s="208"/>
      <c r="H4853" s="19" t="s">
        <v>1053</v>
      </c>
      <c r="I4853" s="228" t="s">
        <v>3647</v>
      </c>
      <c r="J4853" s="221"/>
      <c r="K4853" s="221"/>
      <c r="L4853" s="221"/>
      <c r="M4853" s="221"/>
      <c r="N4853" s="245"/>
      <c r="O4853" s="231"/>
      <c r="P4853" s="209"/>
      <c r="Q4853" s="210"/>
      <c r="R4853" s="209"/>
      <c r="S4853" s="210"/>
      <c r="T4853" s="211"/>
      <c r="U4853" s="211"/>
      <c r="V4853" s="211"/>
      <c r="W4853" s="212"/>
      <c r="X4853" s="212"/>
      <c r="Y4853" s="212"/>
    </row>
    <row r="4854" spans="6:25" s="71" customFormat="1" ht="6" customHeight="1" outlineLevel="4" x14ac:dyDescent="0.2">
      <c r="F4854" s="207"/>
      <c r="G4854" s="208"/>
      <c r="H4854" s="20"/>
      <c r="I4854" s="212"/>
      <c r="J4854" s="208"/>
      <c r="K4854" s="213"/>
      <c r="L4854" s="214"/>
      <c r="M4854" s="213"/>
      <c r="N4854" s="241"/>
      <c r="O4854" s="214"/>
      <c r="P4854" s="209"/>
      <c r="Q4854" s="210"/>
      <c r="R4854" s="209"/>
      <c r="S4854" s="210"/>
      <c r="T4854" s="211"/>
      <c r="U4854" s="211"/>
      <c r="V4854" s="211"/>
      <c r="W4854" s="212"/>
      <c r="X4854" s="212"/>
      <c r="Y4854" s="212"/>
    </row>
    <row r="4855" spans="6:25" s="6" customFormat="1" ht="12.75" customHeight="1" outlineLevel="4" x14ac:dyDescent="0.2">
      <c r="F4855" s="7"/>
      <c r="G4855" s="8"/>
      <c r="H4855" s="8"/>
      <c r="I4855" s="217"/>
      <c r="J4855" s="218"/>
      <c r="K4855" s="219"/>
      <c r="L4855" s="220"/>
      <c r="M4855" s="219"/>
      <c r="N4855" s="242"/>
      <c r="O4855" s="11"/>
      <c r="P4855" s="12"/>
      <c r="Q4855" s="11"/>
      <c r="R4855" s="11"/>
      <c r="S4855" s="11"/>
      <c r="T4855" s="5" t="s">
        <v>14</v>
      </c>
      <c r="U4855" s="11"/>
      <c r="V4855" s="11"/>
      <c r="W4855" s="11"/>
    </row>
    <row r="4856" spans="6:25" s="60" customFormat="1" ht="16.5" customHeight="1" outlineLevel="3" x14ac:dyDescent="0.2">
      <c r="F4856" s="61"/>
      <c r="G4856" s="62"/>
      <c r="H4856" s="63"/>
      <c r="I4856" s="227" t="s">
        <v>3718</v>
      </c>
      <c r="J4856" s="62"/>
      <c r="K4856" s="64"/>
      <c r="L4856" s="65"/>
      <c r="M4856" s="64"/>
      <c r="N4856" s="239"/>
      <c r="O4856" s="65">
        <f>SUBTOTAL(9,O4857:O4872)</f>
        <v>0</v>
      </c>
      <c r="P4856" s="67"/>
      <c r="Q4856" s="68">
        <f>SUBTOTAL(9,Q4857:Q4872)</f>
        <v>0.78510146400000003</v>
      </c>
      <c r="R4856" s="65"/>
      <c r="S4856" s="68">
        <f>SUBTOTAL(9,S4857:S4872)</f>
        <v>0</v>
      </c>
      <c r="T4856" s="69" t="s">
        <v>14</v>
      </c>
      <c r="U4856" s="66">
        <f>SUBTOTAL(9,U4857:U4872)</f>
        <v>0</v>
      </c>
      <c r="V4856" s="66">
        <f>SUBTOTAL(9,V4857:V4872)</f>
        <v>0</v>
      </c>
      <c r="W4856" s="70"/>
      <c r="Y4856" s="66">
        <f>SUBTOTAL(9,Y4857:Y4872)</f>
        <v>3</v>
      </c>
    </row>
    <row r="4857" spans="6:25" s="205" customFormat="1" ht="24" outlineLevel="4" x14ac:dyDescent="0.2">
      <c r="F4857" s="72">
        <v>567</v>
      </c>
      <c r="G4857" s="73" t="s">
        <v>12</v>
      </c>
      <c r="H4857" s="74" t="s">
        <v>418</v>
      </c>
      <c r="I4857" s="75" t="s">
        <v>3325</v>
      </c>
      <c r="J4857" s="73" t="s">
        <v>38</v>
      </c>
      <c r="K4857" s="76">
        <v>338.20769999999999</v>
      </c>
      <c r="L4857" s="77"/>
      <c r="M4857" s="206">
        <v>338.20769999999999</v>
      </c>
      <c r="N4857" s="232"/>
      <c r="O4857" s="77">
        <f>M4857*N4857</f>
        <v>0</v>
      </c>
      <c r="P4857" s="79">
        <v>3.2000000000000003E-4</v>
      </c>
      <c r="Q4857" s="80">
        <f>M4857*P4857</f>
        <v>0.10822646400000001</v>
      </c>
      <c r="R4857" s="79"/>
      <c r="S4857" s="80">
        <f>M4857*R4857</f>
        <v>0</v>
      </c>
      <c r="T4857" s="78">
        <v>15</v>
      </c>
      <c r="U4857" s="78">
        <f>O4857*(T4857/100)</f>
        <v>0</v>
      </c>
      <c r="V4857" s="78">
        <f>O4857+U4857</f>
        <v>0</v>
      </c>
      <c r="W4857" s="75"/>
      <c r="X4857" s="96" t="s">
        <v>1090</v>
      </c>
      <c r="Y4857" s="96">
        <v>1</v>
      </c>
    </row>
    <row r="4858" spans="6:25" s="71" customFormat="1" ht="12" outlineLevel="4" x14ac:dyDescent="0.2">
      <c r="F4858" s="207"/>
      <c r="G4858" s="208"/>
      <c r="H4858" s="19" t="s">
        <v>1053</v>
      </c>
      <c r="I4858" s="228"/>
      <c r="J4858" s="221"/>
      <c r="K4858" s="221"/>
      <c r="L4858" s="221"/>
      <c r="M4858" s="221"/>
      <c r="N4858" s="245"/>
      <c r="O4858" s="231"/>
      <c r="P4858" s="209"/>
      <c r="Q4858" s="210"/>
      <c r="R4858" s="209"/>
      <c r="S4858" s="210"/>
      <c r="T4858" s="211"/>
      <c r="U4858" s="211"/>
      <c r="V4858" s="211"/>
      <c r="W4858" s="212"/>
      <c r="X4858" s="212"/>
      <c r="Y4858" s="212"/>
    </row>
    <row r="4859" spans="6:25" s="71" customFormat="1" ht="6" customHeight="1" outlineLevel="4" x14ac:dyDescent="0.2">
      <c r="F4859" s="207"/>
      <c r="G4859" s="208"/>
      <c r="H4859" s="20"/>
      <c r="I4859" s="212"/>
      <c r="J4859" s="208"/>
      <c r="K4859" s="213"/>
      <c r="L4859" s="214"/>
      <c r="M4859" s="213"/>
      <c r="N4859" s="241"/>
      <c r="O4859" s="214"/>
      <c r="P4859" s="209"/>
      <c r="Q4859" s="210"/>
      <c r="R4859" s="209"/>
      <c r="S4859" s="210"/>
      <c r="T4859" s="211"/>
      <c r="U4859" s="211"/>
      <c r="V4859" s="211"/>
      <c r="W4859" s="212"/>
      <c r="X4859" s="212"/>
      <c r="Y4859" s="212"/>
    </row>
    <row r="4860" spans="6:25" s="81" customFormat="1" ht="11.25" outlineLevel="5" x14ac:dyDescent="0.2">
      <c r="F4860" s="82"/>
      <c r="G4860" s="83"/>
      <c r="H4860" s="21" t="str">
        <f>IF(AND(H4859&lt;&gt;"Výkaz výměr:",I4859=""),"Výkaz výměr:","")</f>
        <v>Výkaz výměr:</v>
      </c>
      <c r="I4860" s="84" t="s">
        <v>2070</v>
      </c>
      <c r="J4860" s="215"/>
      <c r="L4860" s="85"/>
      <c r="M4860" s="216">
        <v>0</v>
      </c>
      <c r="N4860" s="244"/>
      <c r="O4860" s="85"/>
      <c r="P4860" s="86"/>
      <c r="Q4860" s="85"/>
      <c r="R4860" s="85"/>
      <c r="S4860" s="85"/>
      <c r="T4860" s="87" t="s">
        <v>14</v>
      </c>
      <c r="U4860" s="85"/>
      <c r="V4860" s="85"/>
      <c r="W4860" s="88"/>
    </row>
    <row r="4861" spans="6:25" s="81" customFormat="1" ht="11.25" outlineLevel="5" x14ac:dyDescent="0.2">
      <c r="F4861" s="82"/>
      <c r="G4861" s="83"/>
      <c r="H4861" s="21" t="str">
        <f>IF(AND(H4860&lt;&gt;"Výkaz výměr:",I4860=""),"Výkaz výměr:","")</f>
        <v/>
      </c>
      <c r="I4861" s="84" t="s">
        <v>1707</v>
      </c>
      <c r="J4861" s="215"/>
      <c r="L4861" s="85"/>
      <c r="M4861" s="216">
        <v>127.25250000000001</v>
      </c>
      <c r="N4861" s="244"/>
      <c r="O4861" s="85"/>
      <c r="P4861" s="86"/>
      <c r="Q4861" s="85"/>
      <c r="R4861" s="85"/>
      <c r="S4861" s="85"/>
      <c r="T4861" s="87" t="s">
        <v>14</v>
      </c>
      <c r="U4861" s="85"/>
      <c r="V4861" s="85"/>
      <c r="W4861" s="88"/>
    </row>
    <row r="4862" spans="6:25" s="81" customFormat="1" ht="11.25" outlineLevel="5" x14ac:dyDescent="0.2">
      <c r="F4862" s="82"/>
      <c r="G4862" s="83"/>
      <c r="H4862" s="21" t="str">
        <f>IF(AND(H4861&lt;&gt;"Výkaz výměr:",I4861=""),"Výkaz výměr:","")</f>
        <v/>
      </c>
      <c r="I4862" s="84" t="s">
        <v>1238</v>
      </c>
      <c r="J4862" s="215"/>
      <c r="L4862" s="85"/>
      <c r="M4862" s="216">
        <v>0</v>
      </c>
      <c r="N4862" s="244"/>
      <c r="O4862" s="85"/>
      <c r="P4862" s="86"/>
      <c r="Q4862" s="85"/>
      <c r="R4862" s="85"/>
      <c r="S4862" s="85"/>
      <c r="T4862" s="87" t="s">
        <v>14</v>
      </c>
      <c r="U4862" s="85"/>
      <c r="V4862" s="85"/>
      <c r="W4862" s="88"/>
    </row>
    <row r="4863" spans="6:25" s="81" customFormat="1" ht="11.25" outlineLevel="5" x14ac:dyDescent="0.2">
      <c r="F4863" s="82"/>
      <c r="G4863" s="83"/>
      <c r="H4863" s="21" t="str">
        <f>IF(AND(H4862&lt;&gt;"Výkaz výměr:",I4862=""),"Výkaz výměr:","")</f>
        <v/>
      </c>
      <c r="I4863" s="84" t="s">
        <v>1371</v>
      </c>
      <c r="J4863" s="215"/>
      <c r="L4863" s="85"/>
      <c r="M4863" s="216">
        <v>210.95519999999996</v>
      </c>
      <c r="N4863" s="244"/>
      <c r="O4863" s="85"/>
      <c r="P4863" s="86"/>
      <c r="Q4863" s="85"/>
      <c r="R4863" s="85"/>
      <c r="S4863" s="85"/>
      <c r="T4863" s="87" t="s">
        <v>14</v>
      </c>
      <c r="U4863" s="85"/>
      <c r="V4863" s="85"/>
      <c r="W4863" s="88"/>
    </row>
    <row r="4864" spans="6:25" s="205" customFormat="1" ht="12" outlineLevel="4" x14ac:dyDescent="0.2">
      <c r="F4864" s="72">
        <v>568</v>
      </c>
      <c r="G4864" s="73" t="s">
        <v>34</v>
      </c>
      <c r="H4864" s="74" t="s">
        <v>785</v>
      </c>
      <c r="I4864" s="75" t="s">
        <v>2700</v>
      </c>
      <c r="J4864" s="73" t="s">
        <v>15</v>
      </c>
      <c r="K4864" s="76">
        <v>270.75</v>
      </c>
      <c r="L4864" s="77">
        <v>0</v>
      </c>
      <c r="M4864" s="206">
        <v>270.75</v>
      </c>
      <c r="N4864" s="232"/>
      <c r="O4864" s="77">
        <f>M4864*N4864</f>
        <v>0</v>
      </c>
      <c r="P4864" s="79">
        <v>2.5000000000000001E-3</v>
      </c>
      <c r="Q4864" s="80">
        <f>M4864*P4864</f>
        <v>0.676875</v>
      </c>
      <c r="R4864" s="79"/>
      <c r="S4864" s="80">
        <f>M4864*R4864</f>
        <v>0</v>
      </c>
      <c r="T4864" s="78">
        <v>15</v>
      </c>
      <c r="U4864" s="78">
        <f>O4864*(T4864/100)</f>
        <v>0</v>
      </c>
      <c r="V4864" s="78">
        <f>O4864+U4864</f>
        <v>0</v>
      </c>
      <c r="W4864" s="75"/>
      <c r="X4864" s="96" t="s">
        <v>1261</v>
      </c>
      <c r="Y4864" s="96">
        <v>1</v>
      </c>
    </row>
    <row r="4865" spans="6:25" s="71" customFormat="1" ht="33.75" outlineLevel="4" x14ac:dyDescent="0.2">
      <c r="F4865" s="207"/>
      <c r="G4865" s="208"/>
      <c r="H4865" s="19" t="s">
        <v>1053</v>
      </c>
      <c r="I4865" s="228" t="s">
        <v>2951</v>
      </c>
      <c r="J4865" s="221"/>
      <c r="K4865" s="221"/>
      <c r="L4865" s="221"/>
      <c r="M4865" s="221"/>
      <c r="N4865" s="245"/>
      <c r="O4865" s="231"/>
      <c r="P4865" s="209"/>
      <c r="Q4865" s="210"/>
      <c r="R4865" s="209"/>
      <c r="S4865" s="210"/>
      <c r="T4865" s="211"/>
      <c r="U4865" s="211"/>
      <c r="V4865" s="211"/>
      <c r="W4865" s="212"/>
      <c r="X4865" s="212"/>
      <c r="Y4865" s="212"/>
    </row>
    <row r="4866" spans="6:25" s="71" customFormat="1" ht="6" customHeight="1" outlineLevel="4" x14ac:dyDescent="0.2">
      <c r="F4866" s="207"/>
      <c r="G4866" s="208"/>
      <c r="H4866" s="20"/>
      <c r="I4866" s="212"/>
      <c r="J4866" s="208"/>
      <c r="K4866" s="213"/>
      <c r="L4866" s="214"/>
      <c r="M4866" s="213"/>
      <c r="N4866" s="241"/>
      <c r="O4866" s="214"/>
      <c r="P4866" s="209"/>
      <c r="Q4866" s="210"/>
      <c r="R4866" s="209"/>
      <c r="S4866" s="210"/>
      <c r="T4866" s="211"/>
      <c r="U4866" s="211"/>
      <c r="V4866" s="211"/>
      <c r="W4866" s="212"/>
      <c r="X4866" s="212"/>
      <c r="Y4866" s="212"/>
    </row>
    <row r="4867" spans="6:25" s="81" customFormat="1" ht="11.25" outlineLevel="5" x14ac:dyDescent="0.2">
      <c r="F4867" s="82"/>
      <c r="G4867" s="83"/>
      <c r="H4867" s="21" t="str">
        <f>IF(AND(H4866&lt;&gt;"Výkaz výměr:",I4866=""),"Výkaz výměr:","")</f>
        <v>Výkaz výměr:</v>
      </c>
      <c r="I4867" s="84" t="s">
        <v>2307</v>
      </c>
      <c r="J4867" s="215"/>
      <c r="L4867" s="85"/>
      <c r="M4867" s="216">
        <v>0</v>
      </c>
      <c r="N4867" s="244"/>
      <c r="O4867" s="85"/>
      <c r="P4867" s="86"/>
      <c r="Q4867" s="85"/>
      <c r="R4867" s="85"/>
      <c r="S4867" s="85"/>
      <c r="T4867" s="87" t="s">
        <v>14</v>
      </c>
      <c r="U4867" s="85"/>
      <c r="V4867" s="85"/>
      <c r="W4867" s="88"/>
    </row>
    <row r="4868" spans="6:25" s="81" customFormat="1" ht="11.25" outlineLevel="5" x14ac:dyDescent="0.2">
      <c r="F4868" s="82"/>
      <c r="G4868" s="83"/>
      <c r="H4868" s="21" t="str">
        <f>IF(AND(H4867&lt;&gt;"Výkaz výměr:",I4867=""),"Výkaz výměr:","")</f>
        <v/>
      </c>
      <c r="I4868" s="84" t="s">
        <v>1214</v>
      </c>
      <c r="J4868" s="215"/>
      <c r="L4868" s="85"/>
      <c r="M4868" s="216">
        <v>270.75</v>
      </c>
      <c r="N4868" s="244"/>
      <c r="O4868" s="85"/>
      <c r="P4868" s="86"/>
      <c r="Q4868" s="85"/>
      <c r="R4868" s="85"/>
      <c r="S4868" s="85"/>
      <c r="T4868" s="87" t="s">
        <v>14</v>
      </c>
      <c r="U4868" s="85"/>
      <c r="V4868" s="85"/>
      <c r="W4868" s="88"/>
    </row>
    <row r="4869" spans="6:25" s="205" customFormat="1" ht="12" outlineLevel="4" x14ac:dyDescent="0.2">
      <c r="F4869" s="72">
        <v>569</v>
      </c>
      <c r="G4869" s="73" t="s">
        <v>34</v>
      </c>
      <c r="H4869" s="74" t="s">
        <v>903</v>
      </c>
      <c r="I4869" s="75" t="s">
        <v>2851</v>
      </c>
      <c r="J4869" s="73" t="s">
        <v>16</v>
      </c>
      <c r="K4869" s="76">
        <v>0.78510146400000003</v>
      </c>
      <c r="L4869" s="77">
        <v>0</v>
      </c>
      <c r="M4869" s="206">
        <v>0.78510146400000003</v>
      </c>
      <c r="N4869" s="232"/>
      <c r="O4869" s="77">
        <f>M4869*N4869</f>
        <v>0</v>
      </c>
      <c r="P4869" s="79"/>
      <c r="Q4869" s="80">
        <f>M4869*P4869</f>
        <v>0</v>
      </c>
      <c r="R4869" s="79"/>
      <c r="S4869" s="80">
        <f>M4869*R4869</f>
        <v>0</v>
      </c>
      <c r="T4869" s="78">
        <v>15</v>
      </c>
      <c r="U4869" s="78">
        <f>O4869*(T4869/100)</f>
        <v>0</v>
      </c>
      <c r="V4869" s="78">
        <f>O4869+U4869</f>
        <v>0</v>
      </c>
      <c r="W4869" s="75" t="s">
        <v>1942</v>
      </c>
      <c r="X4869" s="96" t="s">
        <v>1162</v>
      </c>
      <c r="Y4869" s="96">
        <v>1</v>
      </c>
    </row>
    <row r="4870" spans="6:25" s="71" customFormat="1" ht="56.25" outlineLevel="4" x14ac:dyDescent="0.2">
      <c r="F4870" s="207"/>
      <c r="G4870" s="208"/>
      <c r="H4870" s="19" t="s">
        <v>1053</v>
      </c>
      <c r="I4870" s="228" t="s">
        <v>3615</v>
      </c>
      <c r="J4870" s="221"/>
      <c r="K4870" s="221"/>
      <c r="L4870" s="221"/>
      <c r="M4870" s="221"/>
      <c r="N4870" s="245"/>
      <c r="O4870" s="231"/>
      <c r="P4870" s="209"/>
      <c r="Q4870" s="210"/>
      <c r="R4870" s="209"/>
      <c r="S4870" s="210"/>
      <c r="T4870" s="211"/>
      <c r="U4870" s="211"/>
      <c r="V4870" s="211"/>
      <c r="W4870" s="212"/>
      <c r="X4870" s="212"/>
      <c r="Y4870" s="212"/>
    </row>
    <row r="4871" spans="6:25" s="71" customFormat="1" ht="6" customHeight="1" outlineLevel="4" x14ac:dyDescent="0.2">
      <c r="F4871" s="207"/>
      <c r="G4871" s="208"/>
      <c r="H4871" s="20"/>
      <c r="I4871" s="212"/>
      <c r="J4871" s="208"/>
      <c r="K4871" s="213"/>
      <c r="L4871" s="214"/>
      <c r="M4871" s="213"/>
      <c r="N4871" s="241"/>
      <c r="O4871" s="214"/>
      <c r="P4871" s="209"/>
      <c r="Q4871" s="210"/>
      <c r="R4871" s="209"/>
      <c r="S4871" s="210"/>
      <c r="T4871" s="211"/>
      <c r="U4871" s="211"/>
      <c r="V4871" s="211"/>
      <c r="W4871" s="212"/>
      <c r="X4871" s="212"/>
      <c r="Y4871" s="212"/>
    </row>
    <row r="4872" spans="6:25" s="6" customFormat="1" ht="12.75" customHeight="1" outlineLevel="4" x14ac:dyDescent="0.2">
      <c r="F4872" s="7"/>
      <c r="G4872" s="8"/>
      <c r="H4872" s="8"/>
      <c r="I4872" s="217"/>
      <c r="J4872" s="218"/>
      <c r="K4872" s="219"/>
      <c r="L4872" s="220"/>
      <c r="M4872" s="219"/>
      <c r="N4872" s="242"/>
      <c r="O4872" s="11"/>
      <c r="P4872" s="12"/>
      <c r="Q4872" s="11"/>
      <c r="R4872" s="11"/>
      <c r="S4872" s="11"/>
      <c r="T4872" s="5" t="s">
        <v>14</v>
      </c>
      <c r="U4872" s="11"/>
      <c r="V4872" s="11"/>
      <c r="W4872" s="11"/>
    </row>
    <row r="4873" spans="6:25" s="60" customFormat="1" ht="16.5" customHeight="1" outlineLevel="3" x14ac:dyDescent="0.2">
      <c r="F4873" s="61"/>
      <c r="G4873" s="62"/>
      <c r="H4873" s="63"/>
      <c r="I4873" s="227" t="s">
        <v>3704</v>
      </c>
      <c r="J4873" s="62"/>
      <c r="K4873" s="64"/>
      <c r="L4873" s="65"/>
      <c r="M4873" s="64"/>
      <c r="N4873" s="239"/>
      <c r="O4873" s="65">
        <f>SUBTOTAL(9,O4874:O4891)</f>
        <v>0</v>
      </c>
      <c r="P4873" s="67"/>
      <c r="Q4873" s="68">
        <f>SUBTOTAL(9,Q4874:Q4891)</f>
        <v>6.7048319999999995E-2</v>
      </c>
      <c r="R4873" s="65"/>
      <c r="S4873" s="68">
        <f>SUBTOTAL(9,S4874:S4891)</f>
        <v>0</v>
      </c>
      <c r="T4873" s="69" t="s">
        <v>14</v>
      </c>
      <c r="U4873" s="66">
        <f>SUBTOTAL(9,U4874:U4891)</f>
        <v>0</v>
      </c>
      <c r="V4873" s="66">
        <f>SUBTOTAL(9,V4874:V4891)</f>
        <v>0</v>
      </c>
      <c r="W4873" s="70"/>
      <c r="Y4873" s="66">
        <f>SUBTOTAL(9,Y4874:Y4891)</f>
        <v>2</v>
      </c>
    </row>
    <row r="4874" spans="6:25" s="205" customFormat="1" ht="24" outlineLevel="4" x14ac:dyDescent="0.2">
      <c r="F4874" s="72">
        <v>570</v>
      </c>
      <c r="G4874" s="73" t="s">
        <v>12</v>
      </c>
      <c r="H4874" s="74" t="s">
        <v>419</v>
      </c>
      <c r="I4874" s="75" t="s">
        <v>3325</v>
      </c>
      <c r="J4874" s="73"/>
      <c r="K4874" s="76">
        <v>209.52599999999998</v>
      </c>
      <c r="L4874" s="77"/>
      <c r="M4874" s="206">
        <v>209.52599999999998</v>
      </c>
      <c r="N4874" s="232"/>
      <c r="O4874" s="77">
        <f>M4874*N4874</f>
        <v>0</v>
      </c>
      <c r="P4874" s="79">
        <v>3.2000000000000003E-4</v>
      </c>
      <c r="Q4874" s="80">
        <f>M4874*P4874</f>
        <v>6.7048319999999995E-2</v>
      </c>
      <c r="R4874" s="79"/>
      <c r="S4874" s="80">
        <f>M4874*R4874</f>
        <v>0</v>
      </c>
      <c r="T4874" s="78">
        <v>15</v>
      </c>
      <c r="U4874" s="78">
        <f>O4874*(T4874/100)</f>
        <v>0</v>
      </c>
      <c r="V4874" s="78">
        <f>O4874+U4874</f>
        <v>0</v>
      </c>
      <c r="W4874" s="75"/>
      <c r="X4874" s="96" t="s">
        <v>1090</v>
      </c>
      <c r="Y4874" s="96">
        <v>1</v>
      </c>
    </row>
    <row r="4875" spans="6:25" s="71" customFormat="1" ht="12" outlineLevel="4" x14ac:dyDescent="0.2">
      <c r="F4875" s="207"/>
      <c r="G4875" s="208"/>
      <c r="H4875" s="19" t="s">
        <v>1053</v>
      </c>
      <c r="I4875" s="228"/>
      <c r="J4875" s="221"/>
      <c r="K4875" s="221"/>
      <c r="L4875" s="221"/>
      <c r="M4875" s="221"/>
      <c r="N4875" s="245"/>
      <c r="O4875" s="231"/>
      <c r="P4875" s="209"/>
      <c r="Q4875" s="210"/>
      <c r="R4875" s="209"/>
      <c r="S4875" s="210"/>
      <c r="T4875" s="211"/>
      <c r="U4875" s="211"/>
      <c r="V4875" s="211"/>
      <c r="W4875" s="212"/>
      <c r="X4875" s="212"/>
      <c r="Y4875" s="212"/>
    </row>
    <row r="4876" spans="6:25" s="71" customFormat="1" ht="6" customHeight="1" outlineLevel="4" x14ac:dyDescent="0.2">
      <c r="F4876" s="207"/>
      <c r="G4876" s="208"/>
      <c r="H4876" s="20"/>
      <c r="I4876" s="212"/>
      <c r="J4876" s="208"/>
      <c r="K4876" s="213"/>
      <c r="L4876" s="214"/>
      <c r="M4876" s="213"/>
      <c r="N4876" s="241"/>
      <c r="O4876" s="214"/>
      <c r="P4876" s="209"/>
      <c r="Q4876" s="210"/>
      <c r="R4876" s="209"/>
      <c r="S4876" s="210"/>
      <c r="T4876" s="211"/>
      <c r="U4876" s="211"/>
      <c r="V4876" s="211"/>
      <c r="W4876" s="212"/>
      <c r="X4876" s="212"/>
      <c r="Y4876" s="212"/>
    </row>
    <row r="4877" spans="6:25" s="81" customFormat="1" ht="11.25" outlineLevel="5" x14ac:dyDescent="0.2">
      <c r="F4877" s="82"/>
      <c r="G4877" s="83"/>
      <c r="H4877" s="21" t="str">
        <f t="shared" ref="H4877:H4887" si="132">IF(AND(H4876&lt;&gt;"Výkaz výměr:",I4876=""),"Výkaz výměr:","")</f>
        <v>Výkaz výměr:</v>
      </c>
      <c r="I4877" s="84" t="s">
        <v>1703</v>
      </c>
      <c r="J4877" s="215"/>
      <c r="L4877" s="85"/>
      <c r="M4877" s="216">
        <v>0</v>
      </c>
      <c r="N4877" s="244"/>
      <c r="O4877" s="85"/>
      <c r="P4877" s="86"/>
      <c r="Q4877" s="85"/>
      <c r="R4877" s="85"/>
      <c r="S4877" s="85"/>
      <c r="T4877" s="87" t="s">
        <v>14</v>
      </c>
      <c r="U4877" s="85"/>
      <c r="V4877" s="85"/>
      <c r="W4877" s="88"/>
    </row>
    <row r="4878" spans="6:25" s="81" customFormat="1" ht="11.25" outlineLevel="5" x14ac:dyDescent="0.2">
      <c r="F4878" s="82"/>
      <c r="G4878" s="83"/>
      <c r="H4878" s="21" t="str">
        <f t="shared" si="132"/>
        <v/>
      </c>
      <c r="I4878" s="84" t="s">
        <v>1597</v>
      </c>
      <c r="J4878" s="215"/>
      <c r="L4878" s="85"/>
      <c r="M4878" s="216">
        <v>41.817999999999998</v>
      </c>
      <c r="N4878" s="244"/>
      <c r="O4878" s="85"/>
      <c r="P4878" s="86"/>
      <c r="Q4878" s="85"/>
      <c r="R4878" s="85"/>
      <c r="S4878" s="85"/>
      <c r="T4878" s="87" t="s">
        <v>14</v>
      </c>
      <c r="U4878" s="85"/>
      <c r="V4878" s="85"/>
      <c r="W4878" s="88"/>
    </row>
    <row r="4879" spans="6:25" s="81" customFormat="1" ht="11.25" outlineLevel="5" x14ac:dyDescent="0.2">
      <c r="F4879" s="82"/>
      <c r="G4879" s="83"/>
      <c r="H4879" s="21" t="str">
        <f t="shared" si="132"/>
        <v/>
      </c>
      <c r="I4879" s="84" t="s">
        <v>2028</v>
      </c>
      <c r="J4879" s="215"/>
      <c r="L4879" s="85"/>
      <c r="M4879" s="216">
        <v>0</v>
      </c>
      <c r="N4879" s="244"/>
      <c r="O4879" s="85"/>
      <c r="P4879" s="86"/>
      <c r="Q4879" s="85"/>
      <c r="R4879" s="85"/>
      <c r="S4879" s="85"/>
      <c r="T4879" s="87" t="s">
        <v>14</v>
      </c>
      <c r="U4879" s="85"/>
      <c r="V4879" s="85"/>
      <c r="W4879" s="88"/>
    </row>
    <row r="4880" spans="6:25" s="81" customFormat="1" ht="11.25" outlineLevel="5" x14ac:dyDescent="0.2">
      <c r="F4880" s="82"/>
      <c r="G4880" s="83"/>
      <c r="H4880" s="21" t="str">
        <f t="shared" si="132"/>
        <v/>
      </c>
      <c r="I4880" s="84" t="s">
        <v>1456</v>
      </c>
      <c r="J4880" s="215"/>
      <c r="L4880" s="85"/>
      <c r="M4880" s="216">
        <v>16.848000000000003</v>
      </c>
      <c r="N4880" s="244"/>
      <c r="O4880" s="85"/>
      <c r="P4880" s="86"/>
      <c r="Q4880" s="85"/>
      <c r="R4880" s="85"/>
      <c r="S4880" s="85"/>
      <c r="T4880" s="87" t="s">
        <v>14</v>
      </c>
      <c r="U4880" s="85"/>
      <c r="V4880" s="85"/>
      <c r="W4880" s="88"/>
    </row>
    <row r="4881" spans="6:25" s="81" customFormat="1" ht="11.25" outlineLevel="5" x14ac:dyDescent="0.2">
      <c r="F4881" s="82"/>
      <c r="G4881" s="83"/>
      <c r="H4881" s="21" t="str">
        <f t="shared" si="132"/>
        <v/>
      </c>
      <c r="I4881" s="84" t="s">
        <v>2272</v>
      </c>
      <c r="J4881" s="215"/>
      <c r="L4881" s="85"/>
      <c r="M4881" s="216">
        <v>0</v>
      </c>
      <c r="N4881" s="244"/>
      <c r="O4881" s="85"/>
      <c r="P4881" s="86"/>
      <c r="Q4881" s="85"/>
      <c r="R4881" s="85"/>
      <c r="S4881" s="85"/>
      <c r="T4881" s="87" t="s">
        <v>14</v>
      </c>
      <c r="U4881" s="85"/>
      <c r="V4881" s="85"/>
      <c r="W4881" s="88"/>
    </row>
    <row r="4882" spans="6:25" s="81" customFormat="1" ht="11.25" outlineLevel="5" x14ac:dyDescent="0.2">
      <c r="F4882" s="82"/>
      <c r="G4882" s="83"/>
      <c r="H4882" s="21" t="str">
        <f t="shared" si="132"/>
        <v/>
      </c>
      <c r="I4882" s="84" t="s">
        <v>1728</v>
      </c>
      <c r="J4882" s="215"/>
      <c r="L4882" s="85"/>
      <c r="M4882" s="216">
        <v>23.340000000000003</v>
      </c>
      <c r="N4882" s="244"/>
      <c r="O4882" s="85"/>
      <c r="P4882" s="86"/>
      <c r="Q4882" s="85"/>
      <c r="R4882" s="85"/>
      <c r="S4882" s="85"/>
      <c r="T4882" s="87" t="s">
        <v>14</v>
      </c>
      <c r="U4882" s="85"/>
      <c r="V4882" s="85"/>
      <c r="W4882" s="88"/>
    </row>
    <row r="4883" spans="6:25" s="81" customFormat="1" ht="11.25" outlineLevel="5" x14ac:dyDescent="0.2">
      <c r="F4883" s="82"/>
      <c r="G4883" s="83"/>
      <c r="H4883" s="21" t="str">
        <f t="shared" si="132"/>
        <v/>
      </c>
      <c r="I4883" s="84" t="s">
        <v>1429</v>
      </c>
      <c r="J4883" s="215"/>
      <c r="L4883" s="85"/>
      <c r="M4883" s="216">
        <v>0</v>
      </c>
      <c r="N4883" s="244"/>
      <c r="O4883" s="85"/>
      <c r="P4883" s="86"/>
      <c r="Q4883" s="85"/>
      <c r="R4883" s="85"/>
      <c r="S4883" s="85"/>
      <c r="T4883" s="87" t="s">
        <v>14</v>
      </c>
      <c r="U4883" s="85"/>
      <c r="V4883" s="85"/>
      <c r="W4883" s="88"/>
    </row>
    <row r="4884" spans="6:25" s="81" customFormat="1" ht="11.25" outlineLevel="5" x14ac:dyDescent="0.2">
      <c r="F4884" s="82"/>
      <c r="G4884" s="83"/>
      <c r="H4884" s="21" t="str">
        <f t="shared" si="132"/>
        <v/>
      </c>
      <c r="I4884" s="84" t="s">
        <v>2376</v>
      </c>
      <c r="J4884" s="215"/>
      <c r="L4884" s="85"/>
      <c r="M4884" s="216">
        <v>50.8</v>
      </c>
      <c r="N4884" s="244"/>
      <c r="O4884" s="85"/>
      <c r="P4884" s="86"/>
      <c r="Q4884" s="85"/>
      <c r="R4884" s="85"/>
      <c r="S4884" s="85"/>
      <c r="T4884" s="87" t="s">
        <v>14</v>
      </c>
      <c r="U4884" s="85"/>
      <c r="V4884" s="85"/>
      <c r="W4884" s="88"/>
    </row>
    <row r="4885" spans="6:25" s="81" customFormat="1" ht="11.25" outlineLevel="5" x14ac:dyDescent="0.2">
      <c r="F4885" s="82"/>
      <c r="G4885" s="83"/>
      <c r="H4885" s="21" t="str">
        <f t="shared" si="132"/>
        <v/>
      </c>
      <c r="I4885" s="84" t="s">
        <v>1264</v>
      </c>
      <c r="J4885" s="215"/>
      <c r="L4885" s="85"/>
      <c r="M4885" s="216">
        <v>0</v>
      </c>
      <c r="N4885" s="244"/>
      <c r="O4885" s="85"/>
      <c r="P4885" s="86"/>
      <c r="Q4885" s="85"/>
      <c r="R4885" s="85"/>
      <c r="S4885" s="85"/>
      <c r="T4885" s="87" t="s">
        <v>14</v>
      </c>
      <c r="U4885" s="85"/>
      <c r="V4885" s="85"/>
      <c r="W4885" s="88"/>
    </row>
    <row r="4886" spans="6:25" s="81" customFormat="1" ht="11.25" outlineLevel="5" x14ac:dyDescent="0.2">
      <c r="F4886" s="82"/>
      <c r="G4886" s="83"/>
      <c r="H4886" s="21" t="str">
        <f t="shared" si="132"/>
        <v/>
      </c>
      <c r="I4886" s="84" t="s">
        <v>1462</v>
      </c>
      <c r="J4886" s="215"/>
      <c r="L4886" s="85"/>
      <c r="M4886" s="216">
        <v>29.44</v>
      </c>
      <c r="N4886" s="244"/>
      <c r="O4886" s="85"/>
      <c r="P4886" s="86"/>
      <c r="Q4886" s="85"/>
      <c r="R4886" s="85"/>
      <c r="S4886" s="85"/>
      <c r="T4886" s="87" t="s">
        <v>14</v>
      </c>
      <c r="U4886" s="85"/>
      <c r="V4886" s="85"/>
      <c r="W4886" s="88"/>
    </row>
    <row r="4887" spans="6:25" s="81" customFormat="1" ht="11.25" outlineLevel="5" x14ac:dyDescent="0.2">
      <c r="F4887" s="82"/>
      <c r="G4887" s="83"/>
      <c r="H4887" s="21" t="str">
        <f t="shared" si="132"/>
        <v/>
      </c>
      <c r="I4887" s="84" t="s">
        <v>1990</v>
      </c>
      <c r="J4887" s="215"/>
      <c r="L4887" s="85"/>
      <c r="M4887" s="216">
        <v>47.279999999999994</v>
      </c>
      <c r="N4887" s="244"/>
      <c r="O4887" s="85"/>
      <c r="P4887" s="86"/>
      <c r="Q4887" s="85"/>
      <c r="R4887" s="85"/>
      <c r="S4887" s="85"/>
      <c r="T4887" s="87" t="s">
        <v>14</v>
      </c>
      <c r="U4887" s="85"/>
      <c r="V4887" s="85"/>
      <c r="W4887" s="88"/>
    </row>
    <row r="4888" spans="6:25" s="205" customFormat="1" ht="12" outlineLevel="4" x14ac:dyDescent="0.2">
      <c r="F4888" s="72">
        <v>571</v>
      </c>
      <c r="G4888" s="73" t="s">
        <v>34</v>
      </c>
      <c r="H4888" s="74" t="s">
        <v>904</v>
      </c>
      <c r="I4888" s="75" t="s">
        <v>2837</v>
      </c>
      <c r="J4888" s="73" t="s">
        <v>16</v>
      </c>
      <c r="K4888" s="76">
        <v>6.7048319999999995E-2</v>
      </c>
      <c r="L4888" s="77">
        <v>0</v>
      </c>
      <c r="M4888" s="206">
        <v>6.7048319999999995E-2</v>
      </c>
      <c r="N4888" s="232"/>
      <c r="O4888" s="77">
        <f>M4888*N4888</f>
        <v>0</v>
      </c>
      <c r="P4888" s="79"/>
      <c r="Q4888" s="80">
        <f>M4888*P4888</f>
        <v>0</v>
      </c>
      <c r="R4888" s="79"/>
      <c r="S4888" s="80">
        <f>M4888*R4888</f>
        <v>0</v>
      </c>
      <c r="T4888" s="78">
        <v>15</v>
      </c>
      <c r="U4888" s="78">
        <f>O4888*(T4888/100)</f>
        <v>0</v>
      </c>
      <c r="V4888" s="78">
        <f>O4888+U4888</f>
        <v>0</v>
      </c>
      <c r="W4888" s="75" t="s">
        <v>1942</v>
      </c>
      <c r="X4888" s="96" t="s">
        <v>1162</v>
      </c>
      <c r="Y4888" s="96">
        <v>1</v>
      </c>
    </row>
    <row r="4889" spans="6:25" s="71" customFormat="1" ht="56.25" outlineLevel="4" x14ac:dyDescent="0.2">
      <c r="F4889" s="207"/>
      <c r="G4889" s="208"/>
      <c r="H4889" s="19" t="s">
        <v>1053</v>
      </c>
      <c r="I4889" s="228" t="s">
        <v>3535</v>
      </c>
      <c r="J4889" s="221"/>
      <c r="K4889" s="221"/>
      <c r="L4889" s="221"/>
      <c r="M4889" s="221"/>
      <c r="N4889" s="245"/>
      <c r="O4889" s="231"/>
      <c r="P4889" s="209"/>
      <c r="Q4889" s="210"/>
      <c r="R4889" s="209"/>
      <c r="S4889" s="210"/>
      <c r="T4889" s="211"/>
      <c r="U4889" s="211"/>
      <c r="V4889" s="211"/>
      <c r="W4889" s="212"/>
      <c r="X4889" s="212"/>
      <c r="Y4889" s="212"/>
    </row>
    <row r="4890" spans="6:25" s="71" customFormat="1" ht="6" customHeight="1" outlineLevel="4" x14ac:dyDescent="0.2">
      <c r="F4890" s="207"/>
      <c r="G4890" s="208"/>
      <c r="H4890" s="20"/>
      <c r="I4890" s="212"/>
      <c r="J4890" s="208"/>
      <c r="K4890" s="213"/>
      <c r="L4890" s="214"/>
      <c r="M4890" s="213"/>
      <c r="N4890" s="241"/>
      <c r="O4890" s="214"/>
      <c r="P4890" s="209"/>
      <c r="Q4890" s="210"/>
      <c r="R4890" s="209"/>
      <c r="S4890" s="210"/>
      <c r="T4890" s="211"/>
      <c r="U4890" s="211"/>
      <c r="V4890" s="211"/>
      <c r="W4890" s="212"/>
      <c r="X4890" s="212"/>
      <c r="Y4890" s="212"/>
    </row>
    <row r="4891" spans="6:25" s="6" customFormat="1" ht="12.75" customHeight="1" outlineLevel="4" x14ac:dyDescent="0.2">
      <c r="F4891" s="7"/>
      <c r="G4891" s="8"/>
      <c r="H4891" s="8"/>
      <c r="I4891" s="217"/>
      <c r="J4891" s="218"/>
      <c r="K4891" s="219"/>
      <c r="L4891" s="220"/>
      <c r="M4891" s="219"/>
      <c r="N4891" s="242"/>
      <c r="O4891" s="11"/>
      <c r="P4891" s="12"/>
      <c r="Q4891" s="11"/>
      <c r="R4891" s="11"/>
      <c r="S4891" s="11"/>
      <c r="T4891" s="5" t="s">
        <v>14</v>
      </c>
      <c r="U4891" s="11"/>
      <c r="V4891" s="11"/>
      <c r="W4891" s="11"/>
    </row>
    <row r="4892" spans="6:25" s="60" customFormat="1" ht="16.5" customHeight="1" outlineLevel="3" x14ac:dyDescent="0.2">
      <c r="F4892" s="61"/>
      <c r="G4892" s="62"/>
      <c r="H4892" s="63"/>
      <c r="I4892" s="227" t="s">
        <v>3719</v>
      </c>
      <c r="J4892" s="62"/>
      <c r="K4892" s="64"/>
      <c r="L4892" s="65"/>
      <c r="M4892" s="64"/>
      <c r="N4892" s="239"/>
      <c r="O4892" s="65">
        <f>SUBTOTAL(9,O4893:O4909)</f>
        <v>0</v>
      </c>
      <c r="P4892" s="67"/>
      <c r="Q4892" s="68">
        <f>SUBTOTAL(9,Q4893:Q4909)</f>
        <v>1.9336320000000001E-2</v>
      </c>
      <c r="R4892" s="65"/>
      <c r="S4892" s="68">
        <f>SUBTOTAL(9,S4893:S4909)</f>
        <v>0</v>
      </c>
      <c r="T4892" s="69" t="s">
        <v>14</v>
      </c>
      <c r="U4892" s="66">
        <f>SUBTOTAL(9,U4893:U4909)</f>
        <v>0</v>
      </c>
      <c r="V4892" s="66">
        <f>SUBTOTAL(9,V4893:V4909)</f>
        <v>0</v>
      </c>
      <c r="W4892" s="70"/>
      <c r="Y4892" s="66">
        <f>SUBTOTAL(9,Y4893:Y4909)</f>
        <v>2</v>
      </c>
    </row>
    <row r="4893" spans="6:25" s="205" customFormat="1" ht="24" outlineLevel="4" x14ac:dyDescent="0.2">
      <c r="F4893" s="72">
        <v>572</v>
      </c>
      <c r="G4893" s="73" t="s">
        <v>34</v>
      </c>
      <c r="H4893" s="74" t="s">
        <v>791</v>
      </c>
      <c r="I4893" s="75" t="s">
        <v>3359</v>
      </c>
      <c r="J4893" s="73" t="s">
        <v>38</v>
      </c>
      <c r="K4893" s="76">
        <v>35.808</v>
      </c>
      <c r="L4893" s="77">
        <v>0</v>
      </c>
      <c r="M4893" s="206">
        <v>35.808</v>
      </c>
      <c r="N4893" s="232"/>
      <c r="O4893" s="77">
        <f>M4893*N4893</f>
        <v>0</v>
      </c>
      <c r="P4893" s="79">
        <v>5.4000000000000001E-4</v>
      </c>
      <c r="Q4893" s="80">
        <f>M4893*P4893</f>
        <v>1.9336320000000001E-2</v>
      </c>
      <c r="R4893" s="79"/>
      <c r="S4893" s="80">
        <f>M4893*R4893</f>
        <v>0</v>
      </c>
      <c r="T4893" s="78">
        <v>15</v>
      </c>
      <c r="U4893" s="78">
        <f>O4893*(T4893/100)</f>
        <v>0</v>
      </c>
      <c r="V4893" s="78">
        <f>O4893+U4893</f>
        <v>0</v>
      </c>
      <c r="W4893" s="75"/>
      <c r="X4893" s="96" t="s">
        <v>1090</v>
      </c>
      <c r="Y4893" s="96">
        <v>1</v>
      </c>
    </row>
    <row r="4894" spans="6:25" s="71" customFormat="1" ht="56.25" outlineLevel="4" x14ac:dyDescent="0.2">
      <c r="F4894" s="207"/>
      <c r="G4894" s="208"/>
      <c r="H4894" s="19" t="s">
        <v>1053</v>
      </c>
      <c r="I4894" s="228" t="s">
        <v>3531</v>
      </c>
      <c r="J4894" s="221"/>
      <c r="K4894" s="221"/>
      <c r="L4894" s="221"/>
      <c r="M4894" s="221"/>
      <c r="N4894" s="245"/>
      <c r="O4894" s="231"/>
      <c r="P4894" s="209"/>
      <c r="Q4894" s="210"/>
      <c r="R4894" s="209"/>
      <c r="S4894" s="210"/>
      <c r="T4894" s="211"/>
      <c r="U4894" s="211"/>
      <c r="V4894" s="211"/>
      <c r="W4894" s="212"/>
      <c r="X4894" s="212"/>
      <c r="Y4894" s="212"/>
    </row>
    <row r="4895" spans="6:25" s="71" customFormat="1" ht="6" customHeight="1" outlineLevel="4" x14ac:dyDescent="0.2">
      <c r="F4895" s="207"/>
      <c r="G4895" s="208"/>
      <c r="H4895" s="20"/>
      <c r="I4895" s="212"/>
      <c r="J4895" s="208"/>
      <c r="K4895" s="213"/>
      <c r="L4895" s="214"/>
      <c r="M4895" s="213"/>
      <c r="N4895" s="241"/>
      <c r="O4895" s="214"/>
      <c r="P4895" s="209"/>
      <c r="Q4895" s="210"/>
      <c r="R4895" s="209"/>
      <c r="S4895" s="210"/>
      <c r="T4895" s="211"/>
      <c r="U4895" s="211"/>
      <c r="V4895" s="211"/>
      <c r="W4895" s="212"/>
      <c r="X4895" s="212"/>
      <c r="Y4895" s="212"/>
    </row>
    <row r="4896" spans="6:25" s="81" customFormat="1" ht="11.25" outlineLevel="5" x14ac:dyDescent="0.2">
      <c r="F4896" s="82"/>
      <c r="G4896" s="83"/>
      <c r="H4896" s="21" t="str">
        <f t="shared" ref="H4896:H4903" si="133">IF(AND(H4895&lt;&gt;"Výkaz výměr:",I4895=""),"Výkaz výměr:","")</f>
        <v>Výkaz výměr:</v>
      </c>
      <c r="I4896" s="84" t="s">
        <v>2291</v>
      </c>
      <c r="J4896" s="215"/>
      <c r="L4896" s="85"/>
      <c r="M4896" s="216">
        <v>0</v>
      </c>
      <c r="N4896" s="244"/>
      <c r="O4896" s="85"/>
      <c r="P4896" s="86"/>
      <c r="Q4896" s="85"/>
      <c r="R4896" s="85"/>
      <c r="S4896" s="85"/>
      <c r="T4896" s="87" t="s">
        <v>14</v>
      </c>
      <c r="U4896" s="85"/>
      <c r="V4896" s="85"/>
      <c r="W4896" s="88"/>
    </row>
    <row r="4897" spans="6:25" s="81" customFormat="1" ht="11.25" outlineLevel="5" x14ac:dyDescent="0.2">
      <c r="F4897" s="82"/>
      <c r="G4897" s="83"/>
      <c r="H4897" s="21" t="str">
        <f t="shared" si="133"/>
        <v/>
      </c>
      <c r="I4897" s="84" t="s">
        <v>1499</v>
      </c>
      <c r="J4897" s="215"/>
      <c r="L4897" s="85"/>
      <c r="M4897" s="216">
        <v>0</v>
      </c>
      <c r="N4897" s="244"/>
      <c r="O4897" s="85"/>
      <c r="P4897" s="86"/>
      <c r="Q4897" s="85"/>
      <c r="R4897" s="85"/>
      <c r="S4897" s="85"/>
      <c r="T4897" s="87" t="s">
        <v>14</v>
      </c>
      <c r="U4897" s="85"/>
      <c r="V4897" s="85"/>
      <c r="W4897" s="88"/>
    </row>
    <row r="4898" spans="6:25" s="81" customFormat="1" ht="11.25" outlineLevel="5" x14ac:dyDescent="0.2">
      <c r="F4898" s="82"/>
      <c r="G4898" s="83"/>
      <c r="H4898" s="21" t="str">
        <f t="shared" si="133"/>
        <v/>
      </c>
      <c r="I4898" s="84" t="s">
        <v>2310</v>
      </c>
      <c r="J4898" s="215"/>
      <c r="L4898" s="85"/>
      <c r="M4898" s="216">
        <v>10.935</v>
      </c>
      <c r="N4898" s="244"/>
      <c r="O4898" s="85"/>
      <c r="P4898" s="86"/>
      <c r="Q4898" s="85"/>
      <c r="R4898" s="85"/>
      <c r="S4898" s="85"/>
      <c r="T4898" s="87" t="s">
        <v>14</v>
      </c>
      <c r="U4898" s="85"/>
      <c r="V4898" s="85"/>
      <c r="W4898" s="88"/>
    </row>
    <row r="4899" spans="6:25" s="81" customFormat="1" ht="11.25" outlineLevel="5" x14ac:dyDescent="0.2">
      <c r="F4899" s="82"/>
      <c r="G4899" s="83"/>
      <c r="H4899" s="21" t="str">
        <f t="shared" si="133"/>
        <v/>
      </c>
      <c r="I4899" s="84" t="s">
        <v>1950</v>
      </c>
      <c r="J4899" s="215"/>
      <c r="L4899" s="85"/>
      <c r="M4899" s="216">
        <v>3.3749999999999996</v>
      </c>
      <c r="N4899" s="244"/>
      <c r="O4899" s="85"/>
      <c r="P4899" s="86"/>
      <c r="Q4899" s="85"/>
      <c r="R4899" s="85"/>
      <c r="S4899" s="85"/>
      <c r="T4899" s="87" t="s">
        <v>14</v>
      </c>
      <c r="U4899" s="85"/>
      <c r="V4899" s="85"/>
      <c r="W4899" s="88"/>
    </row>
    <row r="4900" spans="6:25" s="81" customFormat="1" ht="11.25" outlineLevel="5" x14ac:dyDescent="0.2">
      <c r="F4900" s="82"/>
      <c r="G4900" s="83"/>
      <c r="H4900" s="21" t="str">
        <f t="shared" si="133"/>
        <v/>
      </c>
      <c r="I4900" s="84" t="s">
        <v>1384</v>
      </c>
      <c r="J4900" s="215"/>
      <c r="L4900" s="85"/>
      <c r="M4900" s="216">
        <v>0</v>
      </c>
      <c r="N4900" s="244"/>
      <c r="O4900" s="85"/>
      <c r="P4900" s="86"/>
      <c r="Q4900" s="85"/>
      <c r="R4900" s="85"/>
      <c r="S4900" s="85"/>
      <c r="T4900" s="87" t="s">
        <v>14</v>
      </c>
      <c r="U4900" s="85"/>
      <c r="V4900" s="85"/>
      <c r="W4900" s="88"/>
    </row>
    <row r="4901" spans="6:25" s="81" customFormat="1" ht="11.25" outlineLevel="5" x14ac:dyDescent="0.2">
      <c r="F4901" s="82"/>
      <c r="G4901" s="83"/>
      <c r="H4901" s="21" t="str">
        <f t="shared" si="133"/>
        <v/>
      </c>
      <c r="I4901" s="84" t="s">
        <v>2204</v>
      </c>
      <c r="J4901" s="215"/>
      <c r="L4901" s="85"/>
      <c r="M4901" s="216">
        <v>0</v>
      </c>
      <c r="N4901" s="244"/>
      <c r="O4901" s="85"/>
      <c r="P4901" s="86"/>
      <c r="Q4901" s="85"/>
      <c r="R4901" s="85"/>
      <c r="S4901" s="85"/>
      <c r="T4901" s="87" t="s">
        <v>14</v>
      </c>
      <c r="U4901" s="85"/>
      <c r="V4901" s="85"/>
      <c r="W4901" s="88"/>
    </row>
    <row r="4902" spans="6:25" s="81" customFormat="1" ht="11.25" outlineLevel="5" x14ac:dyDescent="0.2">
      <c r="F4902" s="82"/>
      <c r="G4902" s="83"/>
      <c r="H4902" s="21" t="str">
        <f t="shared" si="133"/>
        <v/>
      </c>
      <c r="I4902" s="84" t="s">
        <v>1291</v>
      </c>
      <c r="J4902" s="215"/>
      <c r="L4902" s="85"/>
      <c r="M4902" s="216">
        <v>12.597</v>
      </c>
      <c r="N4902" s="244"/>
      <c r="O4902" s="85"/>
      <c r="P4902" s="86"/>
      <c r="Q4902" s="85"/>
      <c r="R4902" s="85"/>
      <c r="S4902" s="85"/>
      <c r="T4902" s="87" t="s">
        <v>14</v>
      </c>
      <c r="U4902" s="85"/>
      <c r="V4902" s="85"/>
      <c r="W4902" s="88"/>
    </row>
    <row r="4903" spans="6:25" s="81" customFormat="1" ht="11.25" outlineLevel="5" x14ac:dyDescent="0.2">
      <c r="F4903" s="82"/>
      <c r="G4903" s="83"/>
      <c r="H4903" s="21" t="str">
        <f t="shared" si="133"/>
        <v/>
      </c>
      <c r="I4903" s="84" t="s">
        <v>1300</v>
      </c>
      <c r="J4903" s="215"/>
      <c r="L4903" s="85"/>
      <c r="M4903" s="216">
        <v>8.9009999999999998</v>
      </c>
      <c r="N4903" s="244"/>
      <c r="O4903" s="85"/>
      <c r="P4903" s="86"/>
      <c r="Q4903" s="85"/>
      <c r="R4903" s="85"/>
      <c r="S4903" s="85"/>
      <c r="T4903" s="87" t="s">
        <v>14</v>
      </c>
      <c r="U4903" s="85"/>
      <c r="V4903" s="85"/>
      <c r="W4903" s="88"/>
    </row>
    <row r="4904" spans="6:25" s="205" customFormat="1" ht="12" outlineLevel="4" x14ac:dyDescent="0.2">
      <c r="F4904" s="72">
        <v>573</v>
      </c>
      <c r="G4904" s="73" t="s">
        <v>34</v>
      </c>
      <c r="H4904" s="74" t="s">
        <v>250</v>
      </c>
      <c r="I4904" s="75" t="s">
        <v>2778</v>
      </c>
      <c r="J4904" s="73" t="s">
        <v>116</v>
      </c>
      <c r="K4904" s="76">
        <v>1</v>
      </c>
      <c r="L4904" s="77">
        <v>0</v>
      </c>
      <c r="M4904" s="206">
        <v>1</v>
      </c>
      <c r="N4904" s="232"/>
      <c r="O4904" s="77">
        <f>M4904*N4904</f>
        <v>0</v>
      </c>
      <c r="P4904" s="79"/>
      <c r="Q4904" s="80">
        <f>M4904*P4904</f>
        <v>0</v>
      </c>
      <c r="R4904" s="79"/>
      <c r="S4904" s="80">
        <f>M4904*R4904</f>
        <v>0</v>
      </c>
      <c r="T4904" s="78">
        <v>15</v>
      </c>
      <c r="U4904" s="78">
        <f>O4904*(T4904/100)</f>
        <v>0</v>
      </c>
      <c r="V4904" s="78">
        <f>O4904+U4904</f>
        <v>0</v>
      </c>
      <c r="W4904" s="75"/>
      <c r="X4904" s="96" t="s">
        <v>1261</v>
      </c>
      <c r="Y4904" s="96">
        <v>1</v>
      </c>
    </row>
    <row r="4905" spans="6:25" s="71" customFormat="1" ht="12" outlineLevel="4" x14ac:dyDescent="0.2">
      <c r="F4905" s="207"/>
      <c r="G4905" s="208"/>
      <c r="H4905" s="19" t="s">
        <v>1053</v>
      </c>
      <c r="I4905" s="228"/>
      <c r="J4905" s="221"/>
      <c r="K4905" s="221"/>
      <c r="L4905" s="221"/>
      <c r="M4905" s="221"/>
      <c r="N4905" s="245"/>
      <c r="O4905" s="231"/>
      <c r="P4905" s="209"/>
      <c r="Q4905" s="210"/>
      <c r="R4905" s="209"/>
      <c r="S4905" s="210"/>
      <c r="T4905" s="211"/>
      <c r="U4905" s="211"/>
      <c r="V4905" s="211"/>
      <c r="W4905" s="212"/>
      <c r="X4905" s="212"/>
      <c r="Y4905" s="212"/>
    </row>
    <row r="4906" spans="6:25" s="71" customFormat="1" ht="6" customHeight="1" outlineLevel="4" x14ac:dyDescent="0.2">
      <c r="F4906" s="207"/>
      <c r="G4906" s="208"/>
      <c r="H4906" s="20"/>
      <c r="I4906" s="212"/>
      <c r="J4906" s="208"/>
      <c r="K4906" s="213"/>
      <c r="L4906" s="214"/>
      <c r="M4906" s="213"/>
      <c r="N4906" s="241"/>
      <c r="O4906" s="214"/>
      <c r="P4906" s="209"/>
      <c r="Q4906" s="210"/>
      <c r="R4906" s="209"/>
      <c r="S4906" s="210"/>
      <c r="T4906" s="211"/>
      <c r="U4906" s="211"/>
      <c r="V4906" s="211"/>
      <c r="W4906" s="212"/>
      <c r="X4906" s="212"/>
      <c r="Y4906" s="212"/>
    </row>
    <row r="4907" spans="6:25" s="81" customFormat="1" ht="11.25" outlineLevel="5" x14ac:dyDescent="0.2">
      <c r="F4907" s="82"/>
      <c r="G4907" s="83"/>
      <c r="H4907" s="21" t="str">
        <f>IF(AND(H4906&lt;&gt;"Výkaz výměr:",I4906=""),"Výkaz výměr:","")</f>
        <v>Výkaz výměr:</v>
      </c>
      <c r="I4907" s="84" t="s">
        <v>1093</v>
      </c>
      <c r="J4907" s="215"/>
      <c r="L4907" s="85"/>
      <c r="M4907" s="216">
        <v>0</v>
      </c>
      <c r="N4907" s="244"/>
      <c r="O4907" s="85"/>
      <c r="P4907" s="86"/>
      <c r="Q4907" s="85"/>
      <c r="R4907" s="85"/>
      <c r="S4907" s="85"/>
      <c r="T4907" s="87" t="s">
        <v>14</v>
      </c>
      <c r="U4907" s="85"/>
      <c r="V4907" s="85"/>
      <c r="W4907" s="88"/>
    </row>
    <row r="4908" spans="6:25" s="81" customFormat="1" ht="11.25" outlineLevel="5" x14ac:dyDescent="0.2">
      <c r="F4908" s="82"/>
      <c r="G4908" s="83"/>
      <c r="H4908" s="21" t="str">
        <f>IF(AND(H4907&lt;&gt;"Výkaz výměr:",I4907=""),"Výkaz výměr:","")</f>
        <v/>
      </c>
      <c r="I4908" s="84" t="s">
        <v>2</v>
      </c>
      <c r="J4908" s="215"/>
      <c r="L4908" s="85"/>
      <c r="M4908" s="216">
        <v>1</v>
      </c>
      <c r="N4908" s="244"/>
      <c r="O4908" s="85"/>
      <c r="P4908" s="86"/>
      <c r="Q4908" s="85"/>
      <c r="R4908" s="85"/>
      <c r="S4908" s="85"/>
      <c r="T4908" s="87" t="s">
        <v>14</v>
      </c>
      <c r="U4908" s="85"/>
      <c r="V4908" s="85"/>
      <c r="W4908" s="88"/>
    </row>
    <row r="4909" spans="6:25" s="6" customFormat="1" ht="12.75" customHeight="1" outlineLevel="4" x14ac:dyDescent="0.2">
      <c r="F4909" s="7"/>
      <c r="G4909" s="8"/>
      <c r="H4909" s="8"/>
      <c r="I4909" s="217"/>
      <c r="J4909" s="218"/>
      <c r="K4909" s="219"/>
      <c r="L4909" s="220"/>
      <c r="M4909" s="219"/>
      <c r="N4909" s="242"/>
      <c r="O4909" s="11"/>
      <c r="P4909" s="12"/>
      <c r="Q4909" s="11"/>
      <c r="R4909" s="11"/>
      <c r="S4909" s="11"/>
      <c r="T4909" s="5" t="s">
        <v>14</v>
      </c>
      <c r="U4909" s="11"/>
      <c r="V4909" s="11"/>
      <c r="W4909" s="11"/>
    </row>
    <row r="4910" spans="6:25" s="60" customFormat="1" ht="16.5" customHeight="1" outlineLevel="3" x14ac:dyDescent="0.2">
      <c r="F4910" s="61"/>
      <c r="G4910" s="62"/>
      <c r="H4910" s="63"/>
      <c r="I4910" s="227" t="s">
        <v>3720</v>
      </c>
      <c r="J4910" s="62"/>
      <c r="K4910" s="64"/>
      <c r="L4910" s="65"/>
      <c r="M4910" s="64"/>
      <c r="N4910" s="239"/>
      <c r="O4910" s="65">
        <f>SUBTOTAL(9,O4911:O4966)</f>
        <v>0</v>
      </c>
      <c r="P4910" s="67"/>
      <c r="Q4910" s="68">
        <f>SUBTOTAL(9,Q4911:Q4966)</f>
        <v>0.13806395000000002</v>
      </c>
      <c r="R4910" s="65"/>
      <c r="S4910" s="68">
        <f>SUBTOTAL(9,S4911:S4966)</f>
        <v>2.0219129999999998E-2</v>
      </c>
      <c r="T4910" s="69" t="s">
        <v>14</v>
      </c>
      <c r="U4910" s="66">
        <f>SUBTOTAL(9,U4911:U4966)</f>
        <v>0</v>
      </c>
      <c r="V4910" s="66">
        <f>SUBTOTAL(9,V4911:V4966)</f>
        <v>0</v>
      </c>
      <c r="W4910" s="70"/>
      <c r="Y4910" s="66">
        <f>SUBTOTAL(9,Y4911:Y4966)</f>
        <v>6</v>
      </c>
    </row>
    <row r="4911" spans="6:25" s="205" customFormat="1" ht="12" outlineLevel="4" x14ac:dyDescent="0.2">
      <c r="F4911" s="72">
        <v>574</v>
      </c>
      <c r="G4911" s="73" t="s">
        <v>34</v>
      </c>
      <c r="H4911" s="74" t="s">
        <v>792</v>
      </c>
      <c r="I4911" s="75" t="s">
        <v>2553</v>
      </c>
      <c r="J4911" s="73" t="s">
        <v>38</v>
      </c>
      <c r="K4911" s="76">
        <v>65.222999999999999</v>
      </c>
      <c r="L4911" s="77">
        <v>0</v>
      </c>
      <c r="M4911" s="206">
        <v>65.222999999999999</v>
      </c>
      <c r="N4911" s="232"/>
      <c r="O4911" s="77">
        <f>M4911*N4911</f>
        <v>0</v>
      </c>
      <c r="P4911" s="79">
        <v>1E-3</v>
      </c>
      <c r="Q4911" s="80">
        <f>M4911*P4911</f>
        <v>6.5223000000000003E-2</v>
      </c>
      <c r="R4911" s="79">
        <v>3.1E-4</v>
      </c>
      <c r="S4911" s="80">
        <f>M4911*R4911</f>
        <v>2.0219129999999998E-2</v>
      </c>
      <c r="T4911" s="78">
        <v>15</v>
      </c>
      <c r="U4911" s="78">
        <f>O4911*(T4911/100)</f>
        <v>0</v>
      </c>
      <c r="V4911" s="78">
        <f>O4911+U4911</f>
        <v>0</v>
      </c>
      <c r="W4911" s="75"/>
      <c r="X4911" s="96" t="s">
        <v>1162</v>
      </c>
      <c r="Y4911" s="96">
        <v>1</v>
      </c>
    </row>
    <row r="4912" spans="6:25" s="71" customFormat="1" ht="33.75" outlineLevel="4" x14ac:dyDescent="0.2">
      <c r="F4912" s="207"/>
      <c r="G4912" s="208"/>
      <c r="H4912" s="19" t="s">
        <v>1053</v>
      </c>
      <c r="I4912" s="228" t="s">
        <v>2848</v>
      </c>
      <c r="J4912" s="221"/>
      <c r="K4912" s="221"/>
      <c r="L4912" s="221"/>
      <c r="M4912" s="221"/>
      <c r="N4912" s="245"/>
      <c r="O4912" s="231"/>
      <c r="P4912" s="209"/>
      <c r="Q4912" s="210"/>
      <c r="R4912" s="209"/>
      <c r="S4912" s="210"/>
      <c r="T4912" s="211"/>
      <c r="U4912" s="211"/>
      <c r="V4912" s="211"/>
      <c r="W4912" s="212"/>
      <c r="X4912" s="212"/>
      <c r="Y4912" s="212"/>
    </row>
    <row r="4913" spans="6:25" s="71" customFormat="1" ht="6" customHeight="1" outlineLevel="4" x14ac:dyDescent="0.2">
      <c r="F4913" s="207"/>
      <c r="G4913" s="208"/>
      <c r="H4913" s="20"/>
      <c r="I4913" s="212"/>
      <c r="J4913" s="208"/>
      <c r="K4913" s="213"/>
      <c r="L4913" s="214"/>
      <c r="M4913" s="213"/>
      <c r="N4913" s="241"/>
      <c r="O4913" s="214"/>
      <c r="P4913" s="209"/>
      <c r="Q4913" s="210"/>
      <c r="R4913" s="209"/>
      <c r="S4913" s="210"/>
      <c r="T4913" s="211"/>
      <c r="U4913" s="211"/>
      <c r="V4913" s="211"/>
      <c r="W4913" s="212"/>
      <c r="X4913" s="212"/>
      <c r="Y4913" s="212"/>
    </row>
    <row r="4914" spans="6:25" s="81" customFormat="1" ht="11.25" outlineLevel="5" x14ac:dyDescent="0.2">
      <c r="F4914" s="82"/>
      <c r="G4914" s="83"/>
      <c r="H4914" s="21" t="str">
        <f t="shared" ref="H4914:H4921" si="134">IF(AND(H4913&lt;&gt;"Výkaz výměr:",I4913=""),"Výkaz výměr:","")</f>
        <v>Výkaz výměr:</v>
      </c>
      <c r="I4914" s="84" t="s">
        <v>1131</v>
      </c>
      <c r="J4914" s="215"/>
      <c r="L4914" s="85"/>
      <c r="M4914" s="216">
        <v>0</v>
      </c>
      <c r="N4914" s="244"/>
      <c r="O4914" s="85"/>
      <c r="P4914" s="86"/>
      <c r="Q4914" s="85"/>
      <c r="R4914" s="85"/>
      <c r="S4914" s="85"/>
      <c r="T4914" s="87" t="s">
        <v>14</v>
      </c>
      <c r="U4914" s="85"/>
      <c r="V4914" s="85"/>
      <c r="W4914" s="88"/>
    </row>
    <row r="4915" spans="6:25" s="81" customFormat="1" ht="11.25" outlineLevel="5" x14ac:dyDescent="0.2">
      <c r="F4915" s="82"/>
      <c r="G4915" s="83"/>
      <c r="H4915" s="21" t="str">
        <f t="shared" si="134"/>
        <v/>
      </c>
      <c r="I4915" s="84" t="s">
        <v>195</v>
      </c>
      <c r="J4915" s="215"/>
      <c r="L4915" s="85"/>
      <c r="M4915" s="216">
        <v>0</v>
      </c>
      <c r="N4915" s="244"/>
      <c r="O4915" s="85"/>
      <c r="P4915" s="86"/>
      <c r="Q4915" s="85"/>
      <c r="R4915" s="85"/>
      <c r="S4915" s="85"/>
      <c r="T4915" s="87" t="s">
        <v>14</v>
      </c>
      <c r="U4915" s="85"/>
      <c r="V4915" s="85"/>
      <c r="W4915" s="88"/>
    </row>
    <row r="4916" spans="6:25" s="81" customFormat="1" ht="11.25" outlineLevel="5" x14ac:dyDescent="0.2">
      <c r="F4916" s="82"/>
      <c r="G4916" s="83"/>
      <c r="H4916" s="21" t="str">
        <f t="shared" si="134"/>
        <v/>
      </c>
      <c r="I4916" s="84" t="s">
        <v>2176</v>
      </c>
      <c r="J4916" s="215"/>
      <c r="L4916" s="85"/>
      <c r="M4916" s="216">
        <v>8.8359999999999985</v>
      </c>
      <c r="N4916" s="244"/>
      <c r="O4916" s="85"/>
      <c r="P4916" s="86"/>
      <c r="Q4916" s="85"/>
      <c r="R4916" s="85"/>
      <c r="S4916" s="85"/>
      <c r="T4916" s="87" t="s">
        <v>14</v>
      </c>
      <c r="U4916" s="85"/>
      <c r="V4916" s="85"/>
      <c r="W4916" s="88"/>
    </row>
    <row r="4917" spans="6:25" s="81" customFormat="1" ht="11.25" outlineLevel="5" x14ac:dyDescent="0.2">
      <c r="F4917" s="82"/>
      <c r="G4917" s="83"/>
      <c r="H4917" s="21" t="str">
        <f t="shared" si="134"/>
        <v/>
      </c>
      <c r="I4917" s="84" t="s">
        <v>196</v>
      </c>
      <c r="J4917" s="215"/>
      <c r="L4917" s="85"/>
      <c r="M4917" s="216">
        <v>0</v>
      </c>
      <c r="N4917" s="244"/>
      <c r="O4917" s="85"/>
      <c r="P4917" s="86"/>
      <c r="Q4917" s="85"/>
      <c r="R4917" s="85"/>
      <c r="S4917" s="85"/>
      <c r="T4917" s="87" t="s">
        <v>14</v>
      </c>
      <c r="U4917" s="85"/>
      <c r="V4917" s="85"/>
      <c r="W4917" s="88"/>
    </row>
    <row r="4918" spans="6:25" s="81" customFormat="1" ht="11.25" outlineLevel="5" x14ac:dyDescent="0.2">
      <c r="F4918" s="82"/>
      <c r="G4918" s="83"/>
      <c r="H4918" s="21" t="str">
        <f t="shared" si="134"/>
        <v/>
      </c>
      <c r="I4918" s="84" t="s">
        <v>2176</v>
      </c>
      <c r="J4918" s="215"/>
      <c r="L4918" s="85"/>
      <c r="M4918" s="216">
        <v>8.8359999999999985</v>
      </c>
      <c r="N4918" s="244"/>
      <c r="O4918" s="85"/>
      <c r="P4918" s="86"/>
      <c r="Q4918" s="85"/>
      <c r="R4918" s="85"/>
      <c r="S4918" s="85"/>
      <c r="T4918" s="87" t="s">
        <v>14</v>
      </c>
      <c r="U4918" s="85"/>
      <c r="V4918" s="85"/>
      <c r="W4918" s="88"/>
    </row>
    <row r="4919" spans="6:25" s="81" customFormat="1" ht="11.25" outlineLevel="5" x14ac:dyDescent="0.2">
      <c r="F4919" s="82"/>
      <c r="G4919" s="83"/>
      <c r="H4919" s="21" t="str">
        <f t="shared" si="134"/>
        <v/>
      </c>
      <c r="I4919" s="84" t="s">
        <v>197</v>
      </c>
      <c r="J4919" s="215"/>
      <c r="L4919" s="85"/>
      <c r="M4919" s="216">
        <v>0</v>
      </c>
      <c r="N4919" s="244"/>
      <c r="O4919" s="85"/>
      <c r="P4919" s="86"/>
      <c r="Q4919" s="85"/>
      <c r="R4919" s="85"/>
      <c r="S4919" s="85"/>
      <c r="T4919" s="87" t="s">
        <v>14</v>
      </c>
      <c r="U4919" s="85"/>
      <c r="V4919" s="85"/>
      <c r="W4919" s="88"/>
    </row>
    <row r="4920" spans="6:25" s="81" customFormat="1" ht="11.25" outlineLevel="5" x14ac:dyDescent="0.2">
      <c r="F4920" s="82"/>
      <c r="G4920" s="83"/>
      <c r="H4920" s="21" t="str">
        <f t="shared" si="134"/>
        <v/>
      </c>
      <c r="I4920" s="84" t="s">
        <v>1727</v>
      </c>
      <c r="J4920" s="215"/>
      <c r="L4920" s="85"/>
      <c r="M4920" s="216">
        <v>32.566000000000003</v>
      </c>
      <c r="N4920" s="244"/>
      <c r="O4920" s="85"/>
      <c r="P4920" s="86"/>
      <c r="Q4920" s="85"/>
      <c r="R4920" s="85"/>
      <c r="S4920" s="85"/>
      <c r="T4920" s="87" t="s">
        <v>14</v>
      </c>
      <c r="U4920" s="85"/>
      <c r="V4920" s="85"/>
      <c r="W4920" s="88"/>
    </row>
    <row r="4921" spans="6:25" s="81" customFormat="1" ht="11.25" outlineLevel="5" x14ac:dyDescent="0.2">
      <c r="F4921" s="82"/>
      <c r="G4921" s="83"/>
      <c r="H4921" s="21" t="str">
        <f t="shared" si="134"/>
        <v/>
      </c>
      <c r="I4921" s="84" t="s">
        <v>1516</v>
      </c>
      <c r="J4921" s="215"/>
      <c r="L4921" s="85"/>
      <c r="M4921" s="216">
        <v>14.984999999999999</v>
      </c>
      <c r="N4921" s="244"/>
      <c r="O4921" s="85"/>
      <c r="P4921" s="86"/>
      <c r="Q4921" s="85"/>
      <c r="R4921" s="85"/>
      <c r="S4921" s="85"/>
      <c r="T4921" s="87" t="s">
        <v>14</v>
      </c>
      <c r="U4921" s="85"/>
      <c r="V4921" s="85"/>
      <c r="W4921" s="88"/>
    </row>
    <row r="4922" spans="6:25" s="205" customFormat="1" ht="12" outlineLevel="4" x14ac:dyDescent="0.2">
      <c r="F4922" s="72">
        <v>575</v>
      </c>
      <c r="G4922" s="73" t="s">
        <v>34</v>
      </c>
      <c r="H4922" s="74" t="s">
        <v>793</v>
      </c>
      <c r="I4922" s="75" t="s">
        <v>2673</v>
      </c>
      <c r="J4922" s="73" t="s">
        <v>38</v>
      </c>
      <c r="K4922" s="76">
        <v>80.92</v>
      </c>
      <c r="L4922" s="77">
        <v>0</v>
      </c>
      <c r="M4922" s="206">
        <v>80.92</v>
      </c>
      <c r="N4922" s="232"/>
      <c r="O4922" s="77">
        <f>M4922*N4922</f>
        <v>0</v>
      </c>
      <c r="P4922" s="79"/>
      <c r="Q4922" s="80">
        <f>M4922*P4922</f>
        <v>0</v>
      </c>
      <c r="R4922" s="79"/>
      <c r="S4922" s="80">
        <f>M4922*R4922</f>
        <v>0</v>
      </c>
      <c r="T4922" s="78">
        <v>15</v>
      </c>
      <c r="U4922" s="78">
        <f>O4922*(T4922/100)</f>
        <v>0</v>
      </c>
      <c r="V4922" s="78">
        <f>O4922+U4922</f>
        <v>0</v>
      </c>
      <c r="W4922" s="75"/>
      <c r="X4922" s="96" t="s">
        <v>1162</v>
      </c>
      <c r="Y4922" s="96">
        <v>1</v>
      </c>
    </row>
    <row r="4923" spans="6:25" s="71" customFormat="1" ht="45" outlineLevel="4" x14ac:dyDescent="0.2">
      <c r="F4923" s="207"/>
      <c r="G4923" s="208"/>
      <c r="H4923" s="19" t="s">
        <v>1053</v>
      </c>
      <c r="I4923" s="228" t="s">
        <v>3290</v>
      </c>
      <c r="J4923" s="221"/>
      <c r="K4923" s="221"/>
      <c r="L4923" s="221"/>
      <c r="M4923" s="221"/>
      <c r="N4923" s="245"/>
      <c r="O4923" s="231"/>
      <c r="P4923" s="209"/>
      <c r="Q4923" s="210"/>
      <c r="R4923" s="209"/>
      <c r="S4923" s="210"/>
      <c r="T4923" s="211"/>
      <c r="U4923" s="211"/>
      <c r="V4923" s="211"/>
      <c r="W4923" s="212"/>
      <c r="X4923" s="212"/>
      <c r="Y4923" s="212"/>
    </row>
    <row r="4924" spans="6:25" s="71" customFormat="1" ht="6" customHeight="1" outlineLevel="4" x14ac:dyDescent="0.2">
      <c r="F4924" s="207"/>
      <c r="G4924" s="208"/>
      <c r="H4924" s="20"/>
      <c r="I4924" s="212"/>
      <c r="J4924" s="208"/>
      <c r="K4924" s="213"/>
      <c r="L4924" s="214"/>
      <c r="M4924" s="213"/>
      <c r="N4924" s="241"/>
      <c r="O4924" s="214"/>
      <c r="P4924" s="209"/>
      <c r="Q4924" s="210"/>
      <c r="R4924" s="209"/>
      <c r="S4924" s="210"/>
      <c r="T4924" s="211"/>
      <c r="U4924" s="211"/>
      <c r="V4924" s="211"/>
      <c r="W4924" s="212"/>
      <c r="X4924" s="212"/>
      <c r="Y4924" s="212"/>
    </row>
    <row r="4925" spans="6:25" s="81" customFormat="1" ht="11.25" outlineLevel="5" x14ac:dyDescent="0.2">
      <c r="F4925" s="82"/>
      <c r="G4925" s="83"/>
      <c r="H4925" s="21" t="str">
        <f t="shared" ref="H4925:H4932" si="135">IF(AND(H4924&lt;&gt;"Výkaz výměr:",I4924=""),"Výkaz výměr:","")</f>
        <v>Výkaz výměr:</v>
      </c>
      <c r="I4925" s="84" t="s">
        <v>1131</v>
      </c>
      <c r="J4925" s="215"/>
      <c r="L4925" s="85"/>
      <c r="M4925" s="216">
        <v>0</v>
      </c>
      <c r="N4925" s="244"/>
      <c r="O4925" s="85"/>
      <c r="P4925" s="86"/>
      <c r="Q4925" s="85"/>
      <c r="R4925" s="85"/>
      <c r="S4925" s="85"/>
      <c r="T4925" s="87" t="s">
        <v>14</v>
      </c>
      <c r="U4925" s="85"/>
      <c r="V4925" s="85"/>
      <c r="W4925" s="88"/>
    </row>
    <row r="4926" spans="6:25" s="81" customFormat="1" ht="11.25" outlineLevel="5" x14ac:dyDescent="0.2">
      <c r="F4926" s="82"/>
      <c r="G4926" s="83"/>
      <c r="H4926" s="21" t="str">
        <f t="shared" si="135"/>
        <v/>
      </c>
      <c r="I4926" s="84" t="s">
        <v>196</v>
      </c>
      <c r="J4926" s="215"/>
      <c r="L4926" s="85"/>
      <c r="M4926" s="216">
        <v>0</v>
      </c>
      <c r="N4926" s="244"/>
      <c r="O4926" s="85"/>
      <c r="P4926" s="86"/>
      <c r="Q4926" s="85"/>
      <c r="R4926" s="85"/>
      <c r="S4926" s="85"/>
      <c r="T4926" s="87" t="s">
        <v>14</v>
      </c>
      <c r="U4926" s="85"/>
      <c r="V4926" s="85"/>
      <c r="W4926" s="88"/>
    </row>
    <row r="4927" spans="6:25" s="81" customFormat="1" ht="11.25" outlineLevel="5" x14ac:dyDescent="0.2">
      <c r="F4927" s="82"/>
      <c r="G4927" s="83"/>
      <c r="H4927" s="21" t="str">
        <f t="shared" si="135"/>
        <v/>
      </c>
      <c r="I4927" s="84" t="s">
        <v>555</v>
      </c>
      <c r="J4927" s="215"/>
      <c r="L4927" s="85"/>
      <c r="M4927" s="216">
        <v>11.6</v>
      </c>
      <c r="N4927" s="244"/>
      <c r="O4927" s="85"/>
      <c r="P4927" s="86"/>
      <c r="Q4927" s="85"/>
      <c r="R4927" s="85"/>
      <c r="S4927" s="85"/>
      <c r="T4927" s="87" t="s">
        <v>14</v>
      </c>
      <c r="U4927" s="85"/>
      <c r="V4927" s="85"/>
      <c r="W4927" s="88"/>
    </row>
    <row r="4928" spans="6:25" s="81" customFormat="1" ht="11.25" outlineLevel="5" x14ac:dyDescent="0.2">
      <c r="F4928" s="82"/>
      <c r="G4928" s="83"/>
      <c r="H4928" s="21" t="str">
        <f t="shared" si="135"/>
        <v/>
      </c>
      <c r="I4928" s="84" t="s">
        <v>195</v>
      </c>
      <c r="J4928" s="215"/>
      <c r="L4928" s="85"/>
      <c r="M4928" s="216">
        <v>0</v>
      </c>
      <c r="N4928" s="244"/>
      <c r="O4928" s="85"/>
      <c r="P4928" s="86"/>
      <c r="Q4928" s="85"/>
      <c r="R4928" s="85"/>
      <c r="S4928" s="85"/>
      <c r="T4928" s="87" t="s">
        <v>14</v>
      </c>
      <c r="U4928" s="85"/>
      <c r="V4928" s="85"/>
      <c r="W4928" s="88"/>
    </row>
    <row r="4929" spans="6:25" s="81" customFormat="1" ht="11.25" outlineLevel="5" x14ac:dyDescent="0.2">
      <c r="F4929" s="82"/>
      <c r="G4929" s="83"/>
      <c r="H4929" s="21" t="str">
        <f t="shared" si="135"/>
        <v/>
      </c>
      <c r="I4929" s="84" t="s">
        <v>555</v>
      </c>
      <c r="J4929" s="215"/>
      <c r="L4929" s="85"/>
      <c r="M4929" s="216">
        <v>11.6</v>
      </c>
      <c r="N4929" s="244"/>
      <c r="O4929" s="85"/>
      <c r="P4929" s="86"/>
      <c r="Q4929" s="85"/>
      <c r="R4929" s="85"/>
      <c r="S4929" s="85"/>
      <c r="T4929" s="87" t="s">
        <v>14</v>
      </c>
      <c r="U4929" s="85"/>
      <c r="V4929" s="85"/>
      <c r="W4929" s="88"/>
    </row>
    <row r="4930" spans="6:25" s="81" customFormat="1" ht="11.25" outlineLevel="5" x14ac:dyDescent="0.2">
      <c r="F4930" s="82"/>
      <c r="G4930" s="83"/>
      <c r="H4930" s="21" t="str">
        <f t="shared" si="135"/>
        <v/>
      </c>
      <c r="I4930" s="84" t="s">
        <v>197</v>
      </c>
      <c r="J4930" s="215"/>
      <c r="L4930" s="85"/>
      <c r="M4930" s="216">
        <v>0</v>
      </c>
      <c r="N4930" s="244"/>
      <c r="O4930" s="85"/>
      <c r="P4930" s="86"/>
      <c r="Q4930" s="85"/>
      <c r="R4930" s="85"/>
      <c r="S4930" s="85"/>
      <c r="T4930" s="87" t="s">
        <v>14</v>
      </c>
      <c r="U4930" s="85"/>
      <c r="V4930" s="85"/>
      <c r="W4930" s="88"/>
    </row>
    <row r="4931" spans="6:25" s="81" customFormat="1" ht="11.25" outlineLevel="5" x14ac:dyDescent="0.2">
      <c r="F4931" s="82"/>
      <c r="G4931" s="83"/>
      <c r="H4931" s="21" t="str">
        <f t="shared" si="135"/>
        <v/>
      </c>
      <c r="I4931" s="84" t="s">
        <v>1292</v>
      </c>
      <c r="J4931" s="215"/>
      <c r="L4931" s="85"/>
      <c r="M4931" s="216">
        <v>47.12</v>
      </c>
      <c r="N4931" s="244"/>
      <c r="O4931" s="85"/>
      <c r="P4931" s="86"/>
      <c r="Q4931" s="85"/>
      <c r="R4931" s="85"/>
      <c r="S4931" s="85"/>
      <c r="T4931" s="87" t="s">
        <v>14</v>
      </c>
      <c r="U4931" s="85"/>
      <c r="V4931" s="85"/>
      <c r="W4931" s="88"/>
    </row>
    <row r="4932" spans="6:25" s="81" customFormat="1" ht="11.25" outlineLevel="5" x14ac:dyDescent="0.2">
      <c r="F4932" s="82"/>
      <c r="G4932" s="83"/>
      <c r="H4932" s="21" t="str">
        <f t="shared" si="135"/>
        <v/>
      </c>
      <c r="I4932" s="84" t="s">
        <v>554</v>
      </c>
      <c r="J4932" s="215"/>
      <c r="L4932" s="85"/>
      <c r="M4932" s="216">
        <v>10.6</v>
      </c>
      <c r="N4932" s="244"/>
      <c r="O4932" s="85"/>
      <c r="P4932" s="86"/>
      <c r="Q4932" s="85"/>
      <c r="R4932" s="85"/>
      <c r="S4932" s="85"/>
      <c r="T4932" s="87" t="s">
        <v>14</v>
      </c>
      <c r="U4932" s="85"/>
      <c r="V4932" s="85"/>
      <c r="W4932" s="88"/>
    </row>
    <row r="4933" spans="6:25" s="205" customFormat="1" ht="12" outlineLevel="4" x14ac:dyDescent="0.2">
      <c r="F4933" s="72">
        <v>576</v>
      </c>
      <c r="G4933" s="73" t="s">
        <v>13</v>
      </c>
      <c r="H4933" s="74" t="s">
        <v>388</v>
      </c>
      <c r="I4933" s="75" t="s">
        <v>2702</v>
      </c>
      <c r="J4933" s="73" t="s">
        <v>38</v>
      </c>
      <c r="K4933" s="76">
        <v>80.92</v>
      </c>
      <c r="L4933" s="77">
        <v>20</v>
      </c>
      <c r="M4933" s="206">
        <v>97.103999999999999</v>
      </c>
      <c r="N4933" s="232"/>
      <c r="O4933" s="77">
        <f>M4933*N4933</f>
        <v>0</v>
      </c>
      <c r="P4933" s="79">
        <v>0</v>
      </c>
      <c r="Q4933" s="80">
        <f>M4933*P4933</f>
        <v>0</v>
      </c>
      <c r="R4933" s="79"/>
      <c r="S4933" s="80">
        <f>M4933*R4933</f>
        <v>0</v>
      </c>
      <c r="T4933" s="78">
        <v>15</v>
      </c>
      <c r="U4933" s="78">
        <f>O4933*(T4933/100)</f>
        <v>0</v>
      </c>
      <c r="V4933" s="78">
        <f>O4933+U4933</f>
        <v>0</v>
      </c>
      <c r="W4933" s="75"/>
      <c r="X4933" s="96" t="s">
        <v>1162</v>
      </c>
      <c r="Y4933" s="96">
        <v>1</v>
      </c>
    </row>
    <row r="4934" spans="6:25" s="71" customFormat="1" ht="12" outlineLevel="4" x14ac:dyDescent="0.2">
      <c r="F4934" s="207"/>
      <c r="G4934" s="208"/>
      <c r="H4934" s="19" t="s">
        <v>1053</v>
      </c>
      <c r="I4934" s="228" t="s">
        <v>2702</v>
      </c>
      <c r="J4934" s="221"/>
      <c r="K4934" s="221"/>
      <c r="L4934" s="221"/>
      <c r="M4934" s="221"/>
      <c r="N4934" s="245"/>
      <c r="O4934" s="231"/>
      <c r="P4934" s="209"/>
      <c r="Q4934" s="210"/>
      <c r="R4934" s="209"/>
      <c r="S4934" s="210"/>
      <c r="T4934" s="211"/>
      <c r="U4934" s="211"/>
      <c r="V4934" s="211"/>
      <c r="W4934" s="212"/>
      <c r="X4934" s="212"/>
      <c r="Y4934" s="212"/>
    </row>
    <row r="4935" spans="6:25" s="71" customFormat="1" ht="6" customHeight="1" outlineLevel="4" x14ac:dyDescent="0.2">
      <c r="F4935" s="207"/>
      <c r="G4935" s="208"/>
      <c r="H4935" s="20"/>
      <c r="I4935" s="212"/>
      <c r="J4935" s="208"/>
      <c r="K4935" s="213"/>
      <c r="L4935" s="214"/>
      <c r="M4935" s="213"/>
      <c r="N4935" s="241"/>
      <c r="O4935" s="214"/>
      <c r="P4935" s="209"/>
      <c r="Q4935" s="210"/>
      <c r="R4935" s="209"/>
      <c r="S4935" s="210"/>
      <c r="T4935" s="211"/>
      <c r="U4935" s="211"/>
      <c r="V4935" s="211"/>
      <c r="W4935" s="212"/>
      <c r="X4935" s="212"/>
      <c r="Y4935" s="212"/>
    </row>
    <row r="4936" spans="6:25" s="81" customFormat="1" ht="11.25" outlineLevel="5" x14ac:dyDescent="0.2">
      <c r="F4936" s="82"/>
      <c r="G4936" s="83"/>
      <c r="H4936" s="21" t="str">
        <f>IF(AND(H4935&lt;&gt;"Výkaz výměr:",I4935=""),"Výkaz výměr:","")</f>
        <v>Výkaz výměr:</v>
      </c>
      <c r="I4936" s="84" t="s">
        <v>2980</v>
      </c>
      <c r="J4936" s="215"/>
      <c r="L4936" s="85"/>
      <c r="M4936" s="216">
        <v>0</v>
      </c>
      <c r="N4936" s="244"/>
      <c r="O4936" s="85"/>
      <c r="P4936" s="86"/>
      <c r="Q4936" s="85"/>
      <c r="R4936" s="85"/>
      <c r="S4936" s="85"/>
      <c r="T4936" s="87" t="s">
        <v>14</v>
      </c>
      <c r="U4936" s="85"/>
      <c r="V4936" s="85"/>
      <c r="W4936" s="88"/>
    </row>
    <row r="4937" spans="6:25" s="81" customFormat="1" ht="11.25" outlineLevel="5" x14ac:dyDescent="0.2">
      <c r="F4937" s="82"/>
      <c r="G4937" s="83"/>
      <c r="H4937" s="21" t="str">
        <f>IF(AND(H4936&lt;&gt;"Výkaz výměr:",I4936=""),"Výkaz výměr:","")</f>
        <v/>
      </c>
      <c r="I4937" s="84" t="s">
        <v>181</v>
      </c>
      <c r="J4937" s="215"/>
      <c r="L4937" s="85"/>
      <c r="M4937" s="216">
        <v>80.92</v>
      </c>
      <c r="N4937" s="244"/>
      <c r="O4937" s="85"/>
      <c r="P4937" s="86"/>
      <c r="Q4937" s="85"/>
      <c r="R4937" s="85"/>
      <c r="S4937" s="85"/>
      <c r="T4937" s="87" t="s">
        <v>14</v>
      </c>
      <c r="U4937" s="85"/>
      <c r="V4937" s="85"/>
      <c r="W4937" s="88"/>
    </row>
    <row r="4938" spans="6:25" s="205" customFormat="1" ht="24" outlineLevel="4" x14ac:dyDescent="0.2">
      <c r="F4938" s="72">
        <v>577</v>
      </c>
      <c r="G4938" s="73" t="s">
        <v>34</v>
      </c>
      <c r="H4938" s="74" t="s">
        <v>794</v>
      </c>
      <c r="I4938" s="75" t="s">
        <v>2983</v>
      </c>
      <c r="J4938" s="73" t="s">
        <v>38</v>
      </c>
      <c r="K4938" s="76">
        <v>148.65500000000003</v>
      </c>
      <c r="L4938" s="77">
        <v>0</v>
      </c>
      <c r="M4938" s="206">
        <v>148.65500000000003</v>
      </c>
      <c r="N4938" s="232"/>
      <c r="O4938" s="77">
        <f>M4938*N4938</f>
        <v>0</v>
      </c>
      <c r="P4938" s="79">
        <v>2.0000000000000001E-4</v>
      </c>
      <c r="Q4938" s="80">
        <f>M4938*P4938</f>
        <v>2.9731000000000007E-2</v>
      </c>
      <c r="R4938" s="79"/>
      <c r="S4938" s="80">
        <f>M4938*R4938</f>
        <v>0</v>
      </c>
      <c r="T4938" s="78">
        <v>15</v>
      </c>
      <c r="U4938" s="78">
        <f>O4938*(T4938/100)</f>
        <v>0</v>
      </c>
      <c r="V4938" s="78">
        <f>O4938+U4938</f>
        <v>0</v>
      </c>
      <c r="W4938" s="75"/>
      <c r="X4938" s="96" t="s">
        <v>1162</v>
      </c>
      <c r="Y4938" s="96">
        <v>1</v>
      </c>
    </row>
    <row r="4939" spans="6:25" s="71" customFormat="1" ht="56.25" outlineLevel="4" x14ac:dyDescent="0.2">
      <c r="F4939" s="207"/>
      <c r="G4939" s="208"/>
      <c r="H4939" s="19" t="s">
        <v>1053</v>
      </c>
      <c r="I4939" s="228" t="s">
        <v>3288</v>
      </c>
      <c r="J4939" s="221"/>
      <c r="K4939" s="221"/>
      <c r="L4939" s="221"/>
      <c r="M4939" s="221"/>
      <c r="N4939" s="245"/>
      <c r="O4939" s="231"/>
      <c r="P4939" s="209"/>
      <c r="Q4939" s="210"/>
      <c r="R4939" s="209"/>
      <c r="S4939" s="210"/>
      <c r="T4939" s="211"/>
      <c r="U4939" s="211"/>
      <c r="V4939" s="211"/>
      <c r="W4939" s="212"/>
      <c r="X4939" s="212"/>
      <c r="Y4939" s="212"/>
    </row>
    <row r="4940" spans="6:25" s="71" customFormat="1" ht="6" customHeight="1" outlineLevel="4" x14ac:dyDescent="0.2">
      <c r="F4940" s="207"/>
      <c r="G4940" s="208"/>
      <c r="H4940" s="20"/>
      <c r="I4940" s="212"/>
      <c r="J4940" s="208"/>
      <c r="K4940" s="213"/>
      <c r="L4940" s="214"/>
      <c r="M4940" s="213"/>
      <c r="N4940" s="241"/>
      <c r="O4940" s="214"/>
      <c r="P4940" s="209"/>
      <c r="Q4940" s="210"/>
      <c r="R4940" s="209"/>
      <c r="S4940" s="210"/>
      <c r="T4940" s="211"/>
      <c r="U4940" s="211"/>
      <c r="V4940" s="211"/>
      <c r="W4940" s="212"/>
      <c r="X4940" s="212"/>
      <c r="Y4940" s="212"/>
    </row>
    <row r="4941" spans="6:25" s="81" customFormat="1" ht="11.25" outlineLevel="5" x14ac:dyDescent="0.2">
      <c r="F4941" s="82"/>
      <c r="G4941" s="83"/>
      <c r="H4941" s="21" t="str">
        <f t="shared" ref="H4941:H4948" si="136">IF(AND(H4940&lt;&gt;"Výkaz výměr:",I4940=""),"Výkaz výměr:","")</f>
        <v>Výkaz výměr:</v>
      </c>
      <c r="I4941" s="84" t="s">
        <v>1131</v>
      </c>
      <c r="J4941" s="215"/>
      <c r="L4941" s="85"/>
      <c r="M4941" s="216">
        <v>0</v>
      </c>
      <c r="N4941" s="244"/>
      <c r="O4941" s="85"/>
      <c r="P4941" s="86"/>
      <c r="Q4941" s="85"/>
      <c r="R4941" s="85"/>
      <c r="S4941" s="85"/>
      <c r="T4941" s="87" t="s">
        <v>14</v>
      </c>
      <c r="U4941" s="85"/>
      <c r="V4941" s="85"/>
      <c r="W4941" s="88"/>
    </row>
    <row r="4942" spans="6:25" s="81" customFormat="1" ht="11.25" outlineLevel="5" x14ac:dyDescent="0.2">
      <c r="F4942" s="82"/>
      <c r="G4942" s="83"/>
      <c r="H4942" s="21" t="str">
        <f t="shared" si="136"/>
        <v/>
      </c>
      <c r="I4942" s="84" t="s">
        <v>195</v>
      </c>
      <c r="J4942" s="215"/>
      <c r="L4942" s="85"/>
      <c r="M4942" s="216">
        <v>0</v>
      </c>
      <c r="N4942" s="244"/>
      <c r="O4942" s="85"/>
      <c r="P4942" s="86"/>
      <c r="Q4942" s="85"/>
      <c r="R4942" s="85"/>
      <c r="S4942" s="85"/>
      <c r="T4942" s="87" t="s">
        <v>14</v>
      </c>
      <c r="U4942" s="85"/>
      <c r="V4942" s="85"/>
      <c r="W4942" s="88"/>
    </row>
    <row r="4943" spans="6:25" s="81" customFormat="1" ht="11.25" outlineLevel="5" x14ac:dyDescent="0.2">
      <c r="F4943" s="82"/>
      <c r="G4943" s="83"/>
      <c r="H4943" s="21" t="str">
        <f t="shared" si="136"/>
        <v/>
      </c>
      <c r="I4943" s="84" t="s">
        <v>2242</v>
      </c>
      <c r="J4943" s="215"/>
      <c r="L4943" s="85"/>
      <c r="M4943" s="216">
        <v>15.987999999999998</v>
      </c>
      <c r="N4943" s="244"/>
      <c r="O4943" s="85"/>
      <c r="P4943" s="86"/>
      <c r="Q4943" s="85"/>
      <c r="R4943" s="85"/>
      <c r="S4943" s="85"/>
      <c r="T4943" s="87" t="s">
        <v>14</v>
      </c>
      <c r="U4943" s="85"/>
      <c r="V4943" s="85"/>
      <c r="W4943" s="88"/>
    </row>
    <row r="4944" spans="6:25" s="81" customFormat="1" ht="11.25" outlineLevel="5" x14ac:dyDescent="0.2">
      <c r="F4944" s="82"/>
      <c r="G4944" s="83"/>
      <c r="H4944" s="21" t="str">
        <f t="shared" si="136"/>
        <v/>
      </c>
      <c r="I4944" s="84" t="s">
        <v>196</v>
      </c>
      <c r="J4944" s="215"/>
      <c r="L4944" s="85"/>
      <c r="M4944" s="216">
        <v>0</v>
      </c>
      <c r="N4944" s="244"/>
      <c r="O4944" s="85"/>
      <c r="P4944" s="86"/>
      <c r="Q4944" s="85"/>
      <c r="R4944" s="85"/>
      <c r="S4944" s="85"/>
      <c r="T4944" s="87" t="s">
        <v>14</v>
      </c>
      <c r="U4944" s="85"/>
      <c r="V4944" s="85"/>
      <c r="W4944" s="88"/>
    </row>
    <row r="4945" spans="6:25" s="81" customFormat="1" ht="11.25" outlineLevel="5" x14ac:dyDescent="0.2">
      <c r="F4945" s="82"/>
      <c r="G4945" s="83"/>
      <c r="H4945" s="21" t="str">
        <f t="shared" si="136"/>
        <v/>
      </c>
      <c r="I4945" s="84" t="s">
        <v>2242</v>
      </c>
      <c r="J4945" s="215"/>
      <c r="L4945" s="85"/>
      <c r="M4945" s="216">
        <v>15.987999999999998</v>
      </c>
      <c r="N4945" s="244"/>
      <c r="O4945" s="85"/>
      <c r="P4945" s="86"/>
      <c r="Q4945" s="85"/>
      <c r="R4945" s="85"/>
      <c r="S4945" s="85"/>
      <c r="T4945" s="87" t="s">
        <v>14</v>
      </c>
      <c r="U4945" s="85"/>
      <c r="V4945" s="85"/>
      <c r="W4945" s="88"/>
    </row>
    <row r="4946" spans="6:25" s="81" customFormat="1" ht="11.25" outlineLevel="5" x14ac:dyDescent="0.2">
      <c r="F4946" s="82"/>
      <c r="G4946" s="83"/>
      <c r="H4946" s="21" t="str">
        <f t="shared" si="136"/>
        <v/>
      </c>
      <c r="I4946" s="84" t="s">
        <v>197</v>
      </c>
      <c r="J4946" s="215"/>
      <c r="L4946" s="85"/>
      <c r="M4946" s="216">
        <v>0</v>
      </c>
      <c r="N4946" s="244"/>
      <c r="O4946" s="85"/>
      <c r="P4946" s="86"/>
      <c r="Q4946" s="85"/>
      <c r="R4946" s="85"/>
      <c r="S4946" s="85"/>
      <c r="T4946" s="87" t="s">
        <v>14</v>
      </c>
      <c r="U4946" s="85"/>
      <c r="V4946" s="85"/>
      <c r="W4946" s="88"/>
    </row>
    <row r="4947" spans="6:25" s="81" customFormat="1" ht="11.25" outlineLevel="5" x14ac:dyDescent="0.2">
      <c r="F4947" s="82"/>
      <c r="G4947" s="83"/>
      <c r="H4947" s="21" t="str">
        <f t="shared" si="136"/>
        <v/>
      </c>
      <c r="I4947" s="84" t="s">
        <v>2370</v>
      </c>
      <c r="J4947" s="215"/>
      <c r="L4947" s="85"/>
      <c r="M4947" s="216">
        <v>96.414000000000016</v>
      </c>
      <c r="N4947" s="244"/>
      <c r="O4947" s="85"/>
      <c r="P4947" s="86"/>
      <c r="Q4947" s="85"/>
      <c r="R4947" s="85"/>
      <c r="S4947" s="85"/>
      <c r="T4947" s="87" t="s">
        <v>14</v>
      </c>
      <c r="U4947" s="85"/>
      <c r="V4947" s="85"/>
      <c r="W4947" s="88"/>
    </row>
    <row r="4948" spans="6:25" s="81" customFormat="1" ht="11.25" outlineLevel="5" x14ac:dyDescent="0.2">
      <c r="F4948" s="82"/>
      <c r="G4948" s="83"/>
      <c r="H4948" s="21" t="str">
        <f t="shared" si="136"/>
        <v/>
      </c>
      <c r="I4948" s="84" t="s">
        <v>2261</v>
      </c>
      <c r="J4948" s="215"/>
      <c r="L4948" s="85"/>
      <c r="M4948" s="216">
        <v>20.265000000000001</v>
      </c>
      <c r="N4948" s="244"/>
      <c r="O4948" s="85"/>
      <c r="P4948" s="86"/>
      <c r="Q4948" s="85"/>
      <c r="R4948" s="85"/>
      <c r="S4948" s="85"/>
      <c r="T4948" s="87" t="s">
        <v>14</v>
      </c>
      <c r="U4948" s="85"/>
      <c r="V4948" s="85"/>
      <c r="W4948" s="88"/>
    </row>
    <row r="4949" spans="6:25" s="205" customFormat="1" ht="24" outlineLevel="4" x14ac:dyDescent="0.2">
      <c r="F4949" s="72">
        <v>578</v>
      </c>
      <c r="G4949" s="73" t="s">
        <v>34</v>
      </c>
      <c r="H4949" s="74" t="s">
        <v>795</v>
      </c>
      <c r="I4949" s="75" t="s">
        <v>3154</v>
      </c>
      <c r="J4949" s="73" t="s">
        <v>38</v>
      </c>
      <c r="K4949" s="76">
        <v>148.655</v>
      </c>
      <c r="L4949" s="77">
        <v>0</v>
      </c>
      <c r="M4949" s="206">
        <v>148.655</v>
      </c>
      <c r="N4949" s="232"/>
      <c r="O4949" s="77">
        <f>M4949*N4949</f>
        <v>0</v>
      </c>
      <c r="P4949" s="79">
        <v>2.9E-4</v>
      </c>
      <c r="Q4949" s="80">
        <f>M4949*P4949</f>
        <v>4.3109950000000001E-2</v>
      </c>
      <c r="R4949" s="79"/>
      <c r="S4949" s="80">
        <f>M4949*R4949</f>
        <v>0</v>
      </c>
      <c r="T4949" s="78">
        <v>15</v>
      </c>
      <c r="U4949" s="78">
        <f>O4949*(T4949/100)</f>
        <v>0</v>
      </c>
      <c r="V4949" s="78">
        <f>O4949+U4949</f>
        <v>0</v>
      </c>
      <c r="W4949" s="75"/>
      <c r="X4949" s="96" t="s">
        <v>1162</v>
      </c>
      <c r="Y4949" s="96">
        <v>1</v>
      </c>
    </row>
    <row r="4950" spans="6:25" s="71" customFormat="1" ht="56.25" outlineLevel="4" x14ac:dyDescent="0.2">
      <c r="F4950" s="207"/>
      <c r="G4950" s="208"/>
      <c r="H4950" s="19" t="s">
        <v>1053</v>
      </c>
      <c r="I4950" s="228" t="s">
        <v>3510</v>
      </c>
      <c r="J4950" s="221"/>
      <c r="K4950" s="221"/>
      <c r="L4950" s="221"/>
      <c r="M4950" s="221"/>
      <c r="N4950" s="245"/>
      <c r="O4950" s="231"/>
      <c r="P4950" s="209"/>
      <c r="Q4950" s="210"/>
      <c r="R4950" s="209"/>
      <c r="S4950" s="210"/>
      <c r="T4950" s="211"/>
      <c r="U4950" s="211"/>
      <c r="V4950" s="211"/>
      <c r="W4950" s="212"/>
      <c r="X4950" s="212"/>
      <c r="Y4950" s="212"/>
    </row>
    <row r="4951" spans="6:25" s="71" customFormat="1" ht="6" customHeight="1" outlineLevel="4" x14ac:dyDescent="0.2">
      <c r="F4951" s="207"/>
      <c r="G4951" s="208"/>
      <c r="H4951" s="20"/>
      <c r="I4951" s="212"/>
      <c r="J4951" s="208"/>
      <c r="K4951" s="213"/>
      <c r="L4951" s="214"/>
      <c r="M4951" s="213"/>
      <c r="N4951" s="241"/>
      <c r="O4951" s="214"/>
      <c r="P4951" s="209"/>
      <c r="Q4951" s="210"/>
      <c r="R4951" s="209"/>
      <c r="S4951" s="210"/>
      <c r="T4951" s="211"/>
      <c r="U4951" s="211"/>
      <c r="V4951" s="211"/>
      <c r="W4951" s="212"/>
      <c r="X4951" s="212"/>
      <c r="Y4951" s="212"/>
    </row>
    <row r="4952" spans="6:25" s="81" customFormat="1" ht="22.5" outlineLevel="5" x14ac:dyDescent="0.2">
      <c r="F4952" s="82"/>
      <c r="G4952" s="83"/>
      <c r="H4952" s="21" t="str">
        <f>IF(AND(H4951&lt;&gt;"Výkaz výměr:",I4951=""),"Výkaz výměr:","")</f>
        <v>Výkaz výměr:</v>
      </c>
      <c r="I4952" s="84" t="s">
        <v>3148</v>
      </c>
      <c r="J4952" s="215"/>
      <c r="L4952" s="85"/>
      <c r="M4952" s="216">
        <v>0</v>
      </c>
      <c r="N4952" s="244"/>
      <c r="O4952" s="85"/>
      <c r="P4952" s="86"/>
      <c r="Q4952" s="85"/>
      <c r="R4952" s="85"/>
      <c r="S4952" s="85"/>
      <c r="T4952" s="87" t="s">
        <v>14</v>
      </c>
      <c r="U4952" s="85"/>
      <c r="V4952" s="85"/>
      <c r="W4952" s="88"/>
    </row>
    <row r="4953" spans="6:25" s="81" customFormat="1" ht="11.25" outlineLevel="5" x14ac:dyDescent="0.2">
      <c r="F4953" s="82"/>
      <c r="G4953" s="83"/>
      <c r="H4953" s="21" t="str">
        <f>IF(AND(H4952&lt;&gt;"Výkaz výměr:",I4952=""),"Výkaz výměr:","")</f>
        <v/>
      </c>
      <c r="I4953" s="84" t="s">
        <v>277</v>
      </c>
      <c r="J4953" s="215"/>
      <c r="L4953" s="85"/>
      <c r="M4953" s="216">
        <v>148.655</v>
      </c>
      <c r="N4953" s="244"/>
      <c r="O4953" s="85"/>
      <c r="P4953" s="86"/>
      <c r="Q4953" s="85"/>
      <c r="R4953" s="85"/>
      <c r="S4953" s="85"/>
      <c r="T4953" s="87" t="s">
        <v>14</v>
      </c>
      <c r="U4953" s="85"/>
      <c r="V4953" s="85"/>
      <c r="W4953" s="88"/>
    </row>
    <row r="4954" spans="6:25" s="205" customFormat="1" ht="24" outlineLevel="4" x14ac:dyDescent="0.2">
      <c r="F4954" s="72">
        <v>579</v>
      </c>
      <c r="G4954" s="73" t="s">
        <v>34</v>
      </c>
      <c r="H4954" s="74" t="s">
        <v>796</v>
      </c>
      <c r="I4954" s="75" t="s">
        <v>3039</v>
      </c>
      <c r="J4954" s="73" t="s">
        <v>15</v>
      </c>
      <c r="K4954" s="76">
        <v>75.3</v>
      </c>
      <c r="L4954" s="77">
        <v>0</v>
      </c>
      <c r="M4954" s="206">
        <v>75.3</v>
      </c>
      <c r="N4954" s="232"/>
      <c r="O4954" s="77">
        <f>M4954*N4954</f>
        <v>0</v>
      </c>
      <c r="P4954" s="79"/>
      <c r="Q4954" s="80">
        <f>M4954*P4954</f>
        <v>0</v>
      </c>
      <c r="R4954" s="79"/>
      <c r="S4954" s="80">
        <f>M4954*R4954</f>
        <v>0</v>
      </c>
      <c r="T4954" s="78">
        <v>15</v>
      </c>
      <c r="U4954" s="78">
        <f>O4954*(T4954/100)</f>
        <v>0</v>
      </c>
      <c r="V4954" s="78">
        <f>O4954+U4954</f>
        <v>0</v>
      </c>
      <c r="W4954" s="75"/>
      <c r="X4954" s="96" t="s">
        <v>1162</v>
      </c>
      <c r="Y4954" s="96">
        <v>1</v>
      </c>
    </row>
    <row r="4955" spans="6:25" s="71" customFormat="1" ht="45" outlineLevel="4" x14ac:dyDescent="0.2">
      <c r="F4955" s="207"/>
      <c r="G4955" s="208"/>
      <c r="H4955" s="19" t="s">
        <v>1053</v>
      </c>
      <c r="I4955" s="228" t="s">
        <v>3496</v>
      </c>
      <c r="J4955" s="221"/>
      <c r="K4955" s="221"/>
      <c r="L4955" s="221"/>
      <c r="M4955" s="221"/>
      <c r="N4955" s="245"/>
      <c r="O4955" s="231"/>
      <c r="P4955" s="209"/>
      <c r="Q4955" s="210"/>
      <c r="R4955" s="209"/>
      <c r="S4955" s="210"/>
      <c r="T4955" s="211"/>
      <c r="U4955" s="211"/>
      <c r="V4955" s="211"/>
      <c r="W4955" s="212"/>
      <c r="X4955" s="212"/>
      <c r="Y4955" s="212"/>
    </row>
    <row r="4956" spans="6:25" s="71" customFormat="1" ht="6" customHeight="1" outlineLevel="4" x14ac:dyDescent="0.2">
      <c r="F4956" s="207"/>
      <c r="G4956" s="208"/>
      <c r="H4956" s="20"/>
      <c r="I4956" s="212"/>
      <c r="J4956" s="208"/>
      <c r="K4956" s="213"/>
      <c r="L4956" s="214"/>
      <c r="M4956" s="213"/>
      <c r="N4956" s="241"/>
      <c r="O4956" s="214"/>
      <c r="P4956" s="209"/>
      <c r="Q4956" s="210"/>
      <c r="R4956" s="209"/>
      <c r="S4956" s="210"/>
      <c r="T4956" s="211"/>
      <c r="U4956" s="211"/>
      <c r="V4956" s="211"/>
      <c r="W4956" s="212"/>
      <c r="X4956" s="212"/>
      <c r="Y4956" s="212"/>
    </row>
    <row r="4957" spans="6:25" s="81" customFormat="1" ht="11.25" outlineLevel="5" x14ac:dyDescent="0.2">
      <c r="F4957" s="82"/>
      <c r="G4957" s="83"/>
      <c r="H4957" s="21" t="str">
        <f t="shared" ref="H4957:H4965" si="137">IF(AND(H4956&lt;&gt;"Výkaz výměr:",I4956=""),"Výkaz výměr:","")</f>
        <v>Výkaz výměr:</v>
      </c>
      <c r="I4957" s="84" t="s">
        <v>1131</v>
      </c>
      <c r="J4957" s="215"/>
      <c r="L4957" s="85"/>
      <c r="M4957" s="216">
        <v>0</v>
      </c>
      <c r="N4957" s="244"/>
      <c r="O4957" s="85"/>
      <c r="P4957" s="86"/>
      <c r="Q4957" s="85"/>
      <c r="R4957" s="85"/>
      <c r="S4957" s="85"/>
      <c r="T4957" s="87" t="s">
        <v>14</v>
      </c>
      <c r="U4957" s="85"/>
      <c r="V4957" s="85"/>
      <c r="W4957" s="88"/>
    </row>
    <row r="4958" spans="6:25" s="81" customFormat="1" ht="11.25" outlineLevel="5" x14ac:dyDescent="0.2">
      <c r="F4958" s="82"/>
      <c r="G4958" s="83"/>
      <c r="H4958" s="21" t="str">
        <f t="shared" si="137"/>
        <v/>
      </c>
      <c r="I4958" s="84" t="s">
        <v>1629</v>
      </c>
      <c r="J4958" s="215"/>
      <c r="L4958" s="85"/>
      <c r="M4958" s="216">
        <v>0</v>
      </c>
      <c r="N4958" s="244"/>
      <c r="O4958" s="85"/>
      <c r="P4958" s="86"/>
      <c r="Q4958" s="85"/>
      <c r="R4958" s="85"/>
      <c r="S4958" s="85"/>
      <c r="T4958" s="87" t="s">
        <v>14</v>
      </c>
      <c r="U4958" s="85"/>
      <c r="V4958" s="85"/>
      <c r="W4958" s="88"/>
    </row>
    <row r="4959" spans="6:25" s="81" customFormat="1" ht="11.25" outlineLevel="5" x14ac:dyDescent="0.2">
      <c r="F4959" s="82"/>
      <c r="G4959" s="83"/>
      <c r="H4959" s="21" t="str">
        <f t="shared" si="137"/>
        <v/>
      </c>
      <c r="I4959" s="84" t="s">
        <v>196</v>
      </c>
      <c r="J4959" s="215"/>
      <c r="L4959" s="85"/>
      <c r="M4959" s="216">
        <v>0</v>
      </c>
      <c r="N4959" s="244"/>
      <c r="O4959" s="85"/>
      <c r="P4959" s="86"/>
      <c r="Q4959" s="85"/>
      <c r="R4959" s="85"/>
      <c r="S4959" s="85"/>
      <c r="T4959" s="87" t="s">
        <v>14</v>
      </c>
      <c r="U4959" s="85"/>
      <c r="V4959" s="85"/>
      <c r="W4959" s="88"/>
    </row>
    <row r="4960" spans="6:25" s="81" customFormat="1" ht="11.25" outlineLevel="5" x14ac:dyDescent="0.2">
      <c r="F4960" s="82"/>
      <c r="G4960" s="83"/>
      <c r="H4960" s="21" t="str">
        <f t="shared" si="137"/>
        <v/>
      </c>
      <c r="I4960" s="84" t="s">
        <v>1159</v>
      </c>
      <c r="J4960" s="215"/>
      <c r="L4960" s="85"/>
      <c r="M4960" s="216">
        <v>13.919999999999998</v>
      </c>
      <c r="N4960" s="244"/>
      <c r="O4960" s="85"/>
      <c r="P4960" s="86"/>
      <c r="Q4960" s="85"/>
      <c r="R4960" s="85"/>
      <c r="S4960" s="85"/>
      <c r="T4960" s="87" t="s">
        <v>14</v>
      </c>
      <c r="U4960" s="85"/>
      <c r="V4960" s="85"/>
      <c r="W4960" s="88"/>
    </row>
    <row r="4961" spans="6:23" s="81" customFormat="1" ht="11.25" outlineLevel="5" x14ac:dyDescent="0.2">
      <c r="F4961" s="82"/>
      <c r="G4961" s="83"/>
      <c r="H4961" s="21" t="str">
        <f t="shared" si="137"/>
        <v/>
      </c>
      <c r="I4961" s="84" t="s">
        <v>195</v>
      </c>
      <c r="J4961" s="215"/>
      <c r="L4961" s="85"/>
      <c r="M4961" s="216">
        <v>0</v>
      </c>
      <c r="N4961" s="244"/>
      <c r="O4961" s="85"/>
      <c r="P4961" s="86"/>
      <c r="Q4961" s="85"/>
      <c r="R4961" s="85"/>
      <c r="S4961" s="85"/>
      <c r="T4961" s="87" t="s">
        <v>14</v>
      </c>
      <c r="U4961" s="85"/>
      <c r="V4961" s="85"/>
      <c r="W4961" s="88"/>
    </row>
    <row r="4962" spans="6:23" s="81" customFormat="1" ht="11.25" outlineLevel="5" x14ac:dyDescent="0.2">
      <c r="F4962" s="82"/>
      <c r="G4962" s="83"/>
      <c r="H4962" s="21" t="str">
        <f t="shared" si="137"/>
        <v/>
      </c>
      <c r="I4962" s="84" t="s">
        <v>1159</v>
      </c>
      <c r="J4962" s="215"/>
      <c r="L4962" s="85"/>
      <c r="M4962" s="216">
        <v>13.919999999999998</v>
      </c>
      <c r="N4962" s="244"/>
      <c r="O4962" s="85"/>
      <c r="P4962" s="86"/>
      <c r="Q4962" s="85"/>
      <c r="R4962" s="85"/>
      <c r="S4962" s="85"/>
      <c r="T4962" s="87" t="s">
        <v>14</v>
      </c>
      <c r="U4962" s="85"/>
      <c r="V4962" s="85"/>
      <c r="W4962" s="88"/>
    </row>
    <row r="4963" spans="6:23" s="81" customFormat="1" ht="11.25" outlineLevel="5" x14ac:dyDescent="0.2">
      <c r="F4963" s="82"/>
      <c r="G4963" s="83"/>
      <c r="H4963" s="21" t="str">
        <f t="shared" si="137"/>
        <v/>
      </c>
      <c r="I4963" s="84" t="s">
        <v>197</v>
      </c>
      <c r="J4963" s="215"/>
      <c r="L4963" s="85"/>
      <c r="M4963" s="216">
        <v>0</v>
      </c>
      <c r="N4963" s="244"/>
      <c r="O4963" s="85"/>
      <c r="P4963" s="86"/>
      <c r="Q4963" s="85"/>
      <c r="R4963" s="85"/>
      <c r="S4963" s="85"/>
      <c r="T4963" s="87" t="s">
        <v>14</v>
      </c>
      <c r="U4963" s="85"/>
      <c r="V4963" s="85"/>
      <c r="W4963" s="88"/>
    </row>
    <row r="4964" spans="6:23" s="81" customFormat="1" ht="11.25" outlineLevel="5" x14ac:dyDescent="0.2">
      <c r="F4964" s="82"/>
      <c r="G4964" s="83"/>
      <c r="H4964" s="21" t="str">
        <f t="shared" si="137"/>
        <v/>
      </c>
      <c r="I4964" s="84" t="s">
        <v>1455</v>
      </c>
      <c r="J4964" s="215"/>
      <c r="L4964" s="85"/>
      <c r="M4964" s="216">
        <v>32.86</v>
      </c>
      <c r="N4964" s="244"/>
      <c r="O4964" s="85"/>
      <c r="P4964" s="86"/>
      <c r="Q4964" s="85"/>
      <c r="R4964" s="85"/>
      <c r="S4964" s="85"/>
      <c r="T4964" s="87" t="s">
        <v>14</v>
      </c>
      <c r="U4964" s="85"/>
      <c r="V4964" s="85"/>
      <c r="W4964" s="88"/>
    </row>
    <row r="4965" spans="6:23" s="81" customFormat="1" ht="11.25" outlineLevel="5" x14ac:dyDescent="0.2">
      <c r="F4965" s="82"/>
      <c r="G4965" s="83"/>
      <c r="H4965" s="21" t="str">
        <f t="shared" si="137"/>
        <v/>
      </c>
      <c r="I4965" s="84" t="s">
        <v>1158</v>
      </c>
      <c r="J4965" s="215"/>
      <c r="L4965" s="85"/>
      <c r="M4965" s="216">
        <v>14.600000000000001</v>
      </c>
      <c r="N4965" s="244"/>
      <c r="O4965" s="85"/>
      <c r="P4965" s="86"/>
      <c r="Q4965" s="85"/>
      <c r="R4965" s="85"/>
      <c r="S4965" s="85"/>
      <c r="T4965" s="87" t="s">
        <v>14</v>
      </c>
      <c r="U4965" s="85"/>
      <c r="V4965" s="85"/>
      <c r="W4965" s="88"/>
    </row>
    <row r="4966" spans="6:23" s="6" customFormat="1" ht="12.75" customHeight="1" outlineLevel="4" x14ac:dyDescent="0.2">
      <c r="F4966" s="7"/>
      <c r="G4966" s="8"/>
      <c r="H4966" s="8"/>
      <c r="I4966" s="217"/>
      <c r="J4966" s="218"/>
      <c r="K4966" s="219"/>
      <c r="L4966" s="220"/>
      <c r="M4966" s="219"/>
      <c r="N4966" s="242"/>
      <c r="O4966" s="11"/>
      <c r="P4966" s="12"/>
      <c r="Q4966" s="11"/>
      <c r="R4966" s="11"/>
      <c r="S4966" s="11"/>
      <c r="T4966" s="5" t="s">
        <v>14</v>
      </c>
      <c r="U4966" s="11"/>
      <c r="V4966" s="11"/>
      <c r="W4966" s="11"/>
    </row>
    <row r="4967" spans="6:23" s="6" customFormat="1" ht="12.75" customHeight="1" outlineLevel="3" x14ac:dyDescent="0.2">
      <c r="F4967" s="7"/>
      <c r="G4967" s="8"/>
      <c r="H4967" s="8"/>
      <c r="I4967" s="9"/>
      <c r="J4967" s="8"/>
      <c r="K4967" s="10"/>
      <c r="L4967" s="11"/>
      <c r="M4967" s="10"/>
      <c r="N4967" s="242"/>
      <c r="O4967" s="11"/>
      <c r="P4967" s="12"/>
      <c r="Q4967" s="11"/>
      <c r="R4967" s="11"/>
      <c r="S4967" s="11"/>
      <c r="T4967" s="5" t="s">
        <v>14</v>
      </c>
      <c r="U4967" s="11"/>
      <c r="V4967" s="11"/>
      <c r="W4967" s="11"/>
    </row>
    <row r="4968" spans="6:23" s="6" customFormat="1" ht="12.75" customHeight="1" outlineLevel="2" x14ac:dyDescent="0.2">
      <c r="F4968" s="7"/>
      <c r="G4968" s="8"/>
      <c r="H4968" s="8"/>
      <c r="I4968" s="9"/>
      <c r="J4968" s="8"/>
      <c r="K4968" s="10"/>
      <c r="L4968" s="11"/>
      <c r="M4968" s="10"/>
      <c r="N4968" s="242"/>
      <c r="O4968" s="11"/>
      <c r="P4968" s="12"/>
      <c r="Q4968" s="11"/>
      <c r="R4968" s="11"/>
      <c r="S4968" s="11"/>
      <c r="T4968" s="5" t="s">
        <v>14</v>
      </c>
      <c r="U4968" s="11"/>
      <c r="V4968" s="11"/>
      <c r="W4968" s="11"/>
    </row>
    <row r="4969" spans="6:23" s="6" customFormat="1" ht="12.75" customHeight="1" outlineLevel="1" x14ac:dyDescent="0.2">
      <c r="F4969" s="7"/>
      <c r="G4969" s="8"/>
      <c r="H4969" s="8"/>
      <c r="I4969" s="9"/>
      <c r="J4969" s="8"/>
      <c r="K4969" s="10"/>
      <c r="L4969" s="11"/>
      <c r="M4969" s="10"/>
      <c r="N4969" s="242"/>
      <c r="O4969" s="11"/>
      <c r="P4969" s="12"/>
      <c r="Q4969" s="11"/>
      <c r="R4969" s="11"/>
      <c r="S4969" s="11"/>
      <c r="T4969" s="5" t="s">
        <v>14</v>
      </c>
      <c r="U4969" s="11"/>
      <c r="V4969" s="11"/>
      <c r="W4969" s="11"/>
    </row>
    <row r="4970" spans="6:23" s="6" customFormat="1" ht="12.75" customHeight="1" x14ac:dyDescent="0.2">
      <c r="F4970" s="7"/>
      <c r="G4970" s="8"/>
      <c r="H4970" s="8"/>
      <c r="I4970" s="9"/>
      <c r="J4970" s="8"/>
      <c r="K4970" s="10"/>
      <c r="L4970" s="11"/>
      <c r="M4970" s="10"/>
      <c r="N4970" s="242"/>
      <c r="O4970" s="11"/>
      <c r="P4970" s="12"/>
      <c r="Q4970" s="11"/>
      <c r="R4970" s="11"/>
      <c r="S4970" s="11"/>
      <c r="T4970" s="5" t="s">
        <v>14</v>
      </c>
      <c r="U4970" s="11"/>
      <c r="V4970" s="11"/>
      <c r="W4970" s="11"/>
    </row>
  </sheetData>
  <sheetProtection password="CC8C" sheet="1"/>
  <pageMargins left="0.39370078740157483" right="0.39370078740157483" top="0.59055118110236227" bottom="0.59055118110236227" header="0.39370078740157483" footer="0.39370078740157483"/>
  <pageSetup paperSize="9" scale="76" fitToHeight="0" orientation="landscape" horizontalDpi="300" verticalDpi="300" r:id="rId1"/>
  <headerFooter alignWithMargins="0">
    <oddFooter>&amp;L&amp;8www.euroCALC.cz&amp;C&amp;8&amp;P z &amp;N&amp;R&amp;8&amp;D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/>
  </sheetPr>
  <dimension ref="A1:K30"/>
  <sheetViews>
    <sheetView workbookViewId="0">
      <pane ySplit="3" topLeftCell="A4" activePane="bottomLeft" state="frozen"/>
      <selection activeCell="H20" sqref="H20"/>
      <selection pane="bottomLeft" activeCell="B20" sqref="B20"/>
    </sheetView>
  </sheetViews>
  <sheetFormatPr defaultRowHeight="12.75" outlineLevelRow="3" x14ac:dyDescent="0.2"/>
  <cols>
    <col min="1" max="1" width="26" hidden="1" customWidth="1"/>
    <col min="2" max="2" width="80.7109375" customWidth="1"/>
    <col min="3" max="3" width="15.7109375" customWidth="1"/>
    <col min="4" max="4" width="8" hidden="1" customWidth="1"/>
    <col min="5" max="6" width="15.7109375" customWidth="1"/>
    <col min="7" max="7" width="12.42578125" customWidth="1"/>
  </cols>
  <sheetData>
    <row r="1" spans="1:11" ht="15.75" customHeight="1" x14ac:dyDescent="0.25">
      <c r="A1" s="149"/>
      <c r="B1" s="23" t="s">
        <v>433</v>
      </c>
      <c r="C1" s="24"/>
      <c r="D1" s="27"/>
      <c r="E1" s="26"/>
      <c r="F1" s="24"/>
      <c r="G1" s="150"/>
      <c r="H1" s="23"/>
      <c r="I1" s="23"/>
      <c r="J1" s="23"/>
      <c r="K1" s="23"/>
    </row>
    <row r="2" spans="1:11" ht="14.25" customHeight="1" x14ac:dyDescent="0.25">
      <c r="A2" s="23" t="e">
        <f t="array" ref="A2">INDEX(__SAZBA__,MATCH(0,COUNTIF($A$1:A1,__SAZBA__),0))</f>
        <v>#REF!</v>
      </c>
      <c r="B2" s="29" t="s">
        <v>1333</v>
      </c>
      <c r="C2" s="24"/>
      <c r="D2" s="27"/>
      <c r="E2" s="26"/>
      <c r="F2" s="24"/>
      <c r="G2" s="150"/>
      <c r="H2" s="23"/>
      <c r="I2" s="23"/>
      <c r="J2" s="23"/>
      <c r="K2" s="23"/>
    </row>
    <row r="3" spans="1:11" s="22" customFormat="1" ht="13.5" thickBot="1" x14ac:dyDescent="0.25">
      <c r="A3" s="30" t="e">
        <f t="array" ref="A3">INDEX(__SAZBA__,MATCH(0,COUNTIF($A$1:A2,__SAZBA__),0))</f>
        <v>#REF!</v>
      </c>
      <c r="B3" s="31" t="s">
        <v>192</v>
      </c>
      <c r="C3" s="31" t="s">
        <v>146</v>
      </c>
      <c r="D3" s="31" t="s">
        <v>423</v>
      </c>
      <c r="E3" s="31" t="s">
        <v>71</v>
      </c>
      <c r="F3" s="31" t="s">
        <v>994</v>
      </c>
      <c r="G3" s="31" t="s">
        <v>1497</v>
      </c>
      <c r="H3" s="30"/>
      <c r="I3" s="30"/>
      <c r="J3" s="30"/>
      <c r="K3" s="30"/>
    </row>
    <row r="4" spans="1:11" x14ac:dyDescent="0.2">
      <c r="A4" s="23" t="e">
        <f t="array" ref="A4">INDEX(__SAZBA__,MATCH(0,COUNTIF($A$1:A3,__SAZBA__),0))</f>
        <v>#REF!</v>
      </c>
      <c r="B4" s="151"/>
      <c r="C4" s="152"/>
      <c r="D4" s="152"/>
      <c r="E4" s="152"/>
      <c r="F4" s="152"/>
      <c r="G4" s="152"/>
      <c r="H4" s="23"/>
      <c r="I4" s="23"/>
      <c r="J4" s="23"/>
      <c r="K4" s="23"/>
    </row>
    <row r="5" spans="1:11" s="192" customFormat="1" ht="15.75" x14ac:dyDescent="0.25">
      <c r="A5" s="188"/>
      <c r="B5" s="189" t="str">
        <f>IF('SO.1.4.a.1.Zakazka'!$I$5=0,"",'SO.1.4.a.1.Zakazka'!$I$5)</f>
        <v>SO.01: VUZ Dědina - zateplení objektu</v>
      </c>
      <c r="C5" s="201" t="str">
        <f>IF('SO.1.4.a.1.Zakazka'!$O$5=0,"",'SO.1.4.a.1.Zakazka'!$O$5)</f>
        <v/>
      </c>
      <c r="D5" s="201">
        <f>IF('SO.1.4.a.1.Zakazka'!$Q$5=0,"",'SO.1.4.a.1.Zakazka'!$Q$5)</f>
        <v>1.3610500000000001</v>
      </c>
      <c r="E5" s="201" t="str">
        <f>IF('SO.1.4.a.1.Zakazka'!$U$5=0,"",'SO.1.4.a.1.Zakazka'!$U$5)</f>
        <v/>
      </c>
      <c r="F5" s="201" t="str">
        <f>IF('SO.1.4.a.1.Zakazka'!$V$5=0,"",'SO.1.4.a.1.Zakazka'!$V$5)</f>
        <v/>
      </c>
      <c r="G5" s="190">
        <f>IF('SO.1.4.a.1.Zakazka'!$Y$5=0,"",'SO.1.4.a.1.Zakazka'!$Y$5)</f>
        <v>37</v>
      </c>
      <c r="H5" s="188"/>
      <c r="I5" s="188"/>
      <c r="J5" s="188"/>
      <c r="K5" s="188"/>
    </row>
    <row r="6" spans="1:11" s="18" customFormat="1" ht="15" outlineLevel="1" x14ac:dyDescent="0.25">
      <c r="A6" s="38"/>
      <c r="B6" s="193" t="str">
        <f>IF('SO.1.4.a.1.Zakazka'!$I$6=0,"",'SO.1.4.a.1.Zakazka'!$I$6)</f>
        <v>SO.1.4.a.1: FVE</v>
      </c>
      <c r="C6" s="43" t="str">
        <f>IF('SO.1.4.a.1.Zakazka'!$O$6=0,"",'SO.1.4.a.1.Zakazka'!$O$6)</f>
        <v/>
      </c>
      <c r="D6" s="43">
        <f>IF('SO.1.4.a.1.Zakazka'!$Q$6=0,"",'SO.1.4.a.1.Zakazka'!$Q$6)</f>
        <v>1.3610500000000001</v>
      </c>
      <c r="E6" s="43" t="str">
        <f>IF('SO.1.4.a.1.Zakazka'!$U$6=0,"",'SO.1.4.a.1.Zakazka'!$U$6)</f>
        <v/>
      </c>
      <c r="F6" s="43" t="str">
        <f>IF('SO.1.4.a.1.Zakazka'!$V$6=0,"",'SO.1.4.a.1.Zakazka'!$V$6)</f>
        <v/>
      </c>
      <c r="G6" s="44">
        <f>IF('SO.1.4.a.1.Zakazka'!$Y$6=0,"",'SO.1.4.a.1.Zakazka'!$Y$6)</f>
        <v>37</v>
      </c>
      <c r="H6" s="38"/>
      <c r="I6" s="38"/>
      <c r="J6" s="38"/>
      <c r="K6" s="38"/>
    </row>
    <row r="7" spans="1:11" s="98" customFormat="1" outlineLevel="2" x14ac:dyDescent="0.2">
      <c r="A7" s="154"/>
      <c r="B7" s="194" t="str">
        <f>IF('SO.1.4.a.1.Zakazka'!$I$7=0,"",'SO.1.4.a.1.Zakazka'!$I$7)</f>
        <v>1.4.a.1: FVE</v>
      </c>
      <c r="C7" s="54" t="str">
        <f>IF('SO.1.4.a.1.Zakazka'!$O$7=0,"",'SO.1.4.a.1.Zakazka'!$O$7)</f>
        <v/>
      </c>
      <c r="D7" s="54">
        <f>IF('SO.1.4.a.1.Zakazka'!$Q$7=0,"",'SO.1.4.a.1.Zakazka'!$Q$7)</f>
        <v>1.3610500000000001</v>
      </c>
      <c r="E7" s="54" t="str">
        <f>IF('SO.1.4.a.1.Zakazka'!$U$7=0,"",'SO.1.4.a.1.Zakazka'!$U$7)</f>
        <v/>
      </c>
      <c r="F7" s="54" t="str">
        <f>IF('SO.1.4.a.1.Zakazka'!$V$7=0,"",'SO.1.4.a.1.Zakazka'!$V$7)</f>
        <v/>
      </c>
      <c r="G7" s="55">
        <f>IF('SO.1.4.a.1.Zakazka'!$Y$7=0,"",'SO.1.4.a.1.Zakazka'!$Y$7)</f>
        <v>37</v>
      </c>
      <c r="H7" s="154"/>
      <c r="I7" s="154"/>
      <c r="J7" s="154"/>
      <c r="K7" s="154"/>
    </row>
    <row r="8" spans="1:11" s="97" customFormat="1" ht="12" outlineLevel="3" x14ac:dyDescent="0.2">
      <c r="A8" s="156"/>
      <c r="B8" s="195" t="str">
        <f>IF('SO.1.4.a.1.Zakazka'!$I$8=0,"",'SO.1.4.a.1.Zakazka'!$I$8)</f>
        <v>046.: Zemní a pomocné stavební práce při elektromontážích</v>
      </c>
      <c r="C8" s="65" t="str">
        <f>IF('SO.1.4.a.1.Zakazka'!$O$8=0,"",'SO.1.4.a.1.Zakazka'!$O$8)</f>
        <v/>
      </c>
      <c r="D8" s="65">
        <f>IF('SO.1.4.a.1.Zakazka'!$Q$8=0,"",'SO.1.4.a.1.Zakazka'!$Q$8)</f>
        <v>1.0005999999999999</v>
      </c>
      <c r="E8" s="65" t="str">
        <f>IF('SO.1.4.a.1.Zakazka'!$U$8=0,"",'SO.1.4.a.1.Zakazka'!$U$8)</f>
        <v/>
      </c>
      <c r="F8" s="65" t="str">
        <f>IF('SO.1.4.a.1.Zakazka'!$V$8=0,"",'SO.1.4.a.1.Zakazka'!$V$8)</f>
        <v/>
      </c>
      <c r="G8" s="66">
        <f>IF('SO.1.4.a.1.Zakazka'!$Y$8=0,"",'SO.1.4.a.1.Zakazka'!$Y$8)</f>
        <v>6</v>
      </c>
      <c r="H8" s="156"/>
      <c r="I8" s="156"/>
      <c r="J8" s="156"/>
      <c r="K8" s="156"/>
    </row>
    <row r="9" spans="1:11" s="97" customFormat="1" ht="12" outlineLevel="3" x14ac:dyDescent="0.2">
      <c r="B9" s="195" t="str">
        <f>IF('SO.1.4.a.1.Zakazka'!$I$28=0,"",'SO.1.4.a.1.Zakazka'!$I$28)</f>
        <v>741.: Elektroinstalace - silnoproud</v>
      </c>
      <c r="C9" s="65" t="str">
        <f>IF('SO.1.4.a.1.Zakazka'!$O$28=0,"",'SO.1.4.a.1.Zakazka'!$O$28)</f>
        <v/>
      </c>
      <c r="D9" s="65">
        <f>IF('SO.1.4.a.1.Zakazka'!$Q$28=0,"",'SO.1.4.a.1.Zakazka'!$Q$28)</f>
        <v>1.5300000000000001E-2</v>
      </c>
      <c r="E9" s="65" t="str">
        <f>IF('SO.1.4.a.1.Zakazka'!$U$28=0,"",'SO.1.4.a.1.Zakazka'!$U$28)</f>
        <v/>
      </c>
      <c r="F9" s="65" t="str">
        <f>IF('SO.1.4.a.1.Zakazka'!$V$28=0,"",'SO.1.4.a.1.Zakazka'!$V$28)</f>
        <v/>
      </c>
      <c r="G9" s="66">
        <f>IF('SO.1.4.a.1.Zakazka'!$Y$28=0,"",'SO.1.4.a.1.Zakazka'!$Y$28)</f>
        <v>2</v>
      </c>
      <c r="H9" s="156"/>
    </row>
    <row r="10" spans="1:11" s="97" customFormat="1" ht="12" outlineLevel="3" x14ac:dyDescent="0.2">
      <c r="B10" s="195" t="str">
        <f>IF('SO.1.4.a.1.Zakazka'!$I$36=0,"",'SO.1.4.a.1.Zakazka'!$I$36)</f>
        <v>SO.1.4.a.01: Konstrukce</v>
      </c>
      <c r="C10" s="65" t="str">
        <f>IF('SO.1.4.a.1.Zakazka'!$O$36=0,"",'SO.1.4.a.1.Zakazka'!$O$36)</f>
        <v/>
      </c>
      <c r="D10" s="65" t="str">
        <f>IF('SO.1.4.a.1.Zakazka'!$Q$36=0,"",'SO.1.4.a.1.Zakazka'!$Q$36)</f>
        <v/>
      </c>
      <c r="E10" s="65" t="str">
        <f>IF('SO.1.4.a.1.Zakazka'!$U$36=0,"",'SO.1.4.a.1.Zakazka'!$U$36)</f>
        <v/>
      </c>
      <c r="F10" s="65" t="str">
        <f>IF('SO.1.4.a.1.Zakazka'!$V$36=0,"",'SO.1.4.a.1.Zakazka'!$V$36)</f>
        <v/>
      </c>
      <c r="G10" s="66">
        <f>IF('SO.1.4.a.1.Zakazka'!$Y$36=0,"",'SO.1.4.a.1.Zakazka'!$Y$36)</f>
        <v>2</v>
      </c>
      <c r="H10" s="156"/>
    </row>
    <row r="11" spans="1:11" s="97" customFormat="1" ht="12" outlineLevel="3" x14ac:dyDescent="0.2">
      <c r="B11" s="195" t="str">
        <f>IF('SO.1.4.a.1.Zakazka'!$I$52=0,"",'SO.1.4.a.1.Zakazka'!$I$52)</f>
        <v>SO.1.4.a.02: Panely</v>
      </c>
      <c r="C11" s="65" t="str">
        <f>IF('SO.1.4.a.1.Zakazka'!$O$52=0,"",'SO.1.4.a.1.Zakazka'!$O$52)</f>
        <v/>
      </c>
      <c r="D11" s="65" t="str">
        <f>IF('SO.1.4.a.1.Zakazka'!$Q$52=0,"",'SO.1.4.a.1.Zakazka'!$Q$52)</f>
        <v/>
      </c>
      <c r="E11" s="65" t="str">
        <f>IF('SO.1.4.a.1.Zakazka'!$U$52=0,"",'SO.1.4.a.1.Zakazka'!$U$52)</f>
        <v/>
      </c>
      <c r="F11" s="65" t="str">
        <f>IF('SO.1.4.a.1.Zakazka'!$V$52=0,"",'SO.1.4.a.1.Zakazka'!$V$52)</f>
        <v/>
      </c>
      <c r="G11" s="66">
        <f>IF('SO.1.4.a.1.Zakazka'!$Y$52=0,"",'SO.1.4.a.1.Zakazka'!$Y$52)</f>
        <v>2</v>
      </c>
      <c r="H11" s="156"/>
    </row>
    <row r="12" spans="1:11" s="97" customFormat="1" ht="12" outlineLevel="3" x14ac:dyDescent="0.2">
      <c r="B12" s="195" t="str">
        <f>IF('SO.1.4.a.1.Zakazka'!$I$60=0,"",'SO.1.4.a.1.Zakazka'!$I$60)</f>
        <v>SO.1.4.a.03: Měniče</v>
      </c>
      <c r="C12" s="65" t="str">
        <f>IF('SO.1.4.a.1.Zakazka'!$O$60=0,"",'SO.1.4.a.1.Zakazka'!$O$60)</f>
        <v/>
      </c>
      <c r="D12" s="65" t="str">
        <f>IF('SO.1.4.a.1.Zakazka'!$Q$60=0,"",'SO.1.4.a.1.Zakazka'!$Q$60)</f>
        <v/>
      </c>
      <c r="E12" s="65" t="str">
        <f>IF('SO.1.4.a.1.Zakazka'!$U$60=0,"",'SO.1.4.a.1.Zakazka'!$U$60)</f>
        <v/>
      </c>
      <c r="F12" s="65" t="str">
        <f>IF('SO.1.4.a.1.Zakazka'!$V$60=0,"",'SO.1.4.a.1.Zakazka'!$V$60)</f>
        <v/>
      </c>
      <c r="G12" s="66">
        <f>IF('SO.1.4.a.1.Zakazka'!$Y$60=0,"",'SO.1.4.a.1.Zakazka'!$Y$60)</f>
        <v>2</v>
      </c>
      <c r="H12" s="156"/>
    </row>
    <row r="13" spans="1:11" s="97" customFormat="1" ht="12" outlineLevel="3" x14ac:dyDescent="0.2">
      <c r="B13" s="195" t="str">
        <f>IF('SO.1.4.a.1.Zakazka'!$I$68=0,"",'SO.1.4.a.1.Zakazka'!$I$68)</f>
        <v>SO.1.4.a.04: Rozváděče</v>
      </c>
      <c r="C13" s="65" t="str">
        <f>IF('SO.1.4.a.1.Zakazka'!$O$68=0,"",'SO.1.4.a.1.Zakazka'!$O$68)</f>
        <v/>
      </c>
      <c r="D13" s="65" t="str">
        <f>IF('SO.1.4.a.1.Zakazka'!$Q$68=0,"",'SO.1.4.a.1.Zakazka'!$Q$68)</f>
        <v/>
      </c>
      <c r="E13" s="65" t="str">
        <f>IF('SO.1.4.a.1.Zakazka'!$U$68=0,"",'SO.1.4.a.1.Zakazka'!$U$68)</f>
        <v/>
      </c>
      <c r="F13" s="65" t="str">
        <f>IF('SO.1.4.a.1.Zakazka'!$V$68=0,"",'SO.1.4.a.1.Zakazka'!$V$68)</f>
        <v/>
      </c>
      <c r="G13" s="66">
        <f>IF('SO.1.4.a.1.Zakazka'!$Y$68=0,"",'SO.1.4.a.1.Zakazka'!$Y$68)</f>
        <v>7</v>
      </c>
      <c r="H13" s="156"/>
    </row>
    <row r="14" spans="1:11" s="97" customFormat="1" ht="12" outlineLevel="3" x14ac:dyDescent="0.2">
      <c r="B14" s="195" t="str">
        <f>IF('SO.1.4.a.1.Zakazka'!$I$91=0,"",'SO.1.4.a.1.Zakazka'!$I$91)</f>
        <v>SO.1.4.a.05: Kabeláž</v>
      </c>
      <c r="C14" s="65" t="str">
        <f>IF('SO.1.4.a.1.Zakazka'!$O$91=0,"",'SO.1.4.a.1.Zakazka'!$O$91)</f>
        <v/>
      </c>
      <c r="D14" s="65">
        <f>IF('SO.1.4.a.1.Zakazka'!$Q$91=0,"",'SO.1.4.a.1.Zakazka'!$Q$91)</f>
        <v>0.34514999999999996</v>
      </c>
      <c r="E14" s="65" t="str">
        <f>IF('SO.1.4.a.1.Zakazka'!$U$91=0,"",'SO.1.4.a.1.Zakazka'!$U$91)</f>
        <v/>
      </c>
      <c r="F14" s="65" t="str">
        <f>IF('SO.1.4.a.1.Zakazka'!$V$91=0,"",'SO.1.4.a.1.Zakazka'!$V$91)</f>
        <v/>
      </c>
      <c r="G14" s="66">
        <f>IF('SO.1.4.a.1.Zakazka'!$Y$91=0,"",'SO.1.4.a.1.Zakazka'!$Y$91)</f>
        <v>12</v>
      </c>
      <c r="H14" s="156"/>
    </row>
    <row r="15" spans="1:11" s="97" customFormat="1" ht="12" outlineLevel="3" x14ac:dyDescent="0.2">
      <c r="B15" s="195" t="str">
        <f>IF('SO.1.4.a.1.Zakazka'!$I$129=0,"",'SO.1.4.a.1.Zakazka'!$I$129)</f>
        <v>SO.1.4.a.06: Monitoring</v>
      </c>
      <c r="C15" s="65" t="str">
        <f>IF('SO.1.4.a.1.Zakazka'!$O$129=0,"",'SO.1.4.a.1.Zakazka'!$O$129)</f>
        <v/>
      </c>
      <c r="D15" s="65" t="str">
        <f>IF('SO.1.4.a.1.Zakazka'!$Q$129=0,"",'SO.1.4.a.1.Zakazka'!$Q$129)</f>
        <v/>
      </c>
      <c r="E15" s="65" t="str">
        <f>IF('SO.1.4.a.1.Zakazka'!$U$129=0,"",'SO.1.4.a.1.Zakazka'!$U$129)</f>
        <v/>
      </c>
      <c r="F15" s="65" t="str">
        <f>IF('SO.1.4.a.1.Zakazka'!$V$129=0,"",'SO.1.4.a.1.Zakazka'!$V$129)</f>
        <v/>
      </c>
      <c r="G15" s="66">
        <f>IF('SO.1.4.a.1.Zakazka'!$Y$129=0,"",'SO.1.4.a.1.Zakazka'!$Y$129)</f>
        <v>2</v>
      </c>
      <c r="H15" s="156"/>
    </row>
    <row r="16" spans="1:11" s="97" customFormat="1" ht="12" outlineLevel="3" x14ac:dyDescent="0.2">
      <c r="B16" s="195" t="str">
        <f>IF('SO.1.4.a.1.Zakazka'!$I$137=0,"",'SO.1.4.a.1.Zakazka'!$I$137)</f>
        <v>SO.1.4.a.08: Ostatní</v>
      </c>
      <c r="C16" s="65" t="str">
        <f>IF('SO.1.4.a.1.Zakazka'!$O$137=0,"",'SO.1.4.a.1.Zakazka'!$O$137)</f>
        <v/>
      </c>
      <c r="D16" s="65" t="str">
        <f>IF('SO.1.4.a.1.Zakazka'!$Q$137=0,"",'SO.1.4.a.1.Zakazka'!$Q$137)</f>
        <v/>
      </c>
      <c r="E16" s="65" t="str">
        <f>IF('SO.1.4.a.1.Zakazka'!$U$137=0,"",'SO.1.4.a.1.Zakazka'!$U$137)</f>
        <v/>
      </c>
      <c r="F16" s="65" t="str">
        <f>IF('SO.1.4.a.1.Zakazka'!$V$137=0,"",'SO.1.4.a.1.Zakazka'!$V$137)</f>
        <v/>
      </c>
      <c r="G16" s="66">
        <f>IF('SO.1.4.a.1.Zakazka'!$Y$137=0,"",'SO.1.4.a.1.Zakazka'!$Y$137)</f>
        <v>2</v>
      </c>
      <c r="H16" s="156"/>
    </row>
    <row r="17" spans="1:11" ht="13.5" outlineLevel="3" thickBot="1" x14ac:dyDescent="0.25">
      <c r="A17" s="23"/>
      <c r="B17" s="158"/>
      <c r="C17" s="168"/>
      <c r="D17" s="168"/>
      <c r="E17" s="168"/>
      <c r="F17" s="168"/>
      <c r="G17" s="23"/>
      <c r="H17" s="23"/>
      <c r="I17" s="23"/>
      <c r="J17" s="23"/>
      <c r="K17" s="23"/>
    </row>
    <row r="18" spans="1:11" s="2" customFormat="1" ht="15" x14ac:dyDescent="0.25">
      <c r="A18" s="159">
        <f>SUM(A20:A21)</f>
        <v>0</v>
      </c>
      <c r="B18" s="160" t="s">
        <v>1224</v>
      </c>
      <c r="C18" s="169" t="str">
        <f>C5</f>
        <v/>
      </c>
      <c r="D18" s="170"/>
      <c r="E18" s="170"/>
      <c r="F18" s="170"/>
      <c r="G18" s="161"/>
      <c r="H18" s="159"/>
      <c r="I18" s="159"/>
      <c r="J18" s="159"/>
      <c r="K18" s="159"/>
    </row>
    <row r="19" spans="1:11" s="2" customFormat="1" ht="15" x14ac:dyDescent="0.25">
      <c r="A19" s="159"/>
      <c r="B19" s="162" t="s">
        <v>71</v>
      </c>
      <c r="C19" s="171" t="str">
        <f>E5</f>
        <v/>
      </c>
      <c r="D19" s="172"/>
      <c r="E19" s="172"/>
      <c r="F19" s="172"/>
      <c r="G19" s="159"/>
      <c r="H19" s="159"/>
      <c r="I19" s="159"/>
      <c r="J19" s="159"/>
      <c r="K19" s="159"/>
    </row>
    <row r="20" spans="1:11" s="3" customFormat="1" x14ac:dyDescent="0.2">
      <c r="A20" s="132">
        <f>IF(ISNUMBER(A3),SUMIF(__SAZBA__,A3,__CENA__),0)</f>
        <v>0</v>
      </c>
      <c r="B20" s="163" t="str">
        <f>IF(C18=0,"","DPH " &amp; 21 &amp; " % ze základny: " &amp; TEXT(C18,"# ##0,00"))</f>
        <v xml:space="preserve">DPH 21 % ze základny: </v>
      </c>
      <c r="C20" s="173" t="str">
        <f>C19</f>
        <v/>
      </c>
      <c r="D20" s="174"/>
      <c r="E20" s="174"/>
      <c r="F20" s="174"/>
      <c r="G20" s="132"/>
      <c r="H20" s="132"/>
      <c r="I20" s="132"/>
      <c r="J20" s="132"/>
      <c r="K20" s="132"/>
    </row>
    <row r="21" spans="1:11" s="3" customFormat="1" ht="13.5" thickBot="1" x14ac:dyDescent="0.25">
      <c r="A21" s="132">
        <f>IF(ISNUMBER(A4),SUMIF(__SAZBA__,A4,__CENA__),0)</f>
        <v>0</v>
      </c>
      <c r="B21" s="163" t="str">
        <f>IF(A21=0,"","DPH " &amp; A4 &amp; " % ze základny: " &amp; TEXT(A21,"# ##0"))</f>
        <v/>
      </c>
      <c r="C21" s="173" t="str">
        <f>IF(A21=0,"",A21*A4/100)</f>
        <v/>
      </c>
      <c r="D21" s="174"/>
      <c r="E21" s="174"/>
      <c r="F21" s="174"/>
      <c r="G21" s="132"/>
      <c r="H21" s="132"/>
      <c r="I21" s="132"/>
      <c r="J21" s="132"/>
      <c r="K21" s="132"/>
    </row>
    <row r="22" spans="1:11" s="2" customFormat="1" ht="15" x14ac:dyDescent="0.25">
      <c r="A22" s="159"/>
      <c r="B22" s="160" t="s">
        <v>1936</v>
      </c>
      <c r="C22" s="169" t="str">
        <f>F5</f>
        <v/>
      </c>
      <c r="D22" s="175"/>
      <c r="E22" s="170"/>
      <c r="F22" s="170"/>
      <c r="G22" s="161"/>
      <c r="H22" s="159"/>
      <c r="I22" s="159"/>
      <c r="J22" s="159"/>
      <c r="K22" s="159"/>
    </row>
    <row r="23" spans="1:1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</row>
    <row r="24" spans="1:1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</row>
    <row r="25" spans="1:1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</row>
    <row r="26" spans="1:1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</row>
    <row r="27" spans="1:1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</row>
    <row r="28" spans="1:1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</row>
    <row r="29" spans="1:1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</row>
    <row r="30" spans="1:1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</row>
  </sheetData>
  <pageMargins left="0.78740157480314965" right="0.78740157480314965" top="0.78740157480314965" bottom="0.78740157480314965" header="0.39370078740157483" footer="0.39370078740157483"/>
  <pageSetup paperSize="9" scale="90" orientation="landscape" horizontalDpi="300" verticalDpi="300" r:id="rId1"/>
  <headerFooter>
    <oddFooter>&amp;L&amp;8www.euroCALC.cz&amp;C&amp;8&amp;P z &amp;N&amp;R&amp;8&amp;D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/>
    <pageSetUpPr fitToPage="1"/>
  </sheetPr>
  <dimension ref="A1:Y148"/>
  <sheetViews>
    <sheetView showGridLines="0" tabSelected="1" view="pageBreakPreview" topLeftCell="F1" zoomScaleNormal="130" zoomScaleSheetLayoutView="100" workbookViewId="0">
      <pane ySplit="3" topLeftCell="A49" activePane="bottomLeft" state="frozen"/>
      <selection activeCell="H20" sqref="H20"/>
      <selection pane="bottomLeft" activeCell="I56" sqref="I56"/>
    </sheetView>
  </sheetViews>
  <sheetFormatPr defaultRowHeight="12.75" outlineLevelRow="5" x14ac:dyDescent="0.2"/>
  <cols>
    <col min="1" max="5" width="0" style="23" hidden="1" customWidth="1"/>
    <col min="6" max="6" width="5.42578125" style="89" customWidth="1"/>
    <col min="7" max="7" width="4.28515625" style="90" customWidth="1"/>
    <col min="8" max="8" width="14.28515625" style="91" customWidth="1"/>
    <col min="9" max="9" width="57.28515625" style="92" customWidth="1"/>
    <col min="10" max="10" width="4.28515625" style="90" customWidth="1"/>
    <col min="11" max="11" width="12.140625" style="93" bestFit="1" customWidth="1"/>
    <col min="12" max="12" width="6.140625" style="94" bestFit="1" customWidth="1"/>
    <col min="13" max="13" width="13.42578125" style="93" customWidth="1"/>
    <col min="14" max="14" width="12.42578125" style="243" customWidth="1"/>
    <col min="15" max="15" width="15.7109375" style="94" customWidth="1"/>
    <col min="16" max="16" width="11.42578125" style="95" hidden="1" customWidth="1"/>
    <col min="17" max="17" width="14.7109375" style="94" hidden="1" customWidth="1"/>
    <col min="18" max="18" width="11.42578125" style="94" hidden="1" customWidth="1"/>
    <col min="19" max="19" width="14.85546875" style="94" hidden="1" customWidth="1"/>
    <col min="20" max="20" width="8.7109375" style="94" hidden="1" customWidth="1"/>
    <col min="21" max="21" width="4.42578125" style="94" hidden="1" customWidth="1"/>
    <col min="22" max="22" width="9.140625" style="94" hidden="1" customWidth="1"/>
    <col min="23" max="23" width="25.5703125" style="94" bestFit="1" customWidth="1"/>
    <col min="24" max="24" width="13.5703125" style="23" customWidth="1"/>
    <col min="25" max="25" width="57.28515625" style="23" hidden="1" customWidth="1"/>
    <col min="26" max="16384" width="9.140625" style="23"/>
  </cols>
  <sheetData>
    <row r="1" spans="1:25" ht="21.6" customHeight="1" x14ac:dyDescent="0.25">
      <c r="F1" s="23" t="s">
        <v>433</v>
      </c>
      <c r="G1" s="24"/>
      <c r="H1" s="24"/>
      <c r="I1" s="222"/>
      <c r="J1" s="24"/>
      <c r="K1" s="25"/>
      <c r="L1" s="26"/>
      <c r="M1" s="25"/>
      <c r="N1" s="233"/>
      <c r="O1" s="26"/>
      <c r="P1" s="28"/>
      <c r="Q1" s="26"/>
      <c r="R1" s="26"/>
      <c r="S1" s="26"/>
      <c r="T1" s="26"/>
      <c r="U1" s="26"/>
      <c r="V1" s="26"/>
      <c r="W1" s="26"/>
    </row>
    <row r="2" spans="1:25" ht="21.6" customHeight="1" x14ac:dyDescent="0.25">
      <c r="F2" s="29" t="s">
        <v>1333</v>
      </c>
      <c r="G2" s="24"/>
      <c r="H2" s="24"/>
      <c r="I2" s="222"/>
      <c r="J2" s="24"/>
      <c r="K2" s="25"/>
      <c r="L2" s="26"/>
      <c r="M2" s="25"/>
      <c r="N2" s="233"/>
      <c r="O2" s="26"/>
      <c r="P2" s="28"/>
      <c r="Q2" s="26"/>
      <c r="R2" s="26"/>
      <c r="S2" s="26"/>
      <c r="T2" s="26"/>
      <c r="U2" s="26"/>
      <c r="V2" s="26"/>
      <c r="W2" s="26"/>
    </row>
    <row r="3" spans="1:25" s="30" customFormat="1" ht="13.5" thickBot="1" x14ac:dyDescent="0.25">
      <c r="F3" s="31" t="s">
        <v>333</v>
      </c>
      <c r="G3" s="31" t="s">
        <v>103</v>
      </c>
      <c r="H3" s="31" t="s">
        <v>75</v>
      </c>
      <c r="I3" s="223" t="s">
        <v>192</v>
      </c>
      <c r="J3" s="31" t="s">
        <v>31</v>
      </c>
      <c r="K3" s="31" t="s">
        <v>1660</v>
      </c>
      <c r="L3" s="31" t="s">
        <v>327</v>
      </c>
      <c r="M3" s="31" t="s">
        <v>1069</v>
      </c>
      <c r="N3" s="234" t="s">
        <v>995</v>
      </c>
      <c r="O3" s="229" t="s">
        <v>146</v>
      </c>
      <c r="P3" s="31" t="s">
        <v>1084</v>
      </c>
      <c r="Q3" s="31" t="s">
        <v>423</v>
      </c>
      <c r="R3" s="31" t="s">
        <v>1260</v>
      </c>
      <c r="S3" s="31" t="s">
        <v>199</v>
      </c>
      <c r="T3" s="31" t="s">
        <v>916</v>
      </c>
      <c r="U3" s="31" t="s">
        <v>71</v>
      </c>
      <c r="V3" s="31" t="s">
        <v>994</v>
      </c>
      <c r="W3" s="32" t="s">
        <v>1202</v>
      </c>
      <c r="X3" s="31" t="s">
        <v>1122</v>
      </c>
      <c r="Y3" s="30" t="s">
        <v>944</v>
      </c>
    </row>
    <row r="4" spans="1:25" ht="11.25" customHeight="1" x14ac:dyDescent="0.2">
      <c r="F4" s="33"/>
      <c r="G4" s="34"/>
      <c r="H4" s="35"/>
      <c r="I4" s="36"/>
      <c r="J4" s="34"/>
      <c r="K4" s="33"/>
      <c r="L4" s="33"/>
      <c r="M4" s="33"/>
      <c r="N4" s="235"/>
      <c r="O4" s="230"/>
      <c r="P4" s="33"/>
      <c r="Q4" s="33"/>
      <c r="R4" s="33"/>
      <c r="S4" s="33"/>
      <c r="T4" s="33"/>
      <c r="U4" s="33"/>
      <c r="V4" s="33"/>
      <c r="W4" s="37"/>
    </row>
    <row r="5" spans="1:25" s="188" customFormat="1" ht="20.25" customHeight="1" x14ac:dyDescent="0.25">
      <c r="F5" s="197"/>
      <c r="G5" s="198"/>
      <c r="H5" s="199"/>
      <c r="I5" s="224" t="s">
        <v>2465</v>
      </c>
      <c r="J5" s="198"/>
      <c r="K5" s="200"/>
      <c r="L5" s="201"/>
      <c r="M5" s="200"/>
      <c r="N5" s="236"/>
      <c r="O5" s="201">
        <f>SUBTOTAL(9,O6:O147)</f>
        <v>0</v>
      </c>
      <c r="P5" s="202"/>
      <c r="Q5" s="191">
        <f>SUBTOTAL(9,Q6:Q147)</f>
        <v>1.3610500000000001</v>
      </c>
      <c r="R5" s="201"/>
      <c r="S5" s="191">
        <f>SUBTOTAL(9,S6:S147)</f>
        <v>0</v>
      </c>
      <c r="T5" s="203" t="s">
        <v>14</v>
      </c>
      <c r="U5" s="190">
        <f>SUBTOTAL(9,U6:U147)</f>
        <v>0</v>
      </c>
      <c r="V5" s="190">
        <f>SUBTOTAL(9,V6:V147)</f>
        <v>0</v>
      </c>
      <c r="W5" s="204"/>
      <c r="Y5" s="190">
        <f>SUBTOTAL(9,Y6:Y147)</f>
        <v>37</v>
      </c>
    </row>
    <row r="6" spans="1:25" s="38" customFormat="1" ht="19.5" customHeight="1" outlineLevel="1" x14ac:dyDescent="0.25">
      <c r="F6" s="39"/>
      <c r="G6" s="40"/>
      <c r="H6" s="41"/>
      <c r="I6" s="225" t="s">
        <v>1197</v>
      </c>
      <c r="J6" s="40"/>
      <c r="K6" s="42"/>
      <c r="L6" s="43"/>
      <c r="M6" s="42"/>
      <c r="N6" s="237"/>
      <c r="O6" s="43">
        <f>SUBTOTAL(9,O7:O146)</f>
        <v>0</v>
      </c>
      <c r="P6" s="45"/>
      <c r="Q6" s="46">
        <f>SUBTOTAL(9,Q7:Q146)</f>
        <v>1.3610500000000001</v>
      </c>
      <c r="R6" s="43"/>
      <c r="S6" s="46">
        <f>SUBTOTAL(9,S7:S146)</f>
        <v>0</v>
      </c>
      <c r="T6" s="47" t="s">
        <v>14</v>
      </c>
      <c r="U6" s="44">
        <f>SUBTOTAL(9,U7:U146)</f>
        <v>0</v>
      </c>
      <c r="V6" s="44">
        <f>SUBTOTAL(9,V7:V146)</f>
        <v>0</v>
      </c>
      <c r="W6" s="48"/>
      <c r="Y6" s="44">
        <f>SUBTOTAL(9,Y7:Y146)</f>
        <v>37</v>
      </c>
    </row>
    <row r="7" spans="1:25" s="49" customFormat="1" ht="18.75" customHeight="1" outlineLevel="2" x14ac:dyDescent="0.2">
      <c r="F7" s="50"/>
      <c r="G7" s="51"/>
      <c r="H7" s="52"/>
      <c r="I7" s="226" t="s">
        <v>3721</v>
      </c>
      <c r="J7" s="51"/>
      <c r="K7" s="53"/>
      <c r="L7" s="54"/>
      <c r="M7" s="53"/>
      <c r="N7" s="238"/>
      <c r="O7" s="54">
        <f>SUBTOTAL(9,O8:O145)</f>
        <v>0</v>
      </c>
      <c r="P7" s="56"/>
      <c r="Q7" s="57">
        <f>SUBTOTAL(9,Q8:Q145)</f>
        <v>1.3610500000000001</v>
      </c>
      <c r="R7" s="54"/>
      <c r="S7" s="57">
        <f>SUBTOTAL(9,S8:S145)</f>
        <v>0</v>
      </c>
      <c r="T7" s="58" t="s">
        <v>14</v>
      </c>
      <c r="U7" s="55">
        <f>SUBTOTAL(9,U8:U145)</f>
        <v>0</v>
      </c>
      <c r="V7" s="55">
        <f>SUBTOTAL(9,V8:V145)</f>
        <v>0</v>
      </c>
      <c r="W7" s="59"/>
      <c r="Y7" s="55">
        <f>SUBTOTAL(9,Y8:Y145)</f>
        <v>37</v>
      </c>
    </row>
    <row r="8" spans="1:25" s="60" customFormat="1" ht="16.5" customHeight="1" outlineLevel="3" x14ac:dyDescent="0.2">
      <c r="F8" s="61"/>
      <c r="G8" s="62"/>
      <c r="H8" s="63"/>
      <c r="I8" s="227" t="s">
        <v>3722</v>
      </c>
      <c r="J8" s="62"/>
      <c r="K8" s="64"/>
      <c r="L8" s="65"/>
      <c r="M8" s="64"/>
      <c r="N8" s="239"/>
      <c r="O8" s="65">
        <f>SUBTOTAL(9,O9:O27)</f>
        <v>0</v>
      </c>
      <c r="P8" s="67"/>
      <c r="Q8" s="68">
        <f>SUBTOTAL(9,Q9:Q27)</f>
        <v>1.0005999999999999</v>
      </c>
      <c r="R8" s="65"/>
      <c r="S8" s="68">
        <f>SUBTOTAL(9,S9:S27)</f>
        <v>0</v>
      </c>
      <c r="T8" s="69" t="s">
        <v>14</v>
      </c>
      <c r="U8" s="66">
        <f>SUBTOTAL(9,U9:U27)</f>
        <v>0</v>
      </c>
      <c r="V8" s="66">
        <f>SUBTOTAL(9,V9:V27)</f>
        <v>0</v>
      </c>
      <c r="W8" s="70"/>
      <c r="Y8" s="66">
        <f>SUBTOTAL(9,Y9:Y27)</f>
        <v>6</v>
      </c>
    </row>
    <row r="9" spans="1:25" s="205" customFormat="1" ht="24" outlineLevel="4" x14ac:dyDescent="0.2">
      <c r="A9" s="205" t="s">
        <v>3662</v>
      </c>
      <c r="B9" s="205" t="s">
        <v>3663</v>
      </c>
      <c r="C9" s="205" t="s">
        <v>3664</v>
      </c>
      <c r="D9" s="205" t="s">
        <v>3665</v>
      </c>
      <c r="E9" s="205" t="s">
        <v>3666</v>
      </c>
      <c r="F9" s="72">
        <v>1</v>
      </c>
      <c r="G9" s="73" t="s">
        <v>32</v>
      </c>
      <c r="H9" s="74" t="s">
        <v>548</v>
      </c>
      <c r="I9" s="75" t="s">
        <v>2997</v>
      </c>
      <c r="J9" s="73" t="s">
        <v>116</v>
      </c>
      <c r="K9" s="76">
        <v>3</v>
      </c>
      <c r="L9" s="77"/>
      <c r="M9" s="206">
        <v>3</v>
      </c>
      <c r="N9" s="232"/>
      <c r="O9" s="77">
        <f>M9*N9</f>
        <v>0</v>
      </c>
      <c r="P9" s="79">
        <v>1.2619999999999999E-2</v>
      </c>
      <c r="Q9" s="80">
        <f>M9*P9</f>
        <v>3.7859999999999998E-2</v>
      </c>
      <c r="R9" s="79"/>
      <c r="S9" s="80">
        <f>M9*R9</f>
        <v>0</v>
      </c>
      <c r="T9" s="78">
        <v>21</v>
      </c>
      <c r="U9" s="78">
        <f>O9*(T9/100)</f>
        <v>0</v>
      </c>
      <c r="V9" s="78">
        <f>O9+U9</f>
        <v>0</v>
      </c>
      <c r="W9" s="75" t="s">
        <v>3731</v>
      </c>
      <c r="X9" s="96" t="s">
        <v>1162</v>
      </c>
      <c r="Y9" s="96">
        <v>1</v>
      </c>
    </row>
    <row r="10" spans="1:25" s="71" customFormat="1" ht="12" outlineLevel="4" x14ac:dyDescent="0.2">
      <c r="F10" s="207"/>
      <c r="G10" s="208"/>
      <c r="H10" s="19" t="s">
        <v>1053</v>
      </c>
      <c r="I10" s="228"/>
      <c r="J10" s="221"/>
      <c r="K10" s="221"/>
      <c r="L10" s="221"/>
      <c r="M10" s="221"/>
      <c r="N10" s="240"/>
      <c r="O10" s="221"/>
      <c r="P10" s="209"/>
      <c r="Q10" s="210"/>
      <c r="R10" s="209"/>
      <c r="S10" s="210"/>
      <c r="T10" s="211"/>
      <c r="U10" s="211"/>
      <c r="V10" s="211"/>
      <c r="W10" s="212"/>
      <c r="X10" s="212"/>
      <c r="Y10" s="212"/>
    </row>
    <row r="11" spans="1:25" s="71" customFormat="1" ht="6" customHeight="1" outlineLevel="4" x14ac:dyDescent="0.2">
      <c r="F11" s="207"/>
      <c r="G11" s="208"/>
      <c r="H11" s="20"/>
      <c r="I11" s="212"/>
      <c r="J11" s="208"/>
      <c r="K11" s="213"/>
      <c r="L11" s="214"/>
      <c r="M11" s="213"/>
      <c r="N11" s="241"/>
      <c r="O11" s="214"/>
      <c r="P11" s="209"/>
      <c r="Q11" s="210"/>
      <c r="R11" s="209"/>
      <c r="S11" s="210"/>
      <c r="T11" s="211"/>
      <c r="U11" s="211"/>
      <c r="V11" s="211"/>
      <c r="W11" s="212"/>
      <c r="X11" s="212"/>
      <c r="Y11" s="212"/>
    </row>
    <row r="12" spans="1:25" s="205" customFormat="1" ht="24" outlineLevel="4" x14ac:dyDescent="0.2">
      <c r="F12" s="72">
        <v>2</v>
      </c>
      <c r="G12" s="73" t="s">
        <v>32</v>
      </c>
      <c r="H12" s="74" t="s">
        <v>549</v>
      </c>
      <c r="I12" s="75" t="s">
        <v>2998</v>
      </c>
      <c r="J12" s="73" t="s">
        <v>116</v>
      </c>
      <c r="K12" s="76">
        <v>2</v>
      </c>
      <c r="L12" s="77"/>
      <c r="M12" s="206">
        <v>2</v>
      </c>
      <c r="N12" s="232"/>
      <c r="O12" s="77">
        <f>M12*N12</f>
        <v>0</v>
      </c>
      <c r="P12" s="79">
        <v>1.8929999999999999E-2</v>
      </c>
      <c r="Q12" s="80">
        <f>M12*P12</f>
        <v>3.7859999999999998E-2</v>
      </c>
      <c r="R12" s="79"/>
      <c r="S12" s="80">
        <f>M12*R12</f>
        <v>0</v>
      </c>
      <c r="T12" s="78">
        <v>21</v>
      </c>
      <c r="U12" s="78">
        <f>O12*(T12/100)</f>
        <v>0</v>
      </c>
      <c r="V12" s="78">
        <f>O12+U12</f>
        <v>0</v>
      </c>
      <c r="W12" s="75" t="s">
        <v>3731</v>
      </c>
      <c r="X12" s="96" t="s">
        <v>1162</v>
      </c>
      <c r="Y12" s="96">
        <v>1</v>
      </c>
    </row>
    <row r="13" spans="1:25" s="71" customFormat="1" ht="12" outlineLevel="4" x14ac:dyDescent="0.2">
      <c r="F13" s="207"/>
      <c r="G13" s="208"/>
      <c r="H13" s="19" t="s">
        <v>1053</v>
      </c>
      <c r="I13" s="228"/>
      <c r="J13" s="221"/>
      <c r="K13" s="221"/>
      <c r="L13" s="221"/>
      <c r="M13" s="221"/>
      <c r="N13" s="240"/>
      <c r="O13" s="221"/>
      <c r="P13" s="209"/>
      <c r="Q13" s="210"/>
      <c r="R13" s="209"/>
      <c r="S13" s="210"/>
      <c r="T13" s="211"/>
      <c r="U13" s="211"/>
      <c r="V13" s="211"/>
      <c r="W13" s="212"/>
      <c r="X13" s="212"/>
      <c r="Y13" s="212"/>
    </row>
    <row r="14" spans="1:25" s="71" customFormat="1" ht="6" customHeight="1" outlineLevel="4" x14ac:dyDescent="0.2">
      <c r="F14" s="207"/>
      <c r="G14" s="208"/>
      <c r="H14" s="20"/>
      <c r="I14" s="212"/>
      <c r="J14" s="208"/>
      <c r="K14" s="213"/>
      <c r="L14" s="214"/>
      <c r="M14" s="213"/>
      <c r="N14" s="241"/>
      <c r="O14" s="214"/>
      <c r="P14" s="209"/>
      <c r="Q14" s="210"/>
      <c r="R14" s="209"/>
      <c r="S14" s="210"/>
      <c r="T14" s="211"/>
      <c r="U14" s="211"/>
      <c r="V14" s="211"/>
      <c r="W14" s="212"/>
      <c r="X14" s="212"/>
      <c r="Y14" s="212"/>
    </row>
    <row r="15" spans="1:25" s="205" customFormat="1" ht="24" outlineLevel="4" x14ac:dyDescent="0.2">
      <c r="F15" s="72">
        <v>3</v>
      </c>
      <c r="G15" s="73" t="s">
        <v>32</v>
      </c>
      <c r="H15" s="74" t="s">
        <v>550</v>
      </c>
      <c r="I15" s="75" t="s">
        <v>3003</v>
      </c>
      <c r="J15" s="73" t="s">
        <v>116</v>
      </c>
      <c r="K15" s="76">
        <v>3</v>
      </c>
      <c r="L15" s="77"/>
      <c r="M15" s="206">
        <v>3</v>
      </c>
      <c r="N15" s="232"/>
      <c r="O15" s="77">
        <f>M15*N15</f>
        <v>0</v>
      </c>
      <c r="P15" s="79"/>
      <c r="Q15" s="80">
        <f>M15*P15</f>
        <v>0</v>
      </c>
      <c r="R15" s="79"/>
      <c r="S15" s="80">
        <f>M15*R15</f>
        <v>0</v>
      </c>
      <c r="T15" s="78">
        <v>21</v>
      </c>
      <c r="U15" s="78">
        <f>O15*(T15/100)</f>
        <v>0</v>
      </c>
      <c r="V15" s="78">
        <f>O15+U15</f>
        <v>0</v>
      </c>
      <c r="W15" s="75" t="s">
        <v>3731</v>
      </c>
      <c r="X15" s="96" t="s">
        <v>1162</v>
      </c>
      <c r="Y15" s="96">
        <v>1</v>
      </c>
    </row>
    <row r="16" spans="1:25" s="71" customFormat="1" ht="12" outlineLevel="4" x14ac:dyDescent="0.2">
      <c r="F16" s="207"/>
      <c r="G16" s="208"/>
      <c r="H16" s="19" t="s">
        <v>1053</v>
      </c>
      <c r="I16" s="228"/>
      <c r="J16" s="221"/>
      <c r="K16" s="221"/>
      <c r="L16" s="221"/>
      <c r="M16" s="221"/>
      <c r="N16" s="240"/>
      <c r="O16" s="221"/>
      <c r="P16" s="209"/>
      <c r="Q16" s="210"/>
      <c r="R16" s="209"/>
      <c r="S16" s="210"/>
      <c r="T16" s="211"/>
      <c r="U16" s="211"/>
      <c r="V16" s="211"/>
      <c r="W16" s="212"/>
      <c r="X16" s="212"/>
      <c r="Y16" s="212"/>
    </row>
    <row r="17" spans="6:25" s="71" customFormat="1" ht="6" customHeight="1" outlineLevel="4" x14ac:dyDescent="0.2">
      <c r="F17" s="207"/>
      <c r="G17" s="208"/>
      <c r="H17" s="20"/>
      <c r="I17" s="212"/>
      <c r="J17" s="208"/>
      <c r="K17" s="213"/>
      <c r="L17" s="214"/>
      <c r="M17" s="213"/>
      <c r="N17" s="241"/>
      <c r="O17" s="214"/>
      <c r="P17" s="209"/>
      <c r="Q17" s="210"/>
      <c r="R17" s="209"/>
      <c r="S17" s="210"/>
      <c r="T17" s="211"/>
      <c r="U17" s="211"/>
      <c r="V17" s="211"/>
      <c r="W17" s="212"/>
      <c r="X17" s="212"/>
      <c r="Y17" s="212"/>
    </row>
    <row r="18" spans="6:25" s="205" customFormat="1" ht="24" outlineLevel="4" x14ac:dyDescent="0.2">
      <c r="F18" s="72">
        <v>4</v>
      </c>
      <c r="G18" s="73" t="s">
        <v>32</v>
      </c>
      <c r="H18" s="74" t="s">
        <v>551</v>
      </c>
      <c r="I18" s="75" t="s">
        <v>3004</v>
      </c>
      <c r="J18" s="73" t="s">
        <v>116</v>
      </c>
      <c r="K18" s="76">
        <v>2</v>
      </c>
      <c r="L18" s="77"/>
      <c r="M18" s="206">
        <v>2</v>
      </c>
      <c r="N18" s="232"/>
      <c r="O18" s="77">
        <f>M18*N18</f>
        <v>0</v>
      </c>
      <c r="P18" s="79"/>
      <c r="Q18" s="80">
        <f>M18*P18</f>
        <v>0</v>
      </c>
      <c r="R18" s="79"/>
      <c r="S18" s="80">
        <f>M18*R18</f>
        <v>0</v>
      </c>
      <c r="T18" s="78">
        <v>21</v>
      </c>
      <c r="U18" s="78">
        <f>O18*(T18/100)</f>
        <v>0</v>
      </c>
      <c r="V18" s="78">
        <f>O18+U18</f>
        <v>0</v>
      </c>
      <c r="W18" s="75" t="s">
        <v>3731</v>
      </c>
      <c r="X18" s="96" t="s">
        <v>1162</v>
      </c>
      <c r="Y18" s="96">
        <v>1</v>
      </c>
    </row>
    <row r="19" spans="6:25" s="71" customFormat="1" ht="12" outlineLevel="4" x14ac:dyDescent="0.2">
      <c r="F19" s="207"/>
      <c r="G19" s="208"/>
      <c r="H19" s="19" t="s">
        <v>1053</v>
      </c>
      <c r="I19" s="228"/>
      <c r="J19" s="221"/>
      <c r="K19" s="221"/>
      <c r="L19" s="221"/>
      <c r="M19" s="221"/>
      <c r="N19" s="240"/>
      <c r="O19" s="221"/>
      <c r="P19" s="209"/>
      <c r="Q19" s="210"/>
      <c r="R19" s="209"/>
      <c r="S19" s="210"/>
      <c r="T19" s="211"/>
      <c r="U19" s="211"/>
      <c r="V19" s="211"/>
      <c r="W19" s="212"/>
      <c r="X19" s="212"/>
      <c r="Y19" s="212"/>
    </row>
    <row r="20" spans="6:25" s="71" customFormat="1" ht="6" customHeight="1" outlineLevel="4" x14ac:dyDescent="0.2">
      <c r="F20" s="207"/>
      <c r="G20" s="208"/>
      <c r="H20" s="20"/>
      <c r="I20" s="212"/>
      <c r="J20" s="208"/>
      <c r="K20" s="213"/>
      <c r="L20" s="214"/>
      <c r="M20" s="213"/>
      <c r="N20" s="241"/>
      <c r="O20" s="214"/>
      <c r="P20" s="209"/>
      <c r="Q20" s="210"/>
      <c r="R20" s="209"/>
      <c r="S20" s="210"/>
      <c r="T20" s="211"/>
      <c r="U20" s="211"/>
      <c r="V20" s="211"/>
      <c r="W20" s="212"/>
      <c r="X20" s="212"/>
      <c r="Y20" s="212"/>
    </row>
    <row r="21" spans="6:25" s="205" customFormat="1" ht="24" outlineLevel="4" x14ac:dyDescent="0.2">
      <c r="F21" s="72">
        <v>5</v>
      </c>
      <c r="G21" s="73" t="s">
        <v>32</v>
      </c>
      <c r="H21" s="74" t="s">
        <v>552</v>
      </c>
      <c r="I21" s="75" t="s">
        <v>3075</v>
      </c>
      <c r="J21" s="73" t="s">
        <v>116</v>
      </c>
      <c r="K21" s="76">
        <v>22</v>
      </c>
      <c r="L21" s="77"/>
      <c r="M21" s="206">
        <v>22</v>
      </c>
      <c r="N21" s="232"/>
      <c r="O21" s="77">
        <f>M21*N21</f>
        <v>0</v>
      </c>
      <c r="P21" s="79"/>
      <c r="Q21" s="80">
        <f>M21*P21</f>
        <v>0</v>
      </c>
      <c r="R21" s="79"/>
      <c r="S21" s="80">
        <f>M21*R21</f>
        <v>0</v>
      </c>
      <c r="T21" s="78">
        <v>21</v>
      </c>
      <c r="U21" s="78">
        <f>O21*(T21/100)</f>
        <v>0</v>
      </c>
      <c r="V21" s="78">
        <f>O21+U21</f>
        <v>0</v>
      </c>
      <c r="W21" s="75" t="s">
        <v>3731</v>
      </c>
      <c r="X21" s="96" t="s">
        <v>1162</v>
      </c>
      <c r="Y21" s="96">
        <v>1</v>
      </c>
    </row>
    <row r="22" spans="6:25" s="71" customFormat="1" ht="12" outlineLevel="4" x14ac:dyDescent="0.2">
      <c r="F22" s="207"/>
      <c r="G22" s="208"/>
      <c r="H22" s="19" t="s">
        <v>1053</v>
      </c>
      <c r="I22" s="228"/>
      <c r="J22" s="221"/>
      <c r="K22" s="221"/>
      <c r="L22" s="221"/>
      <c r="M22" s="221"/>
      <c r="N22" s="240"/>
      <c r="O22" s="221"/>
      <c r="P22" s="209"/>
      <c r="Q22" s="210"/>
      <c r="R22" s="209"/>
      <c r="S22" s="210"/>
      <c r="T22" s="211"/>
      <c r="U22" s="211"/>
      <c r="V22" s="211"/>
      <c r="W22" s="212"/>
      <c r="X22" s="212"/>
      <c r="Y22" s="212"/>
    </row>
    <row r="23" spans="6:25" s="71" customFormat="1" ht="6" customHeight="1" outlineLevel="4" x14ac:dyDescent="0.2">
      <c r="F23" s="207"/>
      <c r="G23" s="208"/>
      <c r="H23" s="20"/>
      <c r="I23" s="212"/>
      <c r="J23" s="208"/>
      <c r="K23" s="213"/>
      <c r="L23" s="214"/>
      <c r="M23" s="213"/>
      <c r="N23" s="241"/>
      <c r="O23" s="214"/>
      <c r="P23" s="209"/>
      <c r="Q23" s="210"/>
      <c r="R23" s="209"/>
      <c r="S23" s="210"/>
      <c r="T23" s="211"/>
      <c r="U23" s="211"/>
      <c r="V23" s="211"/>
      <c r="W23" s="212"/>
      <c r="X23" s="212"/>
      <c r="Y23" s="212"/>
    </row>
    <row r="24" spans="6:25" s="205" customFormat="1" ht="12" outlineLevel="4" x14ac:dyDescent="0.2">
      <c r="F24" s="72">
        <v>6</v>
      </c>
      <c r="G24" s="73" t="s">
        <v>32</v>
      </c>
      <c r="H24" s="74" t="s">
        <v>553</v>
      </c>
      <c r="I24" s="75" t="s">
        <v>2969</v>
      </c>
      <c r="J24" s="73" t="s">
        <v>116</v>
      </c>
      <c r="K24" s="76">
        <v>22</v>
      </c>
      <c r="L24" s="77"/>
      <c r="M24" s="206">
        <v>22</v>
      </c>
      <c r="N24" s="232"/>
      <c r="O24" s="77">
        <f>M24*N24</f>
        <v>0</v>
      </c>
      <c r="P24" s="79">
        <v>4.2040000000000001E-2</v>
      </c>
      <c r="Q24" s="80">
        <f>M24*P24</f>
        <v>0.92488000000000004</v>
      </c>
      <c r="R24" s="79"/>
      <c r="S24" s="80">
        <f>M24*R24</f>
        <v>0</v>
      </c>
      <c r="T24" s="78">
        <v>21</v>
      </c>
      <c r="U24" s="78">
        <f>O24*(T24/100)</f>
        <v>0</v>
      </c>
      <c r="V24" s="78">
        <f>O24+U24</f>
        <v>0</v>
      </c>
      <c r="W24" s="75" t="s">
        <v>3731</v>
      </c>
      <c r="X24" s="96" t="s">
        <v>1162</v>
      </c>
      <c r="Y24" s="96">
        <v>1</v>
      </c>
    </row>
    <row r="25" spans="6:25" s="71" customFormat="1" ht="12" outlineLevel="4" x14ac:dyDescent="0.2">
      <c r="F25" s="207"/>
      <c r="G25" s="208"/>
      <c r="H25" s="19" t="s">
        <v>1053</v>
      </c>
      <c r="I25" s="228"/>
      <c r="J25" s="221"/>
      <c r="K25" s="221"/>
      <c r="L25" s="221"/>
      <c r="M25" s="221"/>
      <c r="N25" s="240"/>
      <c r="O25" s="221"/>
      <c r="P25" s="209"/>
      <c r="Q25" s="210"/>
      <c r="R25" s="209"/>
      <c r="S25" s="210"/>
      <c r="T25" s="211"/>
      <c r="U25" s="211"/>
      <c r="V25" s="211"/>
      <c r="W25" s="212"/>
      <c r="X25" s="212"/>
      <c r="Y25" s="212"/>
    </row>
    <row r="26" spans="6:25" s="71" customFormat="1" ht="6" customHeight="1" outlineLevel="4" x14ac:dyDescent="0.2">
      <c r="F26" s="207"/>
      <c r="G26" s="208"/>
      <c r="H26" s="20"/>
      <c r="I26" s="212"/>
      <c r="J26" s="208"/>
      <c r="K26" s="213"/>
      <c r="L26" s="214"/>
      <c r="M26" s="213"/>
      <c r="N26" s="241"/>
      <c r="O26" s="214"/>
      <c r="P26" s="209"/>
      <c r="Q26" s="210"/>
      <c r="R26" s="209"/>
      <c r="S26" s="210"/>
      <c r="T26" s="211"/>
      <c r="U26" s="211"/>
      <c r="V26" s="211"/>
      <c r="W26" s="212"/>
      <c r="X26" s="212"/>
      <c r="Y26" s="212"/>
    </row>
    <row r="27" spans="6:25" s="6" customFormat="1" ht="12.75" customHeight="1" outlineLevel="4" x14ac:dyDescent="0.2">
      <c r="F27" s="7"/>
      <c r="G27" s="8"/>
      <c r="H27" s="8"/>
      <c r="I27" s="217"/>
      <c r="J27" s="218"/>
      <c r="K27" s="219"/>
      <c r="L27" s="220"/>
      <c r="M27" s="219"/>
      <c r="N27" s="242"/>
      <c r="O27" s="11"/>
      <c r="P27" s="12"/>
      <c r="Q27" s="11"/>
      <c r="R27" s="11"/>
      <c r="S27" s="11"/>
      <c r="T27" s="5" t="s">
        <v>14</v>
      </c>
      <c r="U27" s="11"/>
      <c r="V27" s="11"/>
      <c r="W27" s="11"/>
    </row>
    <row r="28" spans="6:25" s="60" customFormat="1" ht="16.5" customHeight="1" outlineLevel="3" x14ac:dyDescent="0.2">
      <c r="F28" s="61"/>
      <c r="G28" s="62"/>
      <c r="H28" s="63"/>
      <c r="I28" s="227" t="s">
        <v>3723</v>
      </c>
      <c r="J28" s="62"/>
      <c r="K28" s="64"/>
      <c r="L28" s="65"/>
      <c r="M28" s="64"/>
      <c r="N28" s="239"/>
      <c r="O28" s="65">
        <f>SUBTOTAL(9,O29:O35)</f>
        <v>0</v>
      </c>
      <c r="P28" s="67"/>
      <c r="Q28" s="68">
        <f>SUBTOTAL(9,Q29:Q35)</f>
        <v>1.5300000000000001E-2</v>
      </c>
      <c r="R28" s="65"/>
      <c r="S28" s="68">
        <f>SUBTOTAL(9,S29:S35)</f>
        <v>0</v>
      </c>
      <c r="T28" s="69" t="s">
        <v>14</v>
      </c>
      <c r="U28" s="66">
        <f>SUBTOTAL(9,U29:U35)</f>
        <v>0</v>
      </c>
      <c r="V28" s="66">
        <f>SUBTOTAL(9,V29:V35)</f>
        <v>0</v>
      </c>
      <c r="W28" s="70"/>
      <c r="Y28" s="66">
        <f>SUBTOTAL(9,Y29:Y35)</f>
        <v>2</v>
      </c>
    </row>
    <row r="29" spans="6:25" s="205" customFormat="1" ht="12" outlineLevel="4" x14ac:dyDescent="0.2">
      <c r="F29" s="72">
        <v>7</v>
      </c>
      <c r="G29" s="73" t="s">
        <v>32</v>
      </c>
      <c r="H29" s="74" t="s">
        <v>711</v>
      </c>
      <c r="I29" s="75" t="s">
        <v>2831</v>
      </c>
      <c r="J29" s="73" t="s">
        <v>15</v>
      </c>
      <c r="K29" s="76">
        <v>85</v>
      </c>
      <c r="L29" s="77">
        <v>0</v>
      </c>
      <c r="M29" s="206">
        <v>85</v>
      </c>
      <c r="N29" s="232"/>
      <c r="O29" s="77">
        <f>M29*N29</f>
        <v>0</v>
      </c>
      <c r="P29" s="79">
        <v>0</v>
      </c>
      <c r="Q29" s="80">
        <f>M29*P29</f>
        <v>0</v>
      </c>
      <c r="R29" s="79">
        <v>0</v>
      </c>
      <c r="S29" s="80">
        <f>M29*R29</f>
        <v>0</v>
      </c>
      <c r="T29" s="78">
        <v>21</v>
      </c>
      <c r="U29" s="78">
        <f>O29*(T29/100)</f>
        <v>0</v>
      </c>
      <c r="V29" s="78">
        <f>O29+U29</f>
        <v>0</v>
      </c>
      <c r="W29" s="75"/>
      <c r="X29" s="96" t="s">
        <v>1162</v>
      </c>
      <c r="Y29" s="96">
        <v>1</v>
      </c>
    </row>
    <row r="30" spans="6:25" s="71" customFormat="1" ht="45" outlineLevel="4" x14ac:dyDescent="0.2">
      <c r="F30" s="207"/>
      <c r="G30" s="208"/>
      <c r="H30" s="19" t="s">
        <v>1053</v>
      </c>
      <c r="I30" s="228" t="s">
        <v>3500</v>
      </c>
      <c r="J30" s="221"/>
      <c r="K30" s="221"/>
      <c r="L30" s="221"/>
      <c r="M30" s="221"/>
      <c r="N30" s="240"/>
      <c r="O30" s="221"/>
      <c r="P30" s="209"/>
      <c r="Q30" s="210"/>
      <c r="R30" s="209"/>
      <c r="S30" s="210"/>
      <c r="T30" s="211"/>
      <c r="U30" s="211"/>
      <c r="V30" s="211"/>
      <c r="W30" s="212"/>
      <c r="X30" s="212"/>
      <c r="Y30" s="212"/>
    </row>
    <row r="31" spans="6:25" s="71" customFormat="1" ht="6" customHeight="1" outlineLevel="4" x14ac:dyDescent="0.2">
      <c r="F31" s="207"/>
      <c r="G31" s="208"/>
      <c r="H31" s="20"/>
      <c r="I31" s="212"/>
      <c r="J31" s="208"/>
      <c r="K31" s="213"/>
      <c r="L31" s="214"/>
      <c r="M31" s="213"/>
      <c r="N31" s="241"/>
      <c r="O31" s="214"/>
      <c r="P31" s="209"/>
      <c r="Q31" s="210"/>
      <c r="R31" s="209"/>
      <c r="S31" s="210"/>
      <c r="T31" s="211"/>
      <c r="U31" s="211"/>
      <c r="V31" s="211"/>
      <c r="W31" s="212"/>
      <c r="X31" s="212"/>
      <c r="Y31" s="212"/>
    </row>
    <row r="32" spans="6:25" s="205" customFormat="1" ht="12" outlineLevel="4" x14ac:dyDescent="0.2">
      <c r="F32" s="72">
        <v>8</v>
      </c>
      <c r="G32" s="73" t="s">
        <v>13</v>
      </c>
      <c r="H32" s="74" t="s">
        <v>365</v>
      </c>
      <c r="I32" s="75" t="s">
        <v>2825</v>
      </c>
      <c r="J32" s="73" t="s">
        <v>15</v>
      </c>
      <c r="K32" s="76">
        <v>85</v>
      </c>
      <c r="L32" s="77">
        <v>0</v>
      </c>
      <c r="M32" s="206">
        <v>85</v>
      </c>
      <c r="N32" s="232"/>
      <c r="O32" s="77">
        <f>M32*N32</f>
        <v>0</v>
      </c>
      <c r="P32" s="79">
        <v>1.8000000000000001E-4</v>
      </c>
      <c r="Q32" s="80">
        <f>M32*P32</f>
        <v>1.5300000000000001E-2</v>
      </c>
      <c r="R32" s="79">
        <v>0</v>
      </c>
      <c r="S32" s="80">
        <f>M32*R32</f>
        <v>0</v>
      </c>
      <c r="T32" s="78">
        <v>21</v>
      </c>
      <c r="U32" s="78">
        <f>O32*(T32/100)</f>
        <v>0</v>
      </c>
      <c r="V32" s="78">
        <f>O32+U32</f>
        <v>0</v>
      </c>
      <c r="W32" s="75"/>
      <c r="X32" s="96" t="s">
        <v>1162</v>
      </c>
      <c r="Y32" s="96">
        <v>1</v>
      </c>
    </row>
    <row r="33" spans="6:25" s="71" customFormat="1" ht="12" outlineLevel="4" x14ac:dyDescent="0.2">
      <c r="F33" s="207"/>
      <c r="G33" s="208"/>
      <c r="H33" s="19" t="s">
        <v>1053</v>
      </c>
      <c r="I33" s="228"/>
      <c r="J33" s="221"/>
      <c r="K33" s="221"/>
      <c r="L33" s="221"/>
      <c r="M33" s="221"/>
      <c r="N33" s="240"/>
      <c r="O33" s="221"/>
      <c r="P33" s="209"/>
      <c r="Q33" s="210"/>
      <c r="R33" s="209"/>
      <c r="S33" s="210"/>
      <c r="T33" s="211"/>
      <c r="U33" s="211"/>
      <c r="V33" s="211"/>
      <c r="W33" s="212"/>
      <c r="X33" s="212"/>
      <c r="Y33" s="212"/>
    </row>
    <row r="34" spans="6:25" s="71" customFormat="1" ht="6" customHeight="1" outlineLevel="4" x14ac:dyDescent="0.2">
      <c r="F34" s="207"/>
      <c r="G34" s="208"/>
      <c r="H34" s="20"/>
      <c r="I34" s="212"/>
      <c r="J34" s="208"/>
      <c r="K34" s="213"/>
      <c r="L34" s="214"/>
      <c r="M34" s="213"/>
      <c r="N34" s="241"/>
      <c r="O34" s="214"/>
      <c r="P34" s="209"/>
      <c r="Q34" s="210"/>
      <c r="R34" s="209"/>
      <c r="S34" s="210"/>
      <c r="T34" s="211"/>
      <c r="U34" s="211"/>
      <c r="V34" s="211"/>
      <c r="W34" s="212"/>
      <c r="X34" s="212"/>
      <c r="Y34" s="212"/>
    </row>
    <row r="35" spans="6:25" s="6" customFormat="1" ht="12.75" customHeight="1" outlineLevel="4" x14ac:dyDescent="0.2">
      <c r="F35" s="7"/>
      <c r="G35" s="8"/>
      <c r="H35" s="8"/>
      <c r="I35" s="217"/>
      <c r="J35" s="218"/>
      <c r="K35" s="219"/>
      <c r="L35" s="220"/>
      <c r="M35" s="219"/>
      <c r="N35" s="242"/>
      <c r="O35" s="11"/>
      <c r="P35" s="12"/>
      <c r="Q35" s="11"/>
      <c r="R35" s="11"/>
      <c r="S35" s="11"/>
      <c r="T35" s="5" t="s">
        <v>14</v>
      </c>
      <c r="U35" s="11"/>
      <c r="V35" s="11"/>
      <c r="W35" s="11"/>
    </row>
    <row r="36" spans="6:25" s="60" customFormat="1" ht="16.5" customHeight="1" outlineLevel="3" x14ac:dyDescent="0.2">
      <c r="F36" s="61"/>
      <c r="G36" s="62"/>
      <c r="H36" s="63"/>
      <c r="I36" s="227" t="s">
        <v>3724</v>
      </c>
      <c r="J36" s="62"/>
      <c r="K36" s="64"/>
      <c r="L36" s="65"/>
      <c r="M36" s="64"/>
      <c r="N36" s="239"/>
      <c r="O36" s="65">
        <f>SUBTOTAL(9,O37:O51)</f>
        <v>0</v>
      </c>
      <c r="P36" s="67"/>
      <c r="Q36" s="68">
        <f>SUBTOTAL(9,Q37:Q51)</f>
        <v>0</v>
      </c>
      <c r="R36" s="65"/>
      <c r="S36" s="68">
        <f>SUBTOTAL(9,S37:S51)</f>
        <v>0</v>
      </c>
      <c r="T36" s="69" t="s">
        <v>14</v>
      </c>
      <c r="U36" s="66">
        <f>SUBTOTAL(9,U37:U51)</f>
        <v>0</v>
      </c>
      <c r="V36" s="66">
        <f>SUBTOTAL(9,V37:V51)</f>
        <v>0</v>
      </c>
      <c r="W36" s="70"/>
      <c r="Y36" s="66">
        <f>SUBTOTAL(9,Y37:Y51)</f>
        <v>2</v>
      </c>
    </row>
    <row r="37" spans="6:25" s="205" customFormat="1" ht="12" outlineLevel="4" x14ac:dyDescent="0.2">
      <c r="F37" s="72">
        <v>9</v>
      </c>
      <c r="G37" s="73" t="s">
        <v>32</v>
      </c>
      <c r="H37" s="74" t="s">
        <v>41</v>
      </c>
      <c r="I37" s="75" t="s">
        <v>1774</v>
      </c>
      <c r="J37" s="73" t="s">
        <v>38</v>
      </c>
      <c r="K37" s="76">
        <v>796</v>
      </c>
      <c r="L37" s="77">
        <v>0</v>
      </c>
      <c r="M37" s="206">
        <v>796</v>
      </c>
      <c r="N37" s="232"/>
      <c r="O37" s="77">
        <f>M37*N37</f>
        <v>0</v>
      </c>
      <c r="P37" s="79">
        <v>0</v>
      </c>
      <c r="Q37" s="80">
        <f>M37*P37</f>
        <v>0</v>
      </c>
      <c r="R37" s="79">
        <v>0</v>
      </c>
      <c r="S37" s="80">
        <f>M37*R37</f>
        <v>0</v>
      </c>
      <c r="T37" s="78">
        <v>21</v>
      </c>
      <c r="U37" s="78">
        <f>O37*(T37/100)</f>
        <v>0</v>
      </c>
      <c r="V37" s="78">
        <f>O37+U37</f>
        <v>0</v>
      </c>
      <c r="W37" s="75"/>
      <c r="X37" s="96" t="s">
        <v>1261</v>
      </c>
      <c r="Y37" s="96">
        <v>1</v>
      </c>
    </row>
    <row r="38" spans="6:25" s="71" customFormat="1" ht="12" outlineLevel="4" x14ac:dyDescent="0.2">
      <c r="F38" s="207"/>
      <c r="G38" s="208"/>
      <c r="H38" s="19" t="s">
        <v>1053</v>
      </c>
      <c r="I38" s="228"/>
      <c r="J38" s="221"/>
      <c r="K38" s="221"/>
      <c r="L38" s="221"/>
      <c r="M38" s="221"/>
      <c r="N38" s="240"/>
      <c r="O38" s="221"/>
      <c r="P38" s="209"/>
      <c r="Q38" s="210"/>
      <c r="R38" s="209"/>
      <c r="S38" s="210"/>
      <c r="T38" s="211"/>
      <c r="U38" s="211"/>
      <c r="V38" s="211"/>
      <c r="W38" s="212"/>
      <c r="X38" s="212"/>
      <c r="Y38" s="212"/>
    </row>
    <row r="39" spans="6:25" s="71" customFormat="1" ht="6" customHeight="1" outlineLevel="4" x14ac:dyDescent="0.2">
      <c r="F39" s="207"/>
      <c r="G39" s="208"/>
      <c r="H39" s="20"/>
      <c r="I39" s="212"/>
      <c r="J39" s="208"/>
      <c r="K39" s="213"/>
      <c r="L39" s="214"/>
      <c r="M39" s="213"/>
      <c r="N39" s="241"/>
      <c r="O39" s="214"/>
      <c r="P39" s="209"/>
      <c r="Q39" s="210"/>
      <c r="R39" s="209"/>
      <c r="S39" s="210"/>
      <c r="T39" s="211"/>
      <c r="U39" s="211"/>
      <c r="V39" s="211"/>
      <c r="W39" s="212"/>
      <c r="X39" s="212"/>
      <c r="Y39" s="212"/>
    </row>
    <row r="40" spans="6:25" s="81" customFormat="1" ht="11.25" outlineLevel="5" x14ac:dyDescent="0.2">
      <c r="F40" s="82"/>
      <c r="G40" s="83"/>
      <c r="H40" s="21" t="str">
        <f>IF(AND(H39&lt;&gt;"Výkaz výměr:",I39=""),"Výkaz výměr:","")</f>
        <v>Výkaz výměr:</v>
      </c>
      <c r="I40" s="84" t="s">
        <v>1129</v>
      </c>
      <c r="J40" s="215"/>
      <c r="L40" s="85"/>
      <c r="M40" s="216" t="s">
        <v>3752</v>
      </c>
      <c r="N40" s="85"/>
      <c r="O40" s="85"/>
      <c r="P40" s="86"/>
      <c r="Q40" s="85"/>
      <c r="R40" s="85"/>
      <c r="S40" s="85"/>
      <c r="T40" s="87" t="s">
        <v>14</v>
      </c>
      <c r="U40" s="85"/>
      <c r="V40" s="85"/>
      <c r="W40" s="88"/>
    </row>
    <row r="41" spans="6:25" s="81" customFormat="1" ht="11.25" outlineLevel="5" x14ac:dyDescent="0.2">
      <c r="F41" s="82"/>
      <c r="G41" s="83"/>
      <c r="H41" s="21" t="str">
        <f>IF(AND(H40&lt;&gt;"Výkaz výměr:",I40=""),"Výkaz výměr:","")</f>
        <v/>
      </c>
      <c r="I41" s="84">
        <v>398</v>
      </c>
      <c r="J41" s="215"/>
      <c r="L41" s="85"/>
      <c r="M41" s="216">
        <v>398</v>
      </c>
      <c r="N41" s="85"/>
      <c r="O41" s="85"/>
      <c r="P41" s="86"/>
      <c r="Q41" s="85"/>
      <c r="R41" s="85"/>
      <c r="S41" s="85"/>
      <c r="T41" s="87" t="s">
        <v>14</v>
      </c>
      <c r="U41" s="85"/>
      <c r="V41" s="85"/>
      <c r="W41" s="88"/>
    </row>
    <row r="42" spans="6:25" s="81" customFormat="1" ht="11.25" outlineLevel="5" x14ac:dyDescent="0.2">
      <c r="F42" s="82"/>
      <c r="G42" s="83"/>
      <c r="H42" s="21" t="str">
        <f>IF(AND(H41&lt;&gt;"Výkaz výměr:",I41=""),"Výkaz výměr:","")</f>
        <v/>
      </c>
      <c r="I42" s="84" t="s">
        <v>1130</v>
      </c>
      <c r="J42" s="215"/>
      <c r="L42" s="85"/>
      <c r="M42" s="216" t="s">
        <v>3752</v>
      </c>
      <c r="N42" s="85"/>
      <c r="O42" s="85"/>
      <c r="P42" s="86"/>
      <c r="Q42" s="85"/>
      <c r="R42" s="85"/>
      <c r="S42" s="85"/>
      <c r="T42" s="87" t="s">
        <v>14</v>
      </c>
      <c r="U42" s="85"/>
      <c r="V42" s="85"/>
      <c r="W42" s="88"/>
    </row>
    <row r="43" spans="6:25" s="81" customFormat="1" ht="11.25" outlineLevel="5" x14ac:dyDescent="0.2">
      <c r="F43" s="82"/>
      <c r="G43" s="83"/>
      <c r="H43" s="21" t="str">
        <f>IF(AND(H42&lt;&gt;"Výkaz výměr:",I42=""),"Výkaz výměr:","")</f>
        <v/>
      </c>
      <c r="I43" s="84">
        <v>398</v>
      </c>
      <c r="J43" s="215"/>
      <c r="L43" s="85"/>
      <c r="M43" s="216">
        <v>398</v>
      </c>
      <c r="N43" s="85"/>
      <c r="O43" s="85"/>
      <c r="P43" s="86"/>
      <c r="Q43" s="85"/>
      <c r="R43" s="85"/>
      <c r="S43" s="85"/>
      <c r="T43" s="87" t="s">
        <v>14</v>
      </c>
      <c r="U43" s="85"/>
      <c r="V43" s="85"/>
      <c r="W43" s="88"/>
    </row>
    <row r="44" spans="6:25" s="205" customFormat="1" ht="12" outlineLevel="4" x14ac:dyDescent="0.2">
      <c r="F44" s="72">
        <v>10</v>
      </c>
      <c r="G44" s="73" t="s">
        <v>13</v>
      </c>
      <c r="H44" s="74" t="s">
        <v>42</v>
      </c>
      <c r="I44" s="75" t="s">
        <v>3750</v>
      </c>
      <c r="J44" s="73" t="s">
        <v>36</v>
      </c>
      <c r="K44" s="76">
        <v>14757.84</v>
      </c>
      <c r="L44" s="77">
        <v>0</v>
      </c>
      <c r="M44" s="206">
        <v>14757.84</v>
      </c>
      <c r="N44" s="232"/>
      <c r="O44" s="77">
        <f>M44*N44</f>
        <v>0</v>
      </c>
      <c r="P44" s="79">
        <v>0</v>
      </c>
      <c r="Q44" s="80">
        <f>M44*P44</f>
        <v>0</v>
      </c>
      <c r="R44" s="79">
        <v>0</v>
      </c>
      <c r="S44" s="80">
        <f>M44*R44</f>
        <v>0</v>
      </c>
      <c r="T44" s="78">
        <v>21</v>
      </c>
      <c r="U44" s="78">
        <f>O44*(T44/100)</f>
        <v>0</v>
      </c>
      <c r="V44" s="78">
        <f>O44+U44</f>
        <v>0</v>
      </c>
      <c r="W44" s="75"/>
      <c r="X44" s="96" t="s">
        <v>1261</v>
      </c>
      <c r="Y44" s="96">
        <v>1</v>
      </c>
    </row>
    <row r="45" spans="6:25" s="71" customFormat="1" ht="45" outlineLevel="4" x14ac:dyDescent="0.2">
      <c r="F45" s="207"/>
      <c r="G45" s="208"/>
      <c r="H45" s="19" t="s">
        <v>1053</v>
      </c>
      <c r="I45" s="228" t="s">
        <v>3751</v>
      </c>
      <c r="J45" s="221"/>
      <c r="K45" s="221"/>
      <c r="L45" s="221"/>
      <c r="M45" s="221"/>
      <c r="N45" s="240"/>
      <c r="O45" s="221"/>
      <c r="P45" s="209"/>
      <c r="Q45" s="210"/>
      <c r="R45" s="209"/>
      <c r="S45" s="210"/>
      <c r="T45" s="211"/>
      <c r="U45" s="211"/>
      <c r="V45" s="211"/>
      <c r="W45" s="212"/>
      <c r="X45" s="212"/>
      <c r="Y45" s="212"/>
    </row>
    <row r="46" spans="6:25" s="71" customFormat="1" ht="6" customHeight="1" outlineLevel="4" x14ac:dyDescent="0.2">
      <c r="F46" s="207"/>
      <c r="G46" s="208"/>
      <c r="H46" s="20"/>
      <c r="I46" s="212"/>
      <c r="J46" s="208"/>
      <c r="K46" s="213"/>
      <c r="L46" s="214"/>
      <c r="M46" s="213"/>
      <c r="N46" s="241"/>
      <c r="O46" s="214"/>
      <c r="P46" s="209"/>
      <c r="Q46" s="210"/>
      <c r="R46" s="209"/>
      <c r="S46" s="210"/>
      <c r="T46" s="211"/>
      <c r="U46" s="211"/>
      <c r="V46" s="211"/>
      <c r="W46" s="212"/>
      <c r="X46" s="212"/>
      <c r="Y46" s="212"/>
    </row>
    <row r="47" spans="6:25" s="81" customFormat="1" ht="11.25" outlineLevel="5" x14ac:dyDescent="0.2">
      <c r="F47" s="82"/>
      <c r="G47" s="83"/>
      <c r="H47" s="21" t="str">
        <f>IF(AND(H46&lt;&gt;"Výkaz výměr:",I46=""),"Výkaz výměr:","")</f>
        <v>Výkaz výměr:</v>
      </c>
      <c r="I47" s="84" t="s">
        <v>3753</v>
      </c>
      <c r="J47" s="215"/>
      <c r="L47" s="85"/>
      <c r="M47" s="216" t="s">
        <v>3752</v>
      </c>
      <c r="N47" s="85"/>
      <c r="O47" s="85"/>
      <c r="P47" s="86"/>
      <c r="Q47" s="85"/>
      <c r="R47" s="85"/>
      <c r="S47" s="85"/>
      <c r="T47" s="87" t="s">
        <v>14</v>
      </c>
      <c r="U47" s="85"/>
      <c r="V47" s="85"/>
      <c r="W47" s="88"/>
    </row>
    <row r="48" spans="6:25" s="81" customFormat="1" ht="11.25" outlineLevel="5" x14ac:dyDescent="0.2">
      <c r="F48" s="82"/>
      <c r="G48" s="83"/>
      <c r="H48" s="21" t="str">
        <f>IF(AND(H47&lt;&gt;"Výkaz výměr:",I47=""),"Výkaz výměr:","")</f>
        <v/>
      </c>
      <c r="I48" s="84" t="s">
        <v>3754</v>
      </c>
      <c r="J48" s="215"/>
      <c r="L48" s="85"/>
      <c r="M48" s="216">
        <v>2021.84</v>
      </c>
      <c r="N48" s="85"/>
      <c r="O48" s="85"/>
      <c r="P48" s="86"/>
      <c r="Q48" s="85"/>
      <c r="R48" s="85"/>
      <c r="S48" s="85"/>
      <c r="T48" s="87" t="s">
        <v>14</v>
      </c>
      <c r="U48" s="85"/>
      <c r="V48" s="85"/>
      <c r="W48" s="88"/>
    </row>
    <row r="49" spans="6:25" s="81" customFormat="1" ht="11.25" outlineLevel="5" x14ac:dyDescent="0.2">
      <c r="F49" s="82"/>
      <c r="G49" s="83"/>
      <c r="H49" s="21" t="str">
        <f>IF(AND(H48&lt;&gt;"Výkaz výměr:",I48=""),"Výkaz výměr:","")</f>
        <v/>
      </c>
      <c r="I49" s="84" t="s">
        <v>3755</v>
      </c>
      <c r="J49" s="215"/>
      <c r="L49" s="85"/>
      <c r="M49" s="216" t="s">
        <v>3752</v>
      </c>
      <c r="N49" s="85"/>
      <c r="O49" s="85"/>
      <c r="P49" s="86"/>
      <c r="Q49" s="85"/>
      <c r="R49" s="85"/>
      <c r="S49" s="85"/>
      <c r="T49" s="87" t="s">
        <v>14</v>
      </c>
      <c r="U49" s="85"/>
      <c r="V49" s="85"/>
      <c r="W49" s="88"/>
    </row>
    <row r="50" spans="6:25" s="81" customFormat="1" ht="11.25" outlineLevel="5" x14ac:dyDescent="0.2">
      <c r="F50" s="82"/>
      <c r="G50" s="83"/>
      <c r="H50" s="21" t="str">
        <f>IF(AND(H49&lt;&gt;"Výkaz výměr:",I49=""),"Výkaz výměr:","")</f>
        <v/>
      </c>
      <c r="I50" s="84" t="s">
        <v>3756</v>
      </c>
      <c r="J50" s="215"/>
      <c r="L50" s="85"/>
      <c r="M50" s="216">
        <v>12736</v>
      </c>
      <c r="N50" s="85"/>
      <c r="O50" s="85"/>
      <c r="P50" s="86"/>
      <c r="Q50" s="85"/>
      <c r="R50" s="85"/>
      <c r="S50" s="85"/>
      <c r="T50" s="87" t="s">
        <v>14</v>
      </c>
      <c r="U50" s="85"/>
      <c r="V50" s="85"/>
      <c r="W50" s="88"/>
    </row>
    <row r="51" spans="6:25" s="6" customFormat="1" ht="12.75" customHeight="1" outlineLevel="4" x14ac:dyDescent="0.2">
      <c r="F51" s="7"/>
      <c r="G51" s="8"/>
      <c r="H51" s="8"/>
      <c r="I51" s="217"/>
      <c r="J51" s="218"/>
      <c r="K51" s="219"/>
      <c r="L51" s="220"/>
      <c r="M51" s="219"/>
      <c r="N51" s="242"/>
      <c r="O51" s="11"/>
      <c r="P51" s="12"/>
      <c r="Q51" s="11"/>
      <c r="R51" s="11"/>
      <c r="S51" s="11"/>
      <c r="T51" s="5" t="s">
        <v>14</v>
      </c>
      <c r="U51" s="11"/>
      <c r="V51" s="11"/>
      <c r="W51" s="11"/>
    </row>
    <row r="52" spans="6:25" s="60" customFormat="1" ht="16.5" customHeight="1" outlineLevel="3" x14ac:dyDescent="0.2">
      <c r="F52" s="61"/>
      <c r="G52" s="62"/>
      <c r="H52" s="63"/>
      <c r="I52" s="227" t="s">
        <v>3725</v>
      </c>
      <c r="J52" s="62"/>
      <c r="K52" s="64"/>
      <c r="L52" s="65"/>
      <c r="M52" s="64"/>
      <c r="N52" s="239"/>
      <c r="O52" s="65">
        <f>SUBTOTAL(9,O53:O59)</f>
        <v>0</v>
      </c>
      <c r="P52" s="67"/>
      <c r="Q52" s="68">
        <f>SUBTOTAL(9,Q53:Q59)</f>
        <v>0</v>
      </c>
      <c r="R52" s="65"/>
      <c r="S52" s="68">
        <f>SUBTOTAL(9,S53:S59)</f>
        <v>0</v>
      </c>
      <c r="T52" s="69" t="s">
        <v>14</v>
      </c>
      <c r="U52" s="66">
        <f>SUBTOTAL(9,U53:U59)</f>
        <v>0</v>
      </c>
      <c r="V52" s="66">
        <f>SUBTOTAL(9,V53:V59)</f>
        <v>0</v>
      </c>
      <c r="W52" s="70"/>
      <c r="Y52" s="66">
        <f>SUBTOTAL(9,Y53:Y59)</f>
        <v>2</v>
      </c>
    </row>
    <row r="53" spans="6:25" s="205" customFormat="1" ht="12" outlineLevel="4" x14ac:dyDescent="0.2">
      <c r="F53" s="72">
        <v>11</v>
      </c>
      <c r="G53" s="73" t="s">
        <v>32</v>
      </c>
      <c r="H53" s="74" t="s">
        <v>43</v>
      </c>
      <c r="I53" s="75" t="s">
        <v>1496</v>
      </c>
      <c r="J53" s="73" t="s">
        <v>37</v>
      </c>
      <c r="K53" s="76">
        <v>292</v>
      </c>
      <c r="L53" s="77">
        <v>0</v>
      </c>
      <c r="M53" s="206">
        <v>292</v>
      </c>
      <c r="N53" s="232"/>
      <c r="O53" s="77">
        <f>M53*N53</f>
        <v>0</v>
      </c>
      <c r="P53" s="79">
        <v>0</v>
      </c>
      <c r="Q53" s="80">
        <f>M53*P53</f>
        <v>0</v>
      </c>
      <c r="R53" s="79">
        <v>0</v>
      </c>
      <c r="S53" s="80">
        <f>M53*R53</f>
        <v>0</v>
      </c>
      <c r="T53" s="78">
        <v>21</v>
      </c>
      <c r="U53" s="78">
        <f>O53*(T53/100)</f>
        <v>0</v>
      </c>
      <c r="V53" s="78">
        <f>O53+U53</f>
        <v>0</v>
      </c>
      <c r="W53" s="75"/>
      <c r="X53" s="96" t="s">
        <v>1261</v>
      </c>
      <c r="Y53" s="96">
        <v>1</v>
      </c>
    </row>
    <row r="54" spans="6:25" s="71" customFormat="1" ht="12" outlineLevel="4" x14ac:dyDescent="0.2">
      <c r="F54" s="207"/>
      <c r="G54" s="208"/>
      <c r="H54" s="19" t="s">
        <v>1053</v>
      </c>
      <c r="I54" s="228"/>
      <c r="J54" s="221"/>
      <c r="K54" s="221"/>
      <c r="L54" s="221"/>
      <c r="M54" s="221"/>
      <c r="N54" s="240"/>
      <c r="O54" s="221"/>
      <c r="P54" s="209"/>
      <c r="Q54" s="210"/>
      <c r="R54" s="209"/>
      <c r="S54" s="210"/>
      <c r="T54" s="211"/>
      <c r="U54" s="211"/>
      <c r="V54" s="211"/>
      <c r="W54" s="212"/>
      <c r="X54" s="212"/>
      <c r="Y54" s="212"/>
    </row>
    <row r="55" spans="6:25" s="71" customFormat="1" ht="6" customHeight="1" outlineLevel="4" x14ac:dyDescent="0.2">
      <c r="F55" s="207"/>
      <c r="G55" s="208"/>
      <c r="H55" s="20"/>
      <c r="I55" s="212"/>
      <c r="J55" s="208"/>
      <c r="K55" s="213"/>
      <c r="L55" s="214"/>
      <c r="M55" s="213"/>
      <c r="N55" s="241"/>
      <c r="O55" s="214"/>
      <c r="P55" s="209"/>
      <c r="Q55" s="210"/>
      <c r="R55" s="209"/>
      <c r="S55" s="210"/>
      <c r="T55" s="211"/>
      <c r="U55" s="211"/>
      <c r="V55" s="211"/>
      <c r="W55" s="212"/>
      <c r="X55" s="212"/>
      <c r="Y55" s="212"/>
    </row>
    <row r="56" spans="6:25" s="205" customFormat="1" ht="156" outlineLevel="4" x14ac:dyDescent="0.2">
      <c r="F56" s="72">
        <v>12</v>
      </c>
      <c r="G56" s="73" t="s">
        <v>13</v>
      </c>
      <c r="H56" s="74" t="s">
        <v>44</v>
      </c>
      <c r="I56" s="75" t="s">
        <v>3757</v>
      </c>
      <c r="J56" s="73" t="s">
        <v>37</v>
      </c>
      <c r="K56" s="76">
        <v>292</v>
      </c>
      <c r="L56" s="77">
        <v>0</v>
      </c>
      <c r="M56" s="206">
        <v>292</v>
      </c>
      <c r="N56" s="232"/>
      <c r="O56" s="77">
        <f>M56*N56</f>
        <v>0</v>
      </c>
      <c r="P56" s="79">
        <v>0</v>
      </c>
      <c r="Q56" s="80">
        <f>M56*P56</f>
        <v>0</v>
      </c>
      <c r="R56" s="79">
        <v>0</v>
      </c>
      <c r="S56" s="80">
        <f>M56*R56</f>
        <v>0</v>
      </c>
      <c r="T56" s="78">
        <v>21</v>
      </c>
      <c r="U56" s="78">
        <f>O56*(T56/100)</f>
        <v>0</v>
      </c>
      <c r="V56" s="78">
        <f>O56+U56</f>
        <v>0</v>
      </c>
      <c r="W56" s="75" t="s">
        <v>3758</v>
      </c>
      <c r="X56" s="96" t="s">
        <v>1261</v>
      </c>
      <c r="Y56" s="96">
        <v>1</v>
      </c>
    </row>
    <row r="57" spans="6:25" s="71" customFormat="1" ht="12" outlineLevel="4" x14ac:dyDescent="0.2">
      <c r="F57" s="207"/>
      <c r="G57" s="208"/>
      <c r="H57" s="19" t="s">
        <v>1053</v>
      </c>
      <c r="I57" s="228"/>
      <c r="J57" s="221"/>
      <c r="K57" s="221"/>
      <c r="L57" s="221"/>
      <c r="M57" s="221"/>
      <c r="N57" s="240"/>
      <c r="O57" s="221"/>
      <c r="P57" s="209"/>
      <c r="Q57" s="210"/>
      <c r="R57" s="209"/>
      <c r="S57" s="210"/>
      <c r="T57" s="211"/>
      <c r="U57" s="211"/>
      <c r="V57" s="211"/>
      <c r="W57" s="212"/>
      <c r="X57" s="212"/>
      <c r="Y57" s="212"/>
    </row>
    <row r="58" spans="6:25" s="71" customFormat="1" ht="6" customHeight="1" outlineLevel="4" x14ac:dyDescent="0.2">
      <c r="F58" s="207"/>
      <c r="G58" s="208"/>
      <c r="H58" s="20"/>
      <c r="I58" s="212"/>
      <c r="J58" s="208"/>
      <c r="K58" s="213"/>
      <c r="L58" s="214"/>
      <c r="M58" s="213"/>
      <c r="N58" s="241"/>
      <c r="O58" s="214"/>
      <c r="P58" s="209"/>
      <c r="Q58" s="210"/>
      <c r="R58" s="209"/>
      <c r="S58" s="210"/>
      <c r="T58" s="211"/>
      <c r="U58" s="211"/>
      <c r="V58" s="211"/>
      <c r="W58" s="212"/>
      <c r="X58" s="212"/>
      <c r="Y58" s="212"/>
    </row>
    <row r="59" spans="6:25" s="6" customFormat="1" ht="12.75" customHeight="1" outlineLevel="4" x14ac:dyDescent="0.2">
      <c r="F59" s="7"/>
      <c r="G59" s="8"/>
      <c r="H59" s="8"/>
      <c r="I59" s="217"/>
      <c r="J59" s="218"/>
      <c r="K59" s="219"/>
      <c r="L59" s="220"/>
      <c r="M59" s="219"/>
      <c r="N59" s="242"/>
      <c r="O59" s="11"/>
      <c r="P59" s="12"/>
      <c r="Q59" s="11"/>
      <c r="R59" s="11"/>
      <c r="S59" s="11"/>
      <c r="T59" s="5" t="s">
        <v>14</v>
      </c>
      <c r="U59" s="11"/>
      <c r="V59" s="11"/>
      <c r="W59" s="11"/>
    </row>
    <row r="60" spans="6:25" s="60" customFormat="1" ht="16.5" customHeight="1" outlineLevel="3" x14ac:dyDescent="0.2">
      <c r="F60" s="61"/>
      <c r="G60" s="62"/>
      <c r="H60" s="63"/>
      <c r="I60" s="227" t="s">
        <v>3726</v>
      </c>
      <c r="J60" s="62"/>
      <c r="K60" s="64"/>
      <c r="L60" s="65"/>
      <c r="M60" s="64"/>
      <c r="N60" s="239"/>
      <c r="O60" s="65">
        <f>SUBTOTAL(9,O61:O67)</f>
        <v>0</v>
      </c>
      <c r="P60" s="67"/>
      <c r="Q60" s="68">
        <f>SUBTOTAL(9,Q61:Q67)</f>
        <v>0</v>
      </c>
      <c r="R60" s="65"/>
      <c r="S60" s="68">
        <f>SUBTOTAL(9,S61:S67)</f>
        <v>0</v>
      </c>
      <c r="T60" s="69" t="s">
        <v>14</v>
      </c>
      <c r="U60" s="66">
        <f>SUBTOTAL(9,U61:U67)</f>
        <v>0</v>
      </c>
      <c r="V60" s="66">
        <f>SUBTOTAL(9,V61:V67)</f>
        <v>0</v>
      </c>
      <c r="W60" s="70"/>
      <c r="Y60" s="66">
        <f>SUBTOTAL(9,Y61:Y67)</f>
        <v>2</v>
      </c>
    </row>
    <row r="61" spans="6:25" s="205" customFormat="1" ht="12" outlineLevel="4" x14ac:dyDescent="0.2">
      <c r="F61" s="72">
        <v>13</v>
      </c>
      <c r="G61" s="73" t="s">
        <v>32</v>
      </c>
      <c r="H61" s="74" t="s">
        <v>45</v>
      </c>
      <c r="I61" s="75" t="s">
        <v>1495</v>
      </c>
      <c r="J61" s="73" t="s">
        <v>37</v>
      </c>
      <c r="K61" s="76">
        <v>2</v>
      </c>
      <c r="L61" s="77">
        <v>0</v>
      </c>
      <c r="M61" s="206">
        <v>2</v>
      </c>
      <c r="N61" s="232"/>
      <c r="O61" s="77">
        <f>M61*N61</f>
        <v>0</v>
      </c>
      <c r="P61" s="79">
        <v>0</v>
      </c>
      <c r="Q61" s="80">
        <f>M61*P61</f>
        <v>0</v>
      </c>
      <c r="R61" s="79">
        <v>0</v>
      </c>
      <c r="S61" s="80">
        <f>M61*R61</f>
        <v>0</v>
      </c>
      <c r="T61" s="78">
        <v>21</v>
      </c>
      <c r="U61" s="78">
        <f>O61*(T61/100)</f>
        <v>0</v>
      </c>
      <c r="V61" s="78">
        <f>O61+U61</f>
        <v>0</v>
      </c>
      <c r="W61" s="75"/>
      <c r="X61" s="96" t="s">
        <v>1261</v>
      </c>
      <c r="Y61" s="96">
        <v>1</v>
      </c>
    </row>
    <row r="62" spans="6:25" s="71" customFormat="1" ht="12" outlineLevel="4" x14ac:dyDescent="0.2">
      <c r="F62" s="207"/>
      <c r="G62" s="208"/>
      <c r="H62" s="19" t="s">
        <v>1053</v>
      </c>
      <c r="I62" s="228"/>
      <c r="J62" s="221"/>
      <c r="K62" s="221"/>
      <c r="L62" s="221"/>
      <c r="M62" s="221"/>
      <c r="N62" s="240"/>
      <c r="O62" s="221"/>
      <c r="P62" s="209"/>
      <c r="Q62" s="210"/>
      <c r="R62" s="209"/>
      <c r="S62" s="210"/>
      <c r="T62" s="211"/>
      <c r="U62" s="211"/>
      <c r="V62" s="211"/>
      <c r="W62" s="212"/>
      <c r="X62" s="212"/>
      <c r="Y62" s="212"/>
    </row>
    <row r="63" spans="6:25" s="71" customFormat="1" ht="6" customHeight="1" outlineLevel="4" x14ac:dyDescent="0.2">
      <c r="F63" s="207"/>
      <c r="G63" s="208"/>
      <c r="H63" s="20"/>
      <c r="I63" s="212"/>
      <c r="J63" s="208"/>
      <c r="K63" s="213"/>
      <c r="L63" s="214"/>
      <c r="M63" s="213"/>
      <c r="N63" s="241"/>
      <c r="O63" s="214"/>
      <c r="P63" s="209"/>
      <c r="Q63" s="210"/>
      <c r="R63" s="209"/>
      <c r="S63" s="210"/>
      <c r="T63" s="211"/>
      <c r="U63" s="211"/>
      <c r="V63" s="211"/>
      <c r="W63" s="212"/>
      <c r="X63" s="212"/>
      <c r="Y63" s="212"/>
    </row>
    <row r="64" spans="6:25" s="205" customFormat="1" ht="252" outlineLevel="4" x14ac:dyDescent="0.2">
      <c r="F64" s="72">
        <v>14</v>
      </c>
      <c r="G64" s="73" t="s">
        <v>13</v>
      </c>
      <c r="H64" s="74" t="s">
        <v>46</v>
      </c>
      <c r="I64" s="75" t="s">
        <v>1332</v>
      </c>
      <c r="J64" s="73" t="s">
        <v>37</v>
      </c>
      <c r="K64" s="76">
        <v>2</v>
      </c>
      <c r="L64" s="77">
        <v>0</v>
      </c>
      <c r="M64" s="206">
        <v>2</v>
      </c>
      <c r="N64" s="232"/>
      <c r="O64" s="77">
        <f>M64*N64</f>
        <v>0</v>
      </c>
      <c r="P64" s="79">
        <v>0</v>
      </c>
      <c r="Q64" s="80">
        <f>M64*P64</f>
        <v>0</v>
      </c>
      <c r="R64" s="79">
        <v>0</v>
      </c>
      <c r="S64" s="80">
        <f>M64*R64</f>
        <v>0</v>
      </c>
      <c r="T64" s="78">
        <v>21</v>
      </c>
      <c r="U64" s="78">
        <f>O64*(T64/100)</f>
        <v>0</v>
      </c>
      <c r="V64" s="78">
        <f>O64+U64</f>
        <v>0</v>
      </c>
      <c r="W64" s="75" t="s">
        <v>3658</v>
      </c>
      <c r="X64" s="96" t="s">
        <v>1261</v>
      </c>
      <c r="Y64" s="96">
        <v>1</v>
      </c>
    </row>
    <row r="65" spans="6:25" s="71" customFormat="1" ht="12" outlineLevel="4" x14ac:dyDescent="0.2">
      <c r="F65" s="207"/>
      <c r="G65" s="208"/>
      <c r="H65" s="19" t="s">
        <v>1053</v>
      </c>
      <c r="I65" s="228"/>
      <c r="J65" s="221"/>
      <c r="K65" s="221"/>
      <c r="L65" s="221"/>
      <c r="M65" s="221"/>
      <c r="N65" s="240"/>
      <c r="O65" s="221"/>
      <c r="P65" s="209"/>
      <c r="Q65" s="210"/>
      <c r="R65" s="209"/>
      <c r="S65" s="210"/>
      <c r="T65" s="211"/>
      <c r="U65" s="211"/>
      <c r="V65" s="211"/>
      <c r="W65" s="212"/>
      <c r="X65" s="212"/>
      <c r="Y65" s="212"/>
    </row>
    <row r="66" spans="6:25" s="71" customFormat="1" ht="6" customHeight="1" outlineLevel="4" x14ac:dyDescent="0.2">
      <c r="F66" s="207"/>
      <c r="G66" s="208"/>
      <c r="H66" s="20"/>
      <c r="I66" s="212"/>
      <c r="J66" s="208"/>
      <c r="K66" s="213"/>
      <c r="L66" s="214"/>
      <c r="M66" s="213"/>
      <c r="N66" s="241"/>
      <c r="O66" s="214"/>
      <c r="P66" s="209"/>
      <c r="Q66" s="210"/>
      <c r="R66" s="209"/>
      <c r="S66" s="210"/>
      <c r="T66" s="211"/>
      <c r="U66" s="211"/>
      <c r="V66" s="211"/>
      <c r="W66" s="212"/>
      <c r="X66" s="212"/>
      <c r="Y66" s="212"/>
    </row>
    <row r="67" spans="6:25" s="6" customFormat="1" ht="12.75" customHeight="1" outlineLevel="4" x14ac:dyDescent="0.2">
      <c r="F67" s="7"/>
      <c r="G67" s="8"/>
      <c r="H67" s="8"/>
      <c r="I67" s="217"/>
      <c r="J67" s="218"/>
      <c r="K67" s="219"/>
      <c r="L67" s="220"/>
      <c r="M67" s="219"/>
      <c r="N67" s="242"/>
      <c r="O67" s="11"/>
      <c r="P67" s="12"/>
      <c r="Q67" s="11"/>
      <c r="R67" s="11"/>
      <c r="S67" s="11"/>
      <c r="T67" s="5" t="s">
        <v>14</v>
      </c>
      <c r="U67" s="11"/>
      <c r="V67" s="11"/>
      <c r="W67" s="11"/>
    </row>
    <row r="68" spans="6:25" s="60" customFormat="1" ht="16.5" customHeight="1" outlineLevel="3" x14ac:dyDescent="0.2">
      <c r="F68" s="61"/>
      <c r="G68" s="62"/>
      <c r="H68" s="63"/>
      <c r="I68" s="227" t="s">
        <v>3727</v>
      </c>
      <c r="J68" s="62"/>
      <c r="K68" s="64"/>
      <c r="L68" s="65"/>
      <c r="M68" s="64"/>
      <c r="N68" s="239"/>
      <c r="O68" s="65">
        <f>SUBTOTAL(9,O69:O90)</f>
        <v>0</v>
      </c>
      <c r="P68" s="67"/>
      <c r="Q68" s="68">
        <f>SUBTOTAL(9,Q69:Q90)</f>
        <v>0</v>
      </c>
      <c r="R68" s="65"/>
      <c r="S68" s="68">
        <f>SUBTOTAL(9,S69:S90)</f>
        <v>0</v>
      </c>
      <c r="T68" s="69" t="s">
        <v>14</v>
      </c>
      <c r="U68" s="66">
        <f>SUBTOTAL(9,U69:U90)</f>
        <v>0</v>
      </c>
      <c r="V68" s="66">
        <f>SUBTOTAL(9,V69:V90)</f>
        <v>0</v>
      </c>
      <c r="W68" s="70"/>
      <c r="Y68" s="66">
        <f>SUBTOTAL(9,Y69:Y90)</f>
        <v>7</v>
      </c>
    </row>
    <row r="69" spans="6:25" s="205" customFormat="1" ht="12" outlineLevel="4" x14ac:dyDescent="0.2">
      <c r="F69" s="72">
        <v>15</v>
      </c>
      <c r="G69" s="73" t="s">
        <v>32</v>
      </c>
      <c r="H69" s="74" t="s">
        <v>716</v>
      </c>
      <c r="I69" s="75" t="s">
        <v>2866</v>
      </c>
      <c r="J69" s="73" t="s">
        <v>116</v>
      </c>
      <c r="K69" s="76">
        <v>1</v>
      </c>
      <c r="L69" s="77">
        <v>0</v>
      </c>
      <c r="M69" s="206">
        <v>1</v>
      </c>
      <c r="N69" s="232"/>
      <c r="O69" s="77">
        <f>M69*N69</f>
        <v>0</v>
      </c>
      <c r="P69" s="79"/>
      <c r="Q69" s="80">
        <f>M69*P69</f>
        <v>0</v>
      </c>
      <c r="R69" s="79"/>
      <c r="S69" s="80">
        <f>M69*R69</f>
        <v>0</v>
      </c>
      <c r="T69" s="78">
        <v>21</v>
      </c>
      <c r="U69" s="78">
        <f>O69*(T69/100)</f>
        <v>0</v>
      </c>
      <c r="V69" s="78">
        <f>O69+U69</f>
        <v>0</v>
      </c>
      <c r="W69" s="75"/>
      <c r="X69" s="96" t="s">
        <v>1162</v>
      </c>
      <c r="Y69" s="96">
        <v>1</v>
      </c>
    </row>
    <row r="70" spans="6:25" s="71" customFormat="1" ht="33.75" outlineLevel="4" x14ac:dyDescent="0.2">
      <c r="F70" s="207"/>
      <c r="G70" s="208"/>
      <c r="H70" s="19" t="s">
        <v>1053</v>
      </c>
      <c r="I70" s="228" t="s">
        <v>3386</v>
      </c>
      <c r="J70" s="221"/>
      <c r="K70" s="221"/>
      <c r="L70" s="221"/>
      <c r="M70" s="221"/>
      <c r="N70" s="240"/>
      <c r="O70" s="221"/>
      <c r="P70" s="209"/>
      <c r="Q70" s="210"/>
      <c r="R70" s="209"/>
      <c r="S70" s="210"/>
      <c r="T70" s="211"/>
      <c r="U70" s="211"/>
      <c r="V70" s="211"/>
      <c r="W70" s="212"/>
      <c r="X70" s="212"/>
      <c r="Y70" s="212"/>
    </row>
    <row r="71" spans="6:25" s="71" customFormat="1" ht="6" customHeight="1" outlineLevel="4" x14ac:dyDescent="0.2">
      <c r="F71" s="207"/>
      <c r="G71" s="208"/>
      <c r="H71" s="20"/>
      <c r="I71" s="212"/>
      <c r="J71" s="208"/>
      <c r="K71" s="213"/>
      <c r="L71" s="214"/>
      <c r="M71" s="213"/>
      <c r="N71" s="241"/>
      <c r="O71" s="214"/>
      <c r="P71" s="209"/>
      <c r="Q71" s="210"/>
      <c r="R71" s="209"/>
      <c r="S71" s="210"/>
      <c r="T71" s="211"/>
      <c r="U71" s="211"/>
      <c r="V71" s="211"/>
      <c r="W71" s="212"/>
      <c r="X71" s="212"/>
      <c r="Y71" s="212"/>
    </row>
    <row r="72" spans="6:25" s="205" customFormat="1" ht="156" outlineLevel="4" x14ac:dyDescent="0.2">
      <c r="F72" s="72">
        <v>16</v>
      </c>
      <c r="G72" s="73" t="s">
        <v>13</v>
      </c>
      <c r="H72" s="74" t="s">
        <v>47</v>
      </c>
      <c r="I72" s="75" t="s">
        <v>1659</v>
      </c>
      <c r="J72" s="73" t="s">
        <v>37</v>
      </c>
      <c r="K72" s="76">
        <v>1</v>
      </c>
      <c r="L72" s="77">
        <v>0</v>
      </c>
      <c r="M72" s="206">
        <v>1</v>
      </c>
      <c r="N72" s="232"/>
      <c r="O72" s="77">
        <f>M72*N72</f>
        <v>0</v>
      </c>
      <c r="P72" s="79">
        <v>0</v>
      </c>
      <c r="Q72" s="80">
        <f>M72*P72</f>
        <v>0</v>
      </c>
      <c r="R72" s="79">
        <v>0</v>
      </c>
      <c r="S72" s="80">
        <f>M72*R72</f>
        <v>0</v>
      </c>
      <c r="T72" s="78">
        <v>21</v>
      </c>
      <c r="U72" s="78">
        <f>O72*(T72/100)</f>
        <v>0</v>
      </c>
      <c r="V72" s="78">
        <f>O72+U72</f>
        <v>0</v>
      </c>
      <c r="W72" s="75" t="s">
        <v>3641</v>
      </c>
      <c r="X72" s="96" t="s">
        <v>1261</v>
      </c>
      <c r="Y72" s="96">
        <v>1</v>
      </c>
    </row>
    <row r="73" spans="6:25" s="71" customFormat="1" ht="12" outlineLevel="4" x14ac:dyDescent="0.2">
      <c r="F73" s="207"/>
      <c r="G73" s="208"/>
      <c r="H73" s="19" t="s">
        <v>1053</v>
      </c>
      <c r="I73" s="228"/>
      <c r="J73" s="221"/>
      <c r="K73" s="221"/>
      <c r="L73" s="221"/>
      <c r="M73" s="221"/>
      <c r="N73" s="240"/>
      <c r="O73" s="221"/>
      <c r="P73" s="209"/>
      <c r="Q73" s="210"/>
      <c r="R73" s="209"/>
      <c r="S73" s="210"/>
      <c r="T73" s="211"/>
      <c r="U73" s="211"/>
      <c r="V73" s="211"/>
      <c r="W73" s="212"/>
      <c r="X73" s="212"/>
      <c r="Y73" s="212"/>
    </row>
    <row r="74" spans="6:25" s="71" customFormat="1" ht="6" customHeight="1" outlineLevel="4" x14ac:dyDescent="0.2">
      <c r="F74" s="207"/>
      <c r="G74" s="208"/>
      <c r="H74" s="20"/>
      <c r="I74" s="212"/>
      <c r="J74" s="208"/>
      <c r="K74" s="213"/>
      <c r="L74" s="214"/>
      <c r="M74" s="213"/>
      <c r="N74" s="241"/>
      <c r="O74" s="214"/>
      <c r="P74" s="209"/>
      <c r="Q74" s="210"/>
      <c r="R74" s="209"/>
      <c r="S74" s="210"/>
      <c r="T74" s="211"/>
      <c r="U74" s="211"/>
      <c r="V74" s="211"/>
      <c r="W74" s="212"/>
      <c r="X74" s="212"/>
      <c r="Y74" s="212"/>
    </row>
    <row r="75" spans="6:25" s="205" customFormat="1" ht="96" outlineLevel="4" x14ac:dyDescent="0.2">
      <c r="F75" s="72">
        <v>17</v>
      </c>
      <c r="G75" s="73" t="s">
        <v>32</v>
      </c>
      <c r="H75" s="74" t="s">
        <v>119</v>
      </c>
      <c r="I75" s="75" t="s">
        <v>1067</v>
      </c>
      <c r="J75" s="73" t="s">
        <v>268</v>
      </c>
      <c r="K75" s="76">
        <v>1</v>
      </c>
      <c r="L75" s="77">
        <v>0</v>
      </c>
      <c r="M75" s="206">
        <v>1</v>
      </c>
      <c r="N75" s="232"/>
      <c r="O75" s="77">
        <f>M75*N75</f>
        <v>0</v>
      </c>
      <c r="P75" s="79">
        <v>0</v>
      </c>
      <c r="Q75" s="80">
        <f>M75*P75</f>
        <v>0</v>
      </c>
      <c r="R75" s="79">
        <v>0</v>
      </c>
      <c r="S75" s="80">
        <f>M75*R75</f>
        <v>0</v>
      </c>
      <c r="T75" s="78">
        <v>21</v>
      </c>
      <c r="U75" s="78">
        <f>O75*(T75/100)</f>
        <v>0</v>
      </c>
      <c r="V75" s="78">
        <f>O75+U75</f>
        <v>0</v>
      </c>
      <c r="W75" s="75" t="s">
        <v>3555</v>
      </c>
      <c r="X75" s="96" t="s">
        <v>1261</v>
      </c>
      <c r="Y75" s="96">
        <v>1</v>
      </c>
    </row>
    <row r="76" spans="6:25" s="71" customFormat="1" ht="12" outlineLevel="4" x14ac:dyDescent="0.2">
      <c r="F76" s="207"/>
      <c r="G76" s="208"/>
      <c r="H76" s="19" t="s">
        <v>1053</v>
      </c>
      <c r="I76" s="228"/>
      <c r="J76" s="221"/>
      <c r="K76" s="221"/>
      <c r="L76" s="221"/>
      <c r="M76" s="221"/>
      <c r="N76" s="240"/>
      <c r="O76" s="221"/>
      <c r="P76" s="209"/>
      <c r="Q76" s="210"/>
      <c r="R76" s="209"/>
      <c r="S76" s="210"/>
      <c r="T76" s="211"/>
      <c r="U76" s="211"/>
      <c r="V76" s="211"/>
      <c r="W76" s="212"/>
      <c r="X76" s="212"/>
      <c r="Y76" s="212"/>
    </row>
    <row r="77" spans="6:25" s="71" customFormat="1" ht="6" customHeight="1" outlineLevel="4" x14ac:dyDescent="0.2">
      <c r="F77" s="207"/>
      <c r="G77" s="208"/>
      <c r="H77" s="20"/>
      <c r="I77" s="212"/>
      <c r="J77" s="208"/>
      <c r="K77" s="213"/>
      <c r="L77" s="214"/>
      <c r="M77" s="213"/>
      <c r="N77" s="241"/>
      <c r="O77" s="214"/>
      <c r="P77" s="209"/>
      <c r="Q77" s="210"/>
      <c r="R77" s="209"/>
      <c r="S77" s="210"/>
      <c r="T77" s="211"/>
      <c r="U77" s="211"/>
      <c r="V77" s="211"/>
      <c r="W77" s="212"/>
      <c r="X77" s="212"/>
      <c r="Y77" s="212"/>
    </row>
    <row r="78" spans="6:25" s="205" customFormat="1" ht="24" outlineLevel="4" x14ac:dyDescent="0.2">
      <c r="F78" s="72">
        <v>18</v>
      </c>
      <c r="G78" s="73" t="s">
        <v>13</v>
      </c>
      <c r="H78" s="74" t="s">
        <v>120</v>
      </c>
      <c r="I78" s="75" t="s">
        <v>2991</v>
      </c>
      <c r="J78" s="73" t="s">
        <v>37</v>
      </c>
      <c r="K78" s="76">
        <v>1</v>
      </c>
      <c r="L78" s="77">
        <v>0</v>
      </c>
      <c r="M78" s="206">
        <v>1</v>
      </c>
      <c r="N78" s="232"/>
      <c r="O78" s="77">
        <f>M78*N78</f>
        <v>0</v>
      </c>
      <c r="P78" s="79">
        <v>0</v>
      </c>
      <c r="Q78" s="80">
        <f>M78*P78</f>
        <v>0</v>
      </c>
      <c r="R78" s="79">
        <v>0</v>
      </c>
      <c r="S78" s="80">
        <f>M78*R78</f>
        <v>0</v>
      </c>
      <c r="T78" s="78">
        <v>21</v>
      </c>
      <c r="U78" s="78">
        <f>O78*(T78/100)</f>
        <v>0</v>
      </c>
      <c r="V78" s="78">
        <f>O78+U78</f>
        <v>0</v>
      </c>
      <c r="W78" s="75"/>
      <c r="X78" s="96" t="s">
        <v>1261</v>
      </c>
      <c r="Y78" s="96">
        <v>1</v>
      </c>
    </row>
    <row r="79" spans="6:25" s="71" customFormat="1" ht="12" outlineLevel="4" x14ac:dyDescent="0.2">
      <c r="F79" s="207"/>
      <c r="G79" s="208"/>
      <c r="H79" s="19" t="s">
        <v>1053</v>
      </c>
      <c r="I79" s="228"/>
      <c r="J79" s="221"/>
      <c r="K79" s="221"/>
      <c r="L79" s="221"/>
      <c r="M79" s="221"/>
      <c r="N79" s="240"/>
      <c r="O79" s="221"/>
      <c r="P79" s="209"/>
      <c r="Q79" s="210"/>
      <c r="R79" s="209"/>
      <c r="S79" s="210"/>
      <c r="T79" s="211"/>
      <c r="U79" s="211"/>
      <c r="V79" s="211"/>
      <c r="W79" s="212"/>
      <c r="X79" s="212"/>
      <c r="Y79" s="212"/>
    </row>
    <row r="80" spans="6:25" s="71" customFormat="1" ht="6" customHeight="1" outlineLevel="4" x14ac:dyDescent="0.2">
      <c r="F80" s="207"/>
      <c r="G80" s="208"/>
      <c r="H80" s="20"/>
      <c r="I80" s="212"/>
      <c r="J80" s="208"/>
      <c r="K80" s="213"/>
      <c r="L80" s="214"/>
      <c r="M80" s="213"/>
      <c r="N80" s="241"/>
      <c r="O80" s="214"/>
      <c r="P80" s="209"/>
      <c r="Q80" s="210"/>
      <c r="R80" s="209"/>
      <c r="S80" s="210"/>
      <c r="T80" s="211"/>
      <c r="U80" s="211"/>
      <c r="V80" s="211"/>
      <c r="W80" s="212"/>
      <c r="X80" s="212"/>
      <c r="Y80" s="212"/>
    </row>
    <row r="81" spans="6:25" s="205" customFormat="1" ht="24" outlineLevel="4" x14ac:dyDescent="0.2">
      <c r="F81" s="72">
        <v>19</v>
      </c>
      <c r="G81" s="73" t="s">
        <v>13</v>
      </c>
      <c r="H81" s="74" t="s">
        <v>121</v>
      </c>
      <c r="I81" s="75" t="s">
        <v>3384</v>
      </c>
      <c r="J81" s="73" t="s">
        <v>37</v>
      </c>
      <c r="K81" s="76">
        <v>1</v>
      </c>
      <c r="L81" s="77">
        <v>0</v>
      </c>
      <c r="M81" s="206">
        <v>1</v>
      </c>
      <c r="N81" s="232"/>
      <c r="O81" s="77">
        <f>M81*N81</f>
        <v>0</v>
      </c>
      <c r="P81" s="79">
        <v>0</v>
      </c>
      <c r="Q81" s="80">
        <f>M81*P81</f>
        <v>0</v>
      </c>
      <c r="R81" s="79">
        <v>0</v>
      </c>
      <c r="S81" s="80">
        <f>M81*R81</f>
        <v>0</v>
      </c>
      <c r="T81" s="78">
        <v>21</v>
      </c>
      <c r="U81" s="78">
        <f>O81*(T81/100)</f>
        <v>0</v>
      </c>
      <c r="V81" s="78">
        <f>O81+U81</f>
        <v>0</v>
      </c>
      <c r="W81" s="75"/>
      <c r="X81" s="96" t="s">
        <v>1261</v>
      </c>
      <c r="Y81" s="96">
        <v>1</v>
      </c>
    </row>
    <row r="82" spans="6:25" s="71" customFormat="1" ht="12" outlineLevel="4" x14ac:dyDescent="0.2">
      <c r="F82" s="207"/>
      <c r="G82" s="208"/>
      <c r="H82" s="19" t="s">
        <v>1053</v>
      </c>
      <c r="I82" s="228"/>
      <c r="J82" s="221"/>
      <c r="K82" s="221"/>
      <c r="L82" s="221"/>
      <c r="M82" s="221"/>
      <c r="N82" s="240"/>
      <c r="O82" s="221"/>
      <c r="P82" s="209"/>
      <c r="Q82" s="210"/>
      <c r="R82" s="209"/>
      <c r="S82" s="210"/>
      <c r="T82" s="211"/>
      <c r="U82" s="211"/>
      <c r="V82" s="211"/>
      <c r="W82" s="212"/>
      <c r="X82" s="212"/>
      <c r="Y82" s="212"/>
    </row>
    <row r="83" spans="6:25" s="71" customFormat="1" ht="6" customHeight="1" outlineLevel="4" x14ac:dyDescent="0.2">
      <c r="F83" s="207"/>
      <c r="G83" s="208"/>
      <c r="H83" s="20"/>
      <c r="I83" s="212"/>
      <c r="J83" s="208"/>
      <c r="K83" s="213"/>
      <c r="L83" s="214"/>
      <c r="M83" s="213"/>
      <c r="N83" s="241"/>
      <c r="O83" s="214"/>
      <c r="P83" s="209"/>
      <c r="Q83" s="210"/>
      <c r="R83" s="209"/>
      <c r="S83" s="210"/>
      <c r="T83" s="211"/>
      <c r="U83" s="211"/>
      <c r="V83" s="211"/>
      <c r="W83" s="212"/>
      <c r="X83" s="212"/>
      <c r="Y83" s="212"/>
    </row>
    <row r="84" spans="6:25" s="205" customFormat="1" ht="12" outlineLevel="4" x14ac:dyDescent="0.2">
      <c r="F84" s="72">
        <v>20</v>
      </c>
      <c r="G84" s="73" t="s">
        <v>13</v>
      </c>
      <c r="H84" s="74" t="s">
        <v>122</v>
      </c>
      <c r="I84" s="75" t="s">
        <v>2507</v>
      </c>
      <c r="J84" s="73" t="s">
        <v>37</v>
      </c>
      <c r="K84" s="76">
        <v>2</v>
      </c>
      <c r="L84" s="77">
        <v>0</v>
      </c>
      <c r="M84" s="206">
        <v>2</v>
      </c>
      <c r="N84" s="232"/>
      <c r="O84" s="77">
        <f>M84*N84</f>
        <v>0</v>
      </c>
      <c r="P84" s="79">
        <v>0</v>
      </c>
      <c r="Q84" s="80">
        <f>M84*P84</f>
        <v>0</v>
      </c>
      <c r="R84" s="79">
        <v>0</v>
      </c>
      <c r="S84" s="80">
        <f>M84*R84</f>
        <v>0</v>
      </c>
      <c r="T84" s="78">
        <v>21</v>
      </c>
      <c r="U84" s="78">
        <f>O84*(T84/100)</f>
        <v>0</v>
      </c>
      <c r="V84" s="78">
        <f>O84+U84</f>
        <v>0</v>
      </c>
      <c r="W84" s="75"/>
      <c r="X84" s="96" t="s">
        <v>1261</v>
      </c>
      <c r="Y84" s="96">
        <v>1</v>
      </c>
    </row>
    <row r="85" spans="6:25" s="71" customFormat="1" ht="12" outlineLevel="4" x14ac:dyDescent="0.2">
      <c r="F85" s="207"/>
      <c r="G85" s="208"/>
      <c r="H85" s="19" t="s">
        <v>1053</v>
      </c>
      <c r="I85" s="228"/>
      <c r="J85" s="221"/>
      <c r="K85" s="221"/>
      <c r="L85" s="221"/>
      <c r="M85" s="221"/>
      <c r="N85" s="240"/>
      <c r="O85" s="221"/>
      <c r="P85" s="209"/>
      <c r="Q85" s="210"/>
      <c r="R85" s="209"/>
      <c r="S85" s="210"/>
      <c r="T85" s="211"/>
      <c r="U85" s="211"/>
      <c r="V85" s="211"/>
      <c r="W85" s="212"/>
      <c r="X85" s="212"/>
      <c r="Y85" s="212"/>
    </row>
    <row r="86" spans="6:25" s="71" customFormat="1" ht="6" customHeight="1" outlineLevel="4" x14ac:dyDescent="0.2">
      <c r="F86" s="207"/>
      <c r="G86" s="208"/>
      <c r="H86" s="20"/>
      <c r="I86" s="212"/>
      <c r="J86" s="208"/>
      <c r="K86" s="213"/>
      <c r="L86" s="214"/>
      <c r="M86" s="213"/>
      <c r="N86" s="241"/>
      <c r="O86" s="214"/>
      <c r="P86" s="209"/>
      <c r="Q86" s="210"/>
      <c r="R86" s="209"/>
      <c r="S86" s="210"/>
      <c r="T86" s="211"/>
      <c r="U86" s="211"/>
      <c r="V86" s="211"/>
      <c r="W86" s="212"/>
      <c r="X86" s="212"/>
      <c r="Y86" s="212"/>
    </row>
    <row r="87" spans="6:25" s="205" customFormat="1" ht="12" outlineLevel="4" x14ac:dyDescent="0.2">
      <c r="F87" s="72">
        <v>21</v>
      </c>
      <c r="G87" s="73" t="s">
        <v>13</v>
      </c>
      <c r="H87" s="74" t="s">
        <v>123</v>
      </c>
      <c r="I87" s="75" t="s">
        <v>997</v>
      </c>
      <c r="J87" s="73" t="s">
        <v>37</v>
      </c>
      <c r="K87" s="76">
        <v>3</v>
      </c>
      <c r="L87" s="77">
        <v>0</v>
      </c>
      <c r="M87" s="206">
        <v>3</v>
      </c>
      <c r="N87" s="232"/>
      <c r="O87" s="77">
        <f>M87*N87</f>
        <v>0</v>
      </c>
      <c r="P87" s="79">
        <v>0</v>
      </c>
      <c r="Q87" s="80">
        <f>M87*P87</f>
        <v>0</v>
      </c>
      <c r="R87" s="79">
        <v>0</v>
      </c>
      <c r="S87" s="80">
        <f>M87*R87</f>
        <v>0</v>
      </c>
      <c r="T87" s="78">
        <v>21</v>
      </c>
      <c r="U87" s="78">
        <f>O87*(T87/100)</f>
        <v>0</v>
      </c>
      <c r="V87" s="78">
        <f>O87+U87</f>
        <v>0</v>
      </c>
      <c r="W87" s="75"/>
      <c r="X87" s="96" t="s">
        <v>1261</v>
      </c>
      <c r="Y87" s="96">
        <v>1</v>
      </c>
    </row>
    <row r="88" spans="6:25" s="71" customFormat="1" ht="12" outlineLevel="4" x14ac:dyDescent="0.2">
      <c r="F88" s="207"/>
      <c r="G88" s="208"/>
      <c r="H88" s="19" t="s">
        <v>1053</v>
      </c>
      <c r="I88" s="228"/>
      <c r="J88" s="221"/>
      <c r="K88" s="221"/>
      <c r="L88" s="221"/>
      <c r="M88" s="221"/>
      <c r="N88" s="240"/>
      <c r="O88" s="221"/>
      <c r="P88" s="209"/>
      <c r="Q88" s="210"/>
      <c r="R88" s="209"/>
      <c r="S88" s="210"/>
      <c r="T88" s="211"/>
      <c r="U88" s="211"/>
      <c r="V88" s="211"/>
      <c r="W88" s="212"/>
      <c r="X88" s="212"/>
      <c r="Y88" s="212"/>
    </row>
    <row r="89" spans="6:25" s="71" customFormat="1" ht="6" customHeight="1" outlineLevel="4" x14ac:dyDescent="0.2">
      <c r="F89" s="207"/>
      <c r="G89" s="208"/>
      <c r="H89" s="20"/>
      <c r="I89" s="212"/>
      <c r="J89" s="208"/>
      <c r="K89" s="213"/>
      <c r="L89" s="214"/>
      <c r="M89" s="213"/>
      <c r="N89" s="241"/>
      <c r="O89" s="214"/>
      <c r="P89" s="209"/>
      <c r="Q89" s="210"/>
      <c r="R89" s="209"/>
      <c r="S89" s="210"/>
      <c r="T89" s="211"/>
      <c r="U89" s="211"/>
      <c r="V89" s="211"/>
      <c r="W89" s="212"/>
      <c r="X89" s="212"/>
      <c r="Y89" s="212"/>
    </row>
    <row r="90" spans="6:25" s="6" customFormat="1" ht="12.75" customHeight="1" outlineLevel="4" x14ac:dyDescent="0.2">
      <c r="F90" s="7"/>
      <c r="G90" s="8"/>
      <c r="H90" s="8"/>
      <c r="I90" s="217"/>
      <c r="J90" s="218"/>
      <c r="K90" s="219"/>
      <c r="L90" s="220"/>
      <c r="M90" s="219"/>
      <c r="N90" s="242"/>
      <c r="O90" s="11"/>
      <c r="P90" s="12"/>
      <c r="Q90" s="11"/>
      <c r="R90" s="11"/>
      <c r="S90" s="11"/>
      <c r="T90" s="5" t="s">
        <v>14</v>
      </c>
      <c r="U90" s="11"/>
      <c r="V90" s="11"/>
      <c r="W90" s="11"/>
    </row>
    <row r="91" spans="6:25" s="60" customFormat="1" ht="16.5" customHeight="1" outlineLevel="3" x14ac:dyDescent="0.2">
      <c r="F91" s="61"/>
      <c r="G91" s="62"/>
      <c r="H91" s="63"/>
      <c r="I91" s="227" t="s">
        <v>3728</v>
      </c>
      <c r="J91" s="62"/>
      <c r="K91" s="64"/>
      <c r="L91" s="65"/>
      <c r="M91" s="64"/>
      <c r="N91" s="239"/>
      <c r="O91" s="65">
        <f>SUBTOTAL(9,O92:O128)</f>
        <v>0</v>
      </c>
      <c r="P91" s="67"/>
      <c r="Q91" s="68">
        <f>SUBTOTAL(9,Q92:Q128)</f>
        <v>0.34514999999999996</v>
      </c>
      <c r="R91" s="65"/>
      <c r="S91" s="68">
        <f>SUBTOTAL(9,S92:S128)</f>
        <v>0</v>
      </c>
      <c r="T91" s="69" t="s">
        <v>14</v>
      </c>
      <c r="U91" s="66">
        <f>SUBTOTAL(9,U92:U128)</f>
        <v>0</v>
      </c>
      <c r="V91" s="66">
        <f>SUBTOTAL(9,V92:V128)</f>
        <v>0</v>
      </c>
      <c r="W91" s="70"/>
      <c r="Y91" s="66">
        <f>SUBTOTAL(9,Y92:Y128)</f>
        <v>12</v>
      </c>
    </row>
    <row r="92" spans="6:25" s="205" customFormat="1" ht="24" outlineLevel="4" x14ac:dyDescent="0.2">
      <c r="F92" s="72">
        <v>22</v>
      </c>
      <c r="G92" s="73" t="s">
        <v>32</v>
      </c>
      <c r="H92" s="74" t="s">
        <v>514</v>
      </c>
      <c r="I92" s="75" t="s">
        <v>3314</v>
      </c>
      <c r="J92" s="73" t="s">
        <v>15</v>
      </c>
      <c r="K92" s="76">
        <v>640</v>
      </c>
      <c r="L92" s="77">
        <v>0</v>
      </c>
      <c r="M92" s="206">
        <v>640</v>
      </c>
      <c r="N92" s="232"/>
      <c r="O92" s="77">
        <f>M92*N92</f>
        <v>0</v>
      </c>
      <c r="P92" s="79"/>
      <c r="Q92" s="80">
        <f>M92*P92</f>
        <v>0</v>
      </c>
      <c r="R92" s="79"/>
      <c r="S92" s="80">
        <f>M92*R92</f>
        <v>0</v>
      </c>
      <c r="T92" s="78">
        <v>21</v>
      </c>
      <c r="U92" s="78">
        <f>O92*(T92/100)</f>
        <v>0</v>
      </c>
      <c r="V92" s="78">
        <f>O92+U92</f>
        <v>0</v>
      </c>
      <c r="W92" s="75"/>
      <c r="X92" s="96" t="s">
        <v>1162</v>
      </c>
      <c r="Y92" s="96">
        <v>1</v>
      </c>
    </row>
    <row r="93" spans="6:25" s="71" customFormat="1" ht="12" outlineLevel="4" x14ac:dyDescent="0.2">
      <c r="F93" s="207"/>
      <c r="G93" s="208"/>
      <c r="H93" s="19" t="s">
        <v>1053</v>
      </c>
      <c r="I93" s="228"/>
      <c r="J93" s="221"/>
      <c r="K93" s="221"/>
      <c r="L93" s="221"/>
      <c r="M93" s="221"/>
      <c r="N93" s="240"/>
      <c r="O93" s="221"/>
      <c r="P93" s="209"/>
      <c r="Q93" s="210"/>
      <c r="R93" s="209"/>
      <c r="S93" s="210"/>
      <c r="T93" s="211"/>
      <c r="U93" s="211"/>
      <c r="V93" s="211"/>
      <c r="W93" s="212"/>
      <c r="X93" s="212"/>
      <c r="Y93" s="212"/>
    </row>
    <row r="94" spans="6:25" s="71" customFormat="1" ht="6" customHeight="1" outlineLevel="4" x14ac:dyDescent="0.2">
      <c r="F94" s="207"/>
      <c r="G94" s="208"/>
      <c r="H94" s="20"/>
      <c r="I94" s="212"/>
      <c r="J94" s="208"/>
      <c r="K94" s="213"/>
      <c r="L94" s="214"/>
      <c r="M94" s="213"/>
      <c r="N94" s="241"/>
      <c r="O94" s="214"/>
      <c r="P94" s="209"/>
      <c r="Q94" s="210"/>
      <c r="R94" s="209"/>
      <c r="S94" s="210"/>
      <c r="T94" s="211"/>
      <c r="U94" s="211"/>
      <c r="V94" s="211"/>
      <c r="W94" s="212"/>
      <c r="X94" s="212"/>
      <c r="Y94" s="212"/>
    </row>
    <row r="95" spans="6:25" s="205" customFormat="1" ht="12" outlineLevel="4" x14ac:dyDescent="0.2">
      <c r="F95" s="72">
        <v>23</v>
      </c>
      <c r="G95" s="73" t="s">
        <v>13</v>
      </c>
      <c r="H95" s="74" t="s">
        <v>48</v>
      </c>
      <c r="I95" s="75" t="s">
        <v>1231</v>
      </c>
      <c r="J95" s="73" t="s">
        <v>15</v>
      </c>
      <c r="K95" s="76">
        <v>640</v>
      </c>
      <c r="L95" s="77">
        <v>0</v>
      </c>
      <c r="M95" s="206">
        <v>640</v>
      </c>
      <c r="N95" s="232"/>
      <c r="O95" s="77">
        <f>M95*N95</f>
        <v>0</v>
      </c>
      <c r="P95" s="79">
        <v>0</v>
      </c>
      <c r="Q95" s="80">
        <f>M95*P95</f>
        <v>0</v>
      </c>
      <c r="R95" s="79">
        <v>0</v>
      </c>
      <c r="S95" s="80">
        <f>M95*R95</f>
        <v>0</v>
      </c>
      <c r="T95" s="78">
        <v>21</v>
      </c>
      <c r="U95" s="78">
        <f>O95*(T95/100)</f>
        <v>0</v>
      </c>
      <c r="V95" s="78">
        <f>O95+U95</f>
        <v>0</v>
      </c>
      <c r="W95" s="75"/>
      <c r="X95" s="96" t="s">
        <v>1261</v>
      </c>
      <c r="Y95" s="96">
        <v>1</v>
      </c>
    </row>
    <row r="96" spans="6:25" s="71" customFormat="1" ht="12" outlineLevel="4" x14ac:dyDescent="0.2">
      <c r="F96" s="207"/>
      <c r="G96" s="208"/>
      <c r="H96" s="19" t="s">
        <v>1053</v>
      </c>
      <c r="I96" s="228"/>
      <c r="J96" s="221"/>
      <c r="K96" s="221"/>
      <c r="L96" s="221"/>
      <c r="M96" s="221"/>
      <c r="N96" s="240"/>
      <c r="O96" s="221"/>
      <c r="P96" s="209"/>
      <c r="Q96" s="210"/>
      <c r="R96" s="209"/>
      <c r="S96" s="210"/>
      <c r="T96" s="211"/>
      <c r="U96" s="211"/>
      <c r="V96" s="211"/>
      <c r="W96" s="212"/>
      <c r="X96" s="212"/>
      <c r="Y96" s="212"/>
    </row>
    <row r="97" spans="6:25" s="71" customFormat="1" ht="6" customHeight="1" outlineLevel="4" x14ac:dyDescent="0.2">
      <c r="F97" s="207"/>
      <c r="G97" s="208"/>
      <c r="H97" s="20"/>
      <c r="I97" s="212"/>
      <c r="J97" s="208"/>
      <c r="K97" s="213"/>
      <c r="L97" s="214"/>
      <c r="M97" s="213"/>
      <c r="N97" s="241"/>
      <c r="O97" s="214"/>
      <c r="P97" s="209"/>
      <c r="Q97" s="210"/>
      <c r="R97" s="209"/>
      <c r="S97" s="210"/>
      <c r="T97" s="211"/>
      <c r="U97" s="211"/>
      <c r="V97" s="211"/>
      <c r="W97" s="212"/>
      <c r="X97" s="212"/>
      <c r="Y97" s="212"/>
    </row>
    <row r="98" spans="6:25" s="205" customFormat="1" ht="12" outlineLevel="4" x14ac:dyDescent="0.2">
      <c r="F98" s="72">
        <v>24</v>
      </c>
      <c r="G98" s="73" t="s">
        <v>32</v>
      </c>
      <c r="H98" s="74" t="s">
        <v>714</v>
      </c>
      <c r="I98" s="75" t="s">
        <v>2856</v>
      </c>
      <c r="J98" s="73" t="s">
        <v>15</v>
      </c>
      <c r="K98" s="76">
        <v>185</v>
      </c>
      <c r="L98" s="77">
        <v>0</v>
      </c>
      <c r="M98" s="206">
        <v>185</v>
      </c>
      <c r="N98" s="232"/>
      <c r="O98" s="77">
        <f>M98*N98</f>
        <v>0</v>
      </c>
      <c r="P98" s="79">
        <v>0</v>
      </c>
      <c r="Q98" s="80">
        <f>M98*P98</f>
        <v>0</v>
      </c>
      <c r="R98" s="79">
        <v>0</v>
      </c>
      <c r="S98" s="80">
        <f>M98*R98</f>
        <v>0</v>
      </c>
      <c r="T98" s="78">
        <v>21</v>
      </c>
      <c r="U98" s="78">
        <f>O98*(T98/100)</f>
        <v>0</v>
      </c>
      <c r="V98" s="78">
        <f>O98+U98</f>
        <v>0</v>
      </c>
      <c r="W98" s="75"/>
      <c r="X98" s="96" t="s">
        <v>1162</v>
      </c>
      <c r="Y98" s="96">
        <v>1</v>
      </c>
    </row>
    <row r="99" spans="6:25" s="71" customFormat="1" ht="45" outlineLevel="4" x14ac:dyDescent="0.2">
      <c r="F99" s="207"/>
      <c r="G99" s="208"/>
      <c r="H99" s="19" t="s">
        <v>1053</v>
      </c>
      <c r="I99" s="228" t="s">
        <v>3440</v>
      </c>
      <c r="J99" s="221"/>
      <c r="K99" s="221"/>
      <c r="L99" s="221"/>
      <c r="M99" s="221"/>
      <c r="N99" s="240"/>
      <c r="O99" s="221"/>
      <c r="P99" s="209"/>
      <c r="Q99" s="210"/>
      <c r="R99" s="209"/>
      <c r="S99" s="210"/>
      <c r="T99" s="211"/>
      <c r="U99" s="211"/>
      <c r="V99" s="211"/>
      <c r="W99" s="212"/>
      <c r="X99" s="212"/>
      <c r="Y99" s="212"/>
    </row>
    <row r="100" spans="6:25" s="71" customFormat="1" ht="6" customHeight="1" outlineLevel="4" x14ac:dyDescent="0.2">
      <c r="F100" s="207"/>
      <c r="G100" s="208"/>
      <c r="H100" s="20"/>
      <c r="I100" s="212"/>
      <c r="J100" s="208"/>
      <c r="K100" s="213"/>
      <c r="L100" s="214"/>
      <c r="M100" s="213"/>
      <c r="N100" s="241"/>
      <c r="O100" s="214"/>
      <c r="P100" s="209"/>
      <c r="Q100" s="210"/>
      <c r="R100" s="209"/>
      <c r="S100" s="210"/>
      <c r="T100" s="211"/>
      <c r="U100" s="211"/>
      <c r="V100" s="211"/>
      <c r="W100" s="212"/>
      <c r="X100" s="212"/>
      <c r="Y100" s="212"/>
    </row>
    <row r="101" spans="6:25" s="205" customFormat="1" ht="12" outlineLevel="4" x14ac:dyDescent="0.2">
      <c r="F101" s="72">
        <v>25</v>
      </c>
      <c r="G101" s="73" t="s">
        <v>13</v>
      </c>
      <c r="H101" s="74" t="s">
        <v>360</v>
      </c>
      <c r="I101" s="75" t="s">
        <v>1934</v>
      </c>
      <c r="J101" s="73" t="s">
        <v>15</v>
      </c>
      <c r="K101" s="76">
        <v>185</v>
      </c>
      <c r="L101" s="77">
        <v>0</v>
      </c>
      <c r="M101" s="206">
        <v>185</v>
      </c>
      <c r="N101" s="232"/>
      <c r="O101" s="77">
        <f>M101*N101</f>
        <v>0</v>
      </c>
      <c r="P101" s="79">
        <v>8.9999999999999998E-4</v>
      </c>
      <c r="Q101" s="80">
        <f>M101*P101</f>
        <v>0.16650000000000001</v>
      </c>
      <c r="R101" s="79"/>
      <c r="S101" s="80">
        <f>M101*R101</f>
        <v>0</v>
      </c>
      <c r="T101" s="78">
        <v>21</v>
      </c>
      <c r="U101" s="78">
        <f>O101*(T101/100)</f>
        <v>0</v>
      </c>
      <c r="V101" s="78">
        <f>O101+U101</f>
        <v>0</v>
      </c>
      <c r="W101" s="75"/>
      <c r="X101" s="96" t="s">
        <v>1162</v>
      </c>
      <c r="Y101" s="96">
        <v>1</v>
      </c>
    </row>
    <row r="102" spans="6:25" s="71" customFormat="1" ht="12" outlineLevel="4" x14ac:dyDescent="0.2">
      <c r="F102" s="207"/>
      <c r="G102" s="208"/>
      <c r="H102" s="19" t="s">
        <v>1053</v>
      </c>
      <c r="I102" s="228" t="s">
        <v>1934</v>
      </c>
      <c r="J102" s="221"/>
      <c r="K102" s="221"/>
      <c r="L102" s="221"/>
      <c r="M102" s="221"/>
      <c r="N102" s="240"/>
      <c r="O102" s="221"/>
      <c r="P102" s="209"/>
      <c r="Q102" s="210"/>
      <c r="R102" s="209"/>
      <c r="S102" s="210"/>
      <c r="T102" s="211"/>
      <c r="U102" s="211"/>
      <c r="V102" s="211"/>
      <c r="W102" s="212"/>
      <c r="X102" s="212"/>
      <c r="Y102" s="212"/>
    </row>
    <row r="103" spans="6:25" s="71" customFormat="1" ht="6" customHeight="1" outlineLevel="4" x14ac:dyDescent="0.2">
      <c r="F103" s="207"/>
      <c r="G103" s="208"/>
      <c r="H103" s="20"/>
      <c r="I103" s="212"/>
      <c r="J103" s="208"/>
      <c r="K103" s="213"/>
      <c r="L103" s="214"/>
      <c r="M103" s="213"/>
      <c r="N103" s="241"/>
      <c r="O103" s="214"/>
      <c r="P103" s="209"/>
      <c r="Q103" s="210"/>
      <c r="R103" s="209"/>
      <c r="S103" s="210"/>
      <c r="T103" s="211"/>
      <c r="U103" s="211"/>
      <c r="V103" s="211"/>
      <c r="W103" s="212"/>
      <c r="X103" s="212"/>
      <c r="Y103" s="212"/>
    </row>
    <row r="104" spans="6:25" s="205" customFormat="1" ht="12" outlineLevel="4" x14ac:dyDescent="0.2">
      <c r="F104" s="72">
        <v>26</v>
      </c>
      <c r="G104" s="73" t="s">
        <v>32</v>
      </c>
      <c r="H104" s="74" t="s">
        <v>713</v>
      </c>
      <c r="I104" s="75" t="s">
        <v>2920</v>
      </c>
      <c r="J104" s="73" t="s">
        <v>15</v>
      </c>
      <c r="K104" s="76">
        <v>275</v>
      </c>
      <c r="L104" s="77">
        <v>0</v>
      </c>
      <c r="M104" s="206">
        <v>275</v>
      </c>
      <c r="N104" s="232"/>
      <c r="O104" s="77">
        <f>M104*N104</f>
        <v>0</v>
      </c>
      <c r="P104" s="79">
        <v>0</v>
      </c>
      <c r="Q104" s="80">
        <f>M104*P104</f>
        <v>0</v>
      </c>
      <c r="R104" s="79">
        <v>0</v>
      </c>
      <c r="S104" s="80">
        <f>M104*R104</f>
        <v>0</v>
      </c>
      <c r="T104" s="78">
        <v>21</v>
      </c>
      <c r="U104" s="78">
        <f>O104*(T104/100)</f>
        <v>0</v>
      </c>
      <c r="V104" s="78">
        <f>O104+U104</f>
        <v>0</v>
      </c>
      <c r="W104" s="75"/>
      <c r="X104" s="96" t="s">
        <v>1162</v>
      </c>
      <c r="Y104" s="96">
        <v>1</v>
      </c>
    </row>
    <row r="105" spans="6:25" s="71" customFormat="1" ht="45" outlineLevel="4" x14ac:dyDescent="0.2">
      <c r="F105" s="207"/>
      <c r="G105" s="208"/>
      <c r="H105" s="19" t="s">
        <v>1053</v>
      </c>
      <c r="I105" s="228" t="s">
        <v>3451</v>
      </c>
      <c r="J105" s="221"/>
      <c r="K105" s="221"/>
      <c r="L105" s="221"/>
      <c r="M105" s="221"/>
      <c r="N105" s="240"/>
      <c r="O105" s="221"/>
      <c r="P105" s="209"/>
      <c r="Q105" s="210"/>
      <c r="R105" s="209"/>
      <c r="S105" s="210"/>
      <c r="T105" s="211"/>
      <c r="U105" s="211"/>
      <c r="V105" s="211"/>
      <c r="W105" s="212"/>
      <c r="X105" s="212"/>
      <c r="Y105" s="212"/>
    </row>
    <row r="106" spans="6:25" s="71" customFormat="1" ht="6" customHeight="1" outlineLevel="4" x14ac:dyDescent="0.2">
      <c r="F106" s="207"/>
      <c r="G106" s="208"/>
      <c r="H106" s="20"/>
      <c r="I106" s="212"/>
      <c r="J106" s="208"/>
      <c r="K106" s="213"/>
      <c r="L106" s="214"/>
      <c r="M106" s="213"/>
      <c r="N106" s="241"/>
      <c r="O106" s="214"/>
      <c r="P106" s="209"/>
      <c r="Q106" s="210"/>
      <c r="R106" s="209"/>
      <c r="S106" s="210"/>
      <c r="T106" s="211"/>
      <c r="U106" s="211"/>
      <c r="V106" s="211"/>
      <c r="W106" s="212"/>
      <c r="X106" s="212"/>
      <c r="Y106" s="212"/>
    </row>
    <row r="107" spans="6:25" s="205" customFormat="1" ht="12" outlineLevel="4" x14ac:dyDescent="0.2">
      <c r="F107" s="72">
        <v>27</v>
      </c>
      <c r="G107" s="73" t="s">
        <v>13</v>
      </c>
      <c r="H107" s="74" t="s">
        <v>361</v>
      </c>
      <c r="I107" s="75" t="s">
        <v>1907</v>
      </c>
      <c r="J107" s="73" t="s">
        <v>15</v>
      </c>
      <c r="K107" s="76">
        <v>275</v>
      </c>
      <c r="L107" s="77">
        <v>0</v>
      </c>
      <c r="M107" s="206">
        <v>275</v>
      </c>
      <c r="N107" s="232"/>
      <c r="O107" s="77">
        <f>M107*N107</f>
        <v>0</v>
      </c>
      <c r="P107" s="79">
        <v>3.4000000000000002E-4</v>
      </c>
      <c r="Q107" s="80">
        <f>M107*P107</f>
        <v>9.35E-2</v>
      </c>
      <c r="R107" s="79"/>
      <c r="S107" s="80">
        <f>M107*R107</f>
        <v>0</v>
      </c>
      <c r="T107" s="78">
        <v>21</v>
      </c>
      <c r="U107" s="78">
        <f>O107*(T107/100)</f>
        <v>0</v>
      </c>
      <c r="V107" s="78">
        <f>O107+U107</f>
        <v>0</v>
      </c>
      <c r="W107" s="75"/>
      <c r="X107" s="96" t="s">
        <v>1162</v>
      </c>
      <c r="Y107" s="96">
        <v>1</v>
      </c>
    </row>
    <row r="108" spans="6:25" s="71" customFormat="1" ht="12" outlineLevel="4" x14ac:dyDescent="0.2">
      <c r="F108" s="207"/>
      <c r="G108" s="208"/>
      <c r="H108" s="19" t="s">
        <v>1053</v>
      </c>
      <c r="I108" s="228" t="s">
        <v>1907</v>
      </c>
      <c r="J108" s="221"/>
      <c r="K108" s="221"/>
      <c r="L108" s="221"/>
      <c r="M108" s="221"/>
      <c r="N108" s="240"/>
      <c r="O108" s="221"/>
      <c r="P108" s="209"/>
      <c r="Q108" s="210"/>
      <c r="R108" s="209"/>
      <c r="S108" s="210"/>
      <c r="T108" s="211"/>
      <c r="U108" s="211"/>
      <c r="V108" s="211"/>
      <c r="W108" s="212"/>
      <c r="X108" s="212"/>
      <c r="Y108" s="212"/>
    </row>
    <row r="109" spans="6:25" s="71" customFormat="1" ht="6" customHeight="1" outlineLevel="4" x14ac:dyDescent="0.2">
      <c r="F109" s="207"/>
      <c r="G109" s="208"/>
      <c r="H109" s="20"/>
      <c r="I109" s="212"/>
      <c r="J109" s="208"/>
      <c r="K109" s="213"/>
      <c r="L109" s="214"/>
      <c r="M109" s="213"/>
      <c r="N109" s="241"/>
      <c r="O109" s="214"/>
      <c r="P109" s="209"/>
      <c r="Q109" s="210"/>
      <c r="R109" s="209"/>
      <c r="S109" s="210"/>
      <c r="T109" s="211"/>
      <c r="U109" s="211"/>
      <c r="V109" s="211"/>
      <c r="W109" s="212"/>
      <c r="X109" s="212"/>
      <c r="Y109" s="212"/>
    </row>
    <row r="110" spans="6:25" s="205" customFormat="1" ht="24" outlineLevel="4" x14ac:dyDescent="0.2">
      <c r="F110" s="72">
        <v>28</v>
      </c>
      <c r="G110" s="73" t="s">
        <v>32</v>
      </c>
      <c r="H110" s="74" t="s">
        <v>715</v>
      </c>
      <c r="I110" s="75" t="s">
        <v>2992</v>
      </c>
      <c r="J110" s="73" t="s">
        <v>15</v>
      </c>
      <c r="K110" s="76">
        <v>15</v>
      </c>
      <c r="L110" s="77">
        <v>0</v>
      </c>
      <c r="M110" s="206">
        <v>15</v>
      </c>
      <c r="N110" s="232"/>
      <c r="O110" s="77">
        <f>M110*N110</f>
        <v>0</v>
      </c>
      <c r="P110" s="79">
        <v>0</v>
      </c>
      <c r="Q110" s="80">
        <f>M110*P110</f>
        <v>0</v>
      </c>
      <c r="R110" s="79">
        <v>0</v>
      </c>
      <c r="S110" s="80">
        <f>M110*R110</f>
        <v>0</v>
      </c>
      <c r="T110" s="78">
        <v>21</v>
      </c>
      <c r="U110" s="78">
        <f>O110*(T110/100)</f>
        <v>0</v>
      </c>
      <c r="V110" s="78">
        <f>O110+U110</f>
        <v>0</v>
      </c>
      <c r="W110" s="75"/>
      <c r="X110" s="96" t="s">
        <v>1162</v>
      </c>
      <c r="Y110" s="96">
        <v>1</v>
      </c>
    </row>
    <row r="111" spans="6:25" s="71" customFormat="1" ht="45" outlineLevel="4" x14ac:dyDescent="0.2">
      <c r="F111" s="207"/>
      <c r="G111" s="208"/>
      <c r="H111" s="19" t="s">
        <v>1053</v>
      </c>
      <c r="I111" s="228" t="s">
        <v>3515</v>
      </c>
      <c r="J111" s="221"/>
      <c r="K111" s="221"/>
      <c r="L111" s="221"/>
      <c r="M111" s="221"/>
      <c r="N111" s="240"/>
      <c r="O111" s="221"/>
      <c r="P111" s="209"/>
      <c r="Q111" s="210"/>
      <c r="R111" s="209"/>
      <c r="S111" s="210"/>
      <c r="T111" s="211"/>
      <c r="U111" s="211"/>
      <c r="V111" s="211"/>
      <c r="W111" s="212"/>
      <c r="X111" s="212"/>
      <c r="Y111" s="212"/>
    </row>
    <row r="112" spans="6:25" s="71" customFormat="1" ht="6" customHeight="1" outlineLevel="4" x14ac:dyDescent="0.2">
      <c r="F112" s="207"/>
      <c r="G112" s="208"/>
      <c r="H112" s="20"/>
      <c r="I112" s="212"/>
      <c r="J112" s="208"/>
      <c r="K112" s="213"/>
      <c r="L112" s="214"/>
      <c r="M112" s="213"/>
      <c r="N112" s="241"/>
      <c r="O112" s="214"/>
      <c r="P112" s="209"/>
      <c r="Q112" s="210"/>
      <c r="R112" s="209"/>
      <c r="S112" s="210"/>
      <c r="T112" s="211"/>
      <c r="U112" s="211"/>
      <c r="V112" s="211"/>
      <c r="W112" s="212"/>
      <c r="X112" s="212"/>
      <c r="Y112" s="212"/>
    </row>
    <row r="113" spans="6:25" s="205" customFormat="1" ht="12" outlineLevel="4" x14ac:dyDescent="0.2">
      <c r="F113" s="72">
        <v>29</v>
      </c>
      <c r="G113" s="73" t="s">
        <v>13</v>
      </c>
      <c r="H113" s="74" t="s">
        <v>363</v>
      </c>
      <c r="I113" s="75" t="s">
        <v>2271</v>
      </c>
      <c r="J113" s="73" t="s">
        <v>15</v>
      </c>
      <c r="K113" s="76">
        <v>15</v>
      </c>
      <c r="L113" s="77">
        <v>0</v>
      </c>
      <c r="M113" s="206">
        <v>15</v>
      </c>
      <c r="N113" s="232"/>
      <c r="O113" s="77">
        <f>M113*N113</f>
        <v>0</v>
      </c>
      <c r="P113" s="79">
        <v>1.4999999999999999E-4</v>
      </c>
      <c r="Q113" s="80">
        <f>M113*P113</f>
        <v>2.2499999999999998E-3</v>
      </c>
      <c r="R113" s="79"/>
      <c r="S113" s="80">
        <f>M113*R113</f>
        <v>0</v>
      </c>
      <c r="T113" s="78">
        <v>21</v>
      </c>
      <c r="U113" s="78">
        <f>O113*(T113/100)</f>
        <v>0</v>
      </c>
      <c r="V113" s="78">
        <f>O113+U113</f>
        <v>0</v>
      </c>
      <c r="W113" s="75"/>
      <c r="X113" s="96" t="s">
        <v>1162</v>
      </c>
      <c r="Y113" s="96">
        <v>1</v>
      </c>
    </row>
    <row r="114" spans="6:25" s="71" customFormat="1" ht="12" outlineLevel="4" x14ac:dyDescent="0.2">
      <c r="F114" s="207"/>
      <c r="G114" s="208"/>
      <c r="H114" s="19" t="s">
        <v>1053</v>
      </c>
      <c r="I114" s="228" t="s">
        <v>2271</v>
      </c>
      <c r="J114" s="221"/>
      <c r="K114" s="221"/>
      <c r="L114" s="221"/>
      <c r="M114" s="221"/>
      <c r="N114" s="240"/>
      <c r="O114" s="221"/>
      <c r="P114" s="209"/>
      <c r="Q114" s="210"/>
      <c r="R114" s="209"/>
      <c r="S114" s="210"/>
      <c r="T114" s="211"/>
      <c r="U114" s="211"/>
      <c r="V114" s="211"/>
      <c r="W114" s="212"/>
      <c r="X114" s="212"/>
      <c r="Y114" s="212"/>
    </row>
    <row r="115" spans="6:25" s="71" customFormat="1" ht="6" customHeight="1" outlineLevel="4" x14ac:dyDescent="0.2">
      <c r="F115" s="207"/>
      <c r="G115" s="208"/>
      <c r="H115" s="20"/>
      <c r="I115" s="212"/>
      <c r="J115" s="208"/>
      <c r="K115" s="213"/>
      <c r="L115" s="214"/>
      <c r="M115" s="213"/>
      <c r="N115" s="241"/>
      <c r="O115" s="214"/>
      <c r="P115" s="209"/>
      <c r="Q115" s="210"/>
      <c r="R115" s="209"/>
      <c r="S115" s="210"/>
      <c r="T115" s="211"/>
      <c r="U115" s="211"/>
      <c r="V115" s="211"/>
      <c r="W115" s="212"/>
      <c r="X115" s="212"/>
      <c r="Y115" s="212"/>
    </row>
    <row r="116" spans="6:25" s="205" customFormat="1" ht="24" outlineLevel="4" x14ac:dyDescent="0.2">
      <c r="F116" s="72">
        <v>30</v>
      </c>
      <c r="G116" s="73" t="s">
        <v>32</v>
      </c>
      <c r="H116" s="74" t="s">
        <v>712</v>
      </c>
      <c r="I116" s="75" t="s">
        <v>3009</v>
      </c>
      <c r="J116" s="73" t="s">
        <v>15</v>
      </c>
      <c r="K116" s="76">
        <v>15</v>
      </c>
      <c r="L116" s="77">
        <v>0</v>
      </c>
      <c r="M116" s="206">
        <v>15</v>
      </c>
      <c r="N116" s="232"/>
      <c r="O116" s="77">
        <f>M116*N116</f>
        <v>0</v>
      </c>
      <c r="P116" s="79">
        <v>0</v>
      </c>
      <c r="Q116" s="80">
        <f>M116*P116</f>
        <v>0</v>
      </c>
      <c r="R116" s="79">
        <v>0</v>
      </c>
      <c r="S116" s="80">
        <f>M116*R116</f>
        <v>0</v>
      </c>
      <c r="T116" s="78">
        <v>21</v>
      </c>
      <c r="U116" s="78">
        <f>O116*(T116/100)</f>
        <v>0</v>
      </c>
      <c r="V116" s="78">
        <f>O116+U116</f>
        <v>0</v>
      </c>
      <c r="W116" s="75"/>
      <c r="X116" s="96" t="s">
        <v>1162</v>
      </c>
      <c r="Y116" s="96">
        <v>1</v>
      </c>
    </row>
    <row r="117" spans="6:25" s="71" customFormat="1" ht="45" outlineLevel="4" x14ac:dyDescent="0.2">
      <c r="F117" s="207"/>
      <c r="G117" s="208"/>
      <c r="H117" s="19" t="s">
        <v>1053</v>
      </c>
      <c r="I117" s="228" t="s">
        <v>3471</v>
      </c>
      <c r="J117" s="221"/>
      <c r="K117" s="221"/>
      <c r="L117" s="221"/>
      <c r="M117" s="221"/>
      <c r="N117" s="240"/>
      <c r="O117" s="221"/>
      <c r="P117" s="209"/>
      <c r="Q117" s="210"/>
      <c r="R117" s="209"/>
      <c r="S117" s="210"/>
      <c r="T117" s="211"/>
      <c r="U117" s="211"/>
      <c r="V117" s="211"/>
      <c r="W117" s="212"/>
      <c r="X117" s="212"/>
      <c r="Y117" s="212"/>
    </row>
    <row r="118" spans="6:25" s="71" customFormat="1" ht="6" customHeight="1" outlineLevel="4" x14ac:dyDescent="0.2">
      <c r="F118" s="207"/>
      <c r="G118" s="208"/>
      <c r="H118" s="20"/>
      <c r="I118" s="212"/>
      <c r="J118" s="208"/>
      <c r="K118" s="213"/>
      <c r="L118" s="214"/>
      <c r="M118" s="213"/>
      <c r="N118" s="241"/>
      <c r="O118" s="214"/>
      <c r="P118" s="209"/>
      <c r="Q118" s="210"/>
      <c r="R118" s="209"/>
      <c r="S118" s="210"/>
      <c r="T118" s="211"/>
      <c r="U118" s="211"/>
      <c r="V118" s="211"/>
      <c r="W118" s="212"/>
      <c r="X118" s="212"/>
      <c r="Y118" s="212"/>
    </row>
    <row r="119" spans="6:25" s="205" customFormat="1" ht="12" outlineLevel="4" x14ac:dyDescent="0.2">
      <c r="F119" s="72">
        <v>31</v>
      </c>
      <c r="G119" s="73" t="s">
        <v>13</v>
      </c>
      <c r="H119" s="74" t="s">
        <v>362</v>
      </c>
      <c r="I119" s="75" t="s">
        <v>2054</v>
      </c>
      <c r="J119" s="73" t="s">
        <v>15</v>
      </c>
      <c r="K119" s="76">
        <v>15</v>
      </c>
      <c r="L119" s="77">
        <v>0</v>
      </c>
      <c r="M119" s="206">
        <v>15</v>
      </c>
      <c r="N119" s="232"/>
      <c r="O119" s="77">
        <f>M119*N119</f>
        <v>0</v>
      </c>
      <c r="P119" s="79">
        <v>3.0599999999999998E-3</v>
      </c>
      <c r="Q119" s="80">
        <f>M119*P119</f>
        <v>4.5899999999999996E-2</v>
      </c>
      <c r="R119" s="79"/>
      <c r="S119" s="80">
        <f>M119*R119</f>
        <v>0</v>
      </c>
      <c r="T119" s="78">
        <v>21</v>
      </c>
      <c r="U119" s="78">
        <f>O119*(T119/100)</f>
        <v>0</v>
      </c>
      <c r="V119" s="78">
        <f>O119+U119</f>
        <v>0</v>
      </c>
      <c r="W119" s="75"/>
      <c r="X119" s="96" t="s">
        <v>1162</v>
      </c>
      <c r="Y119" s="96">
        <v>1</v>
      </c>
    </row>
    <row r="120" spans="6:25" s="71" customFormat="1" ht="12" outlineLevel="4" x14ac:dyDescent="0.2">
      <c r="F120" s="207"/>
      <c r="G120" s="208"/>
      <c r="H120" s="19" t="s">
        <v>1053</v>
      </c>
      <c r="I120" s="228" t="s">
        <v>2054</v>
      </c>
      <c r="J120" s="221"/>
      <c r="K120" s="221"/>
      <c r="L120" s="221"/>
      <c r="M120" s="221"/>
      <c r="N120" s="240"/>
      <c r="O120" s="221"/>
      <c r="P120" s="209"/>
      <c r="Q120" s="210"/>
      <c r="R120" s="209"/>
      <c r="S120" s="210"/>
      <c r="T120" s="211"/>
      <c r="U120" s="211"/>
      <c r="V120" s="211"/>
      <c r="W120" s="212"/>
      <c r="X120" s="212"/>
      <c r="Y120" s="212"/>
    </row>
    <row r="121" spans="6:25" s="71" customFormat="1" ht="6" customHeight="1" outlineLevel="4" x14ac:dyDescent="0.2">
      <c r="F121" s="207"/>
      <c r="G121" s="208"/>
      <c r="H121" s="20"/>
      <c r="I121" s="212"/>
      <c r="J121" s="208"/>
      <c r="K121" s="213"/>
      <c r="L121" s="214"/>
      <c r="M121" s="213"/>
      <c r="N121" s="241"/>
      <c r="O121" s="214"/>
      <c r="P121" s="209"/>
      <c r="Q121" s="210"/>
      <c r="R121" s="209"/>
      <c r="S121" s="210"/>
      <c r="T121" s="211"/>
      <c r="U121" s="211"/>
      <c r="V121" s="211"/>
      <c r="W121" s="212"/>
      <c r="X121" s="212"/>
      <c r="Y121" s="212"/>
    </row>
    <row r="122" spans="6:25" s="205" customFormat="1" ht="24" outlineLevel="4" x14ac:dyDescent="0.2">
      <c r="F122" s="72">
        <v>32</v>
      </c>
      <c r="G122" s="73" t="s">
        <v>32</v>
      </c>
      <c r="H122" s="74" t="s">
        <v>715</v>
      </c>
      <c r="I122" s="75" t="s">
        <v>2992</v>
      </c>
      <c r="J122" s="73" t="s">
        <v>15</v>
      </c>
      <c r="K122" s="76">
        <v>185</v>
      </c>
      <c r="L122" s="77">
        <v>0</v>
      </c>
      <c r="M122" s="206">
        <v>185</v>
      </c>
      <c r="N122" s="232"/>
      <c r="O122" s="77">
        <f>M122*N122</f>
        <v>0</v>
      </c>
      <c r="P122" s="79">
        <v>0</v>
      </c>
      <c r="Q122" s="80">
        <f>M122*P122</f>
        <v>0</v>
      </c>
      <c r="R122" s="79">
        <v>0</v>
      </c>
      <c r="S122" s="80">
        <f>M122*R122</f>
        <v>0</v>
      </c>
      <c r="T122" s="78">
        <v>21</v>
      </c>
      <c r="U122" s="78">
        <f>O122*(T122/100)</f>
        <v>0</v>
      </c>
      <c r="V122" s="78">
        <f>O122+U122</f>
        <v>0</v>
      </c>
      <c r="W122" s="75"/>
      <c r="X122" s="96" t="s">
        <v>1162</v>
      </c>
      <c r="Y122" s="96">
        <v>1</v>
      </c>
    </row>
    <row r="123" spans="6:25" s="71" customFormat="1" ht="45" outlineLevel="4" x14ac:dyDescent="0.2">
      <c r="F123" s="207"/>
      <c r="G123" s="208"/>
      <c r="H123" s="19" t="s">
        <v>1053</v>
      </c>
      <c r="I123" s="228" t="s">
        <v>3515</v>
      </c>
      <c r="J123" s="221"/>
      <c r="K123" s="221"/>
      <c r="L123" s="221"/>
      <c r="M123" s="221"/>
      <c r="N123" s="240"/>
      <c r="O123" s="221"/>
      <c r="P123" s="209"/>
      <c r="Q123" s="210"/>
      <c r="R123" s="209"/>
      <c r="S123" s="210"/>
      <c r="T123" s="211"/>
      <c r="U123" s="211"/>
      <c r="V123" s="211"/>
      <c r="W123" s="212"/>
      <c r="X123" s="212"/>
      <c r="Y123" s="212"/>
    </row>
    <row r="124" spans="6:25" s="71" customFormat="1" ht="6" customHeight="1" outlineLevel="4" x14ac:dyDescent="0.2">
      <c r="F124" s="207"/>
      <c r="G124" s="208"/>
      <c r="H124" s="20"/>
      <c r="I124" s="212"/>
      <c r="J124" s="208"/>
      <c r="K124" s="213"/>
      <c r="L124" s="214"/>
      <c r="M124" s="213"/>
      <c r="N124" s="241"/>
      <c r="O124" s="214"/>
      <c r="P124" s="209"/>
      <c r="Q124" s="210"/>
      <c r="R124" s="209"/>
      <c r="S124" s="210"/>
      <c r="T124" s="211"/>
      <c r="U124" s="211"/>
      <c r="V124" s="211"/>
      <c r="W124" s="212"/>
      <c r="X124" s="212"/>
      <c r="Y124" s="212"/>
    </row>
    <row r="125" spans="6:25" s="205" customFormat="1" ht="12" outlineLevel="4" x14ac:dyDescent="0.2">
      <c r="F125" s="72">
        <v>33</v>
      </c>
      <c r="G125" s="73" t="s">
        <v>13</v>
      </c>
      <c r="H125" s="74" t="s">
        <v>364</v>
      </c>
      <c r="I125" s="75" t="s">
        <v>2238</v>
      </c>
      <c r="J125" s="73" t="s">
        <v>15</v>
      </c>
      <c r="K125" s="76">
        <v>185</v>
      </c>
      <c r="L125" s="77">
        <v>0</v>
      </c>
      <c r="M125" s="206">
        <v>185</v>
      </c>
      <c r="N125" s="232"/>
      <c r="O125" s="77">
        <f>M125*N125</f>
        <v>0</v>
      </c>
      <c r="P125" s="79">
        <v>2.0000000000000001E-4</v>
      </c>
      <c r="Q125" s="80">
        <f>M125*P125</f>
        <v>3.7000000000000005E-2</v>
      </c>
      <c r="R125" s="79"/>
      <c r="S125" s="80">
        <f>M125*R125</f>
        <v>0</v>
      </c>
      <c r="T125" s="78">
        <v>21</v>
      </c>
      <c r="U125" s="78">
        <f>O125*(T125/100)</f>
        <v>0</v>
      </c>
      <c r="V125" s="78">
        <f>O125+U125</f>
        <v>0</v>
      </c>
      <c r="W125" s="75"/>
      <c r="X125" s="96" t="s">
        <v>1162</v>
      </c>
      <c r="Y125" s="96">
        <v>1</v>
      </c>
    </row>
    <row r="126" spans="6:25" s="71" customFormat="1" ht="12" outlineLevel="4" x14ac:dyDescent="0.2">
      <c r="F126" s="207"/>
      <c r="G126" s="208"/>
      <c r="H126" s="19" t="s">
        <v>1053</v>
      </c>
      <c r="I126" s="228" t="s">
        <v>2238</v>
      </c>
      <c r="J126" s="221"/>
      <c r="K126" s="221"/>
      <c r="L126" s="221"/>
      <c r="M126" s="221"/>
      <c r="N126" s="240"/>
      <c r="O126" s="221"/>
      <c r="P126" s="209"/>
      <c r="Q126" s="210"/>
      <c r="R126" s="209"/>
      <c r="S126" s="210"/>
      <c r="T126" s="211"/>
      <c r="U126" s="211"/>
      <c r="V126" s="211"/>
      <c r="W126" s="212"/>
      <c r="X126" s="212"/>
      <c r="Y126" s="212"/>
    </row>
    <row r="127" spans="6:25" s="71" customFormat="1" ht="6" customHeight="1" outlineLevel="4" x14ac:dyDescent="0.2">
      <c r="F127" s="207"/>
      <c r="G127" s="208"/>
      <c r="H127" s="20"/>
      <c r="I127" s="212"/>
      <c r="J127" s="208"/>
      <c r="K127" s="213"/>
      <c r="L127" s="214"/>
      <c r="M127" s="213"/>
      <c r="N127" s="241"/>
      <c r="O127" s="214"/>
      <c r="P127" s="209"/>
      <c r="Q127" s="210"/>
      <c r="R127" s="209"/>
      <c r="S127" s="210"/>
      <c r="T127" s="211"/>
      <c r="U127" s="211"/>
      <c r="V127" s="211"/>
      <c r="W127" s="212"/>
      <c r="X127" s="212"/>
      <c r="Y127" s="212"/>
    </row>
    <row r="128" spans="6:25" s="6" customFormat="1" ht="12.75" customHeight="1" outlineLevel="4" x14ac:dyDescent="0.2">
      <c r="F128" s="7"/>
      <c r="G128" s="8"/>
      <c r="H128" s="8"/>
      <c r="I128" s="217"/>
      <c r="J128" s="218"/>
      <c r="K128" s="219"/>
      <c r="L128" s="220"/>
      <c r="M128" s="219"/>
      <c r="N128" s="242"/>
      <c r="O128" s="11"/>
      <c r="P128" s="12"/>
      <c r="Q128" s="11"/>
      <c r="R128" s="11"/>
      <c r="S128" s="11"/>
      <c r="T128" s="5" t="s">
        <v>14</v>
      </c>
      <c r="U128" s="11"/>
      <c r="V128" s="11"/>
      <c r="W128" s="11"/>
    </row>
    <row r="129" spans="6:25" s="60" customFormat="1" ht="16.5" customHeight="1" outlineLevel="3" x14ac:dyDescent="0.2">
      <c r="F129" s="61"/>
      <c r="G129" s="62"/>
      <c r="H129" s="63"/>
      <c r="I129" s="227" t="s">
        <v>3729</v>
      </c>
      <c r="J129" s="62"/>
      <c r="K129" s="64"/>
      <c r="L129" s="65"/>
      <c r="M129" s="64"/>
      <c r="N129" s="239"/>
      <c r="O129" s="65">
        <f>SUBTOTAL(9,O130:O136)</f>
        <v>0</v>
      </c>
      <c r="P129" s="67"/>
      <c r="Q129" s="68">
        <f>SUBTOTAL(9,Q130:Q136)</f>
        <v>0</v>
      </c>
      <c r="R129" s="65"/>
      <c r="S129" s="68">
        <f>SUBTOTAL(9,S130:S136)</f>
        <v>0</v>
      </c>
      <c r="T129" s="69" t="s">
        <v>14</v>
      </c>
      <c r="U129" s="66">
        <f>SUBTOTAL(9,U130:U136)</f>
        <v>0</v>
      </c>
      <c r="V129" s="66">
        <f>SUBTOTAL(9,V130:V136)</f>
        <v>0</v>
      </c>
      <c r="W129" s="70"/>
      <c r="Y129" s="66">
        <f>SUBTOTAL(9,Y130:Y136)</f>
        <v>2</v>
      </c>
    </row>
    <row r="130" spans="6:25" s="205" customFormat="1" ht="12" outlineLevel="4" x14ac:dyDescent="0.2">
      <c r="F130" s="72">
        <v>34</v>
      </c>
      <c r="G130" s="73" t="s">
        <v>32</v>
      </c>
      <c r="H130" s="74" t="s">
        <v>49</v>
      </c>
      <c r="I130" s="75" t="s">
        <v>2254</v>
      </c>
      <c r="J130" s="73" t="s">
        <v>268</v>
      </c>
      <c r="K130" s="76">
        <v>1</v>
      </c>
      <c r="L130" s="77">
        <v>0</v>
      </c>
      <c r="M130" s="206">
        <v>1</v>
      </c>
      <c r="N130" s="232"/>
      <c r="O130" s="77">
        <f>M130*N130</f>
        <v>0</v>
      </c>
      <c r="P130" s="79">
        <v>0</v>
      </c>
      <c r="Q130" s="80">
        <f>M130*P130</f>
        <v>0</v>
      </c>
      <c r="R130" s="79">
        <v>0</v>
      </c>
      <c r="S130" s="80">
        <f>M130*R130</f>
        <v>0</v>
      </c>
      <c r="T130" s="78">
        <v>21</v>
      </c>
      <c r="U130" s="78">
        <f>O130*(T130/100)</f>
        <v>0</v>
      </c>
      <c r="V130" s="78">
        <f>O130+U130</f>
        <v>0</v>
      </c>
      <c r="W130" s="75"/>
      <c r="X130" s="96" t="s">
        <v>1261</v>
      </c>
      <c r="Y130" s="96">
        <v>1</v>
      </c>
    </row>
    <row r="131" spans="6:25" s="71" customFormat="1" ht="12" outlineLevel="4" x14ac:dyDescent="0.2">
      <c r="F131" s="207"/>
      <c r="G131" s="208"/>
      <c r="H131" s="19" t="s">
        <v>1053</v>
      </c>
      <c r="I131" s="228" t="s">
        <v>3748</v>
      </c>
      <c r="J131" s="221"/>
      <c r="K131" s="221"/>
      <c r="L131" s="221"/>
      <c r="M131" s="221"/>
      <c r="N131" s="240"/>
      <c r="O131" s="221"/>
      <c r="P131" s="209"/>
      <c r="Q131" s="210"/>
      <c r="R131" s="209"/>
      <c r="S131" s="210"/>
      <c r="T131" s="211"/>
      <c r="U131" s="211"/>
      <c r="V131" s="211"/>
      <c r="W131" s="212"/>
      <c r="X131" s="212"/>
      <c r="Y131" s="212"/>
    </row>
    <row r="132" spans="6:25" s="71" customFormat="1" ht="6" customHeight="1" outlineLevel="4" x14ac:dyDescent="0.2">
      <c r="F132" s="207"/>
      <c r="G132" s="208"/>
      <c r="H132" s="20"/>
      <c r="I132" s="212"/>
      <c r="J132" s="208"/>
      <c r="K132" s="213"/>
      <c r="L132" s="214"/>
      <c r="M132" s="213"/>
      <c r="N132" s="241"/>
      <c r="O132" s="214"/>
      <c r="P132" s="209"/>
      <c r="Q132" s="210"/>
      <c r="R132" s="209"/>
      <c r="S132" s="210"/>
      <c r="T132" s="211"/>
      <c r="U132" s="211"/>
      <c r="V132" s="211"/>
      <c r="W132" s="212"/>
      <c r="X132" s="212"/>
      <c r="Y132" s="212"/>
    </row>
    <row r="133" spans="6:25" s="205" customFormat="1" ht="12" outlineLevel="4" x14ac:dyDescent="0.2">
      <c r="F133" s="72">
        <v>35</v>
      </c>
      <c r="G133" s="73" t="s">
        <v>13</v>
      </c>
      <c r="H133" s="74" t="s">
        <v>50</v>
      </c>
      <c r="I133" s="75" t="s">
        <v>2576</v>
      </c>
      <c r="J133" s="73" t="s">
        <v>37</v>
      </c>
      <c r="K133" s="76">
        <v>1</v>
      </c>
      <c r="L133" s="77">
        <v>0</v>
      </c>
      <c r="M133" s="206">
        <v>1</v>
      </c>
      <c r="N133" s="232"/>
      <c r="O133" s="77">
        <f>M133*N133</f>
        <v>0</v>
      </c>
      <c r="P133" s="79">
        <v>0</v>
      </c>
      <c r="Q133" s="80">
        <f>M133*P133</f>
        <v>0</v>
      </c>
      <c r="R133" s="79">
        <v>0</v>
      </c>
      <c r="S133" s="80">
        <f>M133*R133</f>
        <v>0</v>
      </c>
      <c r="T133" s="78">
        <v>21</v>
      </c>
      <c r="U133" s="78">
        <f>O133*(T133/100)</f>
        <v>0</v>
      </c>
      <c r="V133" s="78">
        <f>O133+U133</f>
        <v>0</v>
      </c>
      <c r="W133" s="75"/>
      <c r="X133" s="96" t="s">
        <v>1261</v>
      </c>
      <c r="Y133" s="96">
        <v>1</v>
      </c>
    </row>
    <row r="134" spans="6:25" s="71" customFormat="1" ht="12" outlineLevel="4" x14ac:dyDescent="0.2">
      <c r="F134" s="207"/>
      <c r="G134" s="208"/>
      <c r="H134" s="19" t="s">
        <v>1053</v>
      </c>
      <c r="I134" s="228"/>
      <c r="J134" s="221"/>
      <c r="K134" s="221"/>
      <c r="L134" s="221"/>
      <c r="M134" s="221"/>
      <c r="N134" s="240"/>
      <c r="O134" s="221"/>
      <c r="P134" s="209"/>
      <c r="Q134" s="210"/>
      <c r="R134" s="209"/>
      <c r="S134" s="210"/>
      <c r="T134" s="211"/>
      <c r="U134" s="211"/>
      <c r="V134" s="211"/>
      <c r="W134" s="212"/>
      <c r="X134" s="212"/>
      <c r="Y134" s="212"/>
    </row>
    <row r="135" spans="6:25" s="71" customFormat="1" ht="6" customHeight="1" outlineLevel="4" x14ac:dyDescent="0.2">
      <c r="F135" s="207"/>
      <c r="G135" s="208"/>
      <c r="H135" s="20"/>
      <c r="I135" s="212"/>
      <c r="J135" s="208"/>
      <c r="K135" s="213"/>
      <c r="L135" s="214"/>
      <c r="M135" s="213"/>
      <c r="N135" s="241"/>
      <c r="O135" s="214"/>
      <c r="P135" s="209"/>
      <c r="Q135" s="210"/>
      <c r="R135" s="209"/>
      <c r="S135" s="210"/>
      <c r="T135" s="211"/>
      <c r="U135" s="211"/>
      <c r="V135" s="211"/>
      <c r="W135" s="212"/>
      <c r="X135" s="212"/>
      <c r="Y135" s="212"/>
    </row>
    <row r="136" spans="6:25" s="6" customFormat="1" ht="12.75" customHeight="1" outlineLevel="4" x14ac:dyDescent="0.2">
      <c r="F136" s="7"/>
      <c r="G136" s="8"/>
      <c r="H136" s="8"/>
      <c r="I136" s="217"/>
      <c r="J136" s="218"/>
      <c r="K136" s="219"/>
      <c r="L136" s="220"/>
      <c r="M136" s="219"/>
      <c r="N136" s="242"/>
      <c r="O136" s="11"/>
      <c r="P136" s="12"/>
      <c r="Q136" s="11"/>
      <c r="R136" s="11"/>
      <c r="S136" s="11"/>
      <c r="T136" s="5" t="s">
        <v>14</v>
      </c>
      <c r="U136" s="11"/>
      <c r="V136" s="11"/>
      <c r="W136" s="11"/>
    </row>
    <row r="137" spans="6:25" s="60" customFormat="1" ht="16.5" customHeight="1" outlineLevel="3" x14ac:dyDescent="0.2">
      <c r="F137" s="61"/>
      <c r="G137" s="62"/>
      <c r="H137" s="63"/>
      <c r="I137" s="227" t="s">
        <v>3730</v>
      </c>
      <c r="J137" s="62"/>
      <c r="K137" s="64"/>
      <c r="L137" s="65"/>
      <c r="M137" s="64"/>
      <c r="N137" s="239"/>
      <c r="O137" s="65">
        <f>SUBTOTAL(9,O138:O144)</f>
        <v>0</v>
      </c>
      <c r="P137" s="67"/>
      <c r="Q137" s="68">
        <f>SUBTOTAL(9,Q138:Q144)</f>
        <v>0</v>
      </c>
      <c r="R137" s="65"/>
      <c r="S137" s="68">
        <f>SUBTOTAL(9,S138:S144)</f>
        <v>0</v>
      </c>
      <c r="T137" s="69" t="s">
        <v>14</v>
      </c>
      <c r="U137" s="66">
        <f>SUBTOTAL(9,U138:U144)</f>
        <v>0</v>
      </c>
      <c r="V137" s="66">
        <f>SUBTOTAL(9,V138:V144)</f>
        <v>0</v>
      </c>
      <c r="W137" s="70"/>
      <c r="Y137" s="66">
        <f>SUBTOTAL(9,Y138:Y144)</f>
        <v>2</v>
      </c>
    </row>
    <row r="138" spans="6:25" s="205" customFormat="1" ht="12" outlineLevel="4" x14ac:dyDescent="0.2">
      <c r="F138" s="72">
        <v>36</v>
      </c>
      <c r="G138" s="73" t="s">
        <v>32</v>
      </c>
      <c r="H138" s="74" t="s">
        <v>52</v>
      </c>
      <c r="I138" s="75" t="s">
        <v>267</v>
      </c>
      <c r="J138" s="73" t="s">
        <v>37</v>
      </c>
      <c r="K138" s="76">
        <v>1</v>
      </c>
      <c r="L138" s="77">
        <v>0</v>
      </c>
      <c r="M138" s="206">
        <v>1</v>
      </c>
      <c r="N138" s="232"/>
      <c r="O138" s="77">
        <f>M138*N138</f>
        <v>0</v>
      </c>
      <c r="P138" s="79">
        <v>0</v>
      </c>
      <c r="Q138" s="80">
        <f>M138*P138</f>
        <v>0</v>
      </c>
      <c r="R138" s="79">
        <v>0</v>
      </c>
      <c r="S138" s="80">
        <f>M138*R138</f>
        <v>0</v>
      </c>
      <c r="T138" s="78">
        <v>21</v>
      </c>
      <c r="U138" s="78">
        <f>O138*(T138/100)</f>
        <v>0</v>
      </c>
      <c r="V138" s="78">
        <f>O138+U138</f>
        <v>0</v>
      </c>
      <c r="W138" s="75"/>
      <c r="X138" s="96" t="s">
        <v>1261</v>
      </c>
      <c r="Y138" s="96">
        <v>1</v>
      </c>
    </row>
    <row r="139" spans="6:25" s="71" customFormat="1" ht="12" outlineLevel="4" x14ac:dyDescent="0.2">
      <c r="F139" s="207"/>
      <c r="G139" s="208"/>
      <c r="H139" s="19" t="s">
        <v>1053</v>
      </c>
      <c r="I139" s="228"/>
      <c r="J139" s="221"/>
      <c r="K139" s="221"/>
      <c r="L139" s="221"/>
      <c r="M139" s="221"/>
      <c r="N139" s="240"/>
      <c r="O139" s="221"/>
      <c r="P139" s="209"/>
      <c r="Q139" s="210"/>
      <c r="R139" s="209"/>
      <c r="S139" s="210"/>
      <c r="T139" s="211"/>
      <c r="U139" s="211"/>
      <c r="V139" s="211"/>
      <c r="W139" s="212"/>
      <c r="X139" s="212"/>
      <c r="Y139" s="212"/>
    </row>
    <row r="140" spans="6:25" s="71" customFormat="1" ht="6" customHeight="1" outlineLevel="4" x14ac:dyDescent="0.2">
      <c r="F140" s="207"/>
      <c r="G140" s="208"/>
      <c r="H140" s="20"/>
      <c r="I140" s="212"/>
      <c r="J140" s="208"/>
      <c r="K140" s="213"/>
      <c r="L140" s="214"/>
      <c r="M140" s="213"/>
      <c r="N140" s="241"/>
      <c r="O140" s="214"/>
      <c r="P140" s="209"/>
      <c r="Q140" s="210"/>
      <c r="R140" s="209"/>
      <c r="S140" s="210"/>
      <c r="T140" s="211"/>
      <c r="U140" s="211"/>
      <c r="V140" s="211"/>
      <c r="W140" s="212"/>
      <c r="X140" s="212"/>
      <c r="Y140" s="212"/>
    </row>
    <row r="141" spans="6:25" s="205" customFormat="1" ht="12" outlineLevel="4" x14ac:dyDescent="0.2">
      <c r="F141" s="72">
        <v>37</v>
      </c>
      <c r="G141" s="73" t="s">
        <v>32</v>
      </c>
      <c r="H141" s="74" t="s">
        <v>53</v>
      </c>
      <c r="I141" s="75" t="s">
        <v>1408</v>
      </c>
      <c r="J141" s="73" t="s">
        <v>37</v>
      </c>
      <c r="K141" s="76">
        <v>1</v>
      </c>
      <c r="L141" s="77">
        <v>0</v>
      </c>
      <c r="M141" s="206">
        <v>1</v>
      </c>
      <c r="N141" s="232"/>
      <c r="O141" s="77">
        <f>M141*N141</f>
        <v>0</v>
      </c>
      <c r="P141" s="79">
        <v>0</v>
      </c>
      <c r="Q141" s="80">
        <f>M141*P141</f>
        <v>0</v>
      </c>
      <c r="R141" s="79">
        <v>0</v>
      </c>
      <c r="S141" s="80">
        <f>M141*R141</f>
        <v>0</v>
      </c>
      <c r="T141" s="78">
        <v>21</v>
      </c>
      <c r="U141" s="78">
        <f>O141*(T141/100)</f>
        <v>0</v>
      </c>
      <c r="V141" s="78">
        <f>O141+U141</f>
        <v>0</v>
      </c>
      <c r="W141" s="75"/>
      <c r="X141" s="96" t="s">
        <v>1261</v>
      </c>
      <c r="Y141" s="96">
        <v>1</v>
      </c>
    </row>
    <row r="142" spans="6:25" s="71" customFormat="1" ht="12" outlineLevel="4" x14ac:dyDescent="0.2">
      <c r="F142" s="207"/>
      <c r="G142" s="208"/>
      <c r="H142" s="19" t="s">
        <v>1053</v>
      </c>
      <c r="I142" s="228"/>
      <c r="J142" s="221"/>
      <c r="K142" s="221"/>
      <c r="L142" s="221"/>
      <c r="M142" s="221"/>
      <c r="N142" s="240"/>
      <c r="O142" s="221"/>
      <c r="P142" s="209"/>
      <c r="Q142" s="210"/>
      <c r="R142" s="209"/>
      <c r="S142" s="210"/>
      <c r="T142" s="211"/>
      <c r="U142" s="211"/>
      <c r="V142" s="211"/>
      <c r="W142" s="212"/>
      <c r="X142" s="212"/>
      <c r="Y142" s="212"/>
    </row>
    <row r="143" spans="6:25" s="71" customFormat="1" ht="6" customHeight="1" outlineLevel="4" x14ac:dyDescent="0.2">
      <c r="F143" s="207"/>
      <c r="G143" s="208"/>
      <c r="H143" s="20"/>
      <c r="I143" s="212"/>
      <c r="J143" s="208"/>
      <c r="K143" s="213"/>
      <c r="L143" s="214"/>
      <c r="M143" s="213"/>
      <c r="N143" s="241"/>
      <c r="O143" s="214"/>
      <c r="P143" s="209"/>
      <c r="Q143" s="210"/>
      <c r="R143" s="209"/>
      <c r="S143" s="210"/>
      <c r="T143" s="211"/>
      <c r="U143" s="211"/>
      <c r="V143" s="211"/>
      <c r="W143" s="212"/>
      <c r="X143" s="212"/>
      <c r="Y143" s="212"/>
    </row>
    <row r="144" spans="6:25" s="6" customFormat="1" ht="12.75" customHeight="1" outlineLevel="4" x14ac:dyDescent="0.2">
      <c r="F144" s="7"/>
      <c r="G144" s="8"/>
      <c r="H144" s="8"/>
      <c r="I144" s="217"/>
      <c r="J144" s="218"/>
      <c r="K144" s="219"/>
      <c r="L144" s="220"/>
      <c r="M144" s="219"/>
      <c r="N144" s="242"/>
      <c r="O144" s="11"/>
      <c r="P144" s="12"/>
      <c r="Q144" s="11"/>
      <c r="R144" s="11"/>
      <c r="S144" s="11"/>
      <c r="T144" s="5" t="s">
        <v>14</v>
      </c>
      <c r="U144" s="11"/>
      <c r="V144" s="11"/>
      <c r="W144" s="11"/>
    </row>
    <row r="145" spans="6:23" s="6" customFormat="1" ht="12.75" customHeight="1" outlineLevel="3" x14ac:dyDescent="0.2">
      <c r="F145" s="7"/>
      <c r="G145" s="8"/>
      <c r="H145" s="8"/>
      <c r="I145" s="9"/>
      <c r="J145" s="8"/>
      <c r="K145" s="10"/>
      <c r="L145" s="11"/>
      <c r="M145" s="10"/>
      <c r="N145" s="242"/>
      <c r="O145" s="11"/>
      <c r="P145" s="12"/>
      <c r="Q145" s="11"/>
      <c r="R145" s="11"/>
      <c r="S145" s="11"/>
      <c r="T145" s="5" t="s">
        <v>14</v>
      </c>
      <c r="U145" s="11"/>
      <c r="V145" s="11"/>
      <c r="W145" s="11"/>
    </row>
    <row r="146" spans="6:23" s="6" customFormat="1" ht="12.75" customHeight="1" outlineLevel="2" x14ac:dyDescent="0.2">
      <c r="F146" s="7"/>
      <c r="G146" s="8"/>
      <c r="H146" s="8"/>
      <c r="I146" s="9"/>
      <c r="J146" s="8"/>
      <c r="K146" s="10"/>
      <c r="L146" s="11"/>
      <c r="M146" s="10"/>
      <c r="N146" s="242"/>
      <c r="O146" s="11"/>
      <c r="P146" s="12"/>
      <c r="Q146" s="11"/>
      <c r="R146" s="11"/>
      <c r="S146" s="11"/>
      <c r="T146" s="5" t="s">
        <v>14</v>
      </c>
      <c r="U146" s="11"/>
      <c r="V146" s="11"/>
      <c r="W146" s="11"/>
    </row>
    <row r="147" spans="6:23" s="6" customFormat="1" ht="12.75" customHeight="1" outlineLevel="1" x14ac:dyDescent="0.2">
      <c r="F147" s="7"/>
      <c r="G147" s="8"/>
      <c r="H147" s="8"/>
      <c r="I147" s="9"/>
      <c r="J147" s="8"/>
      <c r="K147" s="10"/>
      <c r="L147" s="11"/>
      <c r="M147" s="10"/>
      <c r="N147" s="242"/>
      <c r="O147" s="11"/>
      <c r="P147" s="12"/>
      <c r="Q147" s="11"/>
      <c r="R147" s="11"/>
      <c r="S147" s="11"/>
      <c r="T147" s="5" t="s">
        <v>14</v>
      </c>
      <c r="U147" s="11"/>
      <c r="V147" s="11"/>
      <c r="W147" s="11"/>
    </row>
    <row r="148" spans="6:23" s="6" customFormat="1" ht="12.75" customHeight="1" x14ac:dyDescent="0.2">
      <c r="F148" s="7"/>
      <c r="G148" s="8"/>
      <c r="H148" s="8"/>
      <c r="I148" s="9"/>
      <c r="J148" s="8"/>
      <c r="K148" s="10"/>
      <c r="L148" s="11"/>
      <c r="M148" s="10"/>
      <c r="N148" s="242"/>
      <c r="O148" s="11"/>
      <c r="P148" s="12"/>
      <c r="Q148" s="11"/>
      <c r="R148" s="11"/>
      <c r="S148" s="11"/>
      <c r="T148" s="5" t="s">
        <v>14</v>
      </c>
      <c r="U148" s="11"/>
      <c r="V148" s="11"/>
      <c r="W148" s="11"/>
    </row>
  </sheetData>
  <sheetProtection algorithmName="SHA-512" hashValue="Rcyjwmv94ZHf1jlpL9Z4Wy8kVsa86iaZx7BNtdYgvV1WtVl2FEbPm5G/jAz+HQh/6DHGJvPFnYTEm27ZJFUpow==" saltValue="bmNHD4FFF/hZtXKfEAZJSg==" spinCount="100000" sheet="1"/>
  <autoFilter ref="T1:T148" xr:uid="{00000000-0009-0000-0000-000005000000}"/>
  <pageMargins left="0.39370078740157483" right="0.39370078740157483" top="0.59055118110236227" bottom="0.59055118110236227" header="0.39370078740157483" footer="0.39370078740157483"/>
  <pageSetup paperSize="9" scale="76" fitToHeight="0" orientation="landscape" horizontalDpi="300" verticalDpi="300" r:id="rId1"/>
  <headerFooter alignWithMargins="0">
    <oddFooter>&amp;L&amp;8www.euroCALC.cz&amp;C&amp;8&amp;P z &amp;N&amp;R&amp;8&amp;D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/>
  </sheetPr>
  <dimension ref="A1:K23"/>
  <sheetViews>
    <sheetView workbookViewId="0">
      <pane ySplit="3" topLeftCell="A4" activePane="bottomLeft" state="frozen"/>
      <selection activeCell="I6" sqref="I6"/>
      <selection pane="bottomLeft" activeCell="B1" sqref="B1"/>
    </sheetView>
  </sheetViews>
  <sheetFormatPr defaultRowHeight="12.75" outlineLevelRow="3" x14ac:dyDescent="0.2"/>
  <cols>
    <col min="1" max="1" width="26" hidden="1" customWidth="1"/>
    <col min="2" max="2" width="80.7109375" customWidth="1"/>
    <col min="3" max="3" width="15.7109375" customWidth="1"/>
    <col min="4" max="4" width="15.7109375" hidden="1" customWidth="1"/>
    <col min="5" max="6" width="15.7109375" customWidth="1"/>
    <col min="7" max="7" width="12.42578125" customWidth="1"/>
  </cols>
  <sheetData>
    <row r="1" spans="1:11" ht="15.75" customHeight="1" x14ac:dyDescent="0.25">
      <c r="A1" s="149"/>
      <c r="B1" s="23" t="s">
        <v>433</v>
      </c>
      <c r="C1" s="24"/>
      <c r="D1" s="27"/>
      <c r="E1" s="26"/>
      <c r="F1" s="24"/>
      <c r="G1" s="150"/>
      <c r="H1" s="23"/>
      <c r="I1" s="23"/>
      <c r="J1" s="23"/>
      <c r="K1" s="23"/>
    </row>
    <row r="2" spans="1:11" ht="14.25" customHeight="1" x14ac:dyDescent="0.25">
      <c r="A2" s="23" t="e">
        <f t="array" ref="A2">INDEX(__SAZBA__,MATCH(0,COUNTIF($A$1:A1,__SAZBA__),0))</f>
        <v>#REF!</v>
      </c>
      <c r="B2" s="29" t="s">
        <v>1333</v>
      </c>
      <c r="C2" s="24"/>
      <c r="D2" s="27"/>
      <c r="E2" s="26"/>
      <c r="F2" s="24"/>
      <c r="G2" s="150"/>
      <c r="H2" s="23"/>
      <c r="I2" s="23"/>
      <c r="J2" s="23"/>
      <c r="K2" s="23"/>
    </row>
    <row r="3" spans="1:11" s="22" customFormat="1" ht="13.5" thickBot="1" x14ac:dyDescent="0.25">
      <c r="A3" s="30" t="e">
        <f t="array" ref="A3">INDEX(__SAZBA__,MATCH(0,COUNTIF($A$1:A2,__SAZBA__),0))</f>
        <v>#REF!</v>
      </c>
      <c r="B3" s="31" t="s">
        <v>192</v>
      </c>
      <c r="C3" s="31" t="s">
        <v>146</v>
      </c>
      <c r="D3" s="31" t="s">
        <v>423</v>
      </c>
      <c r="E3" s="31" t="s">
        <v>71</v>
      </c>
      <c r="F3" s="31" t="s">
        <v>994</v>
      </c>
      <c r="G3" s="31" t="s">
        <v>1497</v>
      </c>
      <c r="H3" s="30"/>
      <c r="I3" s="30"/>
      <c r="J3" s="30"/>
      <c r="K3" s="30"/>
    </row>
    <row r="4" spans="1:11" x14ac:dyDescent="0.2">
      <c r="A4" s="23" t="e">
        <f t="array" ref="A4">INDEX(__SAZBA__,MATCH(0,COUNTIF($A$1:A3,__SAZBA__),0))</f>
        <v>#REF!</v>
      </c>
      <c r="B4" s="151"/>
      <c r="C4" s="152"/>
      <c r="D4" s="152"/>
      <c r="E4" s="152"/>
      <c r="F4" s="152"/>
      <c r="G4" s="152"/>
      <c r="H4" s="23"/>
      <c r="I4" s="23"/>
      <c r="J4" s="23"/>
      <c r="K4" s="23"/>
    </row>
    <row r="5" spans="1:11" s="192" customFormat="1" ht="15.75" x14ac:dyDescent="0.25">
      <c r="A5" s="188"/>
      <c r="B5" s="189" t="str">
        <f>IF('SO.1.4.a.2.Zakazka'!$I$5=0,"",'SO.1.4.a.2.Zakazka'!$I$5)</f>
        <v>SO.01: VUZ Dědina - zateplení objektu</v>
      </c>
      <c r="C5" s="201" t="str">
        <f>IF('SO.1.4.a.2.Zakazka'!$O$5=0,"",'SO.1.4.a.2.Zakazka'!$O$5)</f>
        <v/>
      </c>
      <c r="D5" s="201">
        <f>IF('SO.1.4.a.2.Zakazka'!$Q$5=0,"",'SO.1.4.a.2.Zakazka'!$Q$5)</f>
        <v>2.8807699999999996</v>
      </c>
      <c r="E5" s="201" t="str">
        <f>IF('SO.1.4.a.2.Zakazka'!$U$5=0,"",'SO.1.4.a.2.Zakazka'!$U$5)</f>
        <v/>
      </c>
      <c r="F5" s="201" t="str">
        <f>IF('SO.1.4.a.2.Zakazka'!$V$5=0,"",'SO.1.4.a.2.Zakazka'!$V$5)</f>
        <v/>
      </c>
      <c r="G5" s="190">
        <f>IF('SO.1.4.a.2.Zakazka'!$Y$5=0,"",'SO.1.4.a.2.Zakazka'!$Y$5)</f>
        <v>33</v>
      </c>
      <c r="H5" s="188"/>
      <c r="I5" s="188"/>
      <c r="J5" s="188"/>
      <c r="K5" s="188"/>
    </row>
    <row r="6" spans="1:11" s="18" customFormat="1" ht="15" outlineLevel="1" x14ac:dyDescent="0.25">
      <c r="A6" s="38"/>
      <c r="B6" s="193" t="str">
        <f>IF('SO.1.4.a.2.Zakazka'!$I$6=0,"",'SO.1.4.a.2.Zakazka'!$I$6)</f>
        <v>SO.1.4.a.2: Hromosvod</v>
      </c>
      <c r="C6" s="43" t="str">
        <f>IF('SO.1.4.a.2.Zakazka'!$O$6=0,"",'SO.1.4.a.2.Zakazka'!$O$6)</f>
        <v/>
      </c>
      <c r="D6" s="43">
        <f>IF('SO.1.4.a.2.Zakazka'!$Q$6=0,"",'SO.1.4.a.2.Zakazka'!$Q$6)</f>
        <v>2.8807699999999996</v>
      </c>
      <c r="E6" s="43" t="str">
        <f>IF('SO.1.4.a.2.Zakazka'!$U$6=0,"",'SO.1.4.a.2.Zakazka'!$U$6)</f>
        <v/>
      </c>
      <c r="F6" s="43" t="str">
        <f>IF('SO.1.4.a.2.Zakazka'!$V$6=0,"",'SO.1.4.a.2.Zakazka'!$V$6)</f>
        <v/>
      </c>
      <c r="G6" s="44">
        <f>IF('SO.1.4.a.2.Zakazka'!$Y$6=0,"",'SO.1.4.a.2.Zakazka'!$Y$6)</f>
        <v>33</v>
      </c>
      <c r="H6" s="38"/>
      <c r="I6" s="38"/>
      <c r="J6" s="38"/>
      <c r="K6" s="38"/>
    </row>
    <row r="7" spans="1:11" s="98" customFormat="1" outlineLevel="2" x14ac:dyDescent="0.2">
      <c r="A7" s="154"/>
      <c r="B7" s="194" t="str">
        <f>IF('SO.1.4.a.2.Zakazka'!$I$7=0,"",'SO.1.4.a.2.Zakazka'!$I$7)</f>
        <v>1.4.a.2: Ochrana před bleskem</v>
      </c>
      <c r="C7" s="54" t="str">
        <f>IF('SO.1.4.a.2.Zakazka'!$O$7=0,"",'SO.1.4.a.2.Zakazka'!$O$7)</f>
        <v/>
      </c>
      <c r="D7" s="54">
        <f>IF('SO.1.4.a.2.Zakazka'!$Q$7=0,"",'SO.1.4.a.2.Zakazka'!$Q$7)</f>
        <v>2.8807699999999996</v>
      </c>
      <c r="E7" s="54" t="str">
        <f>IF('SO.1.4.a.2.Zakazka'!$U$7=0,"",'SO.1.4.a.2.Zakazka'!$U$7)</f>
        <v/>
      </c>
      <c r="F7" s="54" t="str">
        <f>IF('SO.1.4.a.2.Zakazka'!$V$7=0,"",'SO.1.4.a.2.Zakazka'!$V$7)</f>
        <v/>
      </c>
      <c r="G7" s="55">
        <f>IF('SO.1.4.a.2.Zakazka'!$Y$7=0,"",'SO.1.4.a.2.Zakazka'!$Y$7)</f>
        <v>33</v>
      </c>
      <c r="H7" s="154"/>
      <c r="I7" s="154"/>
      <c r="J7" s="154"/>
      <c r="K7" s="154"/>
    </row>
    <row r="8" spans="1:11" s="97" customFormat="1" ht="12" outlineLevel="3" x14ac:dyDescent="0.2">
      <c r="A8" s="156"/>
      <c r="B8" s="195" t="str">
        <f>IF('SO.1.4.a.2.Zakazka'!$I$8=0,"",'SO.1.4.a.2.Zakazka'!$I$8)</f>
        <v>046.: Zemní a pomocné stavební práce při elektromontážích</v>
      </c>
      <c r="C8" s="65" t="str">
        <f>IF('SO.1.4.a.2.Zakazka'!$O$8=0,"",'SO.1.4.a.2.Zakazka'!$O$8)</f>
        <v/>
      </c>
      <c r="D8" s="65" t="str">
        <f>IF('SO.1.4.a.2.Zakazka'!$Q$8=0,"",'SO.1.4.a.2.Zakazka'!$Q$8)</f>
        <v/>
      </c>
      <c r="E8" s="65" t="str">
        <f>IF('SO.1.4.a.2.Zakazka'!$U$8=0,"",'SO.1.4.a.2.Zakazka'!$U$8)</f>
        <v/>
      </c>
      <c r="F8" s="65" t="str">
        <f>IF('SO.1.4.a.2.Zakazka'!$V$8=0,"",'SO.1.4.a.2.Zakazka'!$V$8)</f>
        <v/>
      </c>
      <c r="G8" s="66">
        <f>IF('SO.1.4.a.2.Zakazka'!$Y$8=0,"",'SO.1.4.a.2.Zakazka'!$Y$8)</f>
        <v>1</v>
      </c>
      <c r="H8" s="156"/>
      <c r="I8" s="156"/>
      <c r="J8" s="156"/>
      <c r="K8" s="156"/>
    </row>
    <row r="9" spans="1:11" s="97" customFormat="1" ht="12" outlineLevel="3" x14ac:dyDescent="0.2">
      <c r="B9" s="195" t="str">
        <f>IF('SO.1.4.a.2.Zakazka'!$I$13=0,"",'SO.1.4.a.2.Zakazka'!$I$13)</f>
        <v>7414: Silnoproud-hromosvod</v>
      </c>
      <c r="C9" s="65" t="str">
        <f>IF('SO.1.4.a.2.Zakazka'!$O$13=0,"",'SO.1.4.a.2.Zakazka'!$O$13)</f>
        <v/>
      </c>
      <c r="D9" s="65">
        <f>IF('SO.1.4.a.2.Zakazka'!$Q$13=0,"",'SO.1.4.a.2.Zakazka'!$Q$13)</f>
        <v>2.8807699999999996</v>
      </c>
      <c r="E9" s="65" t="str">
        <f>IF('SO.1.4.a.2.Zakazka'!$U$13=0,"",'SO.1.4.a.2.Zakazka'!$U$13)</f>
        <v/>
      </c>
      <c r="F9" s="65" t="str">
        <f>IF('SO.1.4.a.2.Zakazka'!$V$13=0,"",'SO.1.4.a.2.Zakazka'!$V$13)</f>
        <v/>
      </c>
      <c r="G9" s="66">
        <f>IF('SO.1.4.a.2.Zakazka'!$Y$13=0,"",'SO.1.4.a.2.Zakazka'!$Y$13)</f>
        <v>32</v>
      </c>
      <c r="H9" s="156"/>
    </row>
    <row r="10" spans="1:11" ht="13.5" outlineLevel="3" thickBot="1" x14ac:dyDescent="0.25">
      <c r="A10" s="23"/>
      <c r="B10" s="158"/>
      <c r="C10" s="168"/>
      <c r="D10" s="168"/>
      <c r="E10" s="168"/>
      <c r="F10" s="168"/>
      <c r="G10" s="23"/>
      <c r="H10" s="23"/>
      <c r="I10" s="23"/>
      <c r="J10" s="23"/>
      <c r="K10" s="23"/>
    </row>
    <row r="11" spans="1:11" s="2" customFormat="1" ht="15" x14ac:dyDescent="0.25">
      <c r="A11" s="159">
        <f>SUM(A13:A14)</f>
        <v>0</v>
      </c>
      <c r="B11" s="160" t="s">
        <v>1224</v>
      </c>
      <c r="C11" s="169" t="str">
        <f>C5</f>
        <v/>
      </c>
      <c r="D11" s="170"/>
      <c r="E11" s="170"/>
      <c r="F11" s="170"/>
      <c r="G11" s="161"/>
      <c r="H11" s="159"/>
      <c r="I11" s="159"/>
      <c r="J11" s="159"/>
      <c r="K11" s="159"/>
    </row>
    <row r="12" spans="1:11" s="2" customFormat="1" ht="15" x14ac:dyDescent="0.25">
      <c r="A12" s="159"/>
      <c r="B12" s="162" t="s">
        <v>71</v>
      </c>
      <c r="C12" s="171" t="str">
        <f>E5</f>
        <v/>
      </c>
      <c r="D12" s="172"/>
      <c r="E12" s="172"/>
      <c r="F12" s="172"/>
      <c r="G12" s="159"/>
      <c r="H12" s="159"/>
      <c r="I12" s="159"/>
      <c r="J12" s="159"/>
      <c r="K12" s="159"/>
    </row>
    <row r="13" spans="1:11" s="3" customFormat="1" x14ac:dyDescent="0.2">
      <c r="A13" s="132">
        <f>IF(ISNUMBER(A3),SUMIF(__SAZBA__,A3,__CENA__),0)</f>
        <v>0</v>
      </c>
      <c r="B13" s="163" t="str">
        <f>IF(C11=0,"","DPH " &amp; 15 &amp; " % ze základny: " &amp; TEXT(C11,"# ##0,00"))</f>
        <v xml:space="preserve">DPH 15 % ze základny: </v>
      </c>
      <c r="C13" s="173" t="str">
        <f>C12</f>
        <v/>
      </c>
      <c r="D13" s="174"/>
      <c r="E13" s="174"/>
      <c r="F13" s="174"/>
      <c r="G13" s="132"/>
      <c r="H13" s="132"/>
      <c r="I13" s="132"/>
      <c r="J13" s="132"/>
      <c r="K13" s="132"/>
    </row>
    <row r="14" spans="1:11" s="3" customFormat="1" ht="13.5" thickBot="1" x14ac:dyDescent="0.25">
      <c r="A14" s="132">
        <f>IF(ISNUMBER(A4),SUMIF(__SAZBA__,A4,__CENA__),0)</f>
        <v>0</v>
      </c>
      <c r="B14" s="163" t="str">
        <f>IF(A14=0,"","DPH " &amp; A4 &amp; " % ze základny: " &amp; TEXT(A14,"# ##0"))</f>
        <v/>
      </c>
      <c r="C14" s="173" t="str">
        <f>IF(A14=0,"",A14*A4/100)</f>
        <v/>
      </c>
      <c r="D14" s="174"/>
      <c r="E14" s="174"/>
      <c r="F14" s="174"/>
      <c r="G14" s="132"/>
      <c r="H14" s="132"/>
      <c r="I14" s="132"/>
      <c r="J14" s="132"/>
      <c r="K14" s="132"/>
    </row>
    <row r="15" spans="1:11" s="2" customFormat="1" ht="15" x14ac:dyDescent="0.25">
      <c r="A15" s="159"/>
      <c r="B15" s="160" t="s">
        <v>1936</v>
      </c>
      <c r="C15" s="169" t="str">
        <f>F5</f>
        <v/>
      </c>
      <c r="D15" s="175"/>
      <c r="E15" s="170"/>
      <c r="F15" s="170"/>
      <c r="G15" s="161"/>
      <c r="H15" s="159"/>
      <c r="I15" s="159"/>
      <c r="J15" s="159"/>
      <c r="K15" s="159"/>
    </row>
    <row r="16" spans="1:11" x14ac:dyDescent="0.2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</row>
    <row r="17" spans="1:11" x14ac:dyDescent="0.2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</row>
    <row r="18" spans="1:11" x14ac:dyDescent="0.2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</row>
    <row r="19" spans="1:11" x14ac:dyDescent="0.2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</row>
    <row r="21" spans="1:1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</row>
    <row r="22" spans="1:1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</row>
    <row r="23" spans="1:1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</row>
  </sheetData>
  <sheetProtection password="CC8C" sheet="1"/>
  <pageMargins left="0.78740157480314965" right="0.78740157480314965" top="0.78740157480314965" bottom="0.78740157480314965" header="0.39370078740157483" footer="0.39370078740157483"/>
  <pageSetup paperSize="9" scale="90" orientation="landscape" horizontalDpi="300" verticalDpi="300" r:id="rId1"/>
  <headerFooter>
    <oddFooter>&amp;L&amp;8www.euroCALC.cz&amp;C&amp;8&amp;P z &amp;N&amp;R&amp;8&amp;D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/>
    <pageSetUpPr fitToPage="1"/>
  </sheetPr>
  <dimension ref="A1:Y125"/>
  <sheetViews>
    <sheetView showGridLines="0" view="pageBreakPreview" topLeftCell="F1" zoomScaleNormal="130" zoomScaleSheetLayoutView="100" workbookViewId="0">
      <pane ySplit="3" topLeftCell="A4" activePane="bottomLeft" state="frozen"/>
      <selection activeCell="I6" sqref="I6"/>
      <selection pane="bottomLeft" activeCell="F1" sqref="F1"/>
    </sheetView>
  </sheetViews>
  <sheetFormatPr defaultRowHeight="12.75" outlineLevelRow="5" x14ac:dyDescent="0.2"/>
  <cols>
    <col min="1" max="5" width="0" style="23" hidden="1" customWidth="1"/>
    <col min="6" max="6" width="5.42578125" style="89" customWidth="1"/>
    <col min="7" max="7" width="4.28515625" style="90" customWidth="1"/>
    <col min="8" max="8" width="14.28515625" style="91" customWidth="1"/>
    <col min="9" max="9" width="57.28515625" style="92" customWidth="1"/>
    <col min="10" max="10" width="4.28515625" style="90" customWidth="1"/>
    <col min="11" max="11" width="12.140625" style="93" bestFit="1" customWidth="1"/>
    <col min="12" max="12" width="6.140625" style="94" bestFit="1" customWidth="1"/>
    <col min="13" max="13" width="13.42578125" style="93" customWidth="1"/>
    <col min="14" max="14" width="12.42578125" style="243" customWidth="1"/>
    <col min="15" max="15" width="15.7109375" style="94" customWidth="1"/>
    <col min="16" max="16" width="11.42578125" style="95" hidden="1" customWidth="1"/>
    <col min="17" max="17" width="14.7109375" style="94" hidden="1" customWidth="1"/>
    <col min="18" max="18" width="11.42578125" style="94" hidden="1" customWidth="1"/>
    <col min="19" max="19" width="14.85546875" style="94" hidden="1" customWidth="1"/>
    <col min="20" max="20" width="9.7109375" style="94" hidden="1" customWidth="1"/>
    <col min="21" max="21" width="14.5703125" style="94" hidden="1" customWidth="1"/>
    <col min="22" max="22" width="15.7109375" style="94" hidden="1" customWidth="1"/>
    <col min="23" max="23" width="8" style="94" bestFit="1" customWidth="1"/>
    <col min="24" max="24" width="13.5703125" style="23" customWidth="1"/>
    <col min="25" max="25" width="57.28515625" style="23" hidden="1" customWidth="1"/>
    <col min="26" max="16384" width="9.140625" style="23"/>
  </cols>
  <sheetData>
    <row r="1" spans="1:25" ht="21.6" customHeight="1" x14ac:dyDescent="0.25">
      <c r="F1" s="23" t="s">
        <v>433</v>
      </c>
      <c r="G1" s="24"/>
      <c r="H1" s="24"/>
      <c r="I1" s="222"/>
      <c r="J1" s="24"/>
      <c r="K1" s="25"/>
      <c r="L1" s="26"/>
      <c r="M1" s="25"/>
      <c r="N1" s="233"/>
      <c r="O1" s="26"/>
      <c r="P1" s="28"/>
      <c r="Q1" s="26"/>
      <c r="R1" s="26"/>
      <c r="S1" s="26"/>
      <c r="T1" s="26"/>
      <c r="U1" s="26"/>
      <c r="V1" s="26"/>
      <c r="W1" s="26"/>
    </row>
    <row r="2" spans="1:25" ht="21.6" customHeight="1" x14ac:dyDescent="0.25">
      <c r="F2" s="29" t="s">
        <v>1333</v>
      </c>
      <c r="G2" s="24"/>
      <c r="H2" s="24"/>
      <c r="I2" s="222"/>
      <c r="J2" s="24"/>
      <c r="K2" s="25"/>
      <c r="L2" s="26"/>
      <c r="M2" s="25"/>
      <c r="N2" s="233"/>
      <c r="O2" s="26"/>
      <c r="P2" s="28"/>
      <c r="Q2" s="26"/>
      <c r="R2" s="26"/>
      <c r="S2" s="26"/>
      <c r="T2" s="26"/>
      <c r="U2" s="26"/>
      <c r="V2" s="26"/>
      <c r="W2" s="26"/>
    </row>
    <row r="3" spans="1:25" s="30" customFormat="1" ht="13.5" thickBot="1" x14ac:dyDescent="0.25">
      <c r="F3" s="31" t="s">
        <v>333</v>
      </c>
      <c r="G3" s="31" t="s">
        <v>103</v>
      </c>
      <c r="H3" s="31" t="s">
        <v>75</v>
      </c>
      <c r="I3" s="223" t="s">
        <v>192</v>
      </c>
      <c r="J3" s="31" t="s">
        <v>31</v>
      </c>
      <c r="K3" s="31" t="s">
        <v>1660</v>
      </c>
      <c r="L3" s="31" t="s">
        <v>327</v>
      </c>
      <c r="M3" s="31" t="s">
        <v>1069</v>
      </c>
      <c r="N3" s="234" t="s">
        <v>995</v>
      </c>
      <c r="O3" s="229" t="s">
        <v>146</v>
      </c>
      <c r="P3" s="31" t="s">
        <v>1084</v>
      </c>
      <c r="Q3" s="31" t="s">
        <v>423</v>
      </c>
      <c r="R3" s="31" t="s">
        <v>1260</v>
      </c>
      <c r="S3" s="31" t="s">
        <v>199</v>
      </c>
      <c r="T3" s="31" t="s">
        <v>916</v>
      </c>
      <c r="U3" s="31" t="s">
        <v>71</v>
      </c>
      <c r="V3" s="31" t="s">
        <v>994</v>
      </c>
      <c r="W3" s="32" t="s">
        <v>1202</v>
      </c>
      <c r="X3" s="31" t="s">
        <v>1122</v>
      </c>
      <c r="Y3" s="30" t="s">
        <v>944</v>
      </c>
    </row>
    <row r="4" spans="1:25" ht="11.25" customHeight="1" x14ac:dyDescent="0.2">
      <c r="F4" s="33"/>
      <c r="G4" s="34"/>
      <c r="H4" s="35"/>
      <c r="I4" s="36"/>
      <c r="J4" s="34"/>
      <c r="K4" s="33"/>
      <c r="L4" s="33"/>
      <c r="M4" s="33"/>
      <c r="N4" s="235"/>
      <c r="O4" s="230"/>
      <c r="P4" s="33"/>
      <c r="Q4" s="33"/>
      <c r="R4" s="33"/>
      <c r="S4" s="33"/>
      <c r="T4" s="33"/>
      <c r="U4" s="33"/>
      <c r="V4" s="33"/>
      <c r="W4" s="37"/>
    </row>
    <row r="5" spans="1:25" s="188" customFormat="1" ht="20.25" customHeight="1" x14ac:dyDescent="0.25">
      <c r="F5" s="197"/>
      <c r="G5" s="198"/>
      <c r="H5" s="199"/>
      <c r="I5" s="224" t="s">
        <v>2465</v>
      </c>
      <c r="J5" s="198"/>
      <c r="K5" s="200"/>
      <c r="L5" s="201"/>
      <c r="M5" s="200"/>
      <c r="N5" s="236"/>
      <c r="O5" s="201">
        <f>SUBTOTAL(9,O6:O124)</f>
        <v>0</v>
      </c>
      <c r="P5" s="202"/>
      <c r="Q5" s="191">
        <f>SUBTOTAL(9,Q6:Q124)</f>
        <v>2.8807699999999996</v>
      </c>
      <c r="R5" s="201"/>
      <c r="S5" s="191">
        <f>SUBTOTAL(9,S6:S124)</f>
        <v>0</v>
      </c>
      <c r="T5" s="203" t="s">
        <v>14</v>
      </c>
      <c r="U5" s="190">
        <f>SUBTOTAL(9,U6:U124)</f>
        <v>0</v>
      </c>
      <c r="V5" s="190">
        <f>SUBTOTAL(9,V6:V124)</f>
        <v>0</v>
      </c>
      <c r="W5" s="204"/>
      <c r="Y5" s="190">
        <f>SUBTOTAL(9,Y6:Y124)</f>
        <v>33</v>
      </c>
    </row>
    <row r="6" spans="1:25" s="38" customFormat="1" ht="19.5" customHeight="1" outlineLevel="1" x14ac:dyDescent="0.25">
      <c r="F6" s="39"/>
      <c r="G6" s="40"/>
      <c r="H6" s="41"/>
      <c r="I6" s="225" t="s">
        <v>1378</v>
      </c>
      <c r="J6" s="40"/>
      <c r="K6" s="42"/>
      <c r="L6" s="43"/>
      <c r="M6" s="42"/>
      <c r="N6" s="237"/>
      <c r="O6" s="43">
        <f>SUBTOTAL(9,O7:O123)</f>
        <v>0</v>
      </c>
      <c r="P6" s="45"/>
      <c r="Q6" s="46">
        <f>SUBTOTAL(9,Q7:Q123)</f>
        <v>2.8807699999999996</v>
      </c>
      <c r="R6" s="43"/>
      <c r="S6" s="46">
        <f>SUBTOTAL(9,S7:S123)</f>
        <v>0</v>
      </c>
      <c r="T6" s="47" t="s">
        <v>14</v>
      </c>
      <c r="U6" s="44">
        <f>SUBTOTAL(9,U7:U123)</f>
        <v>0</v>
      </c>
      <c r="V6" s="44">
        <f>SUBTOTAL(9,V7:V123)</f>
        <v>0</v>
      </c>
      <c r="W6" s="48"/>
      <c r="Y6" s="44">
        <f>SUBTOTAL(9,Y7:Y123)</f>
        <v>33</v>
      </c>
    </row>
    <row r="7" spans="1:25" s="49" customFormat="1" ht="18.75" customHeight="1" outlineLevel="2" x14ac:dyDescent="0.2">
      <c r="F7" s="50"/>
      <c r="G7" s="51"/>
      <c r="H7" s="52"/>
      <c r="I7" s="226" t="s">
        <v>3732</v>
      </c>
      <c r="J7" s="51"/>
      <c r="K7" s="53"/>
      <c r="L7" s="54"/>
      <c r="M7" s="53"/>
      <c r="N7" s="238"/>
      <c r="O7" s="54">
        <f>SUBTOTAL(9,O8:O122)</f>
        <v>0</v>
      </c>
      <c r="P7" s="56"/>
      <c r="Q7" s="57">
        <f>SUBTOTAL(9,Q8:Q122)</f>
        <v>2.8807699999999996</v>
      </c>
      <c r="R7" s="54"/>
      <c r="S7" s="57">
        <f>SUBTOTAL(9,S8:S122)</f>
        <v>0</v>
      </c>
      <c r="T7" s="58" t="s">
        <v>14</v>
      </c>
      <c r="U7" s="55">
        <f>SUBTOTAL(9,U8:U122)</f>
        <v>0</v>
      </c>
      <c r="V7" s="55">
        <f>SUBTOTAL(9,V8:V122)</f>
        <v>0</v>
      </c>
      <c r="W7" s="59"/>
      <c r="Y7" s="55">
        <f>SUBTOTAL(9,Y8:Y122)</f>
        <v>33</v>
      </c>
    </row>
    <row r="8" spans="1:25" s="60" customFormat="1" ht="16.5" customHeight="1" outlineLevel="3" x14ac:dyDescent="0.2">
      <c r="F8" s="61"/>
      <c r="G8" s="62"/>
      <c r="H8" s="63"/>
      <c r="I8" s="227" t="s">
        <v>3722</v>
      </c>
      <c r="J8" s="62"/>
      <c r="K8" s="64"/>
      <c r="L8" s="65"/>
      <c r="M8" s="64"/>
      <c r="N8" s="239"/>
      <c r="O8" s="65">
        <f>SUBTOTAL(9,O9:O12)</f>
        <v>0</v>
      </c>
      <c r="P8" s="67"/>
      <c r="Q8" s="68">
        <f>SUBTOTAL(9,Q9:Q12)</f>
        <v>0</v>
      </c>
      <c r="R8" s="65"/>
      <c r="S8" s="68">
        <f>SUBTOTAL(9,S9:S12)</f>
        <v>0</v>
      </c>
      <c r="T8" s="69" t="s">
        <v>14</v>
      </c>
      <c r="U8" s="66">
        <f>SUBTOTAL(9,U9:U12)</f>
        <v>0</v>
      </c>
      <c r="V8" s="66">
        <f>SUBTOTAL(9,V9:V12)</f>
        <v>0</v>
      </c>
      <c r="W8" s="70"/>
      <c r="Y8" s="66">
        <f>SUBTOTAL(9,Y9:Y12)</f>
        <v>1</v>
      </c>
    </row>
    <row r="9" spans="1:25" s="205" customFormat="1" ht="24" outlineLevel="4" x14ac:dyDescent="0.2">
      <c r="A9" s="205" t="s">
        <v>3662</v>
      </c>
      <c r="B9" s="205" t="s">
        <v>3663</v>
      </c>
      <c r="C9" s="205" t="s">
        <v>3664</v>
      </c>
      <c r="D9" s="205" t="s">
        <v>3665</v>
      </c>
      <c r="E9" s="205" t="s">
        <v>3666</v>
      </c>
      <c r="F9" s="72">
        <v>1</v>
      </c>
      <c r="G9" s="73" t="s">
        <v>34</v>
      </c>
      <c r="H9" s="74" t="s">
        <v>497</v>
      </c>
      <c r="I9" s="75" t="s">
        <v>3212</v>
      </c>
      <c r="J9" s="73" t="s">
        <v>39</v>
      </c>
      <c r="K9" s="76">
        <v>63</v>
      </c>
      <c r="L9" s="77">
        <v>0</v>
      </c>
      <c r="M9" s="206">
        <v>63</v>
      </c>
      <c r="N9" s="232"/>
      <c r="O9" s="77">
        <f>M9*N9</f>
        <v>0</v>
      </c>
      <c r="P9" s="79"/>
      <c r="Q9" s="80">
        <f>M9*P9</f>
        <v>0</v>
      </c>
      <c r="R9" s="79"/>
      <c r="S9" s="80">
        <f>M9*R9</f>
        <v>0</v>
      </c>
      <c r="T9" s="78">
        <v>15</v>
      </c>
      <c r="U9" s="78">
        <f>O9*(T9/100)</f>
        <v>0</v>
      </c>
      <c r="V9" s="78">
        <f>O9+U9</f>
        <v>0</v>
      </c>
      <c r="W9" s="75"/>
      <c r="X9" s="96" t="s">
        <v>1162</v>
      </c>
      <c r="Y9" s="96">
        <v>1</v>
      </c>
    </row>
    <row r="10" spans="1:25" s="71" customFormat="1" ht="67.5" outlineLevel="4" x14ac:dyDescent="0.2">
      <c r="F10" s="207"/>
      <c r="G10" s="208"/>
      <c r="H10" s="19" t="s">
        <v>1053</v>
      </c>
      <c r="I10" s="228" t="s">
        <v>3639</v>
      </c>
      <c r="J10" s="221"/>
      <c r="K10" s="221"/>
      <c r="L10" s="221"/>
      <c r="M10" s="221"/>
      <c r="N10" s="240"/>
      <c r="O10" s="221"/>
      <c r="P10" s="209"/>
      <c r="Q10" s="210"/>
      <c r="R10" s="209"/>
      <c r="S10" s="210"/>
      <c r="T10" s="211"/>
      <c r="U10" s="211"/>
      <c r="V10" s="211"/>
      <c r="W10" s="212"/>
      <c r="X10" s="212"/>
      <c r="Y10" s="212"/>
    </row>
    <row r="11" spans="1:25" s="71" customFormat="1" ht="6" customHeight="1" outlineLevel="4" x14ac:dyDescent="0.2">
      <c r="F11" s="207"/>
      <c r="G11" s="208"/>
      <c r="H11" s="20"/>
      <c r="I11" s="212"/>
      <c r="J11" s="208"/>
      <c r="K11" s="213"/>
      <c r="L11" s="214"/>
      <c r="M11" s="213"/>
      <c r="N11" s="241"/>
      <c r="O11" s="214"/>
      <c r="P11" s="209"/>
      <c r="Q11" s="210"/>
      <c r="R11" s="209"/>
      <c r="S11" s="210"/>
      <c r="T11" s="211"/>
      <c r="U11" s="211"/>
      <c r="V11" s="211"/>
      <c r="W11" s="212"/>
      <c r="X11" s="212"/>
      <c r="Y11" s="212"/>
    </row>
    <row r="12" spans="1:25" s="6" customFormat="1" ht="12.75" customHeight="1" outlineLevel="4" x14ac:dyDescent="0.2">
      <c r="F12" s="7"/>
      <c r="G12" s="8"/>
      <c r="H12" s="8"/>
      <c r="I12" s="217"/>
      <c r="J12" s="218"/>
      <c r="K12" s="219"/>
      <c r="L12" s="220"/>
      <c r="M12" s="219"/>
      <c r="N12" s="242"/>
      <c r="O12" s="11"/>
      <c r="P12" s="12"/>
      <c r="Q12" s="11"/>
      <c r="R12" s="11"/>
      <c r="S12" s="11"/>
      <c r="T12" s="5" t="s">
        <v>14</v>
      </c>
      <c r="U12" s="11"/>
      <c r="V12" s="11"/>
      <c r="W12" s="11"/>
    </row>
    <row r="13" spans="1:25" s="60" customFormat="1" ht="16.5" customHeight="1" outlineLevel="3" x14ac:dyDescent="0.2">
      <c r="F13" s="61"/>
      <c r="G13" s="62"/>
      <c r="H13" s="63"/>
      <c r="I13" s="227" t="s">
        <v>3733</v>
      </c>
      <c r="J13" s="62"/>
      <c r="K13" s="64"/>
      <c r="L13" s="65"/>
      <c r="M13" s="64"/>
      <c r="N13" s="239"/>
      <c r="O13" s="65">
        <f>SUBTOTAL(9,O14:O121)</f>
        <v>0</v>
      </c>
      <c r="P13" s="67"/>
      <c r="Q13" s="68">
        <f>SUBTOTAL(9,Q14:Q121)</f>
        <v>2.8807699999999996</v>
      </c>
      <c r="R13" s="65"/>
      <c r="S13" s="68">
        <f>SUBTOTAL(9,S14:S121)</f>
        <v>0</v>
      </c>
      <c r="T13" s="69" t="s">
        <v>14</v>
      </c>
      <c r="U13" s="66">
        <f>SUBTOTAL(9,U14:U121)</f>
        <v>0</v>
      </c>
      <c r="V13" s="66">
        <f>SUBTOTAL(9,V14:V121)</f>
        <v>0</v>
      </c>
      <c r="W13" s="70"/>
      <c r="Y13" s="66">
        <f>SUBTOTAL(9,Y14:Y121)</f>
        <v>32</v>
      </c>
    </row>
    <row r="14" spans="1:25" s="205" customFormat="1" ht="24" outlineLevel="4" x14ac:dyDescent="0.2">
      <c r="F14" s="72">
        <v>2</v>
      </c>
      <c r="G14" s="73" t="s">
        <v>32</v>
      </c>
      <c r="H14" s="74" t="s">
        <v>717</v>
      </c>
      <c r="I14" s="75" t="s">
        <v>3010</v>
      </c>
      <c r="J14" s="73" t="s">
        <v>15</v>
      </c>
      <c r="K14" s="76">
        <v>420</v>
      </c>
      <c r="L14" s="77">
        <v>0</v>
      </c>
      <c r="M14" s="206">
        <v>420</v>
      </c>
      <c r="N14" s="232"/>
      <c r="O14" s="77">
        <f>M14*N14</f>
        <v>0</v>
      </c>
      <c r="P14" s="79">
        <v>0</v>
      </c>
      <c r="Q14" s="80">
        <f>M14*P14</f>
        <v>0</v>
      </c>
      <c r="R14" s="79">
        <v>0</v>
      </c>
      <c r="S14" s="80">
        <f>M14*R14</f>
        <v>0</v>
      </c>
      <c r="T14" s="78">
        <v>15</v>
      </c>
      <c r="U14" s="78">
        <f>O14*(T14/100)</f>
        <v>0</v>
      </c>
      <c r="V14" s="78">
        <f>O14+U14</f>
        <v>0</v>
      </c>
      <c r="W14" s="75"/>
      <c r="X14" s="96" t="s">
        <v>1162</v>
      </c>
      <c r="Y14" s="96">
        <v>1</v>
      </c>
    </row>
    <row r="15" spans="1:25" s="71" customFormat="1" ht="56.25" outlineLevel="4" x14ac:dyDescent="0.2">
      <c r="F15" s="207"/>
      <c r="G15" s="208"/>
      <c r="H15" s="19" t="s">
        <v>1053</v>
      </c>
      <c r="I15" s="228" t="s">
        <v>3532</v>
      </c>
      <c r="J15" s="221"/>
      <c r="K15" s="221"/>
      <c r="L15" s="221"/>
      <c r="M15" s="221"/>
      <c r="N15" s="240"/>
      <c r="O15" s="221"/>
      <c r="P15" s="209"/>
      <c r="Q15" s="210"/>
      <c r="R15" s="209"/>
      <c r="S15" s="210"/>
      <c r="T15" s="211"/>
      <c r="U15" s="211"/>
      <c r="V15" s="211"/>
      <c r="W15" s="212"/>
      <c r="X15" s="212"/>
      <c r="Y15" s="212"/>
    </row>
    <row r="16" spans="1:25" s="71" customFormat="1" ht="6" customHeight="1" outlineLevel="4" x14ac:dyDescent="0.2">
      <c r="F16" s="207"/>
      <c r="G16" s="208"/>
      <c r="H16" s="20"/>
      <c r="I16" s="212"/>
      <c r="J16" s="208"/>
      <c r="K16" s="213"/>
      <c r="L16" s="214"/>
      <c r="M16" s="213"/>
      <c r="N16" s="241"/>
      <c r="O16" s="214"/>
      <c r="P16" s="209"/>
      <c r="Q16" s="210"/>
      <c r="R16" s="209"/>
      <c r="S16" s="210"/>
      <c r="T16" s="211"/>
      <c r="U16" s="211"/>
      <c r="V16" s="211"/>
      <c r="W16" s="212"/>
      <c r="X16" s="212"/>
      <c r="Y16" s="212"/>
    </row>
    <row r="17" spans="6:25" s="205" customFormat="1" ht="12" outlineLevel="4" x14ac:dyDescent="0.2">
      <c r="F17" s="72">
        <v>3</v>
      </c>
      <c r="G17" s="73" t="s">
        <v>13</v>
      </c>
      <c r="H17" s="74" t="s">
        <v>381</v>
      </c>
      <c r="I17" s="75" t="s">
        <v>1427</v>
      </c>
      <c r="J17" s="73" t="s">
        <v>36</v>
      </c>
      <c r="K17" s="76">
        <v>420</v>
      </c>
      <c r="L17" s="77">
        <v>0</v>
      </c>
      <c r="M17" s="206">
        <v>420</v>
      </c>
      <c r="N17" s="232"/>
      <c r="O17" s="77">
        <f>M17*N17</f>
        <v>0</v>
      </c>
      <c r="P17" s="79">
        <v>1E-3</v>
      </c>
      <c r="Q17" s="80">
        <f>M17*P17</f>
        <v>0.42</v>
      </c>
      <c r="R17" s="79">
        <v>0</v>
      </c>
      <c r="S17" s="80">
        <f>M17*R17</f>
        <v>0</v>
      </c>
      <c r="T17" s="78">
        <v>15</v>
      </c>
      <c r="U17" s="78">
        <f>O17*(T17/100)</f>
        <v>0</v>
      </c>
      <c r="V17" s="78">
        <f>O17+U17</f>
        <v>0</v>
      </c>
      <c r="W17" s="75"/>
      <c r="X17" s="96" t="s">
        <v>1162</v>
      </c>
      <c r="Y17" s="96">
        <v>1</v>
      </c>
    </row>
    <row r="18" spans="6:25" s="71" customFormat="1" ht="12" outlineLevel="4" x14ac:dyDescent="0.2">
      <c r="F18" s="207"/>
      <c r="G18" s="208"/>
      <c r="H18" s="19" t="s">
        <v>1053</v>
      </c>
      <c r="I18" s="228"/>
      <c r="J18" s="221"/>
      <c r="K18" s="221"/>
      <c r="L18" s="221"/>
      <c r="M18" s="221"/>
      <c r="N18" s="240"/>
      <c r="O18" s="221"/>
      <c r="P18" s="209"/>
      <c r="Q18" s="210"/>
      <c r="R18" s="209"/>
      <c r="S18" s="210"/>
      <c r="T18" s="211"/>
      <c r="U18" s="211"/>
      <c r="V18" s="211"/>
      <c r="W18" s="212"/>
      <c r="X18" s="212"/>
      <c r="Y18" s="212"/>
    </row>
    <row r="19" spans="6:25" s="71" customFormat="1" ht="6" customHeight="1" outlineLevel="4" x14ac:dyDescent="0.2">
      <c r="F19" s="207"/>
      <c r="G19" s="208"/>
      <c r="H19" s="20"/>
      <c r="I19" s="212"/>
      <c r="J19" s="208"/>
      <c r="K19" s="213"/>
      <c r="L19" s="214"/>
      <c r="M19" s="213"/>
      <c r="N19" s="241"/>
      <c r="O19" s="214"/>
      <c r="P19" s="209"/>
      <c r="Q19" s="210"/>
      <c r="R19" s="209"/>
      <c r="S19" s="210"/>
      <c r="T19" s="211"/>
      <c r="U19" s="211"/>
      <c r="V19" s="211"/>
      <c r="W19" s="212"/>
      <c r="X19" s="212"/>
      <c r="Y19" s="212"/>
    </row>
    <row r="20" spans="6:25" s="205" customFormat="1" ht="12" outlineLevel="4" x14ac:dyDescent="0.2">
      <c r="F20" s="72">
        <v>4</v>
      </c>
      <c r="G20" s="73" t="s">
        <v>32</v>
      </c>
      <c r="H20" s="74" t="s">
        <v>718</v>
      </c>
      <c r="I20" s="75" t="s">
        <v>2865</v>
      </c>
      <c r="J20" s="73" t="s">
        <v>15</v>
      </c>
      <c r="K20" s="76">
        <v>875</v>
      </c>
      <c r="L20" s="77">
        <v>0</v>
      </c>
      <c r="M20" s="206">
        <v>875</v>
      </c>
      <c r="N20" s="232"/>
      <c r="O20" s="77">
        <f>M20*N20</f>
        <v>0</v>
      </c>
      <c r="P20" s="79">
        <v>0</v>
      </c>
      <c r="Q20" s="80">
        <f>M20*P20</f>
        <v>0</v>
      </c>
      <c r="R20" s="79">
        <v>0</v>
      </c>
      <c r="S20" s="80">
        <f>M20*R20</f>
        <v>0</v>
      </c>
      <c r="T20" s="78">
        <v>15</v>
      </c>
      <c r="U20" s="78">
        <f>O20*(T20/100)</f>
        <v>0</v>
      </c>
      <c r="V20" s="78">
        <f>O20+U20</f>
        <v>0</v>
      </c>
      <c r="W20" s="75"/>
      <c r="X20" s="96" t="s">
        <v>1162</v>
      </c>
      <c r="Y20" s="96">
        <v>1</v>
      </c>
    </row>
    <row r="21" spans="6:25" s="71" customFormat="1" ht="45" outlineLevel="4" x14ac:dyDescent="0.2">
      <c r="F21" s="207"/>
      <c r="G21" s="208"/>
      <c r="H21" s="19" t="s">
        <v>1053</v>
      </c>
      <c r="I21" s="228" t="s">
        <v>3172</v>
      </c>
      <c r="J21" s="221"/>
      <c r="K21" s="221"/>
      <c r="L21" s="221"/>
      <c r="M21" s="221"/>
      <c r="N21" s="240"/>
      <c r="O21" s="221"/>
      <c r="P21" s="209"/>
      <c r="Q21" s="210"/>
      <c r="R21" s="209"/>
      <c r="S21" s="210"/>
      <c r="T21" s="211"/>
      <c r="U21" s="211"/>
      <c r="V21" s="211"/>
      <c r="W21" s="212"/>
      <c r="X21" s="212"/>
      <c r="Y21" s="212"/>
    </row>
    <row r="22" spans="6:25" s="71" customFormat="1" ht="6" customHeight="1" outlineLevel="4" x14ac:dyDescent="0.2">
      <c r="F22" s="207"/>
      <c r="G22" s="208"/>
      <c r="H22" s="20"/>
      <c r="I22" s="212"/>
      <c r="J22" s="208"/>
      <c r="K22" s="213"/>
      <c r="L22" s="214"/>
      <c r="M22" s="213"/>
      <c r="N22" s="241"/>
      <c r="O22" s="214"/>
      <c r="P22" s="209"/>
      <c r="Q22" s="210"/>
      <c r="R22" s="209"/>
      <c r="S22" s="210"/>
      <c r="T22" s="211"/>
      <c r="U22" s="211"/>
      <c r="V22" s="211"/>
      <c r="W22" s="212"/>
      <c r="X22" s="212"/>
      <c r="Y22" s="212"/>
    </row>
    <row r="23" spans="6:25" s="205" customFormat="1" ht="12" outlineLevel="4" x14ac:dyDescent="0.2">
      <c r="F23" s="72">
        <v>5</v>
      </c>
      <c r="G23" s="73" t="s">
        <v>13</v>
      </c>
      <c r="H23" s="74" t="s">
        <v>368</v>
      </c>
      <c r="I23" s="75" t="s">
        <v>1657</v>
      </c>
      <c r="J23" s="73" t="s">
        <v>36</v>
      </c>
      <c r="K23" s="76">
        <v>286</v>
      </c>
      <c r="L23" s="77">
        <v>0</v>
      </c>
      <c r="M23" s="206">
        <v>286</v>
      </c>
      <c r="N23" s="232"/>
      <c r="O23" s="77">
        <f>M23*N23</f>
        <v>0</v>
      </c>
      <c r="P23" s="79">
        <v>1E-3</v>
      </c>
      <c r="Q23" s="80">
        <f>M23*P23</f>
        <v>0.28600000000000003</v>
      </c>
      <c r="R23" s="79">
        <v>0</v>
      </c>
      <c r="S23" s="80">
        <f>M23*R23</f>
        <v>0</v>
      </c>
      <c r="T23" s="78">
        <v>15</v>
      </c>
      <c r="U23" s="78">
        <f>O23*(T23/100)</f>
        <v>0</v>
      </c>
      <c r="V23" s="78">
        <f>O23+U23</f>
        <v>0</v>
      </c>
      <c r="W23" s="75"/>
      <c r="X23" s="96" t="s">
        <v>1162</v>
      </c>
      <c r="Y23" s="96">
        <v>1</v>
      </c>
    </row>
    <row r="24" spans="6:25" s="71" customFormat="1" ht="12" outlineLevel="4" x14ac:dyDescent="0.2">
      <c r="F24" s="207"/>
      <c r="G24" s="208"/>
      <c r="H24" s="19" t="s">
        <v>1053</v>
      </c>
      <c r="I24" s="228"/>
      <c r="J24" s="221"/>
      <c r="K24" s="221"/>
      <c r="L24" s="221"/>
      <c r="M24" s="221"/>
      <c r="N24" s="240"/>
      <c r="O24" s="221"/>
      <c r="P24" s="209"/>
      <c r="Q24" s="210"/>
      <c r="R24" s="209"/>
      <c r="S24" s="210"/>
      <c r="T24" s="211"/>
      <c r="U24" s="211"/>
      <c r="V24" s="211"/>
      <c r="W24" s="212"/>
      <c r="X24" s="212"/>
      <c r="Y24" s="212"/>
    </row>
    <row r="25" spans="6:25" s="71" customFormat="1" ht="6" customHeight="1" outlineLevel="4" x14ac:dyDescent="0.2">
      <c r="F25" s="207"/>
      <c r="G25" s="208"/>
      <c r="H25" s="20"/>
      <c r="I25" s="212"/>
      <c r="J25" s="208"/>
      <c r="K25" s="213"/>
      <c r="L25" s="214"/>
      <c r="M25" s="213"/>
      <c r="N25" s="241"/>
      <c r="O25" s="214"/>
      <c r="P25" s="209"/>
      <c r="Q25" s="210"/>
      <c r="R25" s="209"/>
      <c r="S25" s="210"/>
      <c r="T25" s="211"/>
      <c r="U25" s="211"/>
      <c r="V25" s="211"/>
      <c r="W25" s="212"/>
      <c r="X25" s="212"/>
      <c r="Y25" s="212"/>
    </row>
    <row r="26" spans="6:25" s="81" customFormat="1" ht="11.25" outlineLevel="5" x14ac:dyDescent="0.2">
      <c r="F26" s="82"/>
      <c r="G26" s="83"/>
      <c r="H26" s="21" t="str">
        <f>IF(AND(H25&lt;&gt;"Výkaz výměr:",I25=""),"Výkaz výměr:","")</f>
        <v>Výkaz výměr:</v>
      </c>
      <c r="I26" s="84" t="s">
        <v>59</v>
      </c>
      <c r="J26" s="215"/>
      <c r="L26" s="85"/>
      <c r="M26" s="216">
        <v>286</v>
      </c>
      <c r="N26" s="244"/>
      <c r="O26" s="85"/>
      <c r="P26" s="86"/>
      <c r="Q26" s="85"/>
      <c r="R26" s="85"/>
      <c r="S26" s="85"/>
      <c r="T26" s="87" t="s">
        <v>14</v>
      </c>
      <c r="U26" s="85"/>
      <c r="V26" s="85"/>
      <c r="W26" s="88"/>
    </row>
    <row r="27" spans="6:25" s="205" customFormat="1" ht="12" outlineLevel="4" x14ac:dyDescent="0.2">
      <c r="F27" s="72">
        <v>6</v>
      </c>
      <c r="G27" s="73" t="s">
        <v>13</v>
      </c>
      <c r="H27" s="74" t="s">
        <v>370</v>
      </c>
      <c r="I27" s="75" t="s">
        <v>2024</v>
      </c>
      <c r="J27" s="73" t="s">
        <v>36</v>
      </c>
      <c r="K27" s="76">
        <v>110</v>
      </c>
      <c r="L27" s="77">
        <v>0</v>
      </c>
      <c r="M27" s="206">
        <v>110</v>
      </c>
      <c r="N27" s="232"/>
      <c r="O27" s="77">
        <f>M27*N27</f>
        <v>0</v>
      </c>
      <c r="P27" s="79">
        <v>1E-3</v>
      </c>
      <c r="Q27" s="80">
        <f>M27*P27</f>
        <v>0.11</v>
      </c>
      <c r="R27" s="79">
        <v>0</v>
      </c>
      <c r="S27" s="80">
        <f>M27*R27</f>
        <v>0</v>
      </c>
      <c r="T27" s="78">
        <v>15</v>
      </c>
      <c r="U27" s="78">
        <f>O27*(T27/100)</f>
        <v>0</v>
      </c>
      <c r="V27" s="78">
        <f>O27+U27</f>
        <v>0</v>
      </c>
      <c r="W27" s="75"/>
      <c r="X27" s="96" t="s">
        <v>1261</v>
      </c>
      <c r="Y27" s="96">
        <v>1</v>
      </c>
    </row>
    <row r="28" spans="6:25" s="71" customFormat="1" ht="12" outlineLevel="4" x14ac:dyDescent="0.2">
      <c r="F28" s="207"/>
      <c r="G28" s="208"/>
      <c r="H28" s="19" t="s">
        <v>1053</v>
      </c>
      <c r="I28" s="228" t="s">
        <v>2024</v>
      </c>
      <c r="J28" s="221"/>
      <c r="K28" s="221"/>
      <c r="L28" s="221"/>
      <c r="M28" s="221"/>
      <c r="N28" s="240"/>
      <c r="O28" s="221"/>
      <c r="P28" s="209"/>
      <c r="Q28" s="210"/>
      <c r="R28" s="209"/>
      <c r="S28" s="210"/>
      <c r="T28" s="211"/>
      <c r="U28" s="211"/>
      <c r="V28" s="211"/>
      <c r="W28" s="212"/>
      <c r="X28" s="212"/>
      <c r="Y28" s="212"/>
    </row>
    <row r="29" spans="6:25" s="71" customFormat="1" ht="6" customHeight="1" outlineLevel="4" x14ac:dyDescent="0.2">
      <c r="F29" s="207"/>
      <c r="G29" s="208"/>
      <c r="H29" s="20"/>
      <c r="I29" s="212"/>
      <c r="J29" s="208"/>
      <c r="K29" s="213"/>
      <c r="L29" s="214"/>
      <c r="M29" s="213"/>
      <c r="N29" s="241"/>
      <c r="O29" s="214"/>
      <c r="P29" s="209"/>
      <c r="Q29" s="210"/>
      <c r="R29" s="209"/>
      <c r="S29" s="210"/>
      <c r="T29" s="211"/>
      <c r="U29" s="211"/>
      <c r="V29" s="211"/>
      <c r="W29" s="212"/>
      <c r="X29" s="212"/>
      <c r="Y29" s="212"/>
    </row>
    <row r="30" spans="6:25" s="81" customFormat="1" ht="11.25" outlineLevel="5" x14ac:dyDescent="0.2">
      <c r="F30" s="82"/>
      <c r="G30" s="83"/>
      <c r="H30" s="21" t="str">
        <f>IF(AND(H29&lt;&gt;"Výkaz výměr:",I29=""),"Výkaz výměr:","")</f>
        <v>Výkaz výměr:</v>
      </c>
      <c r="I30" s="84" t="s">
        <v>54</v>
      </c>
      <c r="J30" s="215"/>
      <c r="L30" s="85"/>
      <c r="M30" s="216">
        <v>110</v>
      </c>
      <c r="N30" s="244"/>
      <c r="O30" s="85"/>
      <c r="P30" s="86"/>
      <c r="Q30" s="85"/>
      <c r="R30" s="85"/>
      <c r="S30" s="85"/>
      <c r="T30" s="87" t="s">
        <v>14</v>
      </c>
      <c r="U30" s="85"/>
      <c r="V30" s="85"/>
      <c r="W30" s="88"/>
    </row>
    <row r="31" spans="6:25" s="205" customFormat="1" ht="24" outlineLevel="4" x14ac:dyDescent="0.2">
      <c r="F31" s="72">
        <v>7</v>
      </c>
      <c r="G31" s="73" t="s">
        <v>32</v>
      </c>
      <c r="H31" s="74" t="s">
        <v>719</v>
      </c>
      <c r="I31" s="75" t="s">
        <v>2886</v>
      </c>
      <c r="J31" s="73" t="s">
        <v>15</v>
      </c>
      <c r="K31" s="76">
        <v>1410</v>
      </c>
      <c r="L31" s="77">
        <v>0</v>
      </c>
      <c r="M31" s="206">
        <v>1410</v>
      </c>
      <c r="N31" s="232"/>
      <c r="O31" s="77">
        <f>M31*N31</f>
        <v>0</v>
      </c>
      <c r="P31" s="79">
        <v>0</v>
      </c>
      <c r="Q31" s="80">
        <f>M31*P31</f>
        <v>0</v>
      </c>
      <c r="R31" s="79">
        <v>0</v>
      </c>
      <c r="S31" s="80">
        <f>M31*R31</f>
        <v>0</v>
      </c>
      <c r="T31" s="78">
        <v>15</v>
      </c>
      <c r="U31" s="78">
        <f>O31*(T31/100)</f>
        <v>0</v>
      </c>
      <c r="V31" s="78">
        <f>O31+U31</f>
        <v>0</v>
      </c>
      <c r="W31" s="75"/>
      <c r="X31" s="96" t="s">
        <v>1162</v>
      </c>
      <c r="Y31" s="96">
        <v>1</v>
      </c>
    </row>
    <row r="32" spans="6:25" s="71" customFormat="1" ht="45" outlineLevel="4" x14ac:dyDescent="0.2">
      <c r="F32" s="207"/>
      <c r="G32" s="208"/>
      <c r="H32" s="19" t="s">
        <v>1053</v>
      </c>
      <c r="I32" s="228" t="s">
        <v>3193</v>
      </c>
      <c r="J32" s="221"/>
      <c r="K32" s="221"/>
      <c r="L32" s="221"/>
      <c r="M32" s="221"/>
      <c r="N32" s="240"/>
      <c r="O32" s="221"/>
      <c r="P32" s="209"/>
      <c r="Q32" s="210"/>
      <c r="R32" s="209"/>
      <c r="S32" s="210"/>
      <c r="T32" s="211"/>
      <c r="U32" s="211"/>
      <c r="V32" s="211"/>
      <c r="W32" s="212"/>
      <c r="X32" s="212"/>
      <c r="Y32" s="212"/>
    </row>
    <row r="33" spans="6:25" s="71" customFormat="1" ht="6" customHeight="1" outlineLevel="4" x14ac:dyDescent="0.2">
      <c r="F33" s="207"/>
      <c r="G33" s="208"/>
      <c r="H33" s="20"/>
      <c r="I33" s="212"/>
      <c r="J33" s="208"/>
      <c r="K33" s="213"/>
      <c r="L33" s="214"/>
      <c r="M33" s="213"/>
      <c r="N33" s="241"/>
      <c r="O33" s="214"/>
      <c r="P33" s="209"/>
      <c r="Q33" s="210"/>
      <c r="R33" s="209"/>
      <c r="S33" s="210"/>
      <c r="T33" s="211"/>
      <c r="U33" s="211"/>
      <c r="V33" s="211"/>
      <c r="W33" s="212"/>
      <c r="X33" s="212"/>
      <c r="Y33" s="212"/>
    </row>
    <row r="34" spans="6:25" s="205" customFormat="1" ht="12" outlineLevel="4" x14ac:dyDescent="0.2">
      <c r="F34" s="72">
        <v>8</v>
      </c>
      <c r="G34" s="73" t="s">
        <v>13</v>
      </c>
      <c r="H34" s="74" t="s">
        <v>371</v>
      </c>
      <c r="I34" s="75" t="s">
        <v>2802</v>
      </c>
      <c r="J34" s="73" t="s">
        <v>116</v>
      </c>
      <c r="K34" s="76">
        <v>550</v>
      </c>
      <c r="L34" s="77">
        <v>0</v>
      </c>
      <c r="M34" s="206">
        <v>550</v>
      </c>
      <c r="N34" s="232"/>
      <c r="O34" s="77">
        <f>M34*N34</f>
        <v>0</v>
      </c>
      <c r="P34" s="79">
        <v>2.9999999999999997E-4</v>
      </c>
      <c r="Q34" s="80">
        <f>M34*P34</f>
        <v>0.16499999999999998</v>
      </c>
      <c r="R34" s="79">
        <v>0</v>
      </c>
      <c r="S34" s="80">
        <f>M34*R34</f>
        <v>0</v>
      </c>
      <c r="T34" s="78">
        <v>15</v>
      </c>
      <c r="U34" s="78">
        <f>O34*(T34/100)</f>
        <v>0</v>
      </c>
      <c r="V34" s="78">
        <f>O34+U34</f>
        <v>0</v>
      </c>
      <c r="W34" s="75"/>
      <c r="X34" s="96" t="s">
        <v>1162</v>
      </c>
      <c r="Y34" s="96">
        <v>1</v>
      </c>
    </row>
    <row r="35" spans="6:25" s="71" customFormat="1" ht="12" outlineLevel="4" x14ac:dyDescent="0.2">
      <c r="F35" s="207"/>
      <c r="G35" s="208"/>
      <c r="H35" s="19" t="s">
        <v>1053</v>
      </c>
      <c r="I35" s="228"/>
      <c r="J35" s="221"/>
      <c r="K35" s="221"/>
      <c r="L35" s="221"/>
      <c r="M35" s="221"/>
      <c r="N35" s="240"/>
      <c r="O35" s="221"/>
      <c r="P35" s="209"/>
      <c r="Q35" s="210"/>
      <c r="R35" s="209"/>
      <c r="S35" s="210"/>
      <c r="T35" s="211"/>
      <c r="U35" s="211"/>
      <c r="V35" s="211"/>
      <c r="W35" s="212"/>
      <c r="X35" s="212"/>
      <c r="Y35" s="212"/>
    </row>
    <row r="36" spans="6:25" s="71" customFormat="1" ht="6" customHeight="1" outlineLevel="4" x14ac:dyDescent="0.2">
      <c r="F36" s="207"/>
      <c r="G36" s="208"/>
      <c r="H36" s="20"/>
      <c r="I36" s="212"/>
      <c r="J36" s="208"/>
      <c r="K36" s="213"/>
      <c r="L36" s="214"/>
      <c r="M36" s="213"/>
      <c r="N36" s="241"/>
      <c r="O36" s="214"/>
      <c r="P36" s="209"/>
      <c r="Q36" s="210"/>
      <c r="R36" s="209"/>
      <c r="S36" s="210"/>
      <c r="T36" s="211"/>
      <c r="U36" s="211"/>
      <c r="V36" s="211"/>
      <c r="W36" s="212"/>
      <c r="X36" s="212"/>
      <c r="Y36" s="212"/>
    </row>
    <row r="37" spans="6:25" s="205" customFormat="1" ht="12" outlineLevel="4" x14ac:dyDescent="0.2">
      <c r="F37" s="72">
        <v>9</v>
      </c>
      <c r="G37" s="73" t="s">
        <v>13</v>
      </c>
      <c r="H37" s="74" t="s">
        <v>369</v>
      </c>
      <c r="I37" s="75" t="s">
        <v>1235</v>
      </c>
      <c r="J37" s="73" t="s">
        <v>36</v>
      </c>
      <c r="K37" s="76">
        <v>1410</v>
      </c>
      <c r="L37" s="77">
        <v>0</v>
      </c>
      <c r="M37" s="206">
        <v>1410</v>
      </c>
      <c r="N37" s="232"/>
      <c r="O37" s="77">
        <f>M37*N37</f>
        <v>0</v>
      </c>
      <c r="P37" s="79">
        <v>1E-3</v>
      </c>
      <c r="Q37" s="80">
        <f>M37*P37</f>
        <v>1.41</v>
      </c>
      <c r="R37" s="79">
        <v>0</v>
      </c>
      <c r="S37" s="80">
        <f>M37*R37</f>
        <v>0</v>
      </c>
      <c r="T37" s="78">
        <v>15</v>
      </c>
      <c r="U37" s="78">
        <f>O37*(T37/100)</f>
        <v>0</v>
      </c>
      <c r="V37" s="78">
        <f>O37+U37</f>
        <v>0</v>
      </c>
      <c r="W37" s="75"/>
      <c r="X37" s="96" t="s">
        <v>1162</v>
      </c>
      <c r="Y37" s="96">
        <v>1</v>
      </c>
    </row>
    <row r="38" spans="6:25" s="71" customFormat="1" ht="12" outlineLevel="4" x14ac:dyDescent="0.2">
      <c r="F38" s="207"/>
      <c r="G38" s="208"/>
      <c r="H38" s="19" t="s">
        <v>1053</v>
      </c>
      <c r="I38" s="228"/>
      <c r="J38" s="221"/>
      <c r="K38" s="221"/>
      <c r="L38" s="221"/>
      <c r="M38" s="221"/>
      <c r="N38" s="240"/>
      <c r="O38" s="221"/>
      <c r="P38" s="209"/>
      <c r="Q38" s="210"/>
      <c r="R38" s="209"/>
      <c r="S38" s="210"/>
      <c r="T38" s="211"/>
      <c r="U38" s="211"/>
      <c r="V38" s="211"/>
      <c r="W38" s="212"/>
      <c r="X38" s="212"/>
      <c r="Y38" s="212"/>
    </row>
    <row r="39" spans="6:25" s="71" customFormat="1" ht="6" customHeight="1" outlineLevel="4" x14ac:dyDescent="0.2">
      <c r="F39" s="207"/>
      <c r="G39" s="208"/>
      <c r="H39" s="20"/>
      <c r="I39" s="212"/>
      <c r="J39" s="208"/>
      <c r="K39" s="213"/>
      <c r="L39" s="214"/>
      <c r="M39" s="213"/>
      <c r="N39" s="241"/>
      <c r="O39" s="214"/>
      <c r="P39" s="209"/>
      <c r="Q39" s="210"/>
      <c r="R39" s="209"/>
      <c r="S39" s="210"/>
      <c r="T39" s="211"/>
      <c r="U39" s="211"/>
      <c r="V39" s="211"/>
      <c r="W39" s="212"/>
      <c r="X39" s="212"/>
      <c r="Y39" s="212"/>
    </row>
    <row r="40" spans="6:25" s="205" customFormat="1" ht="12" outlineLevel="4" x14ac:dyDescent="0.2">
      <c r="F40" s="72">
        <v>10</v>
      </c>
      <c r="G40" s="73" t="s">
        <v>13</v>
      </c>
      <c r="H40" s="74" t="s">
        <v>372</v>
      </c>
      <c r="I40" s="75" t="s">
        <v>2609</v>
      </c>
      <c r="J40" s="73" t="s">
        <v>116</v>
      </c>
      <c r="K40" s="76">
        <v>325</v>
      </c>
      <c r="L40" s="77">
        <v>0</v>
      </c>
      <c r="M40" s="206">
        <v>325</v>
      </c>
      <c r="N40" s="232"/>
      <c r="O40" s="77">
        <f>M40*N40</f>
        <v>0</v>
      </c>
      <c r="P40" s="79">
        <v>2.1000000000000001E-4</v>
      </c>
      <c r="Q40" s="80">
        <f>M40*P40</f>
        <v>6.8250000000000005E-2</v>
      </c>
      <c r="R40" s="79">
        <v>0</v>
      </c>
      <c r="S40" s="80">
        <f>M40*R40</f>
        <v>0</v>
      </c>
      <c r="T40" s="78">
        <v>15</v>
      </c>
      <c r="U40" s="78">
        <f>O40*(T40/100)</f>
        <v>0</v>
      </c>
      <c r="V40" s="78">
        <f>O40+U40</f>
        <v>0</v>
      </c>
      <c r="W40" s="75"/>
      <c r="X40" s="96" t="s">
        <v>1162</v>
      </c>
      <c r="Y40" s="96">
        <v>1</v>
      </c>
    </row>
    <row r="41" spans="6:25" s="71" customFormat="1" ht="12" outlineLevel="4" x14ac:dyDescent="0.2">
      <c r="F41" s="207"/>
      <c r="G41" s="208"/>
      <c r="H41" s="19" t="s">
        <v>1053</v>
      </c>
      <c r="I41" s="228"/>
      <c r="J41" s="221"/>
      <c r="K41" s="221"/>
      <c r="L41" s="221"/>
      <c r="M41" s="221"/>
      <c r="N41" s="240"/>
      <c r="O41" s="221"/>
      <c r="P41" s="209"/>
      <c r="Q41" s="210"/>
      <c r="R41" s="209"/>
      <c r="S41" s="210"/>
      <c r="T41" s="211"/>
      <c r="U41" s="211"/>
      <c r="V41" s="211"/>
      <c r="W41" s="212"/>
      <c r="X41" s="212"/>
      <c r="Y41" s="212"/>
    </row>
    <row r="42" spans="6:25" s="71" customFormat="1" ht="6" customHeight="1" outlineLevel="4" x14ac:dyDescent="0.2">
      <c r="F42" s="207"/>
      <c r="G42" s="208"/>
      <c r="H42" s="20"/>
      <c r="I42" s="212"/>
      <c r="J42" s="208"/>
      <c r="K42" s="213"/>
      <c r="L42" s="214"/>
      <c r="M42" s="213"/>
      <c r="N42" s="241"/>
      <c r="O42" s="214"/>
      <c r="P42" s="209"/>
      <c r="Q42" s="210"/>
      <c r="R42" s="209"/>
      <c r="S42" s="210"/>
      <c r="T42" s="211"/>
      <c r="U42" s="211"/>
      <c r="V42" s="211"/>
      <c r="W42" s="212"/>
      <c r="X42" s="212"/>
      <c r="Y42" s="212"/>
    </row>
    <row r="43" spans="6:25" s="205" customFormat="1" ht="12" outlineLevel="4" x14ac:dyDescent="0.2">
      <c r="F43" s="72">
        <v>11</v>
      </c>
      <c r="G43" s="73" t="s">
        <v>32</v>
      </c>
      <c r="H43" s="74" t="s">
        <v>720</v>
      </c>
      <c r="I43" s="75" t="s">
        <v>2461</v>
      </c>
      <c r="J43" s="73" t="s">
        <v>116</v>
      </c>
      <c r="K43" s="76">
        <v>170</v>
      </c>
      <c r="L43" s="77"/>
      <c r="M43" s="206">
        <v>170</v>
      </c>
      <c r="N43" s="232"/>
      <c r="O43" s="77">
        <f>M43*N43</f>
        <v>0</v>
      </c>
      <c r="P43" s="79"/>
      <c r="Q43" s="80">
        <f>M43*P43</f>
        <v>0</v>
      </c>
      <c r="R43" s="79"/>
      <c r="S43" s="80">
        <f>M43*R43</f>
        <v>0</v>
      </c>
      <c r="T43" s="78">
        <v>15</v>
      </c>
      <c r="U43" s="78">
        <f>O43*(T43/100)</f>
        <v>0</v>
      </c>
      <c r="V43" s="78">
        <f>O43+U43</f>
        <v>0</v>
      </c>
      <c r="W43" s="75"/>
      <c r="X43" s="96" t="s">
        <v>1162</v>
      </c>
      <c r="Y43" s="96">
        <v>1</v>
      </c>
    </row>
    <row r="44" spans="6:25" s="71" customFormat="1" ht="33.75" outlineLevel="4" x14ac:dyDescent="0.2">
      <c r="F44" s="207"/>
      <c r="G44" s="208"/>
      <c r="H44" s="19" t="s">
        <v>1053</v>
      </c>
      <c r="I44" s="228" t="s">
        <v>2696</v>
      </c>
      <c r="J44" s="221"/>
      <c r="K44" s="221"/>
      <c r="L44" s="221"/>
      <c r="M44" s="221"/>
      <c r="N44" s="240"/>
      <c r="O44" s="221"/>
      <c r="P44" s="209"/>
      <c r="Q44" s="210"/>
      <c r="R44" s="209"/>
      <c r="S44" s="210"/>
      <c r="T44" s="211"/>
      <c r="U44" s="211"/>
      <c r="V44" s="211"/>
      <c r="W44" s="212"/>
      <c r="X44" s="212"/>
      <c r="Y44" s="212"/>
    </row>
    <row r="45" spans="6:25" s="71" customFormat="1" ht="6" customHeight="1" outlineLevel="4" x14ac:dyDescent="0.2">
      <c r="F45" s="207"/>
      <c r="G45" s="208"/>
      <c r="H45" s="20"/>
      <c r="I45" s="212"/>
      <c r="J45" s="208"/>
      <c r="K45" s="213"/>
      <c r="L45" s="214"/>
      <c r="M45" s="213"/>
      <c r="N45" s="241"/>
      <c r="O45" s="214"/>
      <c r="P45" s="209"/>
      <c r="Q45" s="210"/>
      <c r="R45" s="209"/>
      <c r="S45" s="210"/>
      <c r="T45" s="211"/>
      <c r="U45" s="211"/>
      <c r="V45" s="211"/>
      <c r="W45" s="212"/>
      <c r="X45" s="212"/>
      <c r="Y45" s="212"/>
    </row>
    <row r="46" spans="6:25" s="205" customFormat="1" ht="12" outlineLevel="4" x14ac:dyDescent="0.2">
      <c r="F46" s="72">
        <v>12</v>
      </c>
      <c r="G46" s="73" t="s">
        <v>13</v>
      </c>
      <c r="H46" s="74" t="s">
        <v>377</v>
      </c>
      <c r="I46" s="75" t="s">
        <v>1862</v>
      </c>
      <c r="J46" s="73" t="s">
        <v>116</v>
      </c>
      <c r="K46" s="76">
        <v>170</v>
      </c>
      <c r="L46" s="77"/>
      <c r="M46" s="206">
        <v>170</v>
      </c>
      <c r="N46" s="232"/>
      <c r="O46" s="77">
        <f>M46*N46</f>
        <v>0</v>
      </c>
      <c r="P46" s="79">
        <v>2.3000000000000001E-4</v>
      </c>
      <c r="Q46" s="80">
        <f>M46*P46</f>
        <v>3.9100000000000003E-2</v>
      </c>
      <c r="R46" s="79"/>
      <c r="S46" s="80">
        <f>M46*R46</f>
        <v>0</v>
      </c>
      <c r="T46" s="78">
        <v>15</v>
      </c>
      <c r="U46" s="78">
        <f>O46*(T46/100)</f>
        <v>0</v>
      </c>
      <c r="V46" s="78">
        <f>O46+U46</f>
        <v>0</v>
      </c>
      <c r="W46" s="75"/>
      <c r="X46" s="96" t="s">
        <v>1162</v>
      </c>
      <c r="Y46" s="96">
        <v>1</v>
      </c>
    </row>
    <row r="47" spans="6:25" s="71" customFormat="1" ht="12" outlineLevel="4" x14ac:dyDescent="0.2">
      <c r="F47" s="207"/>
      <c r="G47" s="208"/>
      <c r="H47" s="19" t="s">
        <v>1053</v>
      </c>
      <c r="I47" s="228" t="s">
        <v>1862</v>
      </c>
      <c r="J47" s="221"/>
      <c r="K47" s="221"/>
      <c r="L47" s="221"/>
      <c r="M47" s="221"/>
      <c r="N47" s="240"/>
      <c r="O47" s="221"/>
      <c r="P47" s="209"/>
      <c r="Q47" s="210"/>
      <c r="R47" s="209"/>
      <c r="S47" s="210"/>
      <c r="T47" s="211"/>
      <c r="U47" s="211"/>
      <c r="V47" s="211"/>
      <c r="W47" s="212"/>
      <c r="X47" s="212"/>
      <c r="Y47" s="212"/>
    </row>
    <row r="48" spans="6:25" s="71" customFormat="1" ht="6" customHeight="1" outlineLevel="4" x14ac:dyDescent="0.2">
      <c r="F48" s="207"/>
      <c r="G48" s="208"/>
      <c r="H48" s="20"/>
      <c r="I48" s="212"/>
      <c r="J48" s="208"/>
      <c r="K48" s="213"/>
      <c r="L48" s="214"/>
      <c r="M48" s="213"/>
      <c r="N48" s="241"/>
      <c r="O48" s="214"/>
      <c r="P48" s="209"/>
      <c r="Q48" s="210"/>
      <c r="R48" s="209"/>
      <c r="S48" s="210"/>
      <c r="T48" s="211"/>
      <c r="U48" s="211"/>
      <c r="V48" s="211"/>
      <c r="W48" s="212"/>
      <c r="X48" s="212"/>
      <c r="Y48" s="212"/>
    </row>
    <row r="49" spans="6:25" s="81" customFormat="1" ht="11.25" outlineLevel="5" x14ac:dyDescent="0.2">
      <c r="F49" s="82"/>
      <c r="G49" s="83"/>
      <c r="H49" s="21" t="str">
        <f>IF(AND(H48&lt;&gt;"Výkaz výměr:",I48=""),"Výkaz výměr:","")</f>
        <v>Výkaz výměr:</v>
      </c>
      <c r="I49" s="84" t="s">
        <v>1081</v>
      </c>
      <c r="J49" s="215"/>
      <c r="L49" s="85"/>
      <c r="M49" s="216">
        <v>170</v>
      </c>
      <c r="N49" s="244"/>
      <c r="O49" s="85"/>
      <c r="P49" s="86"/>
      <c r="Q49" s="85"/>
      <c r="R49" s="85"/>
      <c r="S49" s="85"/>
      <c r="T49" s="87" t="s">
        <v>14</v>
      </c>
      <c r="U49" s="85"/>
      <c r="V49" s="85"/>
      <c r="W49" s="88"/>
    </row>
    <row r="50" spans="6:25" s="205" customFormat="1" ht="12" outlineLevel="4" x14ac:dyDescent="0.2">
      <c r="F50" s="72">
        <v>13</v>
      </c>
      <c r="G50" s="73" t="s">
        <v>32</v>
      </c>
      <c r="H50" s="74" t="s">
        <v>720</v>
      </c>
      <c r="I50" s="75" t="s">
        <v>2461</v>
      </c>
      <c r="J50" s="73" t="s">
        <v>116</v>
      </c>
      <c r="K50" s="76">
        <v>53</v>
      </c>
      <c r="L50" s="77"/>
      <c r="M50" s="206">
        <v>53</v>
      </c>
      <c r="N50" s="232"/>
      <c r="O50" s="77">
        <f>M50*N50</f>
        <v>0</v>
      </c>
      <c r="P50" s="79"/>
      <c r="Q50" s="80">
        <f>M50*P50</f>
        <v>0</v>
      </c>
      <c r="R50" s="79"/>
      <c r="S50" s="80">
        <f>M50*R50</f>
        <v>0</v>
      </c>
      <c r="T50" s="78">
        <v>15</v>
      </c>
      <c r="U50" s="78">
        <f>O50*(T50/100)</f>
        <v>0</v>
      </c>
      <c r="V50" s="78">
        <f>O50+U50</f>
        <v>0</v>
      </c>
      <c r="W50" s="75"/>
      <c r="X50" s="96" t="s">
        <v>1162</v>
      </c>
      <c r="Y50" s="96">
        <v>1</v>
      </c>
    </row>
    <row r="51" spans="6:25" s="71" customFormat="1" ht="33.75" outlineLevel="4" x14ac:dyDescent="0.2">
      <c r="F51" s="207"/>
      <c r="G51" s="208"/>
      <c r="H51" s="19" t="s">
        <v>1053</v>
      </c>
      <c r="I51" s="228" t="s">
        <v>2696</v>
      </c>
      <c r="J51" s="221"/>
      <c r="K51" s="221"/>
      <c r="L51" s="221"/>
      <c r="M51" s="221"/>
      <c r="N51" s="240"/>
      <c r="O51" s="221"/>
      <c r="P51" s="209"/>
      <c r="Q51" s="210"/>
      <c r="R51" s="209"/>
      <c r="S51" s="210"/>
      <c r="T51" s="211"/>
      <c r="U51" s="211"/>
      <c r="V51" s="211"/>
      <c r="W51" s="212"/>
      <c r="X51" s="212"/>
      <c r="Y51" s="212"/>
    </row>
    <row r="52" spans="6:25" s="71" customFormat="1" ht="6" customHeight="1" outlineLevel="4" x14ac:dyDescent="0.2">
      <c r="F52" s="207"/>
      <c r="G52" s="208"/>
      <c r="H52" s="20"/>
      <c r="I52" s="212"/>
      <c r="J52" s="208"/>
      <c r="K52" s="213"/>
      <c r="L52" s="214"/>
      <c r="M52" s="213"/>
      <c r="N52" s="241"/>
      <c r="O52" s="214"/>
      <c r="P52" s="209"/>
      <c r="Q52" s="210"/>
      <c r="R52" s="209"/>
      <c r="S52" s="210"/>
      <c r="T52" s="211"/>
      <c r="U52" s="211"/>
      <c r="V52" s="211"/>
      <c r="W52" s="212"/>
      <c r="X52" s="212"/>
      <c r="Y52" s="212"/>
    </row>
    <row r="53" spans="6:25" s="205" customFormat="1" ht="12" outlineLevel="4" x14ac:dyDescent="0.2">
      <c r="F53" s="72">
        <v>14</v>
      </c>
      <c r="G53" s="73" t="s">
        <v>13</v>
      </c>
      <c r="H53" s="74" t="s">
        <v>378</v>
      </c>
      <c r="I53" s="75" t="s">
        <v>2436</v>
      </c>
      <c r="J53" s="73" t="s">
        <v>116</v>
      </c>
      <c r="K53" s="76">
        <v>53</v>
      </c>
      <c r="L53" s="77"/>
      <c r="M53" s="206">
        <v>53</v>
      </c>
      <c r="N53" s="232"/>
      <c r="O53" s="77">
        <f>M53*N53</f>
        <v>0</v>
      </c>
      <c r="P53" s="79">
        <v>1.2999999999999999E-4</v>
      </c>
      <c r="Q53" s="80">
        <f>M53*P53</f>
        <v>6.8899999999999994E-3</v>
      </c>
      <c r="R53" s="79"/>
      <c r="S53" s="80">
        <f>M53*R53</f>
        <v>0</v>
      </c>
      <c r="T53" s="78">
        <v>15</v>
      </c>
      <c r="U53" s="78">
        <f>O53*(T53/100)</f>
        <v>0</v>
      </c>
      <c r="V53" s="78">
        <f>O53+U53</f>
        <v>0</v>
      </c>
      <c r="W53" s="75"/>
      <c r="X53" s="96" t="s">
        <v>1261</v>
      </c>
      <c r="Y53" s="96">
        <v>1</v>
      </c>
    </row>
    <row r="54" spans="6:25" s="71" customFormat="1" ht="12" outlineLevel="4" x14ac:dyDescent="0.2">
      <c r="F54" s="207"/>
      <c r="G54" s="208"/>
      <c r="H54" s="19" t="s">
        <v>1053</v>
      </c>
      <c r="I54" s="228" t="s">
        <v>2308</v>
      </c>
      <c r="J54" s="221"/>
      <c r="K54" s="221"/>
      <c r="L54" s="221"/>
      <c r="M54" s="221"/>
      <c r="N54" s="240"/>
      <c r="O54" s="221"/>
      <c r="P54" s="209"/>
      <c r="Q54" s="210"/>
      <c r="R54" s="209"/>
      <c r="S54" s="210"/>
      <c r="T54" s="211"/>
      <c r="U54" s="211"/>
      <c r="V54" s="211"/>
      <c r="W54" s="212"/>
      <c r="X54" s="212"/>
      <c r="Y54" s="212"/>
    </row>
    <row r="55" spans="6:25" s="71" customFormat="1" ht="6" customHeight="1" outlineLevel="4" x14ac:dyDescent="0.2">
      <c r="F55" s="207"/>
      <c r="G55" s="208"/>
      <c r="H55" s="20"/>
      <c r="I55" s="212"/>
      <c r="J55" s="208"/>
      <c r="K55" s="213"/>
      <c r="L55" s="214"/>
      <c r="M55" s="213"/>
      <c r="N55" s="241"/>
      <c r="O55" s="214"/>
      <c r="P55" s="209"/>
      <c r="Q55" s="210"/>
      <c r="R55" s="209"/>
      <c r="S55" s="210"/>
      <c r="T55" s="211"/>
      <c r="U55" s="211"/>
      <c r="V55" s="211"/>
      <c r="W55" s="212"/>
      <c r="X55" s="212"/>
      <c r="Y55" s="212"/>
    </row>
    <row r="56" spans="6:25" s="81" customFormat="1" ht="11.25" outlineLevel="5" x14ac:dyDescent="0.2">
      <c r="F56" s="82"/>
      <c r="G56" s="83"/>
      <c r="H56" s="21" t="str">
        <f>IF(AND(H55&lt;&gt;"Výkaz výměr:",I55=""),"Výkaz výměr:","")</f>
        <v>Výkaz výměr:</v>
      </c>
      <c r="I56" s="84" t="s">
        <v>1105</v>
      </c>
      <c r="J56" s="215"/>
      <c r="L56" s="85"/>
      <c r="M56" s="216">
        <v>53</v>
      </c>
      <c r="N56" s="244"/>
      <c r="O56" s="85"/>
      <c r="P56" s="86"/>
      <c r="Q56" s="85"/>
      <c r="R56" s="85"/>
      <c r="S56" s="85"/>
      <c r="T56" s="87" t="s">
        <v>14</v>
      </c>
      <c r="U56" s="85"/>
      <c r="V56" s="85"/>
      <c r="W56" s="88"/>
    </row>
    <row r="57" spans="6:25" s="205" customFormat="1" ht="12" outlineLevel="4" x14ac:dyDescent="0.2">
      <c r="F57" s="72">
        <v>15</v>
      </c>
      <c r="G57" s="73" t="s">
        <v>32</v>
      </c>
      <c r="H57" s="74" t="s">
        <v>721</v>
      </c>
      <c r="I57" s="75" t="s">
        <v>2462</v>
      </c>
      <c r="J57" s="73" t="s">
        <v>116</v>
      </c>
      <c r="K57" s="76">
        <v>41</v>
      </c>
      <c r="L57" s="77"/>
      <c r="M57" s="206">
        <v>41</v>
      </c>
      <c r="N57" s="232"/>
      <c r="O57" s="77">
        <f>M57*N57</f>
        <v>0</v>
      </c>
      <c r="P57" s="79"/>
      <c r="Q57" s="80">
        <f>M57*P57</f>
        <v>0</v>
      </c>
      <c r="R57" s="79"/>
      <c r="S57" s="80">
        <f>M57*R57</f>
        <v>0</v>
      </c>
      <c r="T57" s="78">
        <v>15</v>
      </c>
      <c r="U57" s="78">
        <f>O57*(T57/100)</f>
        <v>0</v>
      </c>
      <c r="V57" s="78">
        <f>O57+U57</f>
        <v>0</v>
      </c>
      <c r="W57" s="75"/>
      <c r="X57" s="96" t="s">
        <v>1162</v>
      </c>
      <c r="Y57" s="96">
        <v>1</v>
      </c>
    </row>
    <row r="58" spans="6:25" s="71" customFormat="1" ht="33.75" outlineLevel="4" x14ac:dyDescent="0.2">
      <c r="F58" s="207"/>
      <c r="G58" s="208"/>
      <c r="H58" s="19" t="s">
        <v>1053</v>
      </c>
      <c r="I58" s="228" t="s">
        <v>2818</v>
      </c>
      <c r="J58" s="221"/>
      <c r="K58" s="221"/>
      <c r="L58" s="221"/>
      <c r="M58" s="221"/>
      <c r="N58" s="240"/>
      <c r="O58" s="221"/>
      <c r="P58" s="209"/>
      <c r="Q58" s="210"/>
      <c r="R58" s="209"/>
      <c r="S58" s="210"/>
      <c r="T58" s="211"/>
      <c r="U58" s="211"/>
      <c r="V58" s="211"/>
      <c r="W58" s="212"/>
      <c r="X58" s="212"/>
      <c r="Y58" s="212"/>
    </row>
    <row r="59" spans="6:25" s="71" customFormat="1" ht="6" customHeight="1" outlineLevel="4" x14ac:dyDescent="0.2">
      <c r="F59" s="207"/>
      <c r="G59" s="208"/>
      <c r="H59" s="20"/>
      <c r="I59" s="212"/>
      <c r="J59" s="208"/>
      <c r="K59" s="213"/>
      <c r="L59" s="214"/>
      <c r="M59" s="213"/>
      <c r="N59" s="241"/>
      <c r="O59" s="214"/>
      <c r="P59" s="209"/>
      <c r="Q59" s="210"/>
      <c r="R59" s="209"/>
      <c r="S59" s="210"/>
      <c r="T59" s="211"/>
      <c r="U59" s="211"/>
      <c r="V59" s="211"/>
      <c r="W59" s="212"/>
      <c r="X59" s="212"/>
      <c r="Y59" s="212"/>
    </row>
    <row r="60" spans="6:25" s="205" customFormat="1" ht="12" outlineLevel="4" x14ac:dyDescent="0.2">
      <c r="F60" s="72">
        <v>16</v>
      </c>
      <c r="G60" s="73" t="s">
        <v>13</v>
      </c>
      <c r="H60" s="74" t="s">
        <v>379</v>
      </c>
      <c r="I60" s="75" t="s">
        <v>2511</v>
      </c>
      <c r="J60" s="73" t="s">
        <v>116</v>
      </c>
      <c r="K60" s="76">
        <v>41</v>
      </c>
      <c r="L60" s="77"/>
      <c r="M60" s="206">
        <v>41</v>
      </c>
      <c r="N60" s="232"/>
      <c r="O60" s="77">
        <f>M60*N60</f>
        <v>0</v>
      </c>
      <c r="P60" s="79">
        <v>2.0000000000000001E-4</v>
      </c>
      <c r="Q60" s="80">
        <f>M60*P60</f>
        <v>8.2000000000000007E-3</v>
      </c>
      <c r="R60" s="79"/>
      <c r="S60" s="80">
        <f>M60*R60</f>
        <v>0</v>
      </c>
      <c r="T60" s="78">
        <v>15</v>
      </c>
      <c r="U60" s="78">
        <f>O60*(T60/100)</f>
        <v>0</v>
      </c>
      <c r="V60" s="78">
        <f>O60+U60</f>
        <v>0</v>
      </c>
      <c r="W60" s="75"/>
      <c r="X60" s="96" t="s">
        <v>1162</v>
      </c>
      <c r="Y60" s="96">
        <v>1</v>
      </c>
    </row>
    <row r="61" spans="6:25" s="71" customFormat="1" ht="12" outlineLevel="4" x14ac:dyDescent="0.2">
      <c r="F61" s="207"/>
      <c r="G61" s="208"/>
      <c r="H61" s="19" t="s">
        <v>1053</v>
      </c>
      <c r="I61" s="228" t="s">
        <v>2511</v>
      </c>
      <c r="J61" s="221"/>
      <c r="K61" s="221"/>
      <c r="L61" s="221"/>
      <c r="M61" s="221"/>
      <c r="N61" s="240"/>
      <c r="O61" s="221"/>
      <c r="P61" s="209"/>
      <c r="Q61" s="210"/>
      <c r="R61" s="209"/>
      <c r="S61" s="210"/>
      <c r="T61" s="211"/>
      <c r="U61" s="211"/>
      <c r="V61" s="211"/>
      <c r="W61" s="212"/>
      <c r="X61" s="212"/>
      <c r="Y61" s="212"/>
    </row>
    <row r="62" spans="6:25" s="71" customFormat="1" ht="6" customHeight="1" outlineLevel="4" x14ac:dyDescent="0.2">
      <c r="F62" s="207"/>
      <c r="G62" s="208"/>
      <c r="H62" s="20"/>
      <c r="I62" s="212"/>
      <c r="J62" s="208"/>
      <c r="K62" s="213"/>
      <c r="L62" s="214"/>
      <c r="M62" s="213"/>
      <c r="N62" s="241"/>
      <c r="O62" s="214"/>
      <c r="P62" s="209"/>
      <c r="Q62" s="210"/>
      <c r="R62" s="209"/>
      <c r="S62" s="210"/>
      <c r="T62" s="211"/>
      <c r="U62" s="211"/>
      <c r="V62" s="211"/>
      <c r="W62" s="212"/>
      <c r="X62" s="212"/>
      <c r="Y62" s="212"/>
    </row>
    <row r="63" spans="6:25" s="81" customFormat="1" ht="11.25" outlineLevel="5" x14ac:dyDescent="0.2">
      <c r="F63" s="82"/>
      <c r="G63" s="83"/>
      <c r="H63" s="21" t="str">
        <f>IF(AND(H62&lt;&gt;"Výkaz výměr:",I62=""),"Výkaz výměr:","")</f>
        <v>Výkaz výměr:</v>
      </c>
      <c r="I63" s="84" t="s">
        <v>1071</v>
      </c>
      <c r="J63" s="215"/>
      <c r="L63" s="85"/>
      <c r="M63" s="216">
        <v>41</v>
      </c>
      <c r="N63" s="244"/>
      <c r="O63" s="85"/>
      <c r="P63" s="86"/>
      <c r="Q63" s="85"/>
      <c r="R63" s="85"/>
      <c r="S63" s="85"/>
      <c r="T63" s="87" t="s">
        <v>14</v>
      </c>
      <c r="U63" s="85"/>
      <c r="V63" s="85"/>
      <c r="W63" s="88"/>
    </row>
    <row r="64" spans="6:25" s="205" customFormat="1" ht="12" outlineLevel="4" x14ac:dyDescent="0.2">
      <c r="F64" s="72">
        <v>17</v>
      </c>
      <c r="G64" s="73" t="s">
        <v>32</v>
      </c>
      <c r="H64" s="74" t="s">
        <v>721</v>
      </c>
      <c r="I64" s="75" t="s">
        <v>2462</v>
      </c>
      <c r="J64" s="73" t="s">
        <v>116</v>
      </c>
      <c r="K64" s="76">
        <v>41</v>
      </c>
      <c r="L64" s="77"/>
      <c r="M64" s="206">
        <v>41</v>
      </c>
      <c r="N64" s="232"/>
      <c r="O64" s="77">
        <f>M64*N64</f>
        <v>0</v>
      </c>
      <c r="P64" s="79"/>
      <c r="Q64" s="80">
        <f>M64*P64</f>
        <v>0</v>
      </c>
      <c r="R64" s="79"/>
      <c r="S64" s="80">
        <f>M64*R64</f>
        <v>0</v>
      </c>
      <c r="T64" s="78">
        <v>15</v>
      </c>
      <c r="U64" s="78">
        <f>O64*(T64/100)</f>
        <v>0</v>
      </c>
      <c r="V64" s="78">
        <f>O64+U64</f>
        <v>0</v>
      </c>
      <c r="W64" s="75"/>
      <c r="X64" s="96" t="s">
        <v>1162</v>
      </c>
      <c r="Y64" s="96">
        <v>1</v>
      </c>
    </row>
    <row r="65" spans="6:25" s="71" customFormat="1" ht="33.75" outlineLevel="4" x14ac:dyDescent="0.2">
      <c r="F65" s="207"/>
      <c r="G65" s="208"/>
      <c r="H65" s="19" t="s">
        <v>1053</v>
      </c>
      <c r="I65" s="228" t="s">
        <v>2818</v>
      </c>
      <c r="J65" s="221"/>
      <c r="K65" s="221"/>
      <c r="L65" s="221"/>
      <c r="M65" s="221"/>
      <c r="N65" s="240"/>
      <c r="O65" s="221"/>
      <c r="P65" s="209"/>
      <c r="Q65" s="210"/>
      <c r="R65" s="209"/>
      <c r="S65" s="210"/>
      <c r="T65" s="211"/>
      <c r="U65" s="211"/>
      <c r="V65" s="211"/>
      <c r="W65" s="212"/>
      <c r="X65" s="212"/>
      <c r="Y65" s="212"/>
    </row>
    <row r="66" spans="6:25" s="71" customFormat="1" ht="6" customHeight="1" outlineLevel="4" x14ac:dyDescent="0.2">
      <c r="F66" s="207"/>
      <c r="G66" s="208"/>
      <c r="H66" s="20"/>
      <c r="I66" s="212"/>
      <c r="J66" s="208"/>
      <c r="K66" s="213"/>
      <c r="L66" s="214"/>
      <c r="M66" s="213"/>
      <c r="N66" s="241"/>
      <c r="O66" s="214"/>
      <c r="P66" s="209"/>
      <c r="Q66" s="210"/>
      <c r="R66" s="209"/>
      <c r="S66" s="210"/>
      <c r="T66" s="211"/>
      <c r="U66" s="211"/>
      <c r="V66" s="211"/>
      <c r="W66" s="212"/>
      <c r="X66" s="212"/>
      <c r="Y66" s="212"/>
    </row>
    <row r="67" spans="6:25" s="205" customFormat="1" ht="12" outlineLevel="4" x14ac:dyDescent="0.2">
      <c r="F67" s="72">
        <v>18</v>
      </c>
      <c r="G67" s="73" t="s">
        <v>13</v>
      </c>
      <c r="H67" s="74" t="s">
        <v>375</v>
      </c>
      <c r="I67" s="75" t="s">
        <v>2450</v>
      </c>
      <c r="J67" s="73" t="s">
        <v>116</v>
      </c>
      <c r="K67" s="76">
        <v>41</v>
      </c>
      <c r="L67" s="77"/>
      <c r="M67" s="206">
        <v>41</v>
      </c>
      <c r="N67" s="232"/>
      <c r="O67" s="77">
        <f>M67*N67</f>
        <v>0</v>
      </c>
      <c r="P67" s="79">
        <v>4.2999999999999999E-4</v>
      </c>
      <c r="Q67" s="80">
        <f>M67*P67</f>
        <v>1.763E-2</v>
      </c>
      <c r="R67" s="79"/>
      <c r="S67" s="80">
        <f>M67*R67</f>
        <v>0</v>
      </c>
      <c r="T67" s="78">
        <v>15</v>
      </c>
      <c r="U67" s="78">
        <f>O67*(T67/100)</f>
        <v>0</v>
      </c>
      <c r="V67" s="78">
        <f>O67+U67</f>
        <v>0</v>
      </c>
      <c r="W67" s="75"/>
      <c r="X67" s="96" t="s">
        <v>1162</v>
      </c>
      <c r="Y67" s="96">
        <v>1</v>
      </c>
    </row>
    <row r="68" spans="6:25" s="71" customFormat="1" ht="12" outlineLevel="4" x14ac:dyDescent="0.2">
      <c r="F68" s="207"/>
      <c r="G68" s="208"/>
      <c r="H68" s="19" t="s">
        <v>1053</v>
      </c>
      <c r="I68" s="228" t="s">
        <v>2450</v>
      </c>
      <c r="J68" s="221"/>
      <c r="K68" s="221"/>
      <c r="L68" s="221"/>
      <c r="M68" s="221"/>
      <c r="N68" s="240"/>
      <c r="O68" s="221"/>
      <c r="P68" s="209"/>
      <c r="Q68" s="210"/>
      <c r="R68" s="209"/>
      <c r="S68" s="210"/>
      <c r="T68" s="211"/>
      <c r="U68" s="211"/>
      <c r="V68" s="211"/>
      <c r="W68" s="212"/>
      <c r="X68" s="212"/>
      <c r="Y68" s="212"/>
    </row>
    <row r="69" spans="6:25" s="71" customFormat="1" ht="6" customHeight="1" outlineLevel="4" x14ac:dyDescent="0.2">
      <c r="F69" s="207"/>
      <c r="G69" s="208"/>
      <c r="H69" s="20"/>
      <c r="I69" s="212"/>
      <c r="J69" s="208"/>
      <c r="K69" s="213"/>
      <c r="L69" s="214"/>
      <c r="M69" s="213"/>
      <c r="N69" s="241"/>
      <c r="O69" s="214"/>
      <c r="P69" s="209"/>
      <c r="Q69" s="210"/>
      <c r="R69" s="209"/>
      <c r="S69" s="210"/>
      <c r="T69" s="211"/>
      <c r="U69" s="211"/>
      <c r="V69" s="211"/>
      <c r="W69" s="212"/>
      <c r="X69" s="212"/>
      <c r="Y69" s="212"/>
    </row>
    <row r="70" spans="6:25" s="205" customFormat="1" ht="12" outlineLevel="4" x14ac:dyDescent="0.2">
      <c r="F70" s="72">
        <v>19</v>
      </c>
      <c r="G70" s="73" t="s">
        <v>32</v>
      </c>
      <c r="H70" s="74" t="s">
        <v>721</v>
      </c>
      <c r="I70" s="75" t="s">
        <v>2462</v>
      </c>
      <c r="J70" s="73" t="s">
        <v>116</v>
      </c>
      <c r="K70" s="76">
        <v>83</v>
      </c>
      <c r="L70" s="77"/>
      <c r="M70" s="206">
        <v>83</v>
      </c>
      <c r="N70" s="232"/>
      <c r="O70" s="77">
        <f>M70*N70</f>
        <v>0</v>
      </c>
      <c r="P70" s="79"/>
      <c r="Q70" s="80">
        <f>M70*P70</f>
        <v>0</v>
      </c>
      <c r="R70" s="79"/>
      <c r="S70" s="80">
        <f>M70*R70</f>
        <v>0</v>
      </c>
      <c r="T70" s="78">
        <v>15</v>
      </c>
      <c r="U70" s="78">
        <f>O70*(T70/100)</f>
        <v>0</v>
      </c>
      <c r="V70" s="78">
        <f>O70+U70</f>
        <v>0</v>
      </c>
      <c r="W70" s="75"/>
      <c r="X70" s="96" t="s">
        <v>1162</v>
      </c>
      <c r="Y70" s="96">
        <v>1</v>
      </c>
    </row>
    <row r="71" spans="6:25" s="71" customFormat="1" ht="33.75" outlineLevel="4" x14ac:dyDescent="0.2">
      <c r="F71" s="207"/>
      <c r="G71" s="208"/>
      <c r="H71" s="19" t="s">
        <v>1053</v>
      </c>
      <c r="I71" s="228" t="s">
        <v>2818</v>
      </c>
      <c r="J71" s="221"/>
      <c r="K71" s="221"/>
      <c r="L71" s="221"/>
      <c r="M71" s="221"/>
      <c r="N71" s="240"/>
      <c r="O71" s="221"/>
      <c r="P71" s="209"/>
      <c r="Q71" s="210"/>
      <c r="R71" s="209"/>
      <c r="S71" s="210"/>
      <c r="T71" s="211"/>
      <c r="U71" s="211"/>
      <c r="V71" s="211"/>
      <c r="W71" s="212"/>
      <c r="X71" s="212"/>
      <c r="Y71" s="212"/>
    </row>
    <row r="72" spans="6:25" s="71" customFormat="1" ht="6" customHeight="1" outlineLevel="4" x14ac:dyDescent="0.2">
      <c r="F72" s="207"/>
      <c r="G72" s="208"/>
      <c r="H72" s="20"/>
      <c r="I72" s="212"/>
      <c r="J72" s="208"/>
      <c r="K72" s="213"/>
      <c r="L72" s="214"/>
      <c r="M72" s="213"/>
      <c r="N72" s="241"/>
      <c r="O72" s="214"/>
      <c r="P72" s="209"/>
      <c r="Q72" s="210"/>
      <c r="R72" s="209"/>
      <c r="S72" s="210"/>
      <c r="T72" s="211"/>
      <c r="U72" s="211"/>
      <c r="V72" s="211"/>
      <c r="W72" s="212"/>
      <c r="X72" s="212"/>
      <c r="Y72" s="212"/>
    </row>
    <row r="73" spans="6:25" s="205" customFormat="1" ht="12" outlineLevel="4" x14ac:dyDescent="0.2">
      <c r="F73" s="72">
        <v>20</v>
      </c>
      <c r="G73" s="73" t="s">
        <v>13</v>
      </c>
      <c r="H73" s="74" t="s">
        <v>376</v>
      </c>
      <c r="I73" s="75" t="s">
        <v>2423</v>
      </c>
      <c r="J73" s="73" t="s">
        <v>116</v>
      </c>
      <c r="K73" s="76">
        <v>83</v>
      </c>
      <c r="L73" s="77"/>
      <c r="M73" s="206">
        <v>83</v>
      </c>
      <c r="N73" s="232"/>
      <c r="O73" s="77">
        <f>M73*N73</f>
        <v>0</v>
      </c>
      <c r="P73" s="79">
        <v>1.6000000000000001E-4</v>
      </c>
      <c r="Q73" s="80">
        <f>M73*P73</f>
        <v>1.3280000000000002E-2</v>
      </c>
      <c r="R73" s="79"/>
      <c r="S73" s="80">
        <f>M73*R73</f>
        <v>0</v>
      </c>
      <c r="T73" s="78">
        <v>15</v>
      </c>
      <c r="U73" s="78">
        <f>O73*(T73/100)</f>
        <v>0</v>
      </c>
      <c r="V73" s="78">
        <f>O73+U73</f>
        <v>0</v>
      </c>
      <c r="W73" s="75"/>
      <c r="X73" s="96" t="s">
        <v>1162</v>
      </c>
      <c r="Y73" s="96">
        <v>1</v>
      </c>
    </row>
    <row r="74" spans="6:25" s="71" customFormat="1" ht="12" outlineLevel="4" x14ac:dyDescent="0.2">
      <c r="F74" s="207"/>
      <c r="G74" s="208"/>
      <c r="H74" s="19" t="s">
        <v>1053</v>
      </c>
      <c r="I74" s="228" t="s">
        <v>2423</v>
      </c>
      <c r="J74" s="221"/>
      <c r="K74" s="221"/>
      <c r="L74" s="221"/>
      <c r="M74" s="221"/>
      <c r="N74" s="240"/>
      <c r="O74" s="221"/>
      <c r="P74" s="209"/>
      <c r="Q74" s="210"/>
      <c r="R74" s="209"/>
      <c r="S74" s="210"/>
      <c r="T74" s="211"/>
      <c r="U74" s="211"/>
      <c r="V74" s="211"/>
      <c r="W74" s="212"/>
      <c r="X74" s="212"/>
      <c r="Y74" s="212"/>
    </row>
    <row r="75" spans="6:25" s="71" customFormat="1" ht="6" customHeight="1" outlineLevel="4" x14ac:dyDescent="0.2">
      <c r="F75" s="207"/>
      <c r="G75" s="208"/>
      <c r="H75" s="20"/>
      <c r="I75" s="212"/>
      <c r="J75" s="208"/>
      <c r="K75" s="213"/>
      <c r="L75" s="214"/>
      <c r="M75" s="213"/>
      <c r="N75" s="241"/>
      <c r="O75" s="214"/>
      <c r="P75" s="209"/>
      <c r="Q75" s="210"/>
      <c r="R75" s="209"/>
      <c r="S75" s="210"/>
      <c r="T75" s="211"/>
      <c r="U75" s="211"/>
      <c r="V75" s="211"/>
      <c r="W75" s="212"/>
      <c r="X75" s="212"/>
      <c r="Y75" s="212"/>
    </row>
    <row r="76" spans="6:25" s="81" customFormat="1" ht="11.25" outlineLevel="5" x14ac:dyDescent="0.2">
      <c r="F76" s="82"/>
      <c r="G76" s="83"/>
      <c r="H76" s="21" t="str">
        <f>IF(AND(H75&lt;&gt;"Výkaz výměr:",I75=""),"Výkaz výměr:","")</f>
        <v>Výkaz výměr:</v>
      </c>
      <c r="I76" s="84" t="s">
        <v>1078</v>
      </c>
      <c r="J76" s="215"/>
      <c r="L76" s="85"/>
      <c r="M76" s="216">
        <v>83</v>
      </c>
      <c r="N76" s="244"/>
      <c r="O76" s="85"/>
      <c r="P76" s="86"/>
      <c r="Q76" s="85"/>
      <c r="R76" s="85"/>
      <c r="S76" s="85"/>
      <c r="T76" s="87" t="s">
        <v>14</v>
      </c>
      <c r="U76" s="85"/>
      <c r="V76" s="85"/>
      <c r="W76" s="88"/>
    </row>
    <row r="77" spans="6:25" s="205" customFormat="1" ht="12" outlineLevel="4" x14ac:dyDescent="0.2">
      <c r="F77" s="72">
        <v>21</v>
      </c>
      <c r="G77" s="73" t="s">
        <v>32</v>
      </c>
      <c r="H77" s="74" t="s">
        <v>721</v>
      </c>
      <c r="I77" s="75" t="s">
        <v>2462</v>
      </c>
      <c r="J77" s="73" t="s">
        <v>116</v>
      </c>
      <c r="K77" s="76">
        <v>41</v>
      </c>
      <c r="L77" s="77"/>
      <c r="M77" s="206">
        <v>41</v>
      </c>
      <c r="N77" s="232"/>
      <c r="O77" s="77">
        <f>M77*N77</f>
        <v>0</v>
      </c>
      <c r="P77" s="79"/>
      <c r="Q77" s="80">
        <f>M77*P77</f>
        <v>0</v>
      </c>
      <c r="R77" s="79"/>
      <c r="S77" s="80">
        <f>M77*R77</f>
        <v>0</v>
      </c>
      <c r="T77" s="78">
        <v>15</v>
      </c>
      <c r="U77" s="78">
        <f>O77*(T77/100)</f>
        <v>0</v>
      </c>
      <c r="V77" s="78">
        <f>O77+U77</f>
        <v>0</v>
      </c>
      <c r="W77" s="75"/>
      <c r="X77" s="96" t="s">
        <v>1162</v>
      </c>
      <c r="Y77" s="96">
        <v>1</v>
      </c>
    </row>
    <row r="78" spans="6:25" s="71" customFormat="1" ht="33.75" outlineLevel="4" x14ac:dyDescent="0.2">
      <c r="F78" s="207"/>
      <c r="G78" s="208"/>
      <c r="H78" s="19" t="s">
        <v>1053</v>
      </c>
      <c r="I78" s="228" t="s">
        <v>2818</v>
      </c>
      <c r="J78" s="221"/>
      <c r="K78" s="221"/>
      <c r="L78" s="221"/>
      <c r="M78" s="221"/>
      <c r="N78" s="240"/>
      <c r="O78" s="221"/>
      <c r="P78" s="209"/>
      <c r="Q78" s="210"/>
      <c r="R78" s="209"/>
      <c r="S78" s="210"/>
      <c r="T78" s="211"/>
      <c r="U78" s="211"/>
      <c r="V78" s="211"/>
      <c r="W78" s="212"/>
      <c r="X78" s="212"/>
      <c r="Y78" s="212"/>
    </row>
    <row r="79" spans="6:25" s="71" customFormat="1" ht="6" customHeight="1" outlineLevel="4" x14ac:dyDescent="0.2">
      <c r="F79" s="207"/>
      <c r="G79" s="208"/>
      <c r="H79" s="20"/>
      <c r="I79" s="212"/>
      <c r="J79" s="208"/>
      <c r="K79" s="213"/>
      <c r="L79" s="214"/>
      <c r="M79" s="213"/>
      <c r="N79" s="241"/>
      <c r="O79" s="214"/>
      <c r="P79" s="209"/>
      <c r="Q79" s="210"/>
      <c r="R79" s="209"/>
      <c r="S79" s="210"/>
      <c r="T79" s="211"/>
      <c r="U79" s="211"/>
      <c r="V79" s="211"/>
      <c r="W79" s="212"/>
      <c r="X79" s="212"/>
      <c r="Y79" s="212"/>
    </row>
    <row r="80" spans="6:25" s="205" customFormat="1" ht="24" outlineLevel="4" x14ac:dyDescent="0.2">
      <c r="F80" s="72">
        <v>22</v>
      </c>
      <c r="G80" s="73" t="s">
        <v>13</v>
      </c>
      <c r="H80" s="74" t="s">
        <v>380</v>
      </c>
      <c r="I80" s="75" t="s">
        <v>3049</v>
      </c>
      <c r="J80" s="73" t="s">
        <v>116</v>
      </c>
      <c r="K80" s="76">
        <v>41</v>
      </c>
      <c r="L80" s="77"/>
      <c r="M80" s="206">
        <v>41</v>
      </c>
      <c r="N80" s="232"/>
      <c r="O80" s="77">
        <f>M80*N80</f>
        <v>0</v>
      </c>
      <c r="P80" s="79">
        <v>6.9999999999999999E-4</v>
      </c>
      <c r="Q80" s="80">
        <f>M80*P80</f>
        <v>2.87E-2</v>
      </c>
      <c r="R80" s="79"/>
      <c r="S80" s="80">
        <f>M80*R80</f>
        <v>0</v>
      </c>
      <c r="T80" s="78">
        <v>15</v>
      </c>
      <c r="U80" s="78">
        <f>O80*(T80/100)</f>
        <v>0</v>
      </c>
      <c r="V80" s="78">
        <f>O80+U80</f>
        <v>0</v>
      </c>
      <c r="W80" s="75"/>
      <c r="X80" s="96" t="s">
        <v>1162</v>
      </c>
      <c r="Y80" s="96">
        <v>1</v>
      </c>
    </row>
    <row r="81" spans="6:25" s="71" customFormat="1" ht="12" outlineLevel="4" x14ac:dyDescent="0.2">
      <c r="F81" s="207"/>
      <c r="G81" s="208"/>
      <c r="H81" s="19" t="s">
        <v>1053</v>
      </c>
      <c r="I81" s="228" t="s">
        <v>3049</v>
      </c>
      <c r="J81" s="221"/>
      <c r="K81" s="221"/>
      <c r="L81" s="221"/>
      <c r="M81" s="221"/>
      <c r="N81" s="240"/>
      <c r="O81" s="221"/>
      <c r="P81" s="209"/>
      <c r="Q81" s="210"/>
      <c r="R81" s="209"/>
      <c r="S81" s="210"/>
      <c r="T81" s="211"/>
      <c r="U81" s="211"/>
      <c r="V81" s="211"/>
      <c r="W81" s="212"/>
      <c r="X81" s="212"/>
      <c r="Y81" s="212"/>
    </row>
    <row r="82" spans="6:25" s="71" customFormat="1" ht="6" customHeight="1" outlineLevel="4" x14ac:dyDescent="0.2">
      <c r="F82" s="207"/>
      <c r="G82" s="208"/>
      <c r="H82" s="20"/>
      <c r="I82" s="212"/>
      <c r="J82" s="208"/>
      <c r="K82" s="213"/>
      <c r="L82" s="214"/>
      <c r="M82" s="213"/>
      <c r="N82" s="241"/>
      <c r="O82" s="214"/>
      <c r="P82" s="209"/>
      <c r="Q82" s="210"/>
      <c r="R82" s="209"/>
      <c r="S82" s="210"/>
      <c r="T82" s="211"/>
      <c r="U82" s="211"/>
      <c r="V82" s="211"/>
      <c r="W82" s="212"/>
      <c r="X82" s="212"/>
      <c r="Y82" s="212"/>
    </row>
    <row r="83" spans="6:25" s="81" customFormat="1" ht="11.25" outlineLevel="5" x14ac:dyDescent="0.2">
      <c r="F83" s="82"/>
      <c r="G83" s="83"/>
      <c r="H83" s="21" t="str">
        <f>IF(AND(H82&lt;&gt;"Výkaz výměr:",I82=""),"Výkaz výměr:","")</f>
        <v>Výkaz výměr:</v>
      </c>
      <c r="I83" s="84" t="s">
        <v>1071</v>
      </c>
      <c r="J83" s="215"/>
      <c r="L83" s="85"/>
      <c r="M83" s="216">
        <v>41</v>
      </c>
      <c r="N83" s="244"/>
      <c r="O83" s="85"/>
      <c r="P83" s="86"/>
      <c r="Q83" s="85"/>
      <c r="R83" s="85"/>
      <c r="S83" s="85"/>
      <c r="T83" s="87" t="s">
        <v>14</v>
      </c>
      <c r="U83" s="85"/>
      <c r="V83" s="85"/>
      <c r="W83" s="88"/>
    </row>
    <row r="84" spans="6:25" s="205" customFormat="1" ht="12" outlineLevel="4" x14ac:dyDescent="0.2">
      <c r="F84" s="72">
        <v>23</v>
      </c>
      <c r="G84" s="73" t="s">
        <v>32</v>
      </c>
      <c r="H84" s="74" t="s">
        <v>722</v>
      </c>
      <c r="I84" s="75" t="s">
        <v>2867</v>
      </c>
      <c r="J84" s="73" t="s">
        <v>116</v>
      </c>
      <c r="K84" s="76">
        <v>41</v>
      </c>
      <c r="L84" s="77">
        <v>0</v>
      </c>
      <c r="M84" s="206">
        <v>41</v>
      </c>
      <c r="N84" s="232"/>
      <c r="O84" s="77">
        <f>M84*N84</f>
        <v>0</v>
      </c>
      <c r="P84" s="79">
        <v>0</v>
      </c>
      <c r="Q84" s="80">
        <f>M84*P84</f>
        <v>0</v>
      </c>
      <c r="R84" s="79">
        <v>0</v>
      </c>
      <c r="S84" s="80">
        <f>M84*R84</f>
        <v>0</v>
      </c>
      <c r="T84" s="78">
        <v>15</v>
      </c>
      <c r="U84" s="78">
        <f>O84*(T84/100)</f>
        <v>0</v>
      </c>
      <c r="V84" s="78">
        <f>O84+U84</f>
        <v>0</v>
      </c>
      <c r="W84" s="75"/>
      <c r="X84" s="96" t="s">
        <v>1162</v>
      </c>
      <c r="Y84" s="96">
        <v>1</v>
      </c>
    </row>
    <row r="85" spans="6:25" s="71" customFormat="1" ht="33.75" outlineLevel="4" x14ac:dyDescent="0.2">
      <c r="F85" s="207"/>
      <c r="G85" s="208"/>
      <c r="H85" s="19" t="s">
        <v>1053</v>
      </c>
      <c r="I85" s="228" t="s">
        <v>3206</v>
      </c>
      <c r="J85" s="221"/>
      <c r="K85" s="221"/>
      <c r="L85" s="221"/>
      <c r="M85" s="221"/>
      <c r="N85" s="240"/>
      <c r="O85" s="221"/>
      <c r="P85" s="209"/>
      <c r="Q85" s="210"/>
      <c r="R85" s="209"/>
      <c r="S85" s="210"/>
      <c r="T85" s="211"/>
      <c r="U85" s="211"/>
      <c r="V85" s="211"/>
      <c r="W85" s="212"/>
      <c r="X85" s="212"/>
      <c r="Y85" s="212"/>
    </row>
    <row r="86" spans="6:25" s="71" customFormat="1" ht="6" customHeight="1" outlineLevel="4" x14ac:dyDescent="0.2">
      <c r="F86" s="207"/>
      <c r="G86" s="208"/>
      <c r="H86" s="20"/>
      <c r="I86" s="212"/>
      <c r="J86" s="208"/>
      <c r="K86" s="213"/>
      <c r="L86" s="214"/>
      <c r="M86" s="213"/>
      <c r="N86" s="241"/>
      <c r="O86" s="214"/>
      <c r="P86" s="209"/>
      <c r="Q86" s="210"/>
      <c r="R86" s="209"/>
      <c r="S86" s="210"/>
      <c r="T86" s="211"/>
      <c r="U86" s="211"/>
      <c r="V86" s="211"/>
      <c r="W86" s="212"/>
      <c r="X86" s="212"/>
      <c r="Y86" s="212"/>
    </row>
    <row r="87" spans="6:25" s="205" customFormat="1" ht="12" outlineLevel="4" x14ac:dyDescent="0.2">
      <c r="F87" s="72">
        <v>24</v>
      </c>
      <c r="G87" s="73" t="s">
        <v>13</v>
      </c>
      <c r="H87" s="74" t="s">
        <v>373</v>
      </c>
      <c r="I87" s="75" t="s">
        <v>2215</v>
      </c>
      <c r="J87" s="73" t="s">
        <v>116</v>
      </c>
      <c r="K87" s="76">
        <v>41</v>
      </c>
      <c r="L87" s="77">
        <v>0</v>
      </c>
      <c r="M87" s="206">
        <v>41</v>
      </c>
      <c r="N87" s="232"/>
      <c r="O87" s="77">
        <f>M87*N87</f>
        <v>0</v>
      </c>
      <c r="P87" s="79">
        <v>4.1999999999999997E-3</v>
      </c>
      <c r="Q87" s="80">
        <f>M87*P87</f>
        <v>0.17219999999999999</v>
      </c>
      <c r="R87" s="79">
        <v>0</v>
      </c>
      <c r="S87" s="80">
        <f>M87*R87</f>
        <v>0</v>
      </c>
      <c r="T87" s="78">
        <v>15</v>
      </c>
      <c r="U87" s="78">
        <f>O87*(T87/100)</f>
        <v>0</v>
      </c>
      <c r="V87" s="78">
        <f>O87+U87</f>
        <v>0</v>
      </c>
      <c r="W87" s="75"/>
      <c r="X87" s="96" t="s">
        <v>1162</v>
      </c>
      <c r="Y87" s="96">
        <v>1</v>
      </c>
    </row>
    <row r="88" spans="6:25" s="71" customFormat="1" ht="12" outlineLevel="4" x14ac:dyDescent="0.2">
      <c r="F88" s="207"/>
      <c r="G88" s="208"/>
      <c r="H88" s="19" t="s">
        <v>1053</v>
      </c>
      <c r="I88" s="228"/>
      <c r="J88" s="221"/>
      <c r="K88" s="221"/>
      <c r="L88" s="221"/>
      <c r="M88" s="221"/>
      <c r="N88" s="240"/>
      <c r="O88" s="221"/>
      <c r="P88" s="209"/>
      <c r="Q88" s="210"/>
      <c r="R88" s="209"/>
      <c r="S88" s="210"/>
      <c r="T88" s="211"/>
      <c r="U88" s="211"/>
      <c r="V88" s="211"/>
      <c r="W88" s="212"/>
      <c r="X88" s="212"/>
      <c r="Y88" s="212"/>
    </row>
    <row r="89" spans="6:25" s="71" customFormat="1" ht="6" customHeight="1" outlineLevel="4" x14ac:dyDescent="0.2">
      <c r="F89" s="207"/>
      <c r="G89" s="208"/>
      <c r="H89" s="20"/>
      <c r="I89" s="212"/>
      <c r="J89" s="208"/>
      <c r="K89" s="213"/>
      <c r="L89" s="214"/>
      <c r="M89" s="213"/>
      <c r="N89" s="241"/>
      <c r="O89" s="214"/>
      <c r="P89" s="209"/>
      <c r="Q89" s="210"/>
      <c r="R89" s="209"/>
      <c r="S89" s="210"/>
      <c r="T89" s="211"/>
      <c r="U89" s="211"/>
      <c r="V89" s="211"/>
      <c r="W89" s="212"/>
      <c r="X89" s="212"/>
      <c r="Y89" s="212"/>
    </row>
    <row r="90" spans="6:25" s="81" customFormat="1" ht="11.25" outlineLevel="5" x14ac:dyDescent="0.2">
      <c r="F90" s="82"/>
      <c r="G90" s="83"/>
      <c r="H90" s="21" t="str">
        <f>IF(AND(H89&lt;&gt;"Výkaz výměr:",I89=""),"Výkaz výměr:","")</f>
        <v>Výkaz výměr:</v>
      </c>
      <c r="I90" s="84" t="s">
        <v>1071</v>
      </c>
      <c r="J90" s="215"/>
      <c r="L90" s="85"/>
      <c r="M90" s="216">
        <v>41</v>
      </c>
      <c r="N90" s="244"/>
      <c r="O90" s="85"/>
      <c r="P90" s="86"/>
      <c r="Q90" s="85"/>
      <c r="R90" s="85"/>
      <c r="S90" s="85"/>
      <c r="T90" s="87" t="s">
        <v>14</v>
      </c>
      <c r="U90" s="85"/>
      <c r="V90" s="85"/>
      <c r="W90" s="88"/>
    </row>
    <row r="91" spans="6:25" s="205" customFormat="1" ht="12" outlineLevel="4" x14ac:dyDescent="0.2">
      <c r="F91" s="72">
        <v>25</v>
      </c>
      <c r="G91" s="73" t="s">
        <v>32</v>
      </c>
      <c r="H91" s="74" t="s">
        <v>723</v>
      </c>
      <c r="I91" s="75" t="s">
        <v>2657</v>
      </c>
      <c r="J91" s="73" t="s">
        <v>116</v>
      </c>
      <c r="K91" s="76">
        <v>41</v>
      </c>
      <c r="L91" s="77"/>
      <c r="M91" s="206">
        <v>41</v>
      </c>
      <c r="N91" s="232"/>
      <c r="O91" s="77">
        <f>M91*N91</f>
        <v>0</v>
      </c>
      <c r="P91" s="79"/>
      <c r="Q91" s="80">
        <f>M91*P91</f>
        <v>0</v>
      </c>
      <c r="R91" s="79"/>
      <c r="S91" s="80">
        <f>M91*R91</f>
        <v>0</v>
      </c>
      <c r="T91" s="78">
        <v>15</v>
      </c>
      <c r="U91" s="78">
        <f>O91*(T91/100)</f>
        <v>0</v>
      </c>
      <c r="V91" s="78">
        <f>O91+U91</f>
        <v>0</v>
      </c>
      <c r="W91" s="75"/>
      <c r="X91" s="96" t="s">
        <v>1162</v>
      </c>
      <c r="Y91" s="96">
        <v>1</v>
      </c>
    </row>
    <row r="92" spans="6:25" s="71" customFormat="1" ht="33.75" outlineLevel="4" x14ac:dyDescent="0.2">
      <c r="F92" s="207"/>
      <c r="G92" s="208"/>
      <c r="H92" s="19" t="s">
        <v>1053</v>
      </c>
      <c r="I92" s="228" t="s">
        <v>2907</v>
      </c>
      <c r="J92" s="221"/>
      <c r="K92" s="221"/>
      <c r="L92" s="221"/>
      <c r="M92" s="221"/>
      <c r="N92" s="240"/>
      <c r="O92" s="221"/>
      <c r="P92" s="209"/>
      <c r="Q92" s="210"/>
      <c r="R92" s="209"/>
      <c r="S92" s="210"/>
      <c r="T92" s="211"/>
      <c r="U92" s="211"/>
      <c r="V92" s="211"/>
      <c r="W92" s="212"/>
      <c r="X92" s="212"/>
      <c r="Y92" s="212"/>
    </row>
    <row r="93" spans="6:25" s="71" customFormat="1" ht="6" customHeight="1" outlineLevel="4" x14ac:dyDescent="0.2">
      <c r="F93" s="207"/>
      <c r="G93" s="208"/>
      <c r="H93" s="20"/>
      <c r="I93" s="212"/>
      <c r="J93" s="208"/>
      <c r="K93" s="213"/>
      <c r="L93" s="214"/>
      <c r="M93" s="213"/>
      <c r="N93" s="241"/>
      <c r="O93" s="214"/>
      <c r="P93" s="209"/>
      <c r="Q93" s="210"/>
      <c r="R93" s="209"/>
      <c r="S93" s="210"/>
      <c r="T93" s="211"/>
      <c r="U93" s="211"/>
      <c r="V93" s="211"/>
      <c r="W93" s="212"/>
      <c r="X93" s="212"/>
      <c r="Y93" s="212"/>
    </row>
    <row r="94" spans="6:25" s="205" customFormat="1" ht="12" outlineLevel="4" x14ac:dyDescent="0.2">
      <c r="F94" s="72">
        <v>26</v>
      </c>
      <c r="G94" s="73" t="s">
        <v>13</v>
      </c>
      <c r="H94" s="74" t="s">
        <v>382</v>
      </c>
      <c r="I94" s="75" t="s">
        <v>2304</v>
      </c>
      <c r="J94" s="73" t="s">
        <v>116</v>
      </c>
      <c r="K94" s="76">
        <v>41</v>
      </c>
      <c r="L94" s="77"/>
      <c r="M94" s="206">
        <v>41</v>
      </c>
      <c r="N94" s="232"/>
      <c r="O94" s="77">
        <f>M94*N94</f>
        <v>0</v>
      </c>
      <c r="P94" s="79"/>
      <c r="Q94" s="80">
        <f>M94*P94</f>
        <v>0</v>
      </c>
      <c r="R94" s="79"/>
      <c r="S94" s="80">
        <f>M94*R94</f>
        <v>0</v>
      </c>
      <c r="T94" s="78">
        <v>15</v>
      </c>
      <c r="U94" s="78">
        <f>O94*(T94/100)</f>
        <v>0</v>
      </c>
      <c r="V94" s="78">
        <f>O94+U94</f>
        <v>0</v>
      </c>
      <c r="W94" s="75"/>
      <c r="X94" s="96" t="s">
        <v>1162</v>
      </c>
      <c r="Y94" s="96">
        <v>1</v>
      </c>
    </row>
    <row r="95" spans="6:25" s="71" customFormat="1" ht="12" outlineLevel="4" x14ac:dyDescent="0.2">
      <c r="F95" s="207"/>
      <c r="G95" s="208"/>
      <c r="H95" s="19" t="s">
        <v>1053</v>
      </c>
      <c r="I95" s="228" t="s">
        <v>2304</v>
      </c>
      <c r="J95" s="221"/>
      <c r="K95" s="221"/>
      <c r="L95" s="221"/>
      <c r="M95" s="221"/>
      <c r="N95" s="240"/>
      <c r="O95" s="221"/>
      <c r="P95" s="209"/>
      <c r="Q95" s="210"/>
      <c r="R95" s="209"/>
      <c r="S95" s="210"/>
      <c r="T95" s="211"/>
      <c r="U95" s="211"/>
      <c r="V95" s="211"/>
      <c r="W95" s="212"/>
      <c r="X95" s="212"/>
      <c r="Y95" s="212"/>
    </row>
    <row r="96" spans="6:25" s="71" customFormat="1" ht="6" customHeight="1" outlineLevel="4" x14ac:dyDescent="0.2">
      <c r="F96" s="207"/>
      <c r="G96" s="208"/>
      <c r="H96" s="20"/>
      <c r="I96" s="212"/>
      <c r="J96" s="208"/>
      <c r="K96" s="213"/>
      <c r="L96" s="214"/>
      <c r="M96" s="213"/>
      <c r="N96" s="241"/>
      <c r="O96" s="214"/>
      <c r="P96" s="209"/>
      <c r="Q96" s="210"/>
      <c r="R96" s="209"/>
      <c r="S96" s="210"/>
      <c r="T96" s="211"/>
      <c r="U96" s="211"/>
      <c r="V96" s="211"/>
      <c r="W96" s="212"/>
      <c r="X96" s="212"/>
      <c r="Y96" s="212"/>
    </row>
    <row r="97" spans="6:25" s="81" customFormat="1" ht="11.25" outlineLevel="5" x14ac:dyDescent="0.2">
      <c r="F97" s="82"/>
      <c r="G97" s="83"/>
      <c r="H97" s="21" t="str">
        <f>IF(AND(H96&lt;&gt;"Výkaz výměr:",I96=""),"Výkaz výměr:","")</f>
        <v>Výkaz výměr:</v>
      </c>
      <c r="I97" s="84" t="s">
        <v>1071</v>
      </c>
      <c r="J97" s="215"/>
      <c r="L97" s="85"/>
      <c r="M97" s="216">
        <v>41</v>
      </c>
      <c r="N97" s="244"/>
      <c r="O97" s="85"/>
      <c r="P97" s="86"/>
      <c r="Q97" s="85"/>
      <c r="R97" s="85"/>
      <c r="S97" s="85"/>
      <c r="T97" s="87" t="s">
        <v>14</v>
      </c>
      <c r="U97" s="85"/>
      <c r="V97" s="85"/>
      <c r="W97" s="88"/>
    </row>
    <row r="98" spans="6:25" s="205" customFormat="1" ht="12" outlineLevel="4" x14ac:dyDescent="0.2">
      <c r="F98" s="72">
        <v>27</v>
      </c>
      <c r="G98" s="73" t="s">
        <v>32</v>
      </c>
      <c r="H98" s="74" t="s">
        <v>724</v>
      </c>
      <c r="I98" s="75" t="s">
        <v>2519</v>
      </c>
      <c r="J98" s="73" t="s">
        <v>116</v>
      </c>
      <c r="K98" s="76">
        <v>2</v>
      </c>
      <c r="L98" s="77"/>
      <c r="M98" s="206">
        <v>2</v>
      </c>
      <c r="N98" s="232"/>
      <c r="O98" s="77">
        <f>M98*N98</f>
        <v>0</v>
      </c>
      <c r="P98" s="79"/>
      <c r="Q98" s="80">
        <f>M98*P98</f>
        <v>0</v>
      </c>
      <c r="R98" s="79"/>
      <c r="S98" s="80">
        <f>M98*R98</f>
        <v>0</v>
      </c>
      <c r="T98" s="78">
        <v>15</v>
      </c>
      <c r="U98" s="78">
        <f>O98*(T98/100)</f>
        <v>0</v>
      </c>
      <c r="V98" s="78">
        <f>O98+U98</f>
        <v>0</v>
      </c>
      <c r="W98" s="75"/>
      <c r="X98" s="96" t="s">
        <v>1162</v>
      </c>
      <c r="Y98" s="96">
        <v>1</v>
      </c>
    </row>
    <row r="99" spans="6:25" s="71" customFormat="1" ht="33.75" outlineLevel="4" x14ac:dyDescent="0.2">
      <c r="F99" s="207"/>
      <c r="G99" s="208"/>
      <c r="H99" s="19" t="s">
        <v>1053</v>
      </c>
      <c r="I99" s="228" t="s">
        <v>2618</v>
      </c>
      <c r="J99" s="221"/>
      <c r="K99" s="221"/>
      <c r="L99" s="221"/>
      <c r="M99" s="221"/>
      <c r="N99" s="240"/>
      <c r="O99" s="221"/>
      <c r="P99" s="209"/>
      <c r="Q99" s="210"/>
      <c r="R99" s="209"/>
      <c r="S99" s="210"/>
      <c r="T99" s="211"/>
      <c r="U99" s="211"/>
      <c r="V99" s="211"/>
      <c r="W99" s="212"/>
      <c r="X99" s="212"/>
      <c r="Y99" s="212"/>
    </row>
    <row r="100" spans="6:25" s="71" customFormat="1" ht="6" customHeight="1" outlineLevel="4" x14ac:dyDescent="0.2">
      <c r="F100" s="207"/>
      <c r="G100" s="208"/>
      <c r="H100" s="20"/>
      <c r="I100" s="212"/>
      <c r="J100" s="208"/>
      <c r="K100" s="213"/>
      <c r="L100" s="214"/>
      <c r="M100" s="213"/>
      <c r="N100" s="241"/>
      <c r="O100" s="214"/>
      <c r="P100" s="209"/>
      <c r="Q100" s="210"/>
      <c r="R100" s="209"/>
      <c r="S100" s="210"/>
      <c r="T100" s="211"/>
      <c r="U100" s="211"/>
      <c r="V100" s="211"/>
      <c r="W100" s="212"/>
      <c r="X100" s="212"/>
      <c r="Y100" s="212"/>
    </row>
    <row r="101" spans="6:25" s="205" customFormat="1" ht="12" outlineLevel="4" x14ac:dyDescent="0.2">
      <c r="F101" s="72">
        <v>28</v>
      </c>
      <c r="G101" s="73" t="s">
        <v>13</v>
      </c>
      <c r="H101" s="74" t="s">
        <v>374</v>
      </c>
      <c r="I101" s="75" t="s">
        <v>2494</v>
      </c>
      <c r="J101" s="73" t="s">
        <v>116</v>
      </c>
      <c r="K101" s="76">
        <v>2</v>
      </c>
      <c r="L101" s="77"/>
      <c r="M101" s="206">
        <v>2</v>
      </c>
      <c r="N101" s="232"/>
      <c r="O101" s="77">
        <f>M101*N101</f>
        <v>0</v>
      </c>
      <c r="P101" s="79">
        <v>2.5999999999999998E-4</v>
      </c>
      <c r="Q101" s="80">
        <f>M101*P101</f>
        <v>5.1999999999999995E-4</v>
      </c>
      <c r="R101" s="79"/>
      <c r="S101" s="80">
        <f>M101*R101</f>
        <v>0</v>
      </c>
      <c r="T101" s="78">
        <v>15</v>
      </c>
      <c r="U101" s="78">
        <f>O101*(T101/100)</f>
        <v>0</v>
      </c>
      <c r="V101" s="78">
        <f>O101+U101</f>
        <v>0</v>
      </c>
      <c r="W101" s="75"/>
      <c r="X101" s="96" t="s">
        <v>1261</v>
      </c>
      <c r="Y101" s="96">
        <v>1</v>
      </c>
    </row>
    <row r="102" spans="6:25" s="71" customFormat="1" ht="12" outlineLevel="4" x14ac:dyDescent="0.2">
      <c r="F102" s="207"/>
      <c r="G102" s="208"/>
      <c r="H102" s="19" t="s">
        <v>1053</v>
      </c>
      <c r="I102" s="228" t="s">
        <v>2494</v>
      </c>
      <c r="J102" s="221"/>
      <c r="K102" s="221"/>
      <c r="L102" s="221"/>
      <c r="M102" s="221"/>
      <c r="N102" s="240"/>
      <c r="O102" s="221"/>
      <c r="P102" s="209"/>
      <c r="Q102" s="210"/>
      <c r="R102" s="209"/>
      <c r="S102" s="210"/>
      <c r="T102" s="211"/>
      <c r="U102" s="211"/>
      <c r="V102" s="211"/>
      <c r="W102" s="212"/>
      <c r="X102" s="212"/>
      <c r="Y102" s="212"/>
    </row>
    <row r="103" spans="6:25" s="71" customFormat="1" ht="6" customHeight="1" outlineLevel="4" x14ac:dyDescent="0.2">
      <c r="F103" s="207"/>
      <c r="G103" s="208"/>
      <c r="H103" s="20"/>
      <c r="I103" s="212"/>
      <c r="J103" s="208"/>
      <c r="K103" s="213"/>
      <c r="L103" s="214"/>
      <c r="M103" s="213"/>
      <c r="N103" s="241"/>
      <c r="O103" s="214"/>
      <c r="P103" s="209"/>
      <c r="Q103" s="210"/>
      <c r="R103" s="209"/>
      <c r="S103" s="210"/>
      <c r="T103" s="211"/>
      <c r="U103" s="211"/>
      <c r="V103" s="211"/>
      <c r="W103" s="212"/>
      <c r="X103" s="212"/>
      <c r="Y103" s="212"/>
    </row>
    <row r="104" spans="6:25" s="205" customFormat="1" ht="12" outlineLevel="4" x14ac:dyDescent="0.2">
      <c r="F104" s="72">
        <v>29</v>
      </c>
      <c r="G104" s="73" t="s">
        <v>32</v>
      </c>
      <c r="H104" s="74" t="s">
        <v>725</v>
      </c>
      <c r="I104" s="75" t="s">
        <v>2504</v>
      </c>
      <c r="J104" s="73" t="s">
        <v>116</v>
      </c>
      <c r="K104" s="76">
        <v>62</v>
      </c>
      <c r="L104" s="77">
        <v>0</v>
      </c>
      <c r="M104" s="206">
        <v>62</v>
      </c>
      <c r="N104" s="232"/>
      <c r="O104" s="77">
        <f>M104*N104</f>
        <v>0</v>
      </c>
      <c r="P104" s="79">
        <v>0</v>
      </c>
      <c r="Q104" s="80">
        <f>M104*P104</f>
        <v>0</v>
      </c>
      <c r="R104" s="79">
        <v>0</v>
      </c>
      <c r="S104" s="80">
        <f>M104*R104</f>
        <v>0</v>
      </c>
      <c r="T104" s="78">
        <v>15</v>
      </c>
      <c r="U104" s="78">
        <f>O104*(T104/100)</f>
        <v>0</v>
      </c>
      <c r="V104" s="78">
        <f>O104+U104</f>
        <v>0</v>
      </c>
      <c r="W104" s="75"/>
      <c r="X104" s="96" t="s">
        <v>1162</v>
      </c>
      <c r="Y104" s="96">
        <v>1</v>
      </c>
    </row>
    <row r="105" spans="6:25" s="71" customFormat="1" ht="33.75" outlineLevel="4" x14ac:dyDescent="0.2">
      <c r="F105" s="207"/>
      <c r="G105" s="208"/>
      <c r="H105" s="19" t="s">
        <v>1053</v>
      </c>
      <c r="I105" s="228" t="s">
        <v>2697</v>
      </c>
      <c r="J105" s="221"/>
      <c r="K105" s="221"/>
      <c r="L105" s="221"/>
      <c r="M105" s="221"/>
      <c r="N105" s="240"/>
      <c r="O105" s="221"/>
      <c r="P105" s="209"/>
      <c r="Q105" s="210"/>
      <c r="R105" s="209"/>
      <c r="S105" s="210"/>
      <c r="T105" s="211"/>
      <c r="U105" s="211"/>
      <c r="V105" s="211"/>
      <c r="W105" s="212"/>
      <c r="X105" s="212"/>
      <c r="Y105" s="212"/>
    </row>
    <row r="106" spans="6:25" s="71" customFormat="1" ht="6" customHeight="1" outlineLevel="4" x14ac:dyDescent="0.2">
      <c r="F106" s="207"/>
      <c r="G106" s="208"/>
      <c r="H106" s="20"/>
      <c r="I106" s="212"/>
      <c r="J106" s="208"/>
      <c r="K106" s="213"/>
      <c r="L106" s="214"/>
      <c r="M106" s="213"/>
      <c r="N106" s="241"/>
      <c r="O106" s="214"/>
      <c r="P106" s="209"/>
      <c r="Q106" s="210"/>
      <c r="R106" s="209"/>
      <c r="S106" s="210"/>
      <c r="T106" s="211"/>
      <c r="U106" s="211"/>
      <c r="V106" s="211"/>
      <c r="W106" s="212"/>
      <c r="X106" s="212"/>
      <c r="Y106" s="212"/>
    </row>
    <row r="107" spans="6:25" s="205" customFormat="1" ht="12" outlineLevel="4" x14ac:dyDescent="0.2">
      <c r="F107" s="72">
        <v>30</v>
      </c>
      <c r="G107" s="73" t="s">
        <v>13</v>
      </c>
      <c r="H107" s="74" t="s">
        <v>366</v>
      </c>
      <c r="I107" s="75" t="s">
        <v>2512</v>
      </c>
      <c r="J107" s="73" t="s">
        <v>116</v>
      </c>
      <c r="K107" s="76">
        <v>51</v>
      </c>
      <c r="L107" s="77">
        <v>0</v>
      </c>
      <c r="M107" s="206">
        <v>51</v>
      </c>
      <c r="N107" s="232"/>
      <c r="O107" s="77">
        <f>M107*N107</f>
        <v>0</v>
      </c>
      <c r="P107" s="79">
        <v>2E-3</v>
      </c>
      <c r="Q107" s="80">
        <f>M107*P107</f>
        <v>0.10200000000000001</v>
      </c>
      <c r="R107" s="79">
        <v>0</v>
      </c>
      <c r="S107" s="80">
        <f>M107*R107</f>
        <v>0</v>
      </c>
      <c r="T107" s="78">
        <v>15</v>
      </c>
      <c r="U107" s="78">
        <f>O107*(T107/100)</f>
        <v>0</v>
      </c>
      <c r="V107" s="78">
        <f>O107+U107</f>
        <v>0</v>
      </c>
      <c r="W107" s="75"/>
      <c r="X107" s="96" t="s">
        <v>1162</v>
      </c>
      <c r="Y107" s="96">
        <v>1</v>
      </c>
    </row>
    <row r="108" spans="6:25" s="71" customFormat="1" ht="12" outlineLevel="4" x14ac:dyDescent="0.2">
      <c r="F108" s="207"/>
      <c r="G108" s="208"/>
      <c r="H108" s="19" t="s">
        <v>1053</v>
      </c>
      <c r="I108" s="228"/>
      <c r="J108" s="221"/>
      <c r="K108" s="221"/>
      <c r="L108" s="221"/>
      <c r="M108" s="221"/>
      <c r="N108" s="240"/>
      <c r="O108" s="221"/>
      <c r="P108" s="209"/>
      <c r="Q108" s="210"/>
      <c r="R108" s="209"/>
      <c r="S108" s="210"/>
      <c r="T108" s="211"/>
      <c r="U108" s="211"/>
      <c r="V108" s="211"/>
      <c r="W108" s="212"/>
      <c r="X108" s="212"/>
      <c r="Y108" s="212"/>
    </row>
    <row r="109" spans="6:25" s="71" customFormat="1" ht="6" customHeight="1" outlineLevel="4" x14ac:dyDescent="0.2">
      <c r="F109" s="207"/>
      <c r="G109" s="208"/>
      <c r="H109" s="20"/>
      <c r="I109" s="212"/>
      <c r="J109" s="208"/>
      <c r="K109" s="213"/>
      <c r="L109" s="214"/>
      <c r="M109" s="213"/>
      <c r="N109" s="241"/>
      <c r="O109" s="214"/>
      <c r="P109" s="209"/>
      <c r="Q109" s="210"/>
      <c r="R109" s="209"/>
      <c r="S109" s="210"/>
      <c r="T109" s="211"/>
      <c r="U109" s="211"/>
      <c r="V109" s="211"/>
      <c r="W109" s="212"/>
      <c r="X109" s="212"/>
      <c r="Y109" s="212"/>
    </row>
    <row r="110" spans="6:25" s="81" customFormat="1" ht="11.25" outlineLevel="5" x14ac:dyDescent="0.2">
      <c r="F110" s="82"/>
      <c r="G110" s="83"/>
      <c r="H110" s="21" t="str">
        <f>IF(AND(H109&lt;&gt;"Výkaz výměr:",I109=""),"Výkaz výměr:","")</f>
        <v>Výkaz výměr:</v>
      </c>
      <c r="I110" s="84" t="s">
        <v>1072</v>
      </c>
      <c r="J110" s="215"/>
      <c r="L110" s="85"/>
      <c r="M110" s="216">
        <v>51</v>
      </c>
      <c r="N110" s="244"/>
      <c r="O110" s="85"/>
      <c r="P110" s="86"/>
      <c r="Q110" s="85"/>
      <c r="R110" s="85"/>
      <c r="S110" s="85"/>
      <c r="T110" s="87" t="s">
        <v>14</v>
      </c>
      <c r="U110" s="85"/>
      <c r="V110" s="85"/>
      <c r="W110" s="88"/>
    </row>
    <row r="111" spans="6:25" s="205" customFormat="1" ht="12" outlineLevel="4" x14ac:dyDescent="0.2">
      <c r="F111" s="72">
        <v>31</v>
      </c>
      <c r="G111" s="73" t="s">
        <v>13</v>
      </c>
      <c r="H111" s="74" t="s">
        <v>367</v>
      </c>
      <c r="I111" s="75" t="s">
        <v>2513</v>
      </c>
      <c r="J111" s="73" t="s">
        <v>116</v>
      </c>
      <c r="K111" s="76">
        <v>11</v>
      </c>
      <c r="L111" s="77">
        <v>0</v>
      </c>
      <c r="M111" s="206">
        <v>11</v>
      </c>
      <c r="N111" s="232"/>
      <c r="O111" s="77">
        <f>M111*N111</f>
        <v>0</v>
      </c>
      <c r="P111" s="79">
        <v>3.0000000000000001E-3</v>
      </c>
      <c r="Q111" s="80">
        <f>M111*P111</f>
        <v>3.3000000000000002E-2</v>
      </c>
      <c r="R111" s="79">
        <v>0</v>
      </c>
      <c r="S111" s="80">
        <f>M111*R111</f>
        <v>0</v>
      </c>
      <c r="T111" s="78">
        <v>15</v>
      </c>
      <c r="U111" s="78">
        <f>O111*(T111/100)</f>
        <v>0</v>
      </c>
      <c r="V111" s="78">
        <f>O111+U111</f>
        <v>0</v>
      </c>
      <c r="W111" s="75"/>
      <c r="X111" s="96" t="s">
        <v>1162</v>
      </c>
      <c r="Y111" s="96">
        <v>1</v>
      </c>
    </row>
    <row r="112" spans="6:25" s="71" customFormat="1" ht="12" outlineLevel="4" x14ac:dyDescent="0.2">
      <c r="F112" s="207"/>
      <c r="G112" s="208"/>
      <c r="H112" s="19" t="s">
        <v>1053</v>
      </c>
      <c r="I112" s="228"/>
      <c r="J112" s="221"/>
      <c r="K112" s="221"/>
      <c r="L112" s="221"/>
      <c r="M112" s="221"/>
      <c r="N112" s="240"/>
      <c r="O112" s="221"/>
      <c r="P112" s="209"/>
      <c r="Q112" s="210"/>
      <c r="R112" s="209"/>
      <c r="S112" s="210"/>
      <c r="T112" s="211"/>
      <c r="U112" s="211"/>
      <c r="V112" s="211"/>
      <c r="W112" s="212"/>
      <c r="X112" s="212"/>
      <c r="Y112" s="212"/>
    </row>
    <row r="113" spans="6:25" s="71" customFormat="1" ht="6" customHeight="1" outlineLevel="4" x14ac:dyDescent="0.2">
      <c r="F113" s="207"/>
      <c r="G113" s="208"/>
      <c r="H113" s="20"/>
      <c r="I113" s="212"/>
      <c r="J113" s="208"/>
      <c r="K113" s="213"/>
      <c r="L113" s="214"/>
      <c r="M113" s="213"/>
      <c r="N113" s="241"/>
      <c r="O113" s="214"/>
      <c r="P113" s="209"/>
      <c r="Q113" s="210"/>
      <c r="R113" s="209"/>
      <c r="S113" s="210"/>
      <c r="T113" s="211"/>
      <c r="U113" s="211"/>
      <c r="V113" s="211"/>
      <c r="W113" s="212"/>
      <c r="X113" s="212"/>
      <c r="Y113" s="212"/>
    </row>
    <row r="114" spans="6:25" s="81" customFormat="1" ht="11.25" outlineLevel="5" x14ac:dyDescent="0.2">
      <c r="F114" s="82"/>
      <c r="G114" s="83"/>
      <c r="H114" s="21" t="str">
        <f>IF(AND(H113&lt;&gt;"Výkaz výměr:",I113=""),"Výkaz výměr:","")</f>
        <v>Výkaz výměr:</v>
      </c>
      <c r="I114" s="84" t="s">
        <v>172</v>
      </c>
      <c r="J114" s="215"/>
      <c r="L114" s="85"/>
      <c r="M114" s="216">
        <v>11</v>
      </c>
      <c r="N114" s="244"/>
      <c r="O114" s="85"/>
      <c r="P114" s="86"/>
      <c r="Q114" s="85"/>
      <c r="R114" s="85"/>
      <c r="S114" s="85"/>
      <c r="T114" s="87" t="s">
        <v>14</v>
      </c>
      <c r="U114" s="85"/>
      <c r="V114" s="85"/>
      <c r="W114" s="88"/>
    </row>
    <row r="115" spans="6:25" s="205" customFormat="1" ht="12" outlineLevel="4" x14ac:dyDescent="0.2">
      <c r="F115" s="72">
        <v>32</v>
      </c>
      <c r="G115" s="73" t="s">
        <v>32</v>
      </c>
      <c r="H115" s="74" t="s">
        <v>179</v>
      </c>
      <c r="I115" s="75" t="s">
        <v>1923</v>
      </c>
      <c r="J115" s="73" t="s">
        <v>116</v>
      </c>
      <c r="K115" s="76">
        <v>1</v>
      </c>
      <c r="L115" s="77"/>
      <c r="M115" s="206">
        <v>1</v>
      </c>
      <c r="N115" s="232"/>
      <c r="O115" s="77">
        <f>M115*N115</f>
        <v>0</v>
      </c>
      <c r="P115" s="79"/>
      <c r="Q115" s="80">
        <f>M115*P115</f>
        <v>0</v>
      </c>
      <c r="R115" s="79"/>
      <c r="S115" s="80">
        <f>M115*R115</f>
        <v>0</v>
      </c>
      <c r="T115" s="78">
        <v>15</v>
      </c>
      <c r="U115" s="78">
        <f>O115*(T115/100)</f>
        <v>0</v>
      </c>
      <c r="V115" s="78">
        <f>O115+U115</f>
        <v>0</v>
      </c>
      <c r="W115" s="75"/>
      <c r="X115" s="96" t="s">
        <v>1090</v>
      </c>
      <c r="Y115" s="96">
        <v>1</v>
      </c>
    </row>
    <row r="116" spans="6:25" s="71" customFormat="1" ht="12" outlineLevel="4" x14ac:dyDescent="0.2">
      <c r="F116" s="207"/>
      <c r="G116" s="208"/>
      <c r="H116" s="19" t="s">
        <v>1053</v>
      </c>
      <c r="I116" s="228" t="s">
        <v>1923</v>
      </c>
      <c r="J116" s="221"/>
      <c r="K116" s="221"/>
      <c r="L116" s="221"/>
      <c r="M116" s="221"/>
      <c r="N116" s="240"/>
      <c r="O116" s="221"/>
      <c r="P116" s="209"/>
      <c r="Q116" s="210"/>
      <c r="R116" s="209"/>
      <c r="S116" s="210"/>
      <c r="T116" s="211"/>
      <c r="U116" s="211"/>
      <c r="V116" s="211"/>
      <c r="W116" s="212"/>
      <c r="X116" s="212"/>
      <c r="Y116" s="212"/>
    </row>
    <row r="117" spans="6:25" s="71" customFormat="1" ht="6" customHeight="1" outlineLevel="4" x14ac:dyDescent="0.2">
      <c r="F117" s="207"/>
      <c r="G117" s="208"/>
      <c r="H117" s="20"/>
      <c r="I117" s="212"/>
      <c r="J117" s="208"/>
      <c r="K117" s="213"/>
      <c r="L117" s="214"/>
      <c r="M117" s="213"/>
      <c r="N117" s="241"/>
      <c r="O117" s="214"/>
      <c r="P117" s="209"/>
      <c r="Q117" s="210"/>
      <c r="R117" s="209"/>
      <c r="S117" s="210"/>
      <c r="T117" s="211"/>
      <c r="U117" s="211"/>
      <c r="V117" s="211"/>
      <c r="W117" s="212"/>
      <c r="X117" s="212"/>
      <c r="Y117" s="212"/>
    </row>
    <row r="118" spans="6:25" s="205" customFormat="1" ht="12" outlineLevel="4" x14ac:dyDescent="0.2">
      <c r="F118" s="72">
        <v>33</v>
      </c>
      <c r="G118" s="73" t="s">
        <v>32</v>
      </c>
      <c r="H118" s="74" t="s">
        <v>888</v>
      </c>
      <c r="I118" s="75" t="s">
        <v>2757</v>
      </c>
      <c r="J118" s="73" t="s">
        <v>16</v>
      </c>
      <c r="K118" s="76">
        <v>2.8807699999999992</v>
      </c>
      <c r="L118" s="77"/>
      <c r="M118" s="206">
        <v>2.8807699999999992</v>
      </c>
      <c r="N118" s="232"/>
      <c r="O118" s="77">
        <f>M118*N118</f>
        <v>0</v>
      </c>
      <c r="P118" s="79"/>
      <c r="Q118" s="80">
        <f>M118*P118</f>
        <v>0</v>
      </c>
      <c r="R118" s="79"/>
      <c r="S118" s="80">
        <f>M118*R118</f>
        <v>0</v>
      </c>
      <c r="T118" s="78">
        <v>15</v>
      </c>
      <c r="U118" s="78">
        <f>O118*(T118/100)</f>
        <v>0</v>
      </c>
      <c r="V118" s="78">
        <f>O118+U118</f>
        <v>0</v>
      </c>
      <c r="W118" s="75"/>
      <c r="X118" s="96" t="s">
        <v>1090</v>
      </c>
      <c r="Y118" s="96">
        <v>1</v>
      </c>
    </row>
    <row r="119" spans="6:25" s="71" customFormat="1" ht="56.25" outlineLevel="4" x14ac:dyDescent="0.2">
      <c r="F119" s="207"/>
      <c r="G119" s="208"/>
      <c r="H119" s="19" t="s">
        <v>1053</v>
      </c>
      <c r="I119" s="228" t="s">
        <v>3559</v>
      </c>
      <c r="J119" s="221"/>
      <c r="K119" s="221"/>
      <c r="L119" s="221"/>
      <c r="M119" s="221"/>
      <c r="N119" s="240"/>
      <c r="O119" s="221"/>
      <c r="P119" s="209"/>
      <c r="Q119" s="210"/>
      <c r="R119" s="209"/>
      <c r="S119" s="210"/>
      <c r="T119" s="211"/>
      <c r="U119" s="211"/>
      <c r="V119" s="211"/>
      <c r="W119" s="212"/>
      <c r="X119" s="212"/>
      <c r="Y119" s="212"/>
    </row>
    <row r="120" spans="6:25" s="71" customFormat="1" ht="6" customHeight="1" outlineLevel="4" x14ac:dyDescent="0.2">
      <c r="F120" s="207"/>
      <c r="G120" s="208"/>
      <c r="H120" s="20"/>
      <c r="I120" s="212"/>
      <c r="J120" s="208"/>
      <c r="K120" s="213"/>
      <c r="L120" s="214"/>
      <c r="M120" s="213"/>
      <c r="N120" s="241"/>
      <c r="O120" s="214"/>
      <c r="P120" s="209"/>
      <c r="Q120" s="210"/>
      <c r="R120" s="209"/>
      <c r="S120" s="210"/>
      <c r="T120" s="211"/>
      <c r="U120" s="211"/>
      <c r="V120" s="211"/>
      <c r="W120" s="212"/>
      <c r="X120" s="212"/>
      <c r="Y120" s="212"/>
    </row>
    <row r="121" spans="6:25" s="6" customFormat="1" ht="12.75" customHeight="1" outlineLevel="4" x14ac:dyDescent="0.2">
      <c r="F121" s="7"/>
      <c r="G121" s="8"/>
      <c r="H121" s="8"/>
      <c r="I121" s="217"/>
      <c r="J121" s="218"/>
      <c r="K121" s="219"/>
      <c r="L121" s="220"/>
      <c r="M121" s="219"/>
      <c r="N121" s="242"/>
      <c r="O121" s="11"/>
      <c r="P121" s="12"/>
      <c r="Q121" s="11"/>
      <c r="R121" s="11"/>
      <c r="S121" s="11"/>
      <c r="T121" s="5" t="s">
        <v>14</v>
      </c>
      <c r="U121" s="11"/>
      <c r="V121" s="11"/>
      <c r="W121" s="11"/>
    </row>
    <row r="122" spans="6:25" s="6" customFormat="1" ht="12.75" customHeight="1" outlineLevel="3" x14ac:dyDescent="0.2">
      <c r="F122" s="7"/>
      <c r="G122" s="8"/>
      <c r="H122" s="8"/>
      <c r="I122" s="9"/>
      <c r="J122" s="8"/>
      <c r="K122" s="10"/>
      <c r="L122" s="11"/>
      <c r="M122" s="10"/>
      <c r="N122" s="242"/>
      <c r="O122" s="11"/>
      <c r="P122" s="12"/>
      <c r="Q122" s="11"/>
      <c r="R122" s="11"/>
      <c r="S122" s="11"/>
      <c r="T122" s="5" t="s">
        <v>14</v>
      </c>
      <c r="U122" s="11"/>
      <c r="V122" s="11"/>
      <c r="W122" s="11"/>
    </row>
    <row r="123" spans="6:25" s="6" customFormat="1" ht="12.75" customHeight="1" outlineLevel="2" x14ac:dyDescent="0.2">
      <c r="F123" s="7"/>
      <c r="G123" s="8"/>
      <c r="H123" s="8"/>
      <c r="I123" s="9"/>
      <c r="J123" s="8"/>
      <c r="K123" s="10"/>
      <c r="L123" s="11"/>
      <c r="M123" s="10"/>
      <c r="N123" s="242"/>
      <c r="O123" s="11"/>
      <c r="P123" s="12"/>
      <c r="Q123" s="11"/>
      <c r="R123" s="11"/>
      <c r="S123" s="11"/>
      <c r="T123" s="5" t="s">
        <v>14</v>
      </c>
      <c r="U123" s="11"/>
      <c r="V123" s="11"/>
      <c r="W123" s="11"/>
    </row>
    <row r="124" spans="6:25" s="6" customFormat="1" ht="12.75" customHeight="1" outlineLevel="1" x14ac:dyDescent="0.2">
      <c r="F124" s="7"/>
      <c r="G124" s="8"/>
      <c r="H124" s="8"/>
      <c r="I124" s="9"/>
      <c r="J124" s="8"/>
      <c r="K124" s="10"/>
      <c r="L124" s="11"/>
      <c r="M124" s="10"/>
      <c r="N124" s="242"/>
      <c r="O124" s="11"/>
      <c r="P124" s="12"/>
      <c r="Q124" s="11"/>
      <c r="R124" s="11"/>
      <c r="S124" s="11"/>
      <c r="T124" s="5" t="s">
        <v>14</v>
      </c>
      <c r="U124" s="11"/>
      <c r="V124" s="11"/>
      <c r="W124" s="11"/>
    </row>
    <row r="125" spans="6:25" s="6" customFormat="1" ht="12.75" customHeight="1" x14ac:dyDescent="0.2">
      <c r="F125" s="7"/>
      <c r="G125" s="8"/>
      <c r="H125" s="8"/>
      <c r="I125" s="9"/>
      <c r="J125" s="8"/>
      <c r="K125" s="10"/>
      <c r="L125" s="11"/>
      <c r="M125" s="10"/>
      <c r="N125" s="242"/>
      <c r="O125" s="11"/>
      <c r="P125" s="12"/>
      <c r="Q125" s="11"/>
      <c r="R125" s="11"/>
      <c r="S125" s="11"/>
      <c r="T125" s="5" t="s">
        <v>14</v>
      </c>
      <c r="U125" s="11"/>
      <c r="V125" s="11"/>
      <c r="W125" s="11"/>
    </row>
  </sheetData>
  <sheetProtection password="CC8C" sheet="1"/>
  <pageMargins left="0.39370078740157483" right="0.39370078740157483" top="0.59055118110236227" bottom="0.59055118110236227" header="0.39370078740157483" footer="0.39370078740157483"/>
  <pageSetup paperSize="9" scale="85" fitToHeight="0" orientation="landscape" horizontalDpi="300" verticalDpi="300" r:id="rId1"/>
  <headerFooter alignWithMargins="0">
    <oddFooter>&amp;L&amp;8www.euroCALC.cz&amp;C&amp;8&amp;P z &amp;N&amp;R&amp;8&amp;D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/>
  </sheetPr>
  <dimension ref="A1:K26"/>
  <sheetViews>
    <sheetView workbookViewId="0">
      <pane ySplit="3" topLeftCell="A4" activePane="bottomLeft" state="frozen"/>
      <selection activeCell="H20" sqref="H20"/>
      <selection pane="bottomLeft" activeCell="G28" sqref="G28"/>
    </sheetView>
  </sheetViews>
  <sheetFormatPr defaultRowHeight="12.75" outlineLevelRow="3" x14ac:dyDescent="0.2"/>
  <cols>
    <col min="1" max="1" width="26" hidden="1" customWidth="1"/>
    <col min="2" max="2" width="80.7109375" customWidth="1"/>
    <col min="3" max="3" width="15.7109375" customWidth="1"/>
    <col min="4" max="4" width="15.7109375" hidden="1" customWidth="1"/>
    <col min="5" max="6" width="15.7109375" customWidth="1"/>
    <col min="7" max="7" width="12.42578125" customWidth="1"/>
  </cols>
  <sheetData>
    <row r="1" spans="1:11" ht="15.75" customHeight="1" x14ac:dyDescent="0.25">
      <c r="A1" s="149"/>
      <c r="B1" s="23" t="s">
        <v>433</v>
      </c>
      <c r="C1" s="24"/>
      <c r="D1" s="27"/>
      <c r="E1" s="26"/>
      <c r="F1" s="24"/>
      <c r="G1" s="150"/>
      <c r="H1" s="23"/>
      <c r="I1" s="23"/>
      <c r="J1" s="23"/>
      <c r="K1" s="23"/>
    </row>
    <row r="2" spans="1:11" ht="14.25" customHeight="1" x14ac:dyDescent="0.25">
      <c r="A2" s="23" t="e">
        <f t="array" ref="A2">INDEX(__SAZBA__,MATCH(0,COUNTIF($A$1:A1,__SAZBA__),0))</f>
        <v>#REF!</v>
      </c>
      <c r="B2" s="29" t="s">
        <v>1333</v>
      </c>
      <c r="C2" s="24"/>
      <c r="D2" s="27"/>
      <c r="E2" s="26"/>
      <c r="F2" s="24"/>
      <c r="G2" s="150"/>
      <c r="H2" s="23"/>
      <c r="I2" s="23"/>
      <c r="J2" s="23"/>
      <c r="K2" s="23"/>
    </row>
    <row r="3" spans="1:11" s="22" customFormat="1" ht="13.5" thickBot="1" x14ac:dyDescent="0.25">
      <c r="A3" s="30" t="e">
        <f t="array" ref="A3">INDEX(__SAZBA__,MATCH(0,COUNTIF($A$1:A2,__SAZBA__),0))</f>
        <v>#REF!</v>
      </c>
      <c r="B3" s="31" t="s">
        <v>192</v>
      </c>
      <c r="C3" s="31" t="s">
        <v>146</v>
      </c>
      <c r="D3" s="31" t="s">
        <v>423</v>
      </c>
      <c r="E3" s="31" t="s">
        <v>71</v>
      </c>
      <c r="F3" s="31" t="s">
        <v>994</v>
      </c>
      <c r="G3" s="31" t="s">
        <v>1497</v>
      </c>
      <c r="H3" s="30"/>
      <c r="I3" s="30"/>
      <c r="J3" s="30"/>
      <c r="K3" s="30"/>
    </row>
    <row r="4" spans="1:11" x14ac:dyDescent="0.2">
      <c r="A4" s="23" t="e">
        <f t="array" ref="A4">INDEX(__SAZBA__,MATCH(0,COUNTIF($A$1:A3,__SAZBA__),0))</f>
        <v>#REF!</v>
      </c>
      <c r="B4" s="151"/>
      <c r="C4" s="152"/>
      <c r="D4" s="152"/>
      <c r="E4" s="152"/>
      <c r="F4" s="152"/>
      <c r="G4" s="152"/>
      <c r="H4" s="23"/>
      <c r="I4" s="23"/>
      <c r="J4" s="23"/>
      <c r="K4" s="23"/>
    </row>
    <row r="5" spans="1:11" s="192" customFormat="1" ht="15.75" x14ac:dyDescent="0.25">
      <c r="A5" s="188"/>
      <c r="B5" s="189" t="str">
        <f>IF('SO.1.4.b.Zakazka'!$I$5=0,"",'SO.1.4.b.Zakazka'!$I$5)</f>
        <v>SO.01: VUZ Dědina - zateplení objektu</v>
      </c>
      <c r="C5" s="201" t="str">
        <f>IF('SO.1.4.b.Zakazka'!$O$5=0,"",'SO.1.4.b.Zakazka'!$O$5)</f>
        <v/>
      </c>
      <c r="D5" s="201">
        <f>IF('SO.1.4.b.Zakazka'!$Q$5=0,"",'SO.1.4.b.Zakazka'!$Q$5)</f>
        <v>1.5514900000000003</v>
      </c>
      <c r="E5" s="201" t="str">
        <f>IF('SO.1.4.b.Zakazka'!$U$5=0,"",'SO.1.4.b.Zakazka'!$U$5)</f>
        <v/>
      </c>
      <c r="F5" s="201" t="str">
        <f>IF('SO.1.4.b.Zakazka'!$V$5=0,"",'SO.1.4.b.Zakazka'!$V$5)</f>
        <v/>
      </c>
      <c r="G5" s="190">
        <f>IF('SO.1.4.b.Zakazka'!$Y$5=0,"",'SO.1.4.b.Zakazka'!$Y$5)</f>
        <v>58</v>
      </c>
      <c r="H5" s="188"/>
      <c r="I5" s="188"/>
      <c r="J5" s="188"/>
      <c r="K5" s="188"/>
    </row>
    <row r="6" spans="1:11" s="18" customFormat="1" ht="15" outlineLevel="1" x14ac:dyDescent="0.25">
      <c r="A6" s="38"/>
      <c r="B6" s="193" t="str">
        <f>IF('SO.1.4.b.Zakazka'!$I$6=0,"",'SO.1.4.b.Zakazka'!$I$6)</f>
        <v>SO.1.4.b: Technologie přípravy teplé vody</v>
      </c>
      <c r="C6" s="43" t="str">
        <f>IF('SO.1.4.b.Zakazka'!$O$6=0,"",'SO.1.4.b.Zakazka'!$O$6)</f>
        <v/>
      </c>
      <c r="D6" s="43">
        <f>IF('SO.1.4.b.Zakazka'!$Q$6=0,"",'SO.1.4.b.Zakazka'!$Q$6)</f>
        <v>1.5514900000000003</v>
      </c>
      <c r="E6" s="43" t="str">
        <f>IF('SO.1.4.b.Zakazka'!$U$6=0,"",'SO.1.4.b.Zakazka'!$U$6)</f>
        <v/>
      </c>
      <c r="F6" s="43" t="str">
        <f>IF('SO.1.4.b.Zakazka'!$V$6=0,"",'SO.1.4.b.Zakazka'!$V$6)</f>
        <v/>
      </c>
      <c r="G6" s="44">
        <f>IF('SO.1.4.b.Zakazka'!$Y$6=0,"",'SO.1.4.b.Zakazka'!$Y$6)</f>
        <v>58</v>
      </c>
      <c r="H6" s="38"/>
      <c r="I6" s="38"/>
      <c r="J6" s="38"/>
      <c r="K6" s="38"/>
    </row>
    <row r="7" spans="1:11" s="98" customFormat="1" outlineLevel="2" x14ac:dyDescent="0.2">
      <c r="A7" s="154"/>
      <c r="B7" s="194" t="str">
        <f>IF('SO.1.4.b.Zakazka'!$I$7=0,"",'SO.1.4.b.Zakazka'!$I$7)</f>
        <v>1.4.b: Technologie přípravy teplé vody</v>
      </c>
      <c r="C7" s="54" t="str">
        <f>IF('SO.1.4.b.Zakazka'!$O$7=0,"",'SO.1.4.b.Zakazka'!$O$7)</f>
        <v/>
      </c>
      <c r="D7" s="54">
        <f>IF('SO.1.4.b.Zakazka'!$Q$7=0,"",'SO.1.4.b.Zakazka'!$Q$7)</f>
        <v>1.5514900000000003</v>
      </c>
      <c r="E7" s="54" t="str">
        <f>IF('SO.1.4.b.Zakazka'!$U$7=0,"",'SO.1.4.b.Zakazka'!$U$7)</f>
        <v/>
      </c>
      <c r="F7" s="54" t="str">
        <f>IF('SO.1.4.b.Zakazka'!$V$7=0,"",'SO.1.4.b.Zakazka'!$V$7)</f>
        <v/>
      </c>
      <c r="G7" s="55">
        <f>IF('SO.1.4.b.Zakazka'!$Y$7=0,"",'SO.1.4.b.Zakazka'!$Y$7)</f>
        <v>58</v>
      </c>
      <c r="H7" s="154"/>
      <c r="I7" s="154"/>
      <c r="J7" s="154"/>
      <c r="K7" s="154"/>
    </row>
    <row r="8" spans="1:11" s="97" customFormat="1" ht="12" outlineLevel="3" x14ac:dyDescent="0.2">
      <c r="A8" s="156"/>
      <c r="B8" s="195" t="str">
        <f>IF('SO.1.4.b.Zakazka'!$I$8=0,"",'SO.1.4.b.Zakazka'!$I$8)</f>
        <v>713.: Izolace tepelné</v>
      </c>
      <c r="C8" s="65" t="str">
        <f>IF('SO.1.4.b.Zakazka'!$O$8=0,"",'SO.1.4.b.Zakazka'!$O$8)</f>
        <v/>
      </c>
      <c r="D8" s="65">
        <f>IF('SO.1.4.b.Zakazka'!$Q$8=0,"",'SO.1.4.b.Zakazka'!$Q$8)</f>
        <v>7.2279999999999997E-2</v>
      </c>
      <c r="E8" s="65" t="str">
        <f>IF('SO.1.4.b.Zakazka'!$U$8=0,"",'SO.1.4.b.Zakazka'!$U$8)</f>
        <v/>
      </c>
      <c r="F8" s="65" t="str">
        <f>IF('SO.1.4.b.Zakazka'!$V$8=0,"",'SO.1.4.b.Zakazka'!$V$8)</f>
        <v/>
      </c>
      <c r="G8" s="66">
        <f>IF('SO.1.4.b.Zakazka'!$Y$8=0,"",'SO.1.4.b.Zakazka'!$Y$8)</f>
        <v>6</v>
      </c>
      <c r="H8" s="156"/>
      <c r="I8" s="156"/>
      <c r="J8" s="156"/>
      <c r="K8" s="156"/>
    </row>
    <row r="9" spans="1:11" s="97" customFormat="1" ht="12" outlineLevel="3" x14ac:dyDescent="0.2">
      <c r="B9" s="195" t="str">
        <f>IF('SO.1.4.b.Zakazka'!$I$28=0,"",'SO.1.4.b.Zakazka'!$I$28)</f>
        <v>721.: Vnitřní kanalizace</v>
      </c>
      <c r="C9" s="65" t="str">
        <f>IF('SO.1.4.b.Zakazka'!$O$28=0,"",'SO.1.4.b.Zakazka'!$O$28)</f>
        <v/>
      </c>
      <c r="D9" s="65">
        <f>IF('SO.1.4.b.Zakazka'!$Q$28=0,"",'SO.1.4.b.Zakazka'!$Q$28)</f>
        <v>1.1199999999999998E-2</v>
      </c>
      <c r="E9" s="65" t="str">
        <f>IF('SO.1.4.b.Zakazka'!$U$28=0,"",'SO.1.4.b.Zakazka'!$U$28)</f>
        <v/>
      </c>
      <c r="F9" s="65" t="str">
        <f>IF('SO.1.4.b.Zakazka'!$V$28=0,"",'SO.1.4.b.Zakazka'!$V$28)</f>
        <v/>
      </c>
      <c r="G9" s="66">
        <f>IF('SO.1.4.b.Zakazka'!$Y$28=0,"",'SO.1.4.b.Zakazka'!$Y$28)</f>
        <v>2</v>
      </c>
      <c r="H9" s="156"/>
    </row>
    <row r="10" spans="1:11" s="97" customFormat="1" ht="12" outlineLevel="3" x14ac:dyDescent="0.2">
      <c r="B10" s="195" t="str">
        <f>IF('SO.1.4.b.Zakazka'!$I$36=0,"",'SO.1.4.b.Zakazka'!$I$36)</f>
        <v>722.: Vnitřní vodovod</v>
      </c>
      <c r="C10" s="65" t="str">
        <f>IF('SO.1.4.b.Zakazka'!$O$36=0,"",'SO.1.4.b.Zakazka'!$O$36)</f>
        <v/>
      </c>
      <c r="D10" s="65">
        <f>IF('SO.1.4.b.Zakazka'!$Q$36=0,"",'SO.1.4.b.Zakazka'!$Q$36)</f>
        <v>0.46721000000000001</v>
      </c>
      <c r="E10" s="65" t="str">
        <f>IF('SO.1.4.b.Zakazka'!$U$36=0,"",'SO.1.4.b.Zakazka'!$U$36)</f>
        <v/>
      </c>
      <c r="F10" s="65" t="str">
        <f>IF('SO.1.4.b.Zakazka'!$V$36=0,"",'SO.1.4.b.Zakazka'!$V$36)</f>
        <v/>
      </c>
      <c r="G10" s="66">
        <f>IF('SO.1.4.b.Zakazka'!$Y$36=0,"",'SO.1.4.b.Zakazka'!$Y$36)</f>
        <v>28</v>
      </c>
      <c r="H10" s="156"/>
    </row>
    <row r="11" spans="1:11" s="97" customFormat="1" ht="12" outlineLevel="3" x14ac:dyDescent="0.2">
      <c r="B11" s="195" t="str">
        <f>IF('SO.1.4.b.Zakazka'!$I$122=0,"",'SO.1.4.b.Zakazka'!$I$122)</f>
        <v>724.: Strojní vybavení</v>
      </c>
      <c r="C11" s="65" t="str">
        <f>IF('SO.1.4.b.Zakazka'!$O$122=0,"",'SO.1.4.b.Zakazka'!$O$122)</f>
        <v/>
      </c>
      <c r="D11" s="65">
        <f>IF('SO.1.4.b.Zakazka'!$Q$122=0,"",'SO.1.4.b.Zakazka'!$Q$122)</f>
        <v>0.98794999999999999</v>
      </c>
      <c r="E11" s="65" t="str">
        <f>IF('SO.1.4.b.Zakazka'!$U$122=0,"",'SO.1.4.b.Zakazka'!$U$122)</f>
        <v/>
      </c>
      <c r="F11" s="65" t="str">
        <f>IF('SO.1.4.b.Zakazka'!$V$122=0,"",'SO.1.4.b.Zakazka'!$V$122)</f>
        <v/>
      </c>
      <c r="G11" s="66">
        <f>IF('SO.1.4.b.Zakazka'!$Y$122=0,"",'SO.1.4.b.Zakazka'!$Y$122)</f>
        <v>14</v>
      </c>
      <c r="H11" s="156"/>
    </row>
    <row r="12" spans="1:11" s="97" customFormat="1" ht="12" outlineLevel="3" x14ac:dyDescent="0.2">
      <c r="B12" s="195" t="str">
        <f>IF('SO.1.4.b.Zakazka'!$I$166=0,"",'SO.1.4.b.Zakazka'!$I$166)</f>
        <v>734.: Armatury</v>
      </c>
      <c r="C12" s="65" t="str">
        <f>IF('SO.1.4.b.Zakazka'!$O$166=0,"",'SO.1.4.b.Zakazka'!$O$166)</f>
        <v/>
      </c>
      <c r="D12" s="65">
        <f>IF('SO.1.4.b.Zakazka'!$Q$166=0,"",'SO.1.4.b.Zakazka'!$Q$166)</f>
        <v>1.285E-2</v>
      </c>
      <c r="E12" s="65" t="str">
        <f>IF('SO.1.4.b.Zakazka'!$U$166=0,"",'SO.1.4.b.Zakazka'!$U$166)</f>
        <v/>
      </c>
      <c r="F12" s="65" t="str">
        <f>IF('SO.1.4.b.Zakazka'!$V$166=0,"",'SO.1.4.b.Zakazka'!$V$166)</f>
        <v/>
      </c>
      <c r="G12" s="66">
        <f>IF('SO.1.4.b.Zakazka'!$Y$166=0,"",'SO.1.4.b.Zakazka'!$Y$166)</f>
        <v>8</v>
      </c>
      <c r="H12" s="156"/>
    </row>
    <row r="13" spans="1:11" ht="13.5" outlineLevel="3" thickBot="1" x14ac:dyDescent="0.25">
      <c r="A13" s="23"/>
      <c r="B13" s="158"/>
      <c r="C13" s="168"/>
      <c r="D13" s="168"/>
      <c r="E13" s="168"/>
      <c r="F13" s="168"/>
      <c r="G13" s="23"/>
      <c r="H13" s="23"/>
      <c r="I13" s="23"/>
      <c r="J13" s="23"/>
      <c r="K13" s="23"/>
    </row>
    <row r="14" spans="1:11" s="2" customFormat="1" ht="15" x14ac:dyDescent="0.25">
      <c r="A14" s="159">
        <f>SUM(A16:A17)</f>
        <v>0</v>
      </c>
      <c r="B14" s="160" t="s">
        <v>1224</v>
      </c>
      <c r="C14" s="169" t="str">
        <f>C5</f>
        <v/>
      </c>
      <c r="D14" s="170"/>
      <c r="E14" s="170"/>
      <c r="F14" s="170"/>
      <c r="G14" s="161"/>
      <c r="H14" s="159"/>
      <c r="I14" s="159"/>
      <c r="J14" s="159"/>
      <c r="K14" s="159"/>
    </row>
    <row r="15" spans="1:11" s="2" customFormat="1" ht="15" x14ac:dyDescent="0.25">
      <c r="A15" s="159"/>
      <c r="B15" s="162" t="s">
        <v>71</v>
      </c>
      <c r="C15" s="171" t="str">
        <f>E5</f>
        <v/>
      </c>
      <c r="D15" s="172"/>
      <c r="E15" s="172"/>
      <c r="F15" s="172"/>
      <c r="G15" s="159"/>
      <c r="H15" s="159"/>
      <c r="I15" s="159"/>
      <c r="J15" s="159"/>
      <c r="K15" s="159"/>
    </row>
    <row r="16" spans="1:11" s="3" customFormat="1" x14ac:dyDescent="0.2">
      <c r="A16" s="132">
        <f>IF(ISNUMBER(A3),SUMIF(__SAZBA__,A3,__CENA__),0)</f>
        <v>0</v>
      </c>
      <c r="B16" s="163" t="str">
        <f>IF(C14=0,"","DPH " &amp; 21 &amp; " % ze základny: " &amp; TEXT(C14,"# ##0,00"))</f>
        <v xml:space="preserve">DPH 21 % ze základny: </v>
      </c>
      <c r="C16" s="173" t="str">
        <f>C15</f>
        <v/>
      </c>
      <c r="D16" s="174"/>
      <c r="E16" s="174"/>
      <c r="F16" s="174"/>
      <c r="G16" s="132"/>
      <c r="H16" s="132"/>
      <c r="I16" s="132"/>
      <c r="J16" s="132"/>
      <c r="K16" s="132"/>
    </row>
    <row r="17" spans="1:11" s="3" customFormat="1" ht="13.5" thickBot="1" x14ac:dyDescent="0.25">
      <c r="A17" s="132">
        <f>IF(ISNUMBER(A4),SUMIF(__SAZBA__,A4,__CENA__),0)</f>
        <v>0</v>
      </c>
      <c r="B17" s="163" t="str">
        <f>IF(A17=0,"","DPH " &amp; A4 &amp; " % ze základny: " &amp; TEXT(A17,"# ##0"))</f>
        <v/>
      </c>
      <c r="C17" s="173" t="str">
        <f>IF(A17=0,"",A17*A4/100)</f>
        <v/>
      </c>
      <c r="D17" s="174"/>
      <c r="E17" s="174"/>
      <c r="F17" s="174"/>
      <c r="G17" s="132"/>
      <c r="H17" s="132"/>
      <c r="I17" s="132"/>
      <c r="J17" s="132"/>
      <c r="K17" s="132"/>
    </row>
    <row r="18" spans="1:11" s="2" customFormat="1" ht="15" x14ac:dyDescent="0.25">
      <c r="A18" s="159"/>
      <c r="B18" s="160" t="s">
        <v>1936</v>
      </c>
      <c r="C18" s="169" t="str">
        <f>F5</f>
        <v/>
      </c>
      <c r="D18" s="175"/>
      <c r="E18" s="170"/>
      <c r="F18" s="170"/>
      <c r="G18" s="161"/>
      <c r="H18" s="159"/>
      <c r="I18" s="159"/>
      <c r="J18" s="159"/>
      <c r="K18" s="159"/>
    </row>
    <row r="19" spans="1:11" x14ac:dyDescent="0.2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</row>
    <row r="21" spans="1:1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</row>
    <row r="22" spans="1:1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</row>
    <row r="23" spans="1:1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</row>
    <row r="24" spans="1:1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</row>
    <row r="25" spans="1:1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</row>
    <row r="26" spans="1:1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</row>
  </sheetData>
  <sheetProtection password="CC8C" sheet="1"/>
  <pageMargins left="0.78740157480314965" right="0.78740157480314965" top="0.78740157480314965" bottom="0.78740157480314965" header="0.39370078740157483" footer="0.39370078740157483"/>
  <pageSetup paperSize="9" scale="90" orientation="landscape" horizontalDpi="300" verticalDpi="300" r:id="rId1"/>
  <headerFooter>
    <oddFooter>&amp;L&amp;8www.euroCALC.cz&amp;C&amp;8&amp;P z &amp;N&amp;R&amp;8&amp;D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/>
    <pageSetUpPr fitToPage="1"/>
  </sheetPr>
  <dimension ref="A1:Y195"/>
  <sheetViews>
    <sheetView showGridLines="0" view="pageBreakPreview" topLeftCell="F1" zoomScaleNormal="130" zoomScaleSheetLayoutView="100" workbookViewId="0">
      <pane ySplit="3" topLeftCell="A4" activePane="bottomLeft" state="frozen"/>
      <selection activeCell="H20" sqref="H20"/>
      <selection pane="bottomLeft" activeCell="F1" sqref="F1"/>
    </sheetView>
  </sheetViews>
  <sheetFormatPr defaultRowHeight="12.75" outlineLevelRow="4" x14ac:dyDescent="0.2"/>
  <cols>
    <col min="1" max="5" width="0" style="23" hidden="1" customWidth="1"/>
    <col min="6" max="6" width="5.42578125" style="89" customWidth="1"/>
    <col min="7" max="7" width="4.28515625" style="90" customWidth="1"/>
    <col min="8" max="8" width="14.28515625" style="91" customWidth="1"/>
    <col min="9" max="9" width="57.28515625" style="92" customWidth="1"/>
    <col min="10" max="10" width="4.28515625" style="90" customWidth="1"/>
    <col min="11" max="11" width="12.140625" style="93" bestFit="1" customWidth="1"/>
    <col min="12" max="12" width="6.140625" style="94" bestFit="1" customWidth="1"/>
    <col min="13" max="13" width="13.42578125" style="93" customWidth="1"/>
    <col min="14" max="14" width="12.42578125" style="243" customWidth="1"/>
    <col min="15" max="15" width="15.7109375" style="94" customWidth="1"/>
    <col min="16" max="16" width="10" style="95" hidden="1" customWidth="1"/>
    <col min="17" max="17" width="8" style="94" hidden="1" customWidth="1"/>
    <col min="18" max="18" width="7.7109375" style="94" hidden="1" customWidth="1"/>
    <col min="19" max="19" width="5.28515625" style="94" hidden="1" customWidth="1"/>
    <col min="20" max="20" width="8.7109375" style="94" hidden="1" customWidth="1"/>
    <col min="21" max="22" width="19.7109375" style="94" hidden="1" customWidth="1"/>
    <col min="23" max="23" width="16.7109375" style="94" bestFit="1" customWidth="1"/>
    <col min="24" max="24" width="13.5703125" style="23" customWidth="1"/>
    <col min="25" max="25" width="57.28515625" style="23" hidden="1" customWidth="1"/>
    <col min="26" max="16384" width="9.140625" style="23"/>
  </cols>
  <sheetData>
    <row r="1" spans="1:25" ht="21.6" customHeight="1" x14ac:dyDescent="0.25">
      <c r="F1" s="23" t="s">
        <v>433</v>
      </c>
      <c r="G1" s="24"/>
      <c r="H1" s="24"/>
      <c r="I1" s="222"/>
      <c r="J1" s="24"/>
      <c r="K1" s="25"/>
      <c r="L1" s="26"/>
      <c r="M1" s="25"/>
      <c r="N1" s="233"/>
      <c r="O1" s="26"/>
      <c r="P1" s="28"/>
      <c r="Q1" s="26"/>
      <c r="R1" s="26"/>
      <c r="S1" s="26"/>
      <c r="T1" s="26"/>
      <c r="U1" s="26"/>
      <c r="V1" s="26"/>
      <c r="W1" s="26"/>
    </row>
    <row r="2" spans="1:25" ht="21.6" customHeight="1" x14ac:dyDescent="0.25">
      <c r="F2" s="29" t="s">
        <v>1333</v>
      </c>
      <c r="G2" s="24"/>
      <c r="H2" s="24"/>
      <c r="I2" s="222"/>
      <c r="J2" s="24"/>
      <c r="K2" s="25"/>
      <c r="L2" s="26"/>
      <c r="M2" s="25"/>
      <c r="N2" s="233"/>
      <c r="O2" s="26"/>
      <c r="P2" s="28"/>
      <c r="Q2" s="26"/>
      <c r="R2" s="26"/>
      <c r="S2" s="26"/>
      <c r="T2" s="26"/>
      <c r="U2" s="26"/>
      <c r="V2" s="26"/>
      <c r="W2" s="26"/>
    </row>
    <row r="3" spans="1:25" s="30" customFormat="1" ht="13.5" thickBot="1" x14ac:dyDescent="0.25">
      <c r="F3" s="31" t="s">
        <v>333</v>
      </c>
      <c r="G3" s="31" t="s">
        <v>103</v>
      </c>
      <c r="H3" s="31" t="s">
        <v>75</v>
      </c>
      <c r="I3" s="223" t="s">
        <v>192</v>
      </c>
      <c r="J3" s="31" t="s">
        <v>31</v>
      </c>
      <c r="K3" s="31" t="s">
        <v>1660</v>
      </c>
      <c r="L3" s="31" t="s">
        <v>327</v>
      </c>
      <c r="M3" s="31" t="s">
        <v>1069</v>
      </c>
      <c r="N3" s="234" t="s">
        <v>995</v>
      </c>
      <c r="O3" s="229" t="s">
        <v>146</v>
      </c>
      <c r="P3" s="31" t="s">
        <v>1084</v>
      </c>
      <c r="Q3" s="31" t="s">
        <v>423</v>
      </c>
      <c r="R3" s="31" t="s">
        <v>1260</v>
      </c>
      <c r="S3" s="31" t="s">
        <v>199</v>
      </c>
      <c r="T3" s="31" t="s">
        <v>916</v>
      </c>
      <c r="U3" s="31" t="s">
        <v>71</v>
      </c>
      <c r="V3" s="31" t="s">
        <v>994</v>
      </c>
      <c r="W3" s="32" t="s">
        <v>1202</v>
      </c>
      <c r="X3" s="31" t="s">
        <v>1122</v>
      </c>
      <c r="Y3" s="30" t="s">
        <v>944</v>
      </c>
    </row>
    <row r="4" spans="1:25" ht="11.25" customHeight="1" x14ac:dyDescent="0.2">
      <c r="F4" s="33"/>
      <c r="G4" s="34"/>
      <c r="H4" s="35"/>
      <c r="I4" s="36"/>
      <c r="J4" s="34"/>
      <c r="K4" s="33"/>
      <c r="L4" s="33"/>
      <c r="M4" s="33"/>
      <c r="N4" s="235"/>
      <c r="O4" s="230"/>
      <c r="P4" s="33"/>
      <c r="Q4" s="33"/>
      <c r="R4" s="33"/>
      <c r="S4" s="33"/>
      <c r="T4" s="33"/>
      <c r="U4" s="33"/>
      <c r="V4" s="33"/>
      <c r="W4" s="37"/>
    </row>
    <row r="5" spans="1:25" s="188" customFormat="1" ht="20.25" customHeight="1" x14ac:dyDescent="0.25">
      <c r="F5" s="197"/>
      <c r="G5" s="198"/>
      <c r="H5" s="199"/>
      <c r="I5" s="224" t="s">
        <v>2465</v>
      </c>
      <c r="J5" s="198"/>
      <c r="K5" s="200"/>
      <c r="L5" s="201"/>
      <c r="M5" s="200"/>
      <c r="N5" s="236"/>
      <c r="O5" s="201">
        <f>SUBTOTAL(9,O6:O194)</f>
        <v>0</v>
      </c>
      <c r="P5" s="202"/>
      <c r="Q5" s="191">
        <f>SUBTOTAL(9,Q6:Q194)</f>
        <v>1.5514900000000003</v>
      </c>
      <c r="R5" s="201"/>
      <c r="S5" s="191">
        <f>SUBTOTAL(9,S6:S194)</f>
        <v>0.11950000000000001</v>
      </c>
      <c r="T5" s="203" t="s">
        <v>14</v>
      </c>
      <c r="U5" s="201">
        <f>ROUND(SUBTOTAL(9,U6:U194),2)</f>
        <v>0</v>
      </c>
      <c r="V5" s="201">
        <f>O5+U5</f>
        <v>0</v>
      </c>
      <c r="W5" s="204"/>
      <c r="Y5" s="190">
        <f>SUBTOTAL(9,Y6:Y194)</f>
        <v>58</v>
      </c>
    </row>
    <row r="6" spans="1:25" s="38" customFormat="1" ht="19.5" customHeight="1" outlineLevel="1" x14ac:dyDescent="0.25">
      <c r="F6" s="39"/>
      <c r="G6" s="40"/>
      <c r="H6" s="41"/>
      <c r="I6" s="225" t="s">
        <v>2522</v>
      </c>
      <c r="J6" s="40"/>
      <c r="K6" s="42"/>
      <c r="L6" s="43"/>
      <c r="M6" s="42"/>
      <c r="N6" s="237"/>
      <c r="O6" s="43">
        <f>SUBTOTAL(9,O7:O193)</f>
        <v>0</v>
      </c>
      <c r="P6" s="45"/>
      <c r="Q6" s="46">
        <f>SUBTOTAL(9,Q7:Q193)</f>
        <v>1.5514900000000003</v>
      </c>
      <c r="R6" s="43"/>
      <c r="S6" s="46">
        <f>SUBTOTAL(9,S7:S193)</f>
        <v>0.11950000000000001</v>
      </c>
      <c r="T6" s="47" t="s">
        <v>14</v>
      </c>
      <c r="U6" s="44">
        <f>SUBTOTAL(9,U7:U193)</f>
        <v>0</v>
      </c>
      <c r="V6" s="44">
        <f>SUBTOTAL(9,V7:V193)</f>
        <v>0</v>
      </c>
      <c r="W6" s="48"/>
      <c r="Y6" s="44">
        <f>SUBTOTAL(9,Y7:Y193)</f>
        <v>58</v>
      </c>
    </row>
    <row r="7" spans="1:25" s="49" customFormat="1" ht="18.75" customHeight="1" outlineLevel="2" x14ac:dyDescent="0.2">
      <c r="F7" s="50"/>
      <c r="G7" s="51"/>
      <c r="H7" s="52"/>
      <c r="I7" s="226" t="s">
        <v>3734</v>
      </c>
      <c r="J7" s="51"/>
      <c r="K7" s="53"/>
      <c r="L7" s="54"/>
      <c r="M7" s="53"/>
      <c r="N7" s="238"/>
      <c r="O7" s="54">
        <f>SUBTOTAL(9,O8:O192)</f>
        <v>0</v>
      </c>
      <c r="P7" s="56"/>
      <c r="Q7" s="57">
        <f>SUBTOTAL(9,Q8:Q192)</f>
        <v>1.5514900000000003</v>
      </c>
      <c r="R7" s="54"/>
      <c r="S7" s="57">
        <f>SUBTOTAL(9,S8:S192)</f>
        <v>0.11950000000000001</v>
      </c>
      <c r="T7" s="58" t="s">
        <v>14</v>
      </c>
      <c r="U7" s="55">
        <f>SUBTOTAL(9,U8:U192)</f>
        <v>0</v>
      </c>
      <c r="V7" s="55">
        <f>SUBTOTAL(9,V8:V192)</f>
        <v>0</v>
      </c>
      <c r="W7" s="59"/>
      <c r="Y7" s="55">
        <f>SUBTOTAL(9,Y8:Y192)</f>
        <v>58</v>
      </c>
    </row>
    <row r="8" spans="1:25" s="60" customFormat="1" ht="16.5" customHeight="1" outlineLevel="3" x14ac:dyDescent="0.2">
      <c r="F8" s="61"/>
      <c r="G8" s="62"/>
      <c r="H8" s="63"/>
      <c r="I8" s="227" t="s">
        <v>3680</v>
      </c>
      <c r="J8" s="62"/>
      <c r="K8" s="64"/>
      <c r="L8" s="65"/>
      <c r="M8" s="64"/>
      <c r="N8" s="239"/>
      <c r="O8" s="65">
        <f>SUBTOTAL(9,O9:O27)</f>
        <v>0</v>
      </c>
      <c r="P8" s="67"/>
      <c r="Q8" s="68">
        <f>SUBTOTAL(9,Q9:Q27)</f>
        <v>7.2279999999999997E-2</v>
      </c>
      <c r="R8" s="65"/>
      <c r="S8" s="68">
        <f>SUBTOTAL(9,S9:S27)</f>
        <v>0</v>
      </c>
      <c r="T8" s="69" t="s">
        <v>14</v>
      </c>
      <c r="U8" s="66">
        <f>SUBTOTAL(9,U9:U27)</f>
        <v>0</v>
      </c>
      <c r="V8" s="66">
        <f>SUBTOTAL(9,V9:V27)</f>
        <v>0</v>
      </c>
      <c r="W8" s="70"/>
      <c r="Y8" s="66">
        <f>SUBTOTAL(9,Y9:Y27)</f>
        <v>6</v>
      </c>
    </row>
    <row r="9" spans="1:25" s="205" customFormat="1" ht="24" outlineLevel="4" x14ac:dyDescent="0.2">
      <c r="A9" s="205" t="s">
        <v>3662</v>
      </c>
      <c r="B9" s="205" t="s">
        <v>3663</v>
      </c>
      <c r="C9" s="205" t="s">
        <v>3664</v>
      </c>
      <c r="D9" s="205" t="s">
        <v>3665</v>
      </c>
      <c r="E9" s="205" t="s">
        <v>3666</v>
      </c>
      <c r="F9" s="72">
        <v>1</v>
      </c>
      <c r="G9" s="73" t="s">
        <v>34</v>
      </c>
      <c r="H9" s="74" t="s">
        <v>649</v>
      </c>
      <c r="I9" s="75" t="s">
        <v>3235</v>
      </c>
      <c r="J9" s="73" t="s">
        <v>15</v>
      </c>
      <c r="K9" s="76">
        <v>28</v>
      </c>
      <c r="L9" s="77">
        <v>0</v>
      </c>
      <c r="M9" s="206">
        <v>28</v>
      </c>
      <c r="N9" s="232"/>
      <c r="O9" s="77">
        <f>M9*N9</f>
        <v>0</v>
      </c>
      <c r="P9" s="79">
        <v>1.9000000000000001E-4</v>
      </c>
      <c r="Q9" s="80">
        <f>M9*P9</f>
        <v>5.3200000000000001E-3</v>
      </c>
      <c r="R9" s="79"/>
      <c r="S9" s="80">
        <f>M9*R9</f>
        <v>0</v>
      </c>
      <c r="T9" s="78">
        <v>21</v>
      </c>
      <c r="U9" s="78">
        <f>O9*(T9/100)</f>
        <v>0</v>
      </c>
      <c r="V9" s="78">
        <f>O9+U9</f>
        <v>0</v>
      </c>
      <c r="W9" s="75"/>
      <c r="X9" s="96" t="s">
        <v>1162</v>
      </c>
      <c r="Y9" s="96">
        <v>1</v>
      </c>
    </row>
    <row r="10" spans="1:25" s="71" customFormat="1" ht="78.75" outlineLevel="4" x14ac:dyDescent="0.2">
      <c r="F10" s="207"/>
      <c r="G10" s="208"/>
      <c r="H10" s="19" t="s">
        <v>1053</v>
      </c>
      <c r="I10" s="228" t="s">
        <v>3650</v>
      </c>
      <c r="J10" s="221"/>
      <c r="K10" s="221"/>
      <c r="L10" s="221"/>
      <c r="M10" s="221"/>
      <c r="N10" s="240"/>
      <c r="O10" s="221"/>
      <c r="P10" s="209"/>
      <c r="Q10" s="210"/>
      <c r="R10" s="209"/>
      <c r="S10" s="210"/>
      <c r="T10" s="211"/>
      <c r="U10" s="211"/>
      <c r="V10" s="211"/>
      <c r="W10" s="212"/>
      <c r="X10" s="212"/>
      <c r="Y10" s="212"/>
    </row>
    <row r="11" spans="1:25" s="71" customFormat="1" ht="6" customHeight="1" outlineLevel="4" x14ac:dyDescent="0.2">
      <c r="F11" s="207"/>
      <c r="G11" s="208"/>
      <c r="H11" s="20"/>
      <c r="I11" s="212"/>
      <c r="J11" s="208"/>
      <c r="K11" s="213"/>
      <c r="L11" s="214"/>
      <c r="M11" s="213"/>
      <c r="N11" s="241"/>
      <c r="O11" s="214"/>
      <c r="P11" s="209"/>
      <c r="Q11" s="210"/>
      <c r="R11" s="209"/>
      <c r="S11" s="210"/>
      <c r="T11" s="211"/>
      <c r="U11" s="211"/>
      <c r="V11" s="211"/>
      <c r="W11" s="212"/>
      <c r="X11" s="212"/>
      <c r="Y11" s="212"/>
    </row>
    <row r="12" spans="1:25" s="205" customFormat="1" ht="24" outlineLevel="4" x14ac:dyDescent="0.2">
      <c r="F12" s="72">
        <v>2</v>
      </c>
      <c r="G12" s="73" t="s">
        <v>13</v>
      </c>
      <c r="H12" s="74" t="s">
        <v>407</v>
      </c>
      <c r="I12" s="75" t="s">
        <v>3098</v>
      </c>
      <c r="J12" s="73" t="s">
        <v>15</v>
      </c>
      <c r="K12" s="76">
        <v>28</v>
      </c>
      <c r="L12" s="77">
        <v>0</v>
      </c>
      <c r="M12" s="206">
        <v>28</v>
      </c>
      <c r="N12" s="232"/>
      <c r="O12" s="77">
        <f>M12*N12</f>
        <v>0</v>
      </c>
      <c r="P12" s="79">
        <v>1.01E-3</v>
      </c>
      <c r="Q12" s="80">
        <f>M12*P12</f>
        <v>2.828E-2</v>
      </c>
      <c r="R12" s="79"/>
      <c r="S12" s="80">
        <f>M12*R12</f>
        <v>0</v>
      </c>
      <c r="T12" s="78">
        <v>21</v>
      </c>
      <c r="U12" s="78">
        <f>O12*(T12/100)</f>
        <v>0</v>
      </c>
      <c r="V12" s="78">
        <f>O12+U12</f>
        <v>0</v>
      </c>
      <c r="W12" s="75"/>
      <c r="X12" s="96" t="s">
        <v>1162</v>
      </c>
      <c r="Y12" s="96">
        <v>1</v>
      </c>
    </row>
    <row r="13" spans="1:25" s="71" customFormat="1" ht="22.5" outlineLevel="4" x14ac:dyDescent="0.2">
      <c r="F13" s="207"/>
      <c r="G13" s="208"/>
      <c r="H13" s="19" t="s">
        <v>1053</v>
      </c>
      <c r="I13" s="228" t="s">
        <v>3098</v>
      </c>
      <c r="J13" s="221"/>
      <c r="K13" s="221"/>
      <c r="L13" s="221"/>
      <c r="M13" s="221"/>
      <c r="N13" s="240"/>
      <c r="O13" s="221"/>
      <c r="P13" s="209"/>
      <c r="Q13" s="210"/>
      <c r="R13" s="209"/>
      <c r="S13" s="210"/>
      <c r="T13" s="211"/>
      <c r="U13" s="211"/>
      <c r="V13" s="211"/>
      <c r="W13" s="212"/>
      <c r="X13" s="212"/>
      <c r="Y13" s="212"/>
    </row>
    <row r="14" spans="1:25" s="71" customFormat="1" ht="6" customHeight="1" outlineLevel="4" x14ac:dyDescent="0.2">
      <c r="F14" s="207"/>
      <c r="G14" s="208"/>
      <c r="H14" s="20"/>
      <c r="I14" s="212"/>
      <c r="J14" s="208"/>
      <c r="K14" s="213"/>
      <c r="L14" s="214"/>
      <c r="M14" s="213"/>
      <c r="N14" s="241"/>
      <c r="O14" s="214"/>
      <c r="P14" s="209"/>
      <c r="Q14" s="210"/>
      <c r="R14" s="209"/>
      <c r="S14" s="210"/>
      <c r="T14" s="211"/>
      <c r="U14" s="211"/>
      <c r="V14" s="211"/>
      <c r="W14" s="212"/>
      <c r="X14" s="212"/>
      <c r="Y14" s="212"/>
    </row>
    <row r="15" spans="1:25" s="205" customFormat="1" ht="24" outlineLevel="4" x14ac:dyDescent="0.2">
      <c r="F15" s="72">
        <v>3</v>
      </c>
      <c r="G15" s="73" t="s">
        <v>34</v>
      </c>
      <c r="H15" s="74" t="s">
        <v>650</v>
      </c>
      <c r="I15" s="75" t="s">
        <v>3248</v>
      </c>
      <c r="J15" s="73" t="s">
        <v>15</v>
      </c>
      <c r="K15" s="76">
        <v>22</v>
      </c>
      <c r="L15" s="77">
        <v>0</v>
      </c>
      <c r="M15" s="206">
        <v>22</v>
      </c>
      <c r="N15" s="232"/>
      <c r="O15" s="77">
        <f>M15*N15</f>
        <v>0</v>
      </c>
      <c r="P15" s="79">
        <v>2.7E-4</v>
      </c>
      <c r="Q15" s="80">
        <f>M15*P15</f>
        <v>5.94E-3</v>
      </c>
      <c r="R15" s="79"/>
      <c r="S15" s="80">
        <f>M15*R15</f>
        <v>0</v>
      </c>
      <c r="T15" s="78">
        <v>21</v>
      </c>
      <c r="U15" s="78">
        <f>O15*(T15/100)</f>
        <v>0</v>
      </c>
      <c r="V15" s="78">
        <f>O15+U15</f>
        <v>0</v>
      </c>
      <c r="W15" s="75"/>
      <c r="X15" s="96" t="s">
        <v>1162</v>
      </c>
      <c r="Y15" s="96">
        <v>1</v>
      </c>
    </row>
    <row r="16" spans="1:25" s="71" customFormat="1" ht="78.75" outlineLevel="4" x14ac:dyDescent="0.2">
      <c r="F16" s="207"/>
      <c r="G16" s="208"/>
      <c r="H16" s="19" t="s">
        <v>1053</v>
      </c>
      <c r="I16" s="228" t="s">
        <v>3653</v>
      </c>
      <c r="J16" s="221"/>
      <c r="K16" s="221"/>
      <c r="L16" s="221"/>
      <c r="M16" s="221"/>
      <c r="N16" s="240"/>
      <c r="O16" s="221"/>
      <c r="P16" s="209"/>
      <c r="Q16" s="210"/>
      <c r="R16" s="209"/>
      <c r="S16" s="210"/>
      <c r="T16" s="211"/>
      <c r="U16" s="211"/>
      <c r="V16" s="211"/>
      <c r="W16" s="212"/>
      <c r="X16" s="212"/>
      <c r="Y16" s="212"/>
    </row>
    <row r="17" spans="6:25" s="71" customFormat="1" ht="6" customHeight="1" outlineLevel="4" x14ac:dyDescent="0.2">
      <c r="F17" s="207"/>
      <c r="G17" s="208"/>
      <c r="H17" s="20"/>
      <c r="I17" s="212"/>
      <c r="J17" s="208"/>
      <c r="K17" s="213"/>
      <c r="L17" s="214"/>
      <c r="M17" s="213"/>
      <c r="N17" s="241"/>
      <c r="O17" s="214"/>
      <c r="P17" s="209"/>
      <c r="Q17" s="210"/>
      <c r="R17" s="209"/>
      <c r="S17" s="210"/>
      <c r="T17" s="211"/>
      <c r="U17" s="211"/>
      <c r="V17" s="211"/>
      <c r="W17" s="212"/>
      <c r="X17" s="212"/>
      <c r="Y17" s="212"/>
    </row>
    <row r="18" spans="6:25" s="205" customFormat="1" ht="24" outlineLevel="4" x14ac:dyDescent="0.2">
      <c r="F18" s="72">
        <v>4</v>
      </c>
      <c r="G18" s="73" t="s">
        <v>13</v>
      </c>
      <c r="H18" s="74" t="s">
        <v>406</v>
      </c>
      <c r="I18" s="75" t="s">
        <v>3021</v>
      </c>
      <c r="J18" s="73" t="s">
        <v>15</v>
      </c>
      <c r="K18" s="76">
        <v>22</v>
      </c>
      <c r="L18" s="77">
        <v>0</v>
      </c>
      <c r="M18" s="206">
        <v>22</v>
      </c>
      <c r="N18" s="232"/>
      <c r="O18" s="77">
        <f>M18*N18</f>
        <v>0</v>
      </c>
      <c r="P18" s="79">
        <v>1.39E-3</v>
      </c>
      <c r="Q18" s="80">
        <f>M18*P18</f>
        <v>3.058E-2</v>
      </c>
      <c r="R18" s="79"/>
      <c r="S18" s="80">
        <f>M18*R18</f>
        <v>0</v>
      </c>
      <c r="T18" s="78">
        <v>21</v>
      </c>
      <c r="U18" s="78">
        <f>O18*(T18/100)</f>
        <v>0</v>
      </c>
      <c r="V18" s="78">
        <f>O18+U18</f>
        <v>0</v>
      </c>
      <c r="W18" s="75"/>
      <c r="X18" s="96" t="s">
        <v>1162</v>
      </c>
      <c r="Y18" s="96">
        <v>1</v>
      </c>
    </row>
    <row r="19" spans="6:25" s="71" customFormat="1" ht="12" outlineLevel="4" x14ac:dyDescent="0.2">
      <c r="F19" s="207"/>
      <c r="G19" s="208"/>
      <c r="H19" s="19" t="s">
        <v>1053</v>
      </c>
      <c r="I19" s="228" t="s">
        <v>3021</v>
      </c>
      <c r="J19" s="221"/>
      <c r="K19" s="221"/>
      <c r="L19" s="221"/>
      <c r="M19" s="221"/>
      <c r="N19" s="240"/>
      <c r="O19" s="221"/>
      <c r="P19" s="209"/>
      <c r="Q19" s="210"/>
      <c r="R19" s="209"/>
      <c r="S19" s="210"/>
      <c r="T19" s="211"/>
      <c r="U19" s="211"/>
      <c r="V19" s="211"/>
      <c r="W19" s="212"/>
      <c r="X19" s="212"/>
      <c r="Y19" s="212"/>
    </row>
    <row r="20" spans="6:25" s="71" customFormat="1" ht="6" customHeight="1" outlineLevel="4" x14ac:dyDescent="0.2">
      <c r="F20" s="207"/>
      <c r="G20" s="208"/>
      <c r="H20" s="20"/>
      <c r="I20" s="212"/>
      <c r="J20" s="208"/>
      <c r="K20" s="213"/>
      <c r="L20" s="214"/>
      <c r="M20" s="213"/>
      <c r="N20" s="241"/>
      <c r="O20" s="214"/>
      <c r="P20" s="209"/>
      <c r="Q20" s="210"/>
      <c r="R20" s="209"/>
      <c r="S20" s="210"/>
      <c r="T20" s="211"/>
      <c r="U20" s="211"/>
      <c r="V20" s="211"/>
      <c r="W20" s="212"/>
      <c r="X20" s="212"/>
      <c r="Y20" s="212"/>
    </row>
    <row r="21" spans="6:25" s="205" customFormat="1" ht="24" outlineLevel="4" x14ac:dyDescent="0.2">
      <c r="F21" s="72">
        <v>5</v>
      </c>
      <c r="G21" s="73" t="s">
        <v>34</v>
      </c>
      <c r="H21" s="74" t="s">
        <v>667</v>
      </c>
      <c r="I21" s="75" t="s">
        <v>3236</v>
      </c>
      <c r="J21" s="73" t="s">
        <v>15</v>
      </c>
      <c r="K21" s="76">
        <v>18</v>
      </c>
      <c r="L21" s="77">
        <v>0</v>
      </c>
      <c r="M21" s="206">
        <v>18</v>
      </c>
      <c r="N21" s="232"/>
      <c r="O21" s="77">
        <f>M21*N21</f>
        <v>0</v>
      </c>
      <c r="P21" s="79">
        <v>1.2E-4</v>
      </c>
      <c r="Q21" s="80">
        <f>M21*P21</f>
        <v>2.16E-3</v>
      </c>
      <c r="R21" s="79"/>
      <c r="S21" s="80">
        <f>M21*R21</f>
        <v>0</v>
      </c>
      <c r="T21" s="78">
        <v>21</v>
      </c>
      <c r="U21" s="78">
        <f>O21*(T21/100)</f>
        <v>0</v>
      </c>
      <c r="V21" s="78">
        <f>O21+U21</f>
        <v>0</v>
      </c>
      <c r="W21" s="75"/>
      <c r="X21" s="96" t="s">
        <v>1162</v>
      </c>
      <c r="Y21" s="96">
        <v>1</v>
      </c>
    </row>
    <row r="22" spans="6:25" s="71" customFormat="1" ht="67.5" outlineLevel="4" x14ac:dyDescent="0.2">
      <c r="F22" s="207"/>
      <c r="G22" s="208"/>
      <c r="H22" s="19" t="s">
        <v>1053</v>
      </c>
      <c r="I22" s="228" t="s">
        <v>3636</v>
      </c>
      <c r="J22" s="221"/>
      <c r="K22" s="221"/>
      <c r="L22" s="221"/>
      <c r="M22" s="221"/>
      <c r="N22" s="240"/>
      <c r="O22" s="221"/>
      <c r="P22" s="209"/>
      <c r="Q22" s="210"/>
      <c r="R22" s="209"/>
      <c r="S22" s="210"/>
      <c r="T22" s="211"/>
      <c r="U22" s="211"/>
      <c r="V22" s="211"/>
      <c r="W22" s="212"/>
      <c r="X22" s="212"/>
      <c r="Y22" s="212"/>
    </row>
    <row r="23" spans="6:25" s="71" customFormat="1" ht="6" customHeight="1" outlineLevel="4" x14ac:dyDescent="0.2">
      <c r="F23" s="207"/>
      <c r="G23" s="208"/>
      <c r="H23" s="20"/>
      <c r="I23" s="212"/>
      <c r="J23" s="208"/>
      <c r="K23" s="213"/>
      <c r="L23" s="214"/>
      <c r="M23" s="213"/>
      <c r="N23" s="241"/>
      <c r="O23" s="214"/>
      <c r="P23" s="209"/>
      <c r="Q23" s="210"/>
      <c r="R23" s="209"/>
      <c r="S23" s="210"/>
      <c r="T23" s="211"/>
      <c r="U23" s="211"/>
      <c r="V23" s="211"/>
      <c r="W23" s="212"/>
      <c r="X23" s="212"/>
      <c r="Y23" s="212"/>
    </row>
    <row r="24" spans="6:25" s="205" customFormat="1" ht="12" outlineLevel="4" x14ac:dyDescent="0.2">
      <c r="F24" s="72">
        <v>6</v>
      </c>
      <c r="G24" s="73" t="s">
        <v>34</v>
      </c>
      <c r="H24" s="74" t="s">
        <v>871</v>
      </c>
      <c r="I24" s="75" t="s">
        <v>2849</v>
      </c>
      <c r="J24" s="73" t="s">
        <v>16</v>
      </c>
      <c r="K24" s="76">
        <v>7.2279999999999997E-2</v>
      </c>
      <c r="L24" s="77">
        <v>0</v>
      </c>
      <c r="M24" s="206">
        <v>7.2279999999999997E-2</v>
      </c>
      <c r="N24" s="232"/>
      <c r="O24" s="77">
        <f>M24*N24</f>
        <v>0</v>
      </c>
      <c r="P24" s="79"/>
      <c r="Q24" s="80">
        <f>M24*P24</f>
        <v>0</v>
      </c>
      <c r="R24" s="79"/>
      <c r="S24" s="80">
        <f>M24*R24</f>
        <v>0</v>
      </c>
      <c r="T24" s="78">
        <v>21</v>
      </c>
      <c r="U24" s="78">
        <f>O24*(T24/100)</f>
        <v>0</v>
      </c>
      <c r="V24" s="78">
        <f>O24+U24</f>
        <v>0</v>
      </c>
      <c r="W24" s="75" t="s">
        <v>1942</v>
      </c>
      <c r="X24" s="96" t="s">
        <v>1162</v>
      </c>
      <c r="Y24" s="96">
        <v>1</v>
      </c>
    </row>
    <row r="25" spans="6:25" s="71" customFormat="1" ht="56.25" outlineLevel="4" x14ac:dyDescent="0.2">
      <c r="F25" s="207"/>
      <c r="G25" s="208"/>
      <c r="H25" s="19" t="s">
        <v>1053</v>
      </c>
      <c r="I25" s="228" t="s">
        <v>3567</v>
      </c>
      <c r="J25" s="221"/>
      <c r="K25" s="221"/>
      <c r="L25" s="221"/>
      <c r="M25" s="221"/>
      <c r="N25" s="240"/>
      <c r="O25" s="221"/>
      <c r="P25" s="209"/>
      <c r="Q25" s="210"/>
      <c r="R25" s="209"/>
      <c r="S25" s="210"/>
      <c r="T25" s="211"/>
      <c r="U25" s="211"/>
      <c r="V25" s="211"/>
      <c r="W25" s="212"/>
      <c r="X25" s="212"/>
      <c r="Y25" s="212"/>
    </row>
    <row r="26" spans="6:25" s="71" customFormat="1" ht="6" customHeight="1" outlineLevel="4" x14ac:dyDescent="0.2">
      <c r="F26" s="207"/>
      <c r="G26" s="208"/>
      <c r="H26" s="20"/>
      <c r="I26" s="212"/>
      <c r="J26" s="208"/>
      <c r="K26" s="213"/>
      <c r="L26" s="214"/>
      <c r="M26" s="213"/>
      <c r="N26" s="241"/>
      <c r="O26" s="214"/>
      <c r="P26" s="209"/>
      <c r="Q26" s="210"/>
      <c r="R26" s="209"/>
      <c r="S26" s="210"/>
      <c r="T26" s="211"/>
      <c r="U26" s="211"/>
      <c r="V26" s="211"/>
      <c r="W26" s="212"/>
      <c r="X26" s="212"/>
      <c r="Y26" s="212"/>
    </row>
    <row r="27" spans="6:25" s="6" customFormat="1" ht="12.75" customHeight="1" outlineLevel="4" x14ac:dyDescent="0.2">
      <c r="F27" s="7"/>
      <c r="G27" s="8"/>
      <c r="H27" s="8"/>
      <c r="I27" s="217"/>
      <c r="J27" s="218"/>
      <c r="K27" s="219"/>
      <c r="L27" s="220"/>
      <c r="M27" s="219"/>
      <c r="N27" s="242"/>
      <c r="O27" s="11"/>
      <c r="P27" s="12"/>
      <c r="Q27" s="11"/>
      <c r="R27" s="11"/>
      <c r="S27" s="11"/>
      <c r="T27" s="5" t="s">
        <v>14</v>
      </c>
      <c r="U27" s="11"/>
      <c r="V27" s="11"/>
      <c r="W27" s="11"/>
    </row>
    <row r="28" spans="6:25" s="60" customFormat="1" ht="16.5" customHeight="1" outlineLevel="3" x14ac:dyDescent="0.2">
      <c r="F28" s="61"/>
      <c r="G28" s="62"/>
      <c r="H28" s="63"/>
      <c r="I28" s="227" t="s">
        <v>3692</v>
      </c>
      <c r="J28" s="62"/>
      <c r="K28" s="64"/>
      <c r="L28" s="65"/>
      <c r="M28" s="64"/>
      <c r="N28" s="239"/>
      <c r="O28" s="65">
        <f>SUBTOTAL(9,O29:O35)</f>
        <v>0</v>
      </c>
      <c r="P28" s="67"/>
      <c r="Q28" s="68">
        <f>SUBTOTAL(9,Q29:Q35)</f>
        <v>1.1199999999999998E-2</v>
      </c>
      <c r="R28" s="65"/>
      <c r="S28" s="68">
        <f>SUBTOTAL(9,S29:S35)</f>
        <v>0</v>
      </c>
      <c r="T28" s="69" t="s">
        <v>14</v>
      </c>
      <c r="U28" s="66">
        <f>SUBTOTAL(9,U29:U35)</f>
        <v>0</v>
      </c>
      <c r="V28" s="66">
        <f>SUBTOTAL(9,V29:V35)</f>
        <v>0</v>
      </c>
      <c r="W28" s="70"/>
      <c r="Y28" s="66">
        <f>SUBTOTAL(9,Y29:Y35)</f>
        <v>2</v>
      </c>
    </row>
    <row r="29" spans="6:25" s="205" customFormat="1" ht="12" outlineLevel="4" x14ac:dyDescent="0.2">
      <c r="F29" s="72">
        <v>7</v>
      </c>
      <c r="G29" s="73" t="s">
        <v>34</v>
      </c>
      <c r="H29" s="74" t="s">
        <v>655</v>
      </c>
      <c r="I29" s="75" t="s">
        <v>2464</v>
      </c>
      <c r="J29" s="73" t="s">
        <v>15</v>
      </c>
      <c r="K29" s="76">
        <v>20</v>
      </c>
      <c r="L29" s="77">
        <v>0</v>
      </c>
      <c r="M29" s="206">
        <v>20</v>
      </c>
      <c r="N29" s="232"/>
      <c r="O29" s="77">
        <f>M29*N29</f>
        <v>0</v>
      </c>
      <c r="P29" s="79">
        <v>5.5999999999999995E-4</v>
      </c>
      <c r="Q29" s="80">
        <f>M29*P29</f>
        <v>1.1199999999999998E-2</v>
      </c>
      <c r="R29" s="79"/>
      <c r="S29" s="80">
        <f>M29*R29</f>
        <v>0</v>
      </c>
      <c r="T29" s="78">
        <v>21</v>
      </c>
      <c r="U29" s="78">
        <f>O29*(T29/100)</f>
        <v>0</v>
      </c>
      <c r="V29" s="78">
        <f>O29+U29</f>
        <v>0</v>
      </c>
      <c r="W29" s="75"/>
      <c r="X29" s="96" t="s">
        <v>1162</v>
      </c>
      <c r="Y29" s="96">
        <v>1</v>
      </c>
    </row>
    <row r="30" spans="6:25" s="71" customFormat="1" ht="45" outlineLevel="4" x14ac:dyDescent="0.2">
      <c r="F30" s="207"/>
      <c r="G30" s="208"/>
      <c r="H30" s="19" t="s">
        <v>1053</v>
      </c>
      <c r="I30" s="228" t="s">
        <v>3015</v>
      </c>
      <c r="J30" s="221"/>
      <c r="K30" s="221"/>
      <c r="L30" s="221"/>
      <c r="M30" s="221"/>
      <c r="N30" s="240"/>
      <c r="O30" s="221"/>
      <c r="P30" s="209"/>
      <c r="Q30" s="210"/>
      <c r="R30" s="209"/>
      <c r="S30" s="210"/>
      <c r="T30" s="211"/>
      <c r="U30" s="211"/>
      <c r="V30" s="211"/>
      <c r="W30" s="212"/>
      <c r="X30" s="212"/>
      <c r="Y30" s="212"/>
    </row>
    <row r="31" spans="6:25" s="71" customFormat="1" ht="6" customHeight="1" outlineLevel="4" x14ac:dyDescent="0.2">
      <c r="F31" s="207"/>
      <c r="G31" s="208"/>
      <c r="H31" s="20"/>
      <c r="I31" s="212"/>
      <c r="J31" s="208"/>
      <c r="K31" s="213"/>
      <c r="L31" s="214"/>
      <c r="M31" s="213"/>
      <c r="N31" s="241"/>
      <c r="O31" s="214"/>
      <c r="P31" s="209"/>
      <c r="Q31" s="210"/>
      <c r="R31" s="209"/>
      <c r="S31" s="210"/>
      <c r="T31" s="211"/>
      <c r="U31" s="211"/>
      <c r="V31" s="211"/>
      <c r="W31" s="212"/>
      <c r="X31" s="212"/>
      <c r="Y31" s="212"/>
    </row>
    <row r="32" spans="6:25" s="205" customFormat="1" ht="12" outlineLevel="4" x14ac:dyDescent="0.2">
      <c r="F32" s="72">
        <v>8</v>
      </c>
      <c r="G32" s="73" t="s">
        <v>34</v>
      </c>
      <c r="H32" s="74" t="s">
        <v>875</v>
      </c>
      <c r="I32" s="75" t="s">
        <v>2888</v>
      </c>
      <c r="J32" s="73" t="s">
        <v>16</v>
      </c>
      <c r="K32" s="76">
        <v>1.1199999999999998E-2</v>
      </c>
      <c r="L32" s="77">
        <v>0</v>
      </c>
      <c r="M32" s="206">
        <v>1.1199999999999998E-2</v>
      </c>
      <c r="N32" s="232"/>
      <c r="O32" s="77">
        <f>M32*N32</f>
        <v>0</v>
      </c>
      <c r="P32" s="79"/>
      <c r="Q32" s="80">
        <f>M32*P32</f>
        <v>0</v>
      </c>
      <c r="R32" s="79"/>
      <c r="S32" s="80">
        <f>M32*R32</f>
        <v>0</v>
      </c>
      <c r="T32" s="78">
        <v>21</v>
      </c>
      <c r="U32" s="78">
        <f>O32*(T32/100)</f>
        <v>0</v>
      </c>
      <c r="V32" s="78">
        <f>O32+U32</f>
        <v>0</v>
      </c>
      <c r="W32" s="75" t="s">
        <v>1942</v>
      </c>
      <c r="X32" s="96" t="s">
        <v>1162</v>
      </c>
      <c r="Y32" s="96">
        <v>1</v>
      </c>
    </row>
    <row r="33" spans="6:25" s="71" customFormat="1" ht="56.25" outlineLevel="4" x14ac:dyDescent="0.2">
      <c r="F33" s="207"/>
      <c r="G33" s="208"/>
      <c r="H33" s="19" t="s">
        <v>1053</v>
      </c>
      <c r="I33" s="228" t="s">
        <v>3574</v>
      </c>
      <c r="J33" s="221"/>
      <c r="K33" s="221"/>
      <c r="L33" s="221"/>
      <c r="M33" s="221"/>
      <c r="N33" s="240"/>
      <c r="O33" s="221"/>
      <c r="P33" s="209"/>
      <c r="Q33" s="210"/>
      <c r="R33" s="209"/>
      <c r="S33" s="210"/>
      <c r="T33" s="211"/>
      <c r="U33" s="211"/>
      <c r="V33" s="211"/>
      <c r="W33" s="212"/>
      <c r="X33" s="212"/>
      <c r="Y33" s="212"/>
    </row>
    <row r="34" spans="6:25" s="71" customFormat="1" ht="6" customHeight="1" outlineLevel="4" x14ac:dyDescent="0.2">
      <c r="F34" s="207"/>
      <c r="G34" s="208"/>
      <c r="H34" s="20"/>
      <c r="I34" s="212"/>
      <c r="J34" s="208"/>
      <c r="K34" s="213"/>
      <c r="L34" s="214"/>
      <c r="M34" s="213"/>
      <c r="N34" s="241"/>
      <c r="O34" s="214"/>
      <c r="P34" s="209"/>
      <c r="Q34" s="210"/>
      <c r="R34" s="209"/>
      <c r="S34" s="210"/>
      <c r="T34" s="211"/>
      <c r="U34" s="211"/>
      <c r="V34" s="211"/>
      <c r="W34" s="212"/>
      <c r="X34" s="212"/>
      <c r="Y34" s="212"/>
    </row>
    <row r="35" spans="6:25" s="6" customFormat="1" ht="12.75" customHeight="1" outlineLevel="4" x14ac:dyDescent="0.2">
      <c r="F35" s="7"/>
      <c r="G35" s="8"/>
      <c r="H35" s="8"/>
      <c r="I35" s="217"/>
      <c r="J35" s="218"/>
      <c r="K35" s="219"/>
      <c r="L35" s="220"/>
      <c r="M35" s="219"/>
      <c r="N35" s="242"/>
      <c r="O35" s="11"/>
      <c r="P35" s="12"/>
      <c r="Q35" s="11"/>
      <c r="R35" s="11"/>
      <c r="S35" s="11"/>
      <c r="T35" s="5" t="s">
        <v>14</v>
      </c>
      <c r="U35" s="11"/>
      <c r="V35" s="11"/>
      <c r="W35" s="11"/>
    </row>
    <row r="36" spans="6:25" s="60" customFormat="1" ht="16.5" customHeight="1" outlineLevel="3" x14ac:dyDescent="0.2">
      <c r="F36" s="61"/>
      <c r="G36" s="62"/>
      <c r="H36" s="63"/>
      <c r="I36" s="227" t="s">
        <v>3735</v>
      </c>
      <c r="J36" s="62"/>
      <c r="K36" s="64"/>
      <c r="L36" s="65"/>
      <c r="M36" s="64"/>
      <c r="N36" s="239"/>
      <c r="O36" s="65">
        <f>SUBTOTAL(9,O37:O121)</f>
        <v>0</v>
      </c>
      <c r="P36" s="67"/>
      <c r="Q36" s="68">
        <f>SUBTOTAL(9,Q37:Q121)</f>
        <v>0.46721000000000001</v>
      </c>
      <c r="R36" s="65"/>
      <c r="S36" s="68">
        <f>SUBTOTAL(9,S37:S121)</f>
        <v>0.11950000000000001</v>
      </c>
      <c r="T36" s="69" t="s">
        <v>14</v>
      </c>
      <c r="U36" s="66">
        <f>SUBTOTAL(9,U37:U121)</f>
        <v>0</v>
      </c>
      <c r="V36" s="66">
        <f>SUBTOTAL(9,V37:V121)</f>
        <v>0</v>
      </c>
      <c r="W36" s="70"/>
      <c r="Y36" s="66">
        <f>SUBTOTAL(9,Y37:Y121)</f>
        <v>28</v>
      </c>
    </row>
    <row r="37" spans="6:25" s="205" customFormat="1" ht="24" outlineLevel="4" x14ac:dyDescent="0.2">
      <c r="F37" s="72">
        <v>9</v>
      </c>
      <c r="G37" s="73" t="s">
        <v>34</v>
      </c>
      <c r="H37" s="74" t="s">
        <v>658</v>
      </c>
      <c r="I37" s="75" t="s">
        <v>2954</v>
      </c>
      <c r="J37" s="73" t="s">
        <v>15</v>
      </c>
      <c r="K37" s="76">
        <v>6</v>
      </c>
      <c r="L37" s="77">
        <v>0</v>
      </c>
      <c r="M37" s="206">
        <v>6</v>
      </c>
      <c r="N37" s="232"/>
      <c r="O37" s="77">
        <f>M37*N37</f>
        <v>0</v>
      </c>
      <c r="P37" s="79">
        <v>5.1799999999999997E-3</v>
      </c>
      <c r="Q37" s="80">
        <f>M37*P37</f>
        <v>3.1079999999999997E-2</v>
      </c>
      <c r="R37" s="79"/>
      <c r="S37" s="80">
        <f>M37*R37</f>
        <v>0</v>
      </c>
      <c r="T37" s="78">
        <v>21</v>
      </c>
      <c r="U37" s="78">
        <f>O37*(T37/100)</f>
        <v>0</v>
      </c>
      <c r="V37" s="78">
        <f>O37+U37</f>
        <v>0</v>
      </c>
      <c r="W37" s="75"/>
      <c r="X37" s="96" t="s">
        <v>1162</v>
      </c>
      <c r="Y37" s="96">
        <v>1</v>
      </c>
    </row>
    <row r="38" spans="6:25" s="71" customFormat="1" ht="56.25" outlineLevel="4" x14ac:dyDescent="0.2">
      <c r="F38" s="207"/>
      <c r="G38" s="208"/>
      <c r="H38" s="19" t="s">
        <v>1053</v>
      </c>
      <c r="I38" s="228" t="s">
        <v>3240</v>
      </c>
      <c r="J38" s="221"/>
      <c r="K38" s="221"/>
      <c r="L38" s="221"/>
      <c r="M38" s="221"/>
      <c r="N38" s="240"/>
      <c r="O38" s="221"/>
      <c r="P38" s="209"/>
      <c r="Q38" s="210"/>
      <c r="R38" s="209"/>
      <c r="S38" s="210"/>
      <c r="T38" s="211"/>
      <c r="U38" s="211"/>
      <c r="V38" s="211"/>
      <c r="W38" s="212"/>
      <c r="X38" s="212"/>
      <c r="Y38" s="212"/>
    </row>
    <row r="39" spans="6:25" s="71" customFormat="1" ht="6" customHeight="1" outlineLevel="4" x14ac:dyDescent="0.2">
      <c r="F39" s="207"/>
      <c r="G39" s="208"/>
      <c r="H39" s="20"/>
      <c r="I39" s="212"/>
      <c r="J39" s="208"/>
      <c r="K39" s="213"/>
      <c r="L39" s="214"/>
      <c r="M39" s="213"/>
      <c r="N39" s="241"/>
      <c r="O39" s="214"/>
      <c r="P39" s="209"/>
      <c r="Q39" s="210"/>
      <c r="R39" s="209"/>
      <c r="S39" s="210"/>
      <c r="T39" s="211"/>
      <c r="U39" s="211"/>
      <c r="V39" s="211"/>
      <c r="W39" s="212"/>
      <c r="X39" s="212"/>
      <c r="Y39" s="212"/>
    </row>
    <row r="40" spans="6:25" s="205" customFormat="1" ht="12" outlineLevel="4" x14ac:dyDescent="0.2">
      <c r="F40" s="72">
        <v>10</v>
      </c>
      <c r="G40" s="73" t="s">
        <v>34</v>
      </c>
      <c r="H40" s="74" t="s">
        <v>659</v>
      </c>
      <c r="I40" s="75" t="s">
        <v>2720</v>
      </c>
      <c r="J40" s="73" t="s">
        <v>15</v>
      </c>
      <c r="K40" s="76">
        <v>10</v>
      </c>
      <c r="L40" s="77">
        <v>0</v>
      </c>
      <c r="M40" s="206">
        <v>10</v>
      </c>
      <c r="N40" s="232"/>
      <c r="O40" s="77">
        <f>M40*N40</f>
        <v>0</v>
      </c>
      <c r="P40" s="79"/>
      <c r="Q40" s="80">
        <f>M40*P40</f>
        <v>0</v>
      </c>
      <c r="R40" s="79">
        <v>1.102E-2</v>
      </c>
      <c r="S40" s="80">
        <f>M40*R40</f>
        <v>0.11020000000000001</v>
      </c>
      <c r="T40" s="78">
        <v>21</v>
      </c>
      <c r="U40" s="78">
        <f>O40*(T40/100)</f>
        <v>0</v>
      </c>
      <c r="V40" s="78">
        <f>O40+U40</f>
        <v>0</v>
      </c>
      <c r="W40" s="75"/>
      <c r="X40" s="96" t="s">
        <v>1162</v>
      </c>
      <c r="Y40" s="96">
        <v>1</v>
      </c>
    </row>
    <row r="41" spans="6:25" s="71" customFormat="1" ht="33.75" outlineLevel="4" x14ac:dyDescent="0.2">
      <c r="F41" s="207"/>
      <c r="G41" s="208"/>
      <c r="H41" s="19" t="s">
        <v>1053</v>
      </c>
      <c r="I41" s="228" t="s">
        <v>3001</v>
      </c>
      <c r="J41" s="221"/>
      <c r="K41" s="221"/>
      <c r="L41" s="221"/>
      <c r="M41" s="221"/>
      <c r="N41" s="240"/>
      <c r="O41" s="221"/>
      <c r="P41" s="209"/>
      <c r="Q41" s="210"/>
      <c r="R41" s="209"/>
      <c r="S41" s="210"/>
      <c r="T41" s="211"/>
      <c r="U41" s="211"/>
      <c r="V41" s="211"/>
      <c r="W41" s="212"/>
      <c r="X41" s="212"/>
      <c r="Y41" s="212"/>
    </row>
    <row r="42" spans="6:25" s="71" customFormat="1" ht="6" customHeight="1" outlineLevel="4" x14ac:dyDescent="0.2">
      <c r="F42" s="207"/>
      <c r="G42" s="208"/>
      <c r="H42" s="20"/>
      <c r="I42" s="212"/>
      <c r="J42" s="208"/>
      <c r="K42" s="213"/>
      <c r="L42" s="214"/>
      <c r="M42" s="213"/>
      <c r="N42" s="241"/>
      <c r="O42" s="214"/>
      <c r="P42" s="209"/>
      <c r="Q42" s="210"/>
      <c r="R42" s="209"/>
      <c r="S42" s="210"/>
      <c r="T42" s="211"/>
      <c r="U42" s="211"/>
      <c r="V42" s="211"/>
      <c r="W42" s="212"/>
      <c r="X42" s="212"/>
      <c r="Y42" s="212"/>
    </row>
    <row r="43" spans="6:25" s="205" customFormat="1" ht="12" outlineLevel="4" x14ac:dyDescent="0.2">
      <c r="F43" s="72">
        <v>11</v>
      </c>
      <c r="G43" s="73" t="s">
        <v>34</v>
      </c>
      <c r="H43" s="74" t="s">
        <v>660</v>
      </c>
      <c r="I43" s="75" t="s">
        <v>2473</v>
      </c>
      <c r="J43" s="73" t="s">
        <v>15</v>
      </c>
      <c r="K43" s="76">
        <v>10</v>
      </c>
      <c r="L43" s="77">
        <v>0</v>
      </c>
      <c r="M43" s="206">
        <v>10</v>
      </c>
      <c r="N43" s="232"/>
      <c r="O43" s="77">
        <f>M43*N43</f>
        <v>0</v>
      </c>
      <c r="P43" s="79"/>
      <c r="Q43" s="80">
        <f>M43*P43</f>
        <v>0</v>
      </c>
      <c r="R43" s="79">
        <v>2.9E-4</v>
      </c>
      <c r="S43" s="80">
        <f>M43*R43</f>
        <v>2.8999999999999998E-3</v>
      </c>
      <c r="T43" s="78">
        <v>21</v>
      </c>
      <c r="U43" s="78">
        <f>O43*(T43/100)</f>
        <v>0</v>
      </c>
      <c r="V43" s="78">
        <f>O43+U43</f>
        <v>0</v>
      </c>
      <c r="W43" s="75"/>
      <c r="X43" s="96" t="s">
        <v>1162</v>
      </c>
      <c r="Y43" s="96">
        <v>1</v>
      </c>
    </row>
    <row r="44" spans="6:25" s="71" customFormat="1" ht="22.5" outlineLevel="4" x14ac:dyDescent="0.2">
      <c r="F44" s="207"/>
      <c r="G44" s="208"/>
      <c r="H44" s="19" t="s">
        <v>1053</v>
      </c>
      <c r="I44" s="228" t="s">
        <v>2693</v>
      </c>
      <c r="J44" s="221"/>
      <c r="K44" s="221"/>
      <c r="L44" s="221"/>
      <c r="M44" s="221"/>
      <c r="N44" s="240"/>
      <c r="O44" s="221"/>
      <c r="P44" s="209"/>
      <c r="Q44" s="210"/>
      <c r="R44" s="209"/>
      <c r="S44" s="210"/>
      <c r="T44" s="211"/>
      <c r="U44" s="211"/>
      <c r="V44" s="211"/>
      <c r="W44" s="212"/>
      <c r="X44" s="212"/>
      <c r="Y44" s="212"/>
    </row>
    <row r="45" spans="6:25" s="71" customFormat="1" ht="6" customHeight="1" outlineLevel="4" x14ac:dyDescent="0.2">
      <c r="F45" s="207"/>
      <c r="G45" s="208"/>
      <c r="H45" s="20"/>
      <c r="I45" s="212"/>
      <c r="J45" s="208"/>
      <c r="K45" s="213"/>
      <c r="L45" s="214"/>
      <c r="M45" s="213"/>
      <c r="N45" s="241"/>
      <c r="O45" s="214"/>
      <c r="P45" s="209"/>
      <c r="Q45" s="210"/>
      <c r="R45" s="209"/>
      <c r="S45" s="210"/>
      <c r="T45" s="211"/>
      <c r="U45" s="211"/>
      <c r="V45" s="211"/>
      <c r="W45" s="212"/>
      <c r="X45" s="212"/>
      <c r="Y45" s="212"/>
    </row>
    <row r="46" spans="6:25" s="205" customFormat="1" ht="12" outlineLevel="4" x14ac:dyDescent="0.2">
      <c r="F46" s="72">
        <v>12</v>
      </c>
      <c r="G46" s="73" t="s">
        <v>34</v>
      </c>
      <c r="H46" s="74" t="s">
        <v>661</v>
      </c>
      <c r="I46" s="75" t="s">
        <v>2487</v>
      </c>
      <c r="J46" s="73" t="s">
        <v>15</v>
      </c>
      <c r="K46" s="76">
        <v>20</v>
      </c>
      <c r="L46" s="77">
        <v>0</v>
      </c>
      <c r="M46" s="206">
        <v>20</v>
      </c>
      <c r="N46" s="232"/>
      <c r="O46" s="77">
        <f>M46*N46</f>
        <v>0</v>
      </c>
      <c r="P46" s="79"/>
      <c r="Q46" s="80">
        <f>M46*P46</f>
        <v>0</v>
      </c>
      <c r="R46" s="79">
        <v>3.2000000000000003E-4</v>
      </c>
      <c r="S46" s="80">
        <f>M46*R46</f>
        <v>6.4000000000000003E-3</v>
      </c>
      <c r="T46" s="78">
        <v>21</v>
      </c>
      <c r="U46" s="78">
        <f>O46*(T46/100)</f>
        <v>0</v>
      </c>
      <c r="V46" s="78">
        <f>O46+U46</f>
        <v>0</v>
      </c>
      <c r="W46" s="75"/>
      <c r="X46" s="96" t="s">
        <v>1162</v>
      </c>
      <c r="Y46" s="96">
        <v>1</v>
      </c>
    </row>
    <row r="47" spans="6:25" s="71" customFormat="1" ht="22.5" outlineLevel="4" x14ac:dyDescent="0.2">
      <c r="F47" s="207"/>
      <c r="G47" s="208"/>
      <c r="H47" s="19" t="s">
        <v>1053</v>
      </c>
      <c r="I47" s="228" t="s">
        <v>2707</v>
      </c>
      <c r="J47" s="221"/>
      <c r="K47" s="221"/>
      <c r="L47" s="221"/>
      <c r="M47" s="221"/>
      <c r="N47" s="240"/>
      <c r="O47" s="221"/>
      <c r="P47" s="209"/>
      <c r="Q47" s="210"/>
      <c r="R47" s="209"/>
      <c r="S47" s="210"/>
      <c r="T47" s="211"/>
      <c r="U47" s="211"/>
      <c r="V47" s="211"/>
      <c r="W47" s="212"/>
      <c r="X47" s="212"/>
      <c r="Y47" s="212"/>
    </row>
    <row r="48" spans="6:25" s="71" customFormat="1" ht="6" customHeight="1" outlineLevel="4" x14ac:dyDescent="0.2">
      <c r="F48" s="207"/>
      <c r="G48" s="208"/>
      <c r="H48" s="20"/>
      <c r="I48" s="212"/>
      <c r="J48" s="208"/>
      <c r="K48" s="213"/>
      <c r="L48" s="214"/>
      <c r="M48" s="213"/>
      <c r="N48" s="241"/>
      <c r="O48" s="214"/>
      <c r="P48" s="209"/>
      <c r="Q48" s="210"/>
      <c r="R48" s="209"/>
      <c r="S48" s="210"/>
      <c r="T48" s="211"/>
      <c r="U48" s="211"/>
      <c r="V48" s="211"/>
      <c r="W48" s="212"/>
      <c r="X48" s="212"/>
      <c r="Y48" s="212"/>
    </row>
    <row r="49" spans="6:25" s="205" customFormat="1" ht="12" outlineLevel="4" x14ac:dyDescent="0.2">
      <c r="F49" s="72">
        <v>13</v>
      </c>
      <c r="G49" s="73" t="s">
        <v>34</v>
      </c>
      <c r="H49" s="74" t="s">
        <v>662</v>
      </c>
      <c r="I49" s="75" t="s">
        <v>2557</v>
      </c>
      <c r="J49" s="73" t="s">
        <v>116</v>
      </c>
      <c r="K49" s="76">
        <v>4</v>
      </c>
      <c r="L49" s="77">
        <v>0</v>
      </c>
      <c r="M49" s="206">
        <v>4</v>
      </c>
      <c r="N49" s="232"/>
      <c r="O49" s="77">
        <f>M49*N49</f>
        <v>0</v>
      </c>
      <c r="P49" s="79"/>
      <c r="Q49" s="80">
        <f>M49*P49</f>
        <v>0</v>
      </c>
      <c r="R49" s="79"/>
      <c r="S49" s="80">
        <f>M49*R49</f>
        <v>0</v>
      </c>
      <c r="T49" s="78">
        <v>21</v>
      </c>
      <c r="U49" s="78">
        <f>O49*(T49/100)</f>
        <v>0</v>
      </c>
      <c r="V49" s="78">
        <f>O49+U49</f>
        <v>0</v>
      </c>
      <c r="W49" s="75"/>
      <c r="X49" s="96" t="s">
        <v>1162</v>
      </c>
      <c r="Y49" s="96">
        <v>1</v>
      </c>
    </row>
    <row r="50" spans="6:25" s="71" customFormat="1" ht="22.5" outlineLevel="4" x14ac:dyDescent="0.2">
      <c r="F50" s="207"/>
      <c r="G50" s="208"/>
      <c r="H50" s="19" t="s">
        <v>1053</v>
      </c>
      <c r="I50" s="228" t="s">
        <v>3027</v>
      </c>
      <c r="J50" s="221"/>
      <c r="K50" s="221"/>
      <c r="L50" s="221"/>
      <c r="M50" s="221"/>
      <c r="N50" s="240"/>
      <c r="O50" s="221"/>
      <c r="P50" s="209"/>
      <c r="Q50" s="210"/>
      <c r="R50" s="209"/>
      <c r="S50" s="210"/>
      <c r="T50" s="211"/>
      <c r="U50" s="211"/>
      <c r="V50" s="211"/>
      <c r="W50" s="212"/>
      <c r="X50" s="212"/>
      <c r="Y50" s="212"/>
    </row>
    <row r="51" spans="6:25" s="71" customFormat="1" ht="6" customHeight="1" outlineLevel="4" x14ac:dyDescent="0.2">
      <c r="F51" s="207"/>
      <c r="G51" s="208"/>
      <c r="H51" s="20"/>
      <c r="I51" s="212"/>
      <c r="J51" s="208"/>
      <c r="K51" s="213"/>
      <c r="L51" s="214"/>
      <c r="M51" s="213"/>
      <c r="N51" s="241"/>
      <c r="O51" s="214"/>
      <c r="P51" s="209"/>
      <c r="Q51" s="210"/>
      <c r="R51" s="209"/>
      <c r="S51" s="210"/>
      <c r="T51" s="211"/>
      <c r="U51" s="211"/>
      <c r="V51" s="211"/>
      <c r="W51" s="212"/>
      <c r="X51" s="212"/>
      <c r="Y51" s="212"/>
    </row>
    <row r="52" spans="6:25" s="205" customFormat="1" ht="12" outlineLevel="4" x14ac:dyDescent="0.2">
      <c r="F52" s="72">
        <v>14</v>
      </c>
      <c r="G52" s="73" t="s">
        <v>34</v>
      </c>
      <c r="H52" s="74" t="s">
        <v>663</v>
      </c>
      <c r="I52" s="75" t="s">
        <v>2712</v>
      </c>
      <c r="J52" s="73" t="s">
        <v>116</v>
      </c>
      <c r="K52" s="76">
        <v>2</v>
      </c>
      <c r="L52" s="77">
        <v>0</v>
      </c>
      <c r="M52" s="206">
        <v>2</v>
      </c>
      <c r="N52" s="232"/>
      <c r="O52" s="77">
        <f>M52*N52</f>
        <v>0</v>
      </c>
      <c r="P52" s="79">
        <v>6.0000000000000002E-5</v>
      </c>
      <c r="Q52" s="80">
        <f>M52*P52</f>
        <v>1.2E-4</v>
      </c>
      <c r="R52" s="79"/>
      <c r="S52" s="80">
        <f>M52*R52</f>
        <v>0</v>
      </c>
      <c r="T52" s="78">
        <v>21</v>
      </c>
      <c r="U52" s="78">
        <f>O52*(T52/100)</f>
        <v>0</v>
      </c>
      <c r="V52" s="78">
        <f>O52+U52</f>
        <v>0</v>
      </c>
      <c r="W52" s="75"/>
      <c r="X52" s="96" t="s">
        <v>1162</v>
      </c>
      <c r="Y52" s="96">
        <v>1</v>
      </c>
    </row>
    <row r="53" spans="6:25" s="71" customFormat="1" ht="33.75" outlineLevel="4" x14ac:dyDescent="0.2">
      <c r="F53" s="207"/>
      <c r="G53" s="208"/>
      <c r="H53" s="19" t="s">
        <v>1053</v>
      </c>
      <c r="I53" s="228" t="s">
        <v>3230</v>
      </c>
      <c r="J53" s="221"/>
      <c r="K53" s="221"/>
      <c r="L53" s="221"/>
      <c r="M53" s="221"/>
      <c r="N53" s="240"/>
      <c r="O53" s="221"/>
      <c r="P53" s="209"/>
      <c r="Q53" s="210"/>
      <c r="R53" s="209"/>
      <c r="S53" s="210"/>
      <c r="T53" s="211"/>
      <c r="U53" s="211"/>
      <c r="V53" s="211"/>
      <c r="W53" s="212"/>
      <c r="X53" s="212"/>
      <c r="Y53" s="212"/>
    </row>
    <row r="54" spans="6:25" s="71" customFormat="1" ht="6" customHeight="1" outlineLevel="4" x14ac:dyDescent="0.2">
      <c r="F54" s="207"/>
      <c r="G54" s="208"/>
      <c r="H54" s="20"/>
      <c r="I54" s="212"/>
      <c r="J54" s="208"/>
      <c r="K54" s="213"/>
      <c r="L54" s="214"/>
      <c r="M54" s="213"/>
      <c r="N54" s="241"/>
      <c r="O54" s="214"/>
      <c r="P54" s="209"/>
      <c r="Q54" s="210"/>
      <c r="R54" s="209"/>
      <c r="S54" s="210"/>
      <c r="T54" s="211"/>
      <c r="U54" s="211"/>
      <c r="V54" s="211"/>
      <c r="W54" s="212"/>
      <c r="X54" s="212"/>
      <c r="Y54" s="212"/>
    </row>
    <row r="55" spans="6:25" s="205" customFormat="1" ht="12" outlineLevel="4" x14ac:dyDescent="0.2">
      <c r="F55" s="72">
        <v>15</v>
      </c>
      <c r="G55" s="73" t="s">
        <v>34</v>
      </c>
      <c r="H55" s="74" t="s">
        <v>664</v>
      </c>
      <c r="I55" s="75" t="s">
        <v>2374</v>
      </c>
      <c r="J55" s="73" t="s">
        <v>15</v>
      </c>
      <c r="K55" s="76">
        <v>35</v>
      </c>
      <c r="L55" s="77">
        <v>0</v>
      </c>
      <c r="M55" s="206">
        <v>35</v>
      </c>
      <c r="N55" s="232"/>
      <c r="O55" s="77">
        <f>M55*N55</f>
        <v>0</v>
      </c>
      <c r="P55" s="79">
        <v>2.5600000000000002E-3</v>
      </c>
      <c r="Q55" s="80">
        <f>M55*P55</f>
        <v>8.9600000000000013E-2</v>
      </c>
      <c r="R55" s="79"/>
      <c r="S55" s="80">
        <f>M55*R55</f>
        <v>0</v>
      </c>
      <c r="T55" s="78">
        <v>21</v>
      </c>
      <c r="U55" s="78">
        <f>O55*(T55/100)</f>
        <v>0</v>
      </c>
      <c r="V55" s="78">
        <f>O55+U55</f>
        <v>0</v>
      </c>
      <c r="W55" s="75"/>
      <c r="X55" s="96" t="s">
        <v>1162</v>
      </c>
      <c r="Y55" s="96">
        <v>1</v>
      </c>
    </row>
    <row r="56" spans="6:25" s="71" customFormat="1" ht="56.25" outlineLevel="4" x14ac:dyDescent="0.2">
      <c r="F56" s="207"/>
      <c r="G56" s="208"/>
      <c r="H56" s="19" t="s">
        <v>1053</v>
      </c>
      <c r="I56" s="228" t="s">
        <v>3372</v>
      </c>
      <c r="J56" s="221"/>
      <c r="K56" s="221"/>
      <c r="L56" s="221"/>
      <c r="M56" s="221"/>
      <c r="N56" s="240"/>
      <c r="O56" s="221"/>
      <c r="P56" s="209"/>
      <c r="Q56" s="210"/>
      <c r="R56" s="209"/>
      <c r="S56" s="210"/>
      <c r="T56" s="211"/>
      <c r="U56" s="211"/>
      <c r="V56" s="211"/>
      <c r="W56" s="212"/>
      <c r="X56" s="212"/>
      <c r="Y56" s="212"/>
    </row>
    <row r="57" spans="6:25" s="71" customFormat="1" ht="6" customHeight="1" outlineLevel="4" x14ac:dyDescent="0.2">
      <c r="F57" s="207"/>
      <c r="G57" s="208"/>
      <c r="H57" s="20"/>
      <c r="I57" s="212"/>
      <c r="J57" s="208"/>
      <c r="K57" s="213"/>
      <c r="L57" s="214"/>
      <c r="M57" s="213"/>
      <c r="N57" s="241"/>
      <c r="O57" s="214"/>
      <c r="P57" s="209"/>
      <c r="Q57" s="210"/>
      <c r="R57" s="209"/>
      <c r="S57" s="210"/>
      <c r="T57" s="211"/>
      <c r="U57" s="211"/>
      <c r="V57" s="211"/>
      <c r="W57" s="212"/>
      <c r="X57" s="212"/>
      <c r="Y57" s="212"/>
    </row>
    <row r="58" spans="6:25" s="205" customFormat="1" ht="12" outlineLevel="4" x14ac:dyDescent="0.2">
      <c r="F58" s="72">
        <v>16</v>
      </c>
      <c r="G58" s="73" t="s">
        <v>34</v>
      </c>
      <c r="H58" s="74" t="s">
        <v>665</v>
      </c>
      <c r="I58" s="75" t="s">
        <v>2375</v>
      </c>
      <c r="J58" s="73" t="s">
        <v>15</v>
      </c>
      <c r="K58" s="76">
        <v>10</v>
      </c>
      <c r="L58" s="77">
        <v>0</v>
      </c>
      <c r="M58" s="206">
        <v>10</v>
      </c>
      <c r="N58" s="232"/>
      <c r="O58" s="77">
        <f>M58*N58</f>
        <v>0</v>
      </c>
      <c r="P58" s="79">
        <v>3.64E-3</v>
      </c>
      <c r="Q58" s="80">
        <f>M58*P58</f>
        <v>3.6400000000000002E-2</v>
      </c>
      <c r="R58" s="79"/>
      <c r="S58" s="80">
        <f>M58*R58</f>
        <v>0</v>
      </c>
      <c r="T58" s="78">
        <v>21</v>
      </c>
      <c r="U58" s="78">
        <f>O58*(T58/100)</f>
        <v>0</v>
      </c>
      <c r="V58" s="78">
        <f>O58+U58</f>
        <v>0</v>
      </c>
      <c r="W58" s="75"/>
      <c r="X58" s="96" t="s">
        <v>1162</v>
      </c>
      <c r="Y58" s="96">
        <v>1</v>
      </c>
    </row>
    <row r="59" spans="6:25" s="71" customFormat="1" ht="56.25" outlineLevel="4" x14ac:dyDescent="0.2">
      <c r="F59" s="207"/>
      <c r="G59" s="208"/>
      <c r="H59" s="19" t="s">
        <v>1053</v>
      </c>
      <c r="I59" s="228" t="s">
        <v>3373</v>
      </c>
      <c r="J59" s="221"/>
      <c r="K59" s="221"/>
      <c r="L59" s="221"/>
      <c r="M59" s="221"/>
      <c r="N59" s="240"/>
      <c r="O59" s="221"/>
      <c r="P59" s="209"/>
      <c r="Q59" s="210"/>
      <c r="R59" s="209"/>
      <c r="S59" s="210"/>
      <c r="T59" s="211"/>
      <c r="U59" s="211"/>
      <c r="V59" s="211"/>
      <c r="W59" s="212"/>
      <c r="X59" s="212"/>
      <c r="Y59" s="212"/>
    </row>
    <row r="60" spans="6:25" s="71" customFormat="1" ht="6" customHeight="1" outlineLevel="4" x14ac:dyDescent="0.2">
      <c r="F60" s="207"/>
      <c r="G60" s="208"/>
      <c r="H60" s="20"/>
      <c r="I60" s="212"/>
      <c r="J60" s="208"/>
      <c r="K60" s="213"/>
      <c r="L60" s="214"/>
      <c r="M60" s="213"/>
      <c r="N60" s="241"/>
      <c r="O60" s="214"/>
      <c r="P60" s="209"/>
      <c r="Q60" s="210"/>
      <c r="R60" s="209"/>
      <c r="S60" s="210"/>
      <c r="T60" s="211"/>
      <c r="U60" s="211"/>
      <c r="V60" s="211"/>
      <c r="W60" s="212"/>
      <c r="X60" s="212"/>
      <c r="Y60" s="212"/>
    </row>
    <row r="61" spans="6:25" s="205" customFormat="1" ht="12" outlineLevel="4" x14ac:dyDescent="0.2">
      <c r="F61" s="72">
        <v>17</v>
      </c>
      <c r="G61" s="73" t="s">
        <v>34</v>
      </c>
      <c r="H61" s="74" t="s">
        <v>666</v>
      </c>
      <c r="I61" s="75" t="s">
        <v>2392</v>
      </c>
      <c r="J61" s="73" t="s">
        <v>15</v>
      </c>
      <c r="K61" s="76">
        <v>40</v>
      </c>
      <c r="L61" s="77">
        <v>0</v>
      </c>
      <c r="M61" s="206">
        <v>40</v>
      </c>
      <c r="N61" s="232"/>
      <c r="O61" s="77">
        <f>M61*N61</f>
        <v>0</v>
      </c>
      <c r="P61" s="79">
        <v>6.1000000000000004E-3</v>
      </c>
      <c r="Q61" s="80">
        <f>M61*P61</f>
        <v>0.24400000000000002</v>
      </c>
      <c r="R61" s="79"/>
      <c r="S61" s="80">
        <f>M61*R61</f>
        <v>0</v>
      </c>
      <c r="T61" s="78">
        <v>21</v>
      </c>
      <c r="U61" s="78">
        <f>O61*(T61/100)</f>
        <v>0</v>
      </c>
      <c r="V61" s="78">
        <f>O61+U61</f>
        <v>0</v>
      </c>
      <c r="W61" s="75"/>
      <c r="X61" s="96" t="s">
        <v>1162</v>
      </c>
      <c r="Y61" s="96">
        <v>1</v>
      </c>
    </row>
    <row r="62" spans="6:25" s="71" customFormat="1" ht="56.25" outlineLevel="4" x14ac:dyDescent="0.2">
      <c r="F62" s="207"/>
      <c r="G62" s="208"/>
      <c r="H62" s="19" t="s">
        <v>1053</v>
      </c>
      <c r="I62" s="228" t="s">
        <v>3381</v>
      </c>
      <c r="J62" s="221"/>
      <c r="K62" s="221"/>
      <c r="L62" s="221"/>
      <c r="M62" s="221"/>
      <c r="N62" s="240"/>
      <c r="O62" s="221"/>
      <c r="P62" s="209"/>
      <c r="Q62" s="210"/>
      <c r="R62" s="209"/>
      <c r="S62" s="210"/>
      <c r="T62" s="211"/>
      <c r="U62" s="211"/>
      <c r="V62" s="211"/>
      <c r="W62" s="212"/>
      <c r="X62" s="212"/>
      <c r="Y62" s="212"/>
    </row>
    <row r="63" spans="6:25" s="71" customFormat="1" ht="6" customHeight="1" outlineLevel="4" x14ac:dyDescent="0.2">
      <c r="F63" s="207"/>
      <c r="G63" s="208"/>
      <c r="H63" s="20"/>
      <c r="I63" s="212"/>
      <c r="J63" s="208"/>
      <c r="K63" s="213"/>
      <c r="L63" s="214"/>
      <c r="M63" s="213"/>
      <c r="N63" s="241"/>
      <c r="O63" s="214"/>
      <c r="P63" s="209"/>
      <c r="Q63" s="210"/>
      <c r="R63" s="209"/>
      <c r="S63" s="210"/>
      <c r="T63" s="211"/>
      <c r="U63" s="211"/>
      <c r="V63" s="211"/>
      <c r="W63" s="212"/>
      <c r="X63" s="212"/>
      <c r="Y63" s="212"/>
    </row>
    <row r="64" spans="6:25" s="205" customFormat="1" ht="12" outlineLevel="4" x14ac:dyDescent="0.2">
      <c r="F64" s="72">
        <v>18</v>
      </c>
      <c r="G64" s="73" t="s">
        <v>34</v>
      </c>
      <c r="H64" s="74" t="s">
        <v>668</v>
      </c>
      <c r="I64" s="75" t="s">
        <v>2298</v>
      </c>
      <c r="J64" s="73" t="s">
        <v>15</v>
      </c>
      <c r="K64" s="76">
        <v>35</v>
      </c>
      <c r="L64" s="77">
        <v>0</v>
      </c>
      <c r="M64" s="206">
        <v>35</v>
      </c>
      <c r="N64" s="232"/>
      <c r="O64" s="77">
        <f>M64*N64</f>
        <v>0</v>
      </c>
      <c r="P64" s="79">
        <v>2.9E-4</v>
      </c>
      <c r="Q64" s="80">
        <f>M64*P64</f>
        <v>1.0149999999999999E-2</v>
      </c>
      <c r="R64" s="79"/>
      <c r="S64" s="80">
        <f>M64*R64</f>
        <v>0</v>
      </c>
      <c r="T64" s="78">
        <v>21</v>
      </c>
      <c r="U64" s="78">
        <f>O64*(T64/100)</f>
        <v>0</v>
      </c>
      <c r="V64" s="78">
        <f>O64+U64</f>
        <v>0</v>
      </c>
      <c r="W64" s="75"/>
      <c r="X64" s="96" t="s">
        <v>1162</v>
      </c>
      <c r="Y64" s="96">
        <v>1</v>
      </c>
    </row>
    <row r="65" spans="6:25" s="71" customFormat="1" ht="33.75" outlineLevel="4" x14ac:dyDescent="0.2">
      <c r="F65" s="207"/>
      <c r="G65" s="208"/>
      <c r="H65" s="19" t="s">
        <v>1053</v>
      </c>
      <c r="I65" s="228" t="s">
        <v>2555</v>
      </c>
      <c r="J65" s="221"/>
      <c r="K65" s="221"/>
      <c r="L65" s="221"/>
      <c r="M65" s="221"/>
      <c r="N65" s="240"/>
      <c r="O65" s="221"/>
      <c r="P65" s="209"/>
      <c r="Q65" s="210"/>
      <c r="R65" s="209"/>
      <c r="S65" s="210"/>
      <c r="T65" s="211"/>
      <c r="U65" s="211"/>
      <c r="V65" s="211"/>
      <c r="W65" s="212"/>
      <c r="X65" s="212"/>
      <c r="Y65" s="212"/>
    </row>
    <row r="66" spans="6:25" s="71" customFormat="1" ht="6" customHeight="1" outlineLevel="4" x14ac:dyDescent="0.2">
      <c r="F66" s="207"/>
      <c r="G66" s="208"/>
      <c r="H66" s="20"/>
      <c r="I66" s="212"/>
      <c r="J66" s="208"/>
      <c r="K66" s="213"/>
      <c r="L66" s="214"/>
      <c r="M66" s="213"/>
      <c r="N66" s="241"/>
      <c r="O66" s="214"/>
      <c r="P66" s="209"/>
      <c r="Q66" s="210"/>
      <c r="R66" s="209"/>
      <c r="S66" s="210"/>
      <c r="T66" s="211"/>
      <c r="U66" s="211"/>
      <c r="V66" s="211"/>
      <c r="W66" s="212"/>
      <c r="X66" s="212"/>
      <c r="Y66" s="212"/>
    </row>
    <row r="67" spans="6:25" s="205" customFormat="1" ht="12" outlineLevel="4" x14ac:dyDescent="0.2">
      <c r="F67" s="72">
        <v>19</v>
      </c>
      <c r="G67" s="73" t="s">
        <v>34</v>
      </c>
      <c r="H67" s="74" t="s">
        <v>669</v>
      </c>
      <c r="I67" s="75" t="s">
        <v>2299</v>
      </c>
      <c r="J67" s="73" t="s">
        <v>15</v>
      </c>
      <c r="K67" s="76">
        <v>40</v>
      </c>
      <c r="L67" s="77">
        <v>0</v>
      </c>
      <c r="M67" s="206">
        <v>40</v>
      </c>
      <c r="N67" s="232"/>
      <c r="O67" s="77">
        <f>M67*N67</f>
        <v>0</v>
      </c>
      <c r="P67" s="79">
        <v>4.6999999999999999E-4</v>
      </c>
      <c r="Q67" s="80">
        <f>M67*P67</f>
        <v>1.8800000000000001E-2</v>
      </c>
      <c r="R67" s="79"/>
      <c r="S67" s="80">
        <f>M67*R67</f>
        <v>0</v>
      </c>
      <c r="T67" s="78">
        <v>21</v>
      </c>
      <c r="U67" s="78">
        <f>O67*(T67/100)</f>
        <v>0</v>
      </c>
      <c r="V67" s="78">
        <f>O67+U67</f>
        <v>0</v>
      </c>
      <c r="W67" s="75"/>
      <c r="X67" s="96" t="s">
        <v>1162</v>
      </c>
      <c r="Y67" s="96">
        <v>1</v>
      </c>
    </row>
    <row r="68" spans="6:25" s="71" customFormat="1" ht="33.75" outlineLevel="4" x14ac:dyDescent="0.2">
      <c r="F68" s="207"/>
      <c r="G68" s="208"/>
      <c r="H68" s="19" t="s">
        <v>1053</v>
      </c>
      <c r="I68" s="228" t="s">
        <v>2556</v>
      </c>
      <c r="J68" s="221"/>
      <c r="K68" s="221"/>
      <c r="L68" s="221"/>
      <c r="M68" s="221"/>
      <c r="N68" s="240"/>
      <c r="O68" s="221"/>
      <c r="P68" s="209"/>
      <c r="Q68" s="210"/>
      <c r="R68" s="209"/>
      <c r="S68" s="210"/>
      <c r="T68" s="211"/>
      <c r="U68" s="211"/>
      <c r="V68" s="211"/>
      <c r="W68" s="212"/>
      <c r="X68" s="212"/>
      <c r="Y68" s="212"/>
    </row>
    <row r="69" spans="6:25" s="71" customFormat="1" ht="6" customHeight="1" outlineLevel="4" x14ac:dyDescent="0.2">
      <c r="F69" s="207"/>
      <c r="G69" s="208"/>
      <c r="H69" s="20"/>
      <c r="I69" s="212"/>
      <c r="J69" s="208"/>
      <c r="K69" s="213"/>
      <c r="L69" s="214"/>
      <c r="M69" s="213"/>
      <c r="N69" s="241"/>
      <c r="O69" s="214"/>
      <c r="P69" s="209"/>
      <c r="Q69" s="210"/>
      <c r="R69" s="209"/>
      <c r="S69" s="210"/>
      <c r="T69" s="211"/>
      <c r="U69" s="211"/>
      <c r="V69" s="211"/>
      <c r="W69" s="212"/>
      <c r="X69" s="212"/>
      <c r="Y69" s="212"/>
    </row>
    <row r="70" spans="6:25" s="205" customFormat="1" ht="12" outlineLevel="4" x14ac:dyDescent="0.2">
      <c r="F70" s="72">
        <v>20</v>
      </c>
      <c r="G70" s="73" t="s">
        <v>34</v>
      </c>
      <c r="H70" s="74" t="s">
        <v>670</v>
      </c>
      <c r="I70" s="75" t="s">
        <v>2744</v>
      </c>
      <c r="J70" s="73" t="s">
        <v>116</v>
      </c>
      <c r="K70" s="76">
        <v>5</v>
      </c>
      <c r="L70" s="77">
        <v>0</v>
      </c>
      <c r="M70" s="206">
        <v>5</v>
      </c>
      <c r="N70" s="232"/>
      <c r="O70" s="77">
        <f>M70*N70</f>
        <v>0</v>
      </c>
      <c r="P70" s="79"/>
      <c r="Q70" s="80">
        <f>M70*P70</f>
        <v>0</v>
      </c>
      <c r="R70" s="79"/>
      <c r="S70" s="80">
        <f>M70*R70</f>
        <v>0</v>
      </c>
      <c r="T70" s="78">
        <v>21</v>
      </c>
      <c r="U70" s="78">
        <f>O70*(T70/100)</f>
        <v>0</v>
      </c>
      <c r="V70" s="78">
        <f>O70+U70</f>
        <v>0</v>
      </c>
      <c r="W70" s="75"/>
      <c r="X70" s="96" t="s">
        <v>1162</v>
      </c>
      <c r="Y70" s="96">
        <v>1</v>
      </c>
    </row>
    <row r="71" spans="6:25" s="71" customFormat="1" ht="33.75" outlineLevel="4" x14ac:dyDescent="0.2">
      <c r="F71" s="207"/>
      <c r="G71" s="208"/>
      <c r="H71" s="19" t="s">
        <v>1053</v>
      </c>
      <c r="I71" s="228" t="s">
        <v>3344</v>
      </c>
      <c r="J71" s="221"/>
      <c r="K71" s="221"/>
      <c r="L71" s="221"/>
      <c r="M71" s="221"/>
      <c r="N71" s="240"/>
      <c r="O71" s="221"/>
      <c r="P71" s="209"/>
      <c r="Q71" s="210"/>
      <c r="R71" s="209"/>
      <c r="S71" s="210"/>
      <c r="T71" s="211"/>
      <c r="U71" s="211"/>
      <c r="V71" s="211"/>
      <c r="W71" s="212"/>
      <c r="X71" s="212"/>
      <c r="Y71" s="212"/>
    </row>
    <row r="72" spans="6:25" s="71" customFormat="1" ht="6" customHeight="1" outlineLevel="4" x14ac:dyDescent="0.2">
      <c r="F72" s="207"/>
      <c r="G72" s="208"/>
      <c r="H72" s="20"/>
      <c r="I72" s="212"/>
      <c r="J72" s="208"/>
      <c r="K72" s="213"/>
      <c r="L72" s="214"/>
      <c r="M72" s="213"/>
      <c r="N72" s="241"/>
      <c r="O72" s="214"/>
      <c r="P72" s="209"/>
      <c r="Q72" s="210"/>
      <c r="R72" s="209"/>
      <c r="S72" s="210"/>
      <c r="T72" s="211"/>
      <c r="U72" s="211"/>
      <c r="V72" s="211"/>
      <c r="W72" s="212"/>
      <c r="X72" s="212"/>
      <c r="Y72" s="212"/>
    </row>
    <row r="73" spans="6:25" s="205" customFormat="1" ht="12" outlineLevel="4" x14ac:dyDescent="0.2">
      <c r="F73" s="72">
        <v>21</v>
      </c>
      <c r="G73" s="73" t="s">
        <v>34</v>
      </c>
      <c r="H73" s="74" t="s">
        <v>671</v>
      </c>
      <c r="I73" s="75" t="s">
        <v>2784</v>
      </c>
      <c r="J73" s="73" t="s">
        <v>116</v>
      </c>
      <c r="K73" s="76">
        <v>4</v>
      </c>
      <c r="L73" s="77">
        <v>0</v>
      </c>
      <c r="M73" s="206">
        <v>4</v>
      </c>
      <c r="N73" s="232"/>
      <c r="O73" s="77">
        <f>M73*N73</f>
        <v>0</v>
      </c>
      <c r="P73" s="79">
        <v>2.2000000000000001E-4</v>
      </c>
      <c r="Q73" s="80">
        <f>M73*P73</f>
        <v>8.8000000000000003E-4</v>
      </c>
      <c r="R73" s="79"/>
      <c r="S73" s="80">
        <f>M73*R73</f>
        <v>0</v>
      </c>
      <c r="T73" s="78">
        <v>21</v>
      </c>
      <c r="U73" s="78">
        <f>O73*(T73/100)</f>
        <v>0</v>
      </c>
      <c r="V73" s="78">
        <f>O73+U73</f>
        <v>0</v>
      </c>
      <c r="W73" s="75"/>
      <c r="X73" s="96" t="s">
        <v>1162</v>
      </c>
      <c r="Y73" s="96">
        <v>1</v>
      </c>
    </row>
    <row r="74" spans="6:25" s="71" customFormat="1" ht="45" outlineLevel="4" x14ac:dyDescent="0.2">
      <c r="F74" s="207"/>
      <c r="G74" s="208"/>
      <c r="H74" s="19" t="s">
        <v>1053</v>
      </c>
      <c r="I74" s="228" t="s">
        <v>3038</v>
      </c>
      <c r="J74" s="221"/>
      <c r="K74" s="221"/>
      <c r="L74" s="221"/>
      <c r="M74" s="221"/>
      <c r="N74" s="240"/>
      <c r="O74" s="221"/>
      <c r="P74" s="209"/>
      <c r="Q74" s="210"/>
      <c r="R74" s="209"/>
      <c r="S74" s="210"/>
      <c r="T74" s="211"/>
      <c r="U74" s="211"/>
      <c r="V74" s="211"/>
      <c r="W74" s="212"/>
      <c r="X74" s="212"/>
      <c r="Y74" s="212"/>
    </row>
    <row r="75" spans="6:25" s="71" customFormat="1" ht="6" customHeight="1" outlineLevel="4" x14ac:dyDescent="0.2">
      <c r="F75" s="207"/>
      <c r="G75" s="208"/>
      <c r="H75" s="20"/>
      <c r="I75" s="212"/>
      <c r="J75" s="208"/>
      <c r="K75" s="213"/>
      <c r="L75" s="214"/>
      <c r="M75" s="213"/>
      <c r="N75" s="241"/>
      <c r="O75" s="214"/>
      <c r="P75" s="209"/>
      <c r="Q75" s="210"/>
      <c r="R75" s="209"/>
      <c r="S75" s="210"/>
      <c r="T75" s="211"/>
      <c r="U75" s="211"/>
      <c r="V75" s="211"/>
      <c r="W75" s="212"/>
      <c r="X75" s="212"/>
      <c r="Y75" s="212"/>
    </row>
    <row r="76" spans="6:25" s="205" customFormat="1" ht="12" outlineLevel="4" x14ac:dyDescent="0.2">
      <c r="F76" s="72">
        <v>22</v>
      </c>
      <c r="G76" s="73" t="s">
        <v>34</v>
      </c>
      <c r="H76" s="74" t="s">
        <v>672</v>
      </c>
      <c r="I76" s="75" t="s">
        <v>2759</v>
      </c>
      <c r="J76" s="73" t="s">
        <v>116</v>
      </c>
      <c r="K76" s="76">
        <v>2</v>
      </c>
      <c r="L76" s="77">
        <v>0</v>
      </c>
      <c r="M76" s="206">
        <v>2</v>
      </c>
      <c r="N76" s="232"/>
      <c r="O76" s="77">
        <f>M76*N76</f>
        <v>0</v>
      </c>
      <c r="P76" s="79">
        <v>7.6000000000000004E-4</v>
      </c>
      <c r="Q76" s="80">
        <f>M76*P76</f>
        <v>1.5200000000000001E-3</v>
      </c>
      <c r="R76" s="79"/>
      <c r="S76" s="80">
        <f>M76*R76</f>
        <v>0</v>
      </c>
      <c r="T76" s="78">
        <v>21</v>
      </c>
      <c r="U76" s="78">
        <f>O76*(T76/100)</f>
        <v>0</v>
      </c>
      <c r="V76" s="78">
        <f>O76+U76</f>
        <v>0</v>
      </c>
      <c r="W76" s="75"/>
      <c r="X76" s="96" t="s">
        <v>1162</v>
      </c>
      <c r="Y76" s="96">
        <v>1</v>
      </c>
    </row>
    <row r="77" spans="6:25" s="71" customFormat="1" ht="56.25" outlineLevel="4" x14ac:dyDescent="0.2">
      <c r="F77" s="207"/>
      <c r="G77" s="208"/>
      <c r="H77" s="19" t="s">
        <v>1053</v>
      </c>
      <c r="I77" s="228" t="s">
        <v>3135</v>
      </c>
      <c r="J77" s="221"/>
      <c r="K77" s="221"/>
      <c r="L77" s="221"/>
      <c r="M77" s="221"/>
      <c r="N77" s="240"/>
      <c r="O77" s="221"/>
      <c r="P77" s="209"/>
      <c r="Q77" s="210"/>
      <c r="R77" s="209"/>
      <c r="S77" s="210"/>
      <c r="T77" s="211"/>
      <c r="U77" s="211"/>
      <c r="V77" s="211"/>
      <c r="W77" s="212"/>
      <c r="X77" s="212"/>
      <c r="Y77" s="212"/>
    </row>
    <row r="78" spans="6:25" s="71" customFormat="1" ht="6" customHeight="1" outlineLevel="4" x14ac:dyDescent="0.2">
      <c r="F78" s="207"/>
      <c r="G78" s="208"/>
      <c r="H78" s="20"/>
      <c r="I78" s="212"/>
      <c r="J78" s="208"/>
      <c r="K78" s="213"/>
      <c r="L78" s="214"/>
      <c r="M78" s="213"/>
      <c r="N78" s="241"/>
      <c r="O78" s="214"/>
      <c r="P78" s="209"/>
      <c r="Q78" s="210"/>
      <c r="R78" s="209"/>
      <c r="S78" s="210"/>
      <c r="T78" s="211"/>
      <c r="U78" s="211"/>
      <c r="V78" s="211"/>
      <c r="W78" s="212"/>
      <c r="X78" s="212"/>
      <c r="Y78" s="212"/>
    </row>
    <row r="79" spans="6:25" s="205" customFormat="1" ht="12" outlineLevel="4" x14ac:dyDescent="0.2">
      <c r="F79" s="72">
        <v>23</v>
      </c>
      <c r="G79" s="73" t="s">
        <v>34</v>
      </c>
      <c r="H79" s="74" t="s">
        <v>673</v>
      </c>
      <c r="I79" s="75" t="s">
        <v>1858</v>
      </c>
      <c r="J79" s="73" t="s">
        <v>116</v>
      </c>
      <c r="K79" s="76">
        <v>4</v>
      </c>
      <c r="L79" s="77">
        <v>0</v>
      </c>
      <c r="M79" s="206">
        <v>4</v>
      </c>
      <c r="N79" s="232"/>
      <c r="O79" s="77">
        <f>M79*N79</f>
        <v>0</v>
      </c>
      <c r="P79" s="79">
        <v>7.6999999999999996E-4</v>
      </c>
      <c r="Q79" s="80">
        <f>M79*P79</f>
        <v>3.0799999999999998E-3</v>
      </c>
      <c r="R79" s="79"/>
      <c r="S79" s="80">
        <f>M79*R79</f>
        <v>0</v>
      </c>
      <c r="T79" s="78">
        <v>21</v>
      </c>
      <c r="U79" s="78">
        <f>O79*(T79/100)</f>
        <v>0</v>
      </c>
      <c r="V79" s="78">
        <f>O79+U79</f>
        <v>0</v>
      </c>
      <c r="W79" s="75"/>
      <c r="X79" s="96" t="s">
        <v>1162</v>
      </c>
      <c r="Y79" s="96">
        <v>1</v>
      </c>
    </row>
    <row r="80" spans="6:25" s="71" customFormat="1" ht="45" outlineLevel="4" x14ac:dyDescent="0.2">
      <c r="F80" s="207"/>
      <c r="G80" s="208"/>
      <c r="H80" s="19" t="s">
        <v>1053</v>
      </c>
      <c r="I80" s="228" t="s">
        <v>2881</v>
      </c>
      <c r="J80" s="221"/>
      <c r="K80" s="221"/>
      <c r="L80" s="221"/>
      <c r="M80" s="221"/>
      <c r="N80" s="240"/>
      <c r="O80" s="221"/>
      <c r="P80" s="209"/>
      <c r="Q80" s="210"/>
      <c r="R80" s="209"/>
      <c r="S80" s="210"/>
      <c r="T80" s="211"/>
      <c r="U80" s="211"/>
      <c r="V80" s="211"/>
      <c r="W80" s="212"/>
      <c r="X80" s="212"/>
      <c r="Y80" s="212"/>
    </row>
    <row r="81" spans="6:25" s="71" customFormat="1" ht="6" customHeight="1" outlineLevel="4" x14ac:dyDescent="0.2">
      <c r="F81" s="207"/>
      <c r="G81" s="208"/>
      <c r="H81" s="20"/>
      <c r="I81" s="212"/>
      <c r="J81" s="208"/>
      <c r="K81" s="213"/>
      <c r="L81" s="214"/>
      <c r="M81" s="213"/>
      <c r="N81" s="241"/>
      <c r="O81" s="214"/>
      <c r="P81" s="209"/>
      <c r="Q81" s="210"/>
      <c r="R81" s="209"/>
      <c r="S81" s="210"/>
      <c r="T81" s="211"/>
      <c r="U81" s="211"/>
      <c r="V81" s="211"/>
      <c r="W81" s="212"/>
      <c r="X81" s="212"/>
      <c r="Y81" s="212"/>
    </row>
    <row r="82" spans="6:25" s="205" customFormat="1" ht="12" outlineLevel="4" x14ac:dyDescent="0.2">
      <c r="F82" s="72">
        <v>24</v>
      </c>
      <c r="G82" s="73" t="s">
        <v>34</v>
      </c>
      <c r="H82" s="74" t="s">
        <v>674</v>
      </c>
      <c r="I82" s="75" t="s">
        <v>2721</v>
      </c>
      <c r="J82" s="73" t="s">
        <v>116</v>
      </c>
      <c r="K82" s="76">
        <v>2</v>
      </c>
      <c r="L82" s="77">
        <v>0</v>
      </c>
      <c r="M82" s="206">
        <v>2</v>
      </c>
      <c r="N82" s="232"/>
      <c r="O82" s="77">
        <f>M82*N82</f>
        <v>0</v>
      </c>
      <c r="P82" s="79">
        <v>6.9999999999999999E-4</v>
      </c>
      <c r="Q82" s="80">
        <f>M82*P82</f>
        <v>1.4E-3</v>
      </c>
      <c r="R82" s="79"/>
      <c r="S82" s="80">
        <f>M82*R82</f>
        <v>0</v>
      </c>
      <c r="T82" s="78">
        <v>21</v>
      </c>
      <c r="U82" s="78">
        <f>O82*(T82/100)</f>
        <v>0</v>
      </c>
      <c r="V82" s="78">
        <f>O82+U82</f>
        <v>0</v>
      </c>
      <c r="W82" s="75"/>
      <c r="X82" s="96" t="s">
        <v>1162</v>
      </c>
      <c r="Y82" s="96">
        <v>1</v>
      </c>
    </row>
    <row r="83" spans="6:25" s="71" customFormat="1" ht="67.5" outlineLevel="4" x14ac:dyDescent="0.2">
      <c r="F83" s="207"/>
      <c r="G83" s="208"/>
      <c r="H83" s="19" t="s">
        <v>1053</v>
      </c>
      <c r="I83" s="228" t="s">
        <v>3336</v>
      </c>
      <c r="J83" s="221"/>
      <c r="K83" s="221"/>
      <c r="L83" s="221"/>
      <c r="M83" s="221"/>
      <c r="N83" s="240"/>
      <c r="O83" s="221"/>
      <c r="P83" s="209"/>
      <c r="Q83" s="210"/>
      <c r="R83" s="209"/>
      <c r="S83" s="210"/>
      <c r="T83" s="211"/>
      <c r="U83" s="211"/>
      <c r="V83" s="211"/>
      <c r="W83" s="212"/>
      <c r="X83" s="212"/>
      <c r="Y83" s="212"/>
    </row>
    <row r="84" spans="6:25" s="71" customFormat="1" ht="6" customHeight="1" outlineLevel="4" x14ac:dyDescent="0.2">
      <c r="F84" s="207"/>
      <c r="G84" s="208"/>
      <c r="H84" s="20"/>
      <c r="I84" s="212"/>
      <c r="J84" s="208"/>
      <c r="K84" s="213"/>
      <c r="L84" s="214"/>
      <c r="M84" s="213"/>
      <c r="N84" s="241"/>
      <c r="O84" s="214"/>
      <c r="P84" s="209"/>
      <c r="Q84" s="210"/>
      <c r="R84" s="209"/>
      <c r="S84" s="210"/>
      <c r="T84" s="211"/>
      <c r="U84" s="211"/>
      <c r="V84" s="211"/>
      <c r="W84" s="212"/>
      <c r="X84" s="212"/>
      <c r="Y84" s="212"/>
    </row>
    <row r="85" spans="6:25" s="205" customFormat="1" ht="12" outlineLevel="4" x14ac:dyDescent="0.2">
      <c r="F85" s="72">
        <v>25</v>
      </c>
      <c r="G85" s="73" t="s">
        <v>34</v>
      </c>
      <c r="H85" s="74" t="s">
        <v>675</v>
      </c>
      <c r="I85" s="75" t="s">
        <v>2722</v>
      </c>
      <c r="J85" s="73" t="s">
        <v>116</v>
      </c>
      <c r="K85" s="76">
        <v>2</v>
      </c>
      <c r="L85" s="77">
        <v>0</v>
      </c>
      <c r="M85" s="206">
        <v>2</v>
      </c>
      <c r="N85" s="232"/>
      <c r="O85" s="77">
        <f>M85*N85</f>
        <v>0</v>
      </c>
      <c r="P85" s="79">
        <v>1.07E-3</v>
      </c>
      <c r="Q85" s="80">
        <f>M85*P85</f>
        <v>2.14E-3</v>
      </c>
      <c r="R85" s="79"/>
      <c r="S85" s="80">
        <f>M85*R85</f>
        <v>0</v>
      </c>
      <c r="T85" s="78">
        <v>21</v>
      </c>
      <c r="U85" s="78">
        <f>O85*(T85/100)</f>
        <v>0</v>
      </c>
      <c r="V85" s="78">
        <f>O85+U85</f>
        <v>0</v>
      </c>
      <c r="W85" s="75"/>
      <c r="X85" s="96" t="s">
        <v>1162</v>
      </c>
      <c r="Y85" s="96">
        <v>1</v>
      </c>
    </row>
    <row r="86" spans="6:25" s="71" customFormat="1" ht="67.5" outlineLevel="4" x14ac:dyDescent="0.2">
      <c r="F86" s="207"/>
      <c r="G86" s="208"/>
      <c r="H86" s="19" t="s">
        <v>1053</v>
      </c>
      <c r="I86" s="228" t="s">
        <v>3337</v>
      </c>
      <c r="J86" s="221"/>
      <c r="K86" s="221"/>
      <c r="L86" s="221"/>
      <c r="M86" s="221"/>
      <c r="N86" s="240"/>
      <c r="O86" s="221"/>
      <c r="P86" s="209"/>
      <c r="Q86" s="210"/>
      <c r="R86" s="209"/>
      <c r="S86" s="210"/>
      <c r="T86" s="211"/>
      <c r="U86" s="211"/>
      <c r="V86" s="211"/>
      <c r="W86" s="212"/>
      <c r="X86" s="212"/>
      <c r="Y86" s="212"/>
    </row>
    <row r="87" spans="6:25" s="71" customFormat="1" ht="6" customHeight="1" outlineLevel="4" x14ac:dyDescent="0.2">
      <c r="F87" s="207"/>
      <c r="G87" s="208"/>
      <c r="H87" s="20"/>
      <c r="I87" s="212"/>
      <c r="J87" s="208"/>
      <c r="K87" s="213"/>
      <c r="L87" s="214"/>
      <c r="M87" s="213"/>
      <c r="N87" s="241"/>
      <c r="O87" s="214"/>
      <c r="P87" s="209"/>
      <c r="Q87" s="210"/>
      <c r="R87" s="209"/>
      <c r="S87" s="210"/>
      <c r="T87" s="211"/>
      <c r="U87" s="211"/>
      <c r="V87" s="211"/>
      <c r="W87" s="212"/>
      <c r="X87" s="212"/>
      <c r="Y87" s="212"/>
    </row>
    <row r="88" spans="6:25" s="205" customFormat="1" ht="12" outlineLevel="4" x14ac:dyDescent="0.2">
      <c r="F88" s="72">
        <v>26</v>
      </c>
      <c r="G88" s="73" t="s">
        <v>34</v>
      </c>
      <c r="H88" s="74" t="s">
        <v>676</v>
      </c>
      <c r="I88" s="75" t="s">
        <v>2694</v>
      </c>
      <c r="J88" s="73" t="s">
        <v>116</v>
      </c>
      <c r="K88" s="76">
        <v>3</v>
      </c>
      <c r="L88" s="77">
        <v>0</v>
      </c>
      <c r="M88" s="206">
        <v>3</v>
      </c>
      <c r="N88" s="232"/>
      <c r="O88" s="77">
        <f>M88*N88</f>
        <v>0</v>
      </c>
      <c r="P88" s="79">
        <v>1.6800000000000001E-3</v>
      </c>
      <c r="Q88" s="80">
        <f>M88*P88</f>
        <v>5.0400000000000002E-3</v>
      </c>
      <c r="R88" s="79"/>
      <c r="S88" s="80">
        <f>M88*R88</f>
        <v>0</v>
      </c>
      <c r="T88" s="78">
        <v>21</v>
      </c>
      <c r="U88" s="78">
        <f>O88*(T88/100)</f>
        <v>0</v>
      </c>
      <c r="V88" s="78">
        <f>O88+U88</f>
        <v>0</v>
      </c>
      <c r="W88" s="75"/>
      <c r="X88" s="96" t="s">
        <v>1162</v>
      </c>
      <c r="Y88" s="96">
        <v>1</v>
      </c>
    </row>
    <row r="89" spans="6:25" s="71" customFormat="1" ht="67.5" outlineLevel="4" x14ac:dyDescent="0.2">
      <c r="F89" s="207"/>
      <c r="G89" s="208"/>
      <c r="H89" s="19" t="s">
        <v>1053</v>
      </c>
      <c r="I89" s="228" t="s">
        <v>3329</v>
      </c>
      <c r="J89" s="221"/>
      <c r="K89" s="221"/>
      <c r="L89" s="221"/>
      <c r="M89" s="221"/>
      <c r="N89" s="240"/>
      <c r="O89" s="221"/>
      <c r="P89" s="209"/>
      <c r="Q89" s="210"/>
      <c r="R89" s="209"/>
      <c r="S89" s="210"/>
      <c r="T89" s="211"/>
      <c r="U89" s="211"/>
      <c r="V89" s="211"/>
      <c r="W89" s="212"/>
      <c r="X89" s="212"/>
      <c r="Y89" s="212"/>
    </row>
    <row r="90" spans="6:25" s="71" customFormat="1" ht="6" customHeight="1" outlineLevel="4" x14ac:dyDescent="0.2">
      <c r="F90" s="207"/>
      <c r="G90" s="208"/>
      <c r="H90" s="20"/>
      <c r="I90" s="212"/>
      <c r="J90" s="208"/>
      <c r="K90" s="213"/>
      <c r="L90" s="214"/>
      <c r="M90" s="213"/>
      <c r="N90" s="241"/>
      <c r="O90" s="214"/>
      <c r="P90" s="209"/>
      <c r="Q90" s="210"/>
      <c r="R90" s="209"/>
      <c r="S90" s="210"/>
      <c r="T90" s="211"/>
      <c r="U90" s="211"/>
      <c r="V90" s="211"/>
      <c r="W90" s="212"/>
      <c r="X90" s="212"/>
      <c r="Y90" s="212"/>
    </row>
    <row r="91" spans="6:25" s="205" customFormat="1" ht="12" outlineLevel="4" x14ac:dyDescent="0.2">
      <c r="F91" s="72">
        <v>27</v>
      </c>
      <c r="G91" s="73" t="s">
        <v>34</v>
      </c>
      <c r="H91" s="74" t="s">
        <v>677</v>
      </c>
      <c r="I91" s="75" t="s">
        <v>2761</v>
      </c>
      <c r="J91" s="73" t="s">
        <v>15</v>
      </c>
      <c r="K91" s="76">
        <v>85</v>
      </c>
      <c r="L91" s="77">
        <v>0</v>
      </c>
      <c r="M91" s="206">
        <v>85</v>
      </c>
      <c r="N91" s="232"/>
      <c r="O91" s="77">
        <f>M91*N91</f>
        <v>0</v>
      </c>
      <c r="P91" s="79">
        <v>1.9000000000000001E-4</v>
      </c>
      <c r="Q91" s="80">
        <f>M91*P91</f>
        <v>1.6150000000000001E-2</v>
      </c>
      <c r="R91" s="79"/>
      <c r="S91" s="80">
        <f>M91*R91</f>
        <v>0</v>
      </c>
      <c r="T91" s="78">
        <v>21</v>
      </c>
      <c r="U91" s="78">
        <f>O91*(T91/100)</f>
        <v>0</v>
      </c>
      <c r="V91" s="78">
        <f>O91+U91</f>
        <v>0</v>
      </c>
      <c r="W91" s="75"/>
      <c r="X91" s="96" t="s">
        <v>1162</v>
      </c>
      <c r="Y91" s="96">
        <v>1</v>
      </c>
    </row>
    <row r="92" spans="6:25" s="71" customFormat="1" ht="45" outlineLevel="4" x14ac:dyDescent="0.2">
      <c r="F92" s="207"/>
      <c r="G92" s="208"/>
      <c r="H92" s="19" t="s">
        <v>1053</v>
      </c>
      <c r="I92" s="228" t="s">
        <v>3414</v>
      </c>
      <c r="J92" s="221"/>
      <c r="K92" s="221"/>
      <c r="L92" s="221"/>
      <c r="M92" s="221"/>
      <c r="N92" s="240"/>
      <c r="O92" s="221"/>
      <c r="P92" s="209"/>
      <c r="Q92" s="210"/>
      <c r="R92" s="209"/>
      <c r="S92" s="210"/>
      <c r="T92" s="211"/>
      <c r="U92" s="211"/>
      <c r="V92" s="211"/>
      <c r="W92" s="212"/>
      <c r="X92" s="212"/>
      <c r="Y92" s="212"/>
    </row>
    <row r="93" spans="6:25" s="71" customFormat="1" ht="6" customHeight="1" outlineLevel="4" x14ac:dyDescent="0.2">
      <c r="F93" s="207"/>
      <c r="G93" s="208"/>
      <c r="H93" s="20"/>
      <c r="I93" s="212"/>
      <c r="J93" s="208"/>
      <c r="K93" s="213"/>
      <c r="L93" s="214"/>
      <c r="M93" s="213"/>
      <c r="N93" s="241"/>
      <c r="O93" s="214"/>
      <c r="P93" s="209"/>
      <c r="Q93" s="210"/>
      <c r="R93" s="209"/>
      <c r="S93" s="210"/>
      <c r="T93" s="211"/>
      <c r="U93" s="211"/>
      <c r="V93" s="211"/>
      <c r="W93" s="212"/>
      <c r="X93" s="212"/>
      <c r="Y93" s="212"/>
    </row>
    <row r="94" spans="6:25" s="205" customFormat="1" ht="12" outlineLevel="4" x14ac:dyDescent="0.2">
      <c r="F94" s="72">
        <v>28</v>
      </c>
      <c r="G94" s="73" t="s">
        <v>34</v>
      </c>
      <c r="H94" s="74" t="s">
        <v>678</v>
      </c>
      <c r="I94" s="75" t="s">
        <v>2226</v>
      </c>
      <c r="J94" s="73" t="s">
        <v>15</v>
      </c>
      <c r="K94" s="76">
        <v>85</v>
      </c>
      <c r="L94" s="77">
        <v>0</v>
      </c>
      <c r="M94" s="206">
        <v>85</v>
      </c>
      <c r="N94" s="232"/>
      <c r="O94" s="77">
        <f>M94*N94</f>
        <v>0</v>
      </c>
      <c r="P94" s="79">
        <v>1.0000000000000001E-5</v>
      </c>
      <c r="Q94" s="80">
        <f>M94*P94</f>
        <v>8.5000000000000006E-4</v>
      </c>
      <c r="R94" s="79"/>
      <c r="S94" s="80">
        <f>M94*R94</f>
        <v>0</v>
      </c>
      <c r="T94" s="78">
        <v>21</v>
      </c>
      <c r="U94" s="78">
        <f>O94*(T94/100)</f>
        <v>0</v>
      </c>
      <c r="V94" s="78">
        <f>O94+U94</f>
        <v>0</v>
      </c>
      <c r="W94" s="75"/>
      <c r="X94" s="96" t="s">
        <v>1162</v>
      </c>
      <c r="Y94" s="96">
        <v>1</v>
      </c>
    </row>
    <row r="95" spans="6:25" s="71" customFormat="1" ht="33.75" outlineLevel="4" x14ac:dyDescent="0.2">
      <c r="F95" s="207"/>
      <c r="G95" s="208"/>
      <c r="H95" s="19" t="s">
        <v>1053</v>
      </c>
      <c r="I95" s="228" t="s">
        <v>3354</v>
      </c>
      <c r="J95" s="221"/>
      <c r="K95" s="221"/>
      <c r="L95" s="221"/>
      <c r="M95" s="221"/>
      <c r="N95" s="240"/>
      <c r="O95" s="221"/>
      <c r="P95" s="209"/>
      <c r="Q95" s="210"/>
      <c r="R95" s="209"/>
      <c r="S95" s="210"/>
      <c r="T95" s="211"/>
      <c r="U95" s="211"/>
      <c r="V95" s="211"/>
      <c r="W95" s="212"/>
      <c r="X95" s="212"/>
      <c r="Y95" s="212"/>
    </row>
    <row r="96" spans="6:25" s="71" customFormat="1" ht="6" customHeight="1" outlineLevel="4" x14ac:dyDescent="0.2">
      <c r="F96" s="207"/>
      <c r="G96" s="208"/>
      <c r="H96" s="20"/>
      <c r="I96" s="212"/>
      <c r="J96" s="208"/>
      <c r="K96" s="213"/>
      <c r="L96" s="214"/>
      <c r="M96" s="213"/>
      <c r="N96" s="241"/>
      <c r="O96" s="214"/>
      <c r="P96" s="209"/>
      <c r="Q96" s="210"/>
      <c r="R96" s="209"/>
      <c r="S96" s="210"/>
      <c r="T96" s="211"/>
      <c r="U96" s="211"/>
      <c r="V96" s="211"/>
      <c r="W96" s="212"/>
      <c r="X96" s="212"/>
      <c r="Y96" s="212"/>
    </row>
    <row r="97" spans="6:25" s="205" customFormat="1" ht="24" outlineLevel="4" x14ac:dyDescent="0.2">
      <c r="F97" s="72">
        <v>29</v>
      </c>
      <c r="G97" s="73" t="s">
        <v>34</v>
      </c>
      <c r="H97" s="74" t="s">
        <v>679</v>
      </c>
      <c r="I97" s="75" t="s">
        <v>3224</v>
      </c>
      <c r="J97" s="73" t="s">
        <v>16</v>
      </c>
      <c r="K97" s="76">
        <v>0.55000000000000004</v>
      </c>
      <c r="L97" s="77">
        <v>0</v>
      </c>
      <c r="M97" s="206">
        <v>0.55000000000000004</v>
      </c>
      <c r="N97" s="232"/>
      <c r="O97" s="77">
        <f>M97*N97</f>
        <v>0</v>
      </c>
      <c r="P97" s="79"/>
      <c r="Q97" s="80">
        <f>M97*P97</f>
        <v>0</v>
      </c>
      <c r="R97" s="79"/>
      <c r="S97" s="80">
        <f>M97*R97</f>
        <v>0</v>
      </c>
      <c r="T97" s="78">
        <v>21</v>
      </c>
      <c r="U97" s="78">
        <f>O97*(T97/100)</f>
        <v>0</v>
      </c>
      <c r="V97" s="78">
        <f>O97+U97</f>
        <v>0</v>
      </c>
      <c r="W97" s="75"/>
      <c r="X97" s="96" t="s">
        <v>1162</v>
      </c>
      <c r="Y97" s="96">
        <v>1</v>
      </c>
    </row>
    <row r="98" spans="6:25" s="71" customFormat="1" ht="45" outlineLevel="4" x14ac:dyDescent="0.2">
      <c r="F98" s="207"/>
      <c r="G98" s="208"/>
      <c r="H98" s="19" t="s">
        <v>1053</v>
      </c>
      <c r="I98" s="228" t="s">
        <v>3479</v>
      </c>
      <c r="J98" s="221"/>
      <c r="K98" s="221"/>
      <c r="L98" s="221"/>
      <c r="M98" s="221"/>
      <c r="N98" s="240"/>
      <c r="O98" s="221"/>
      <c r="P98" s="209"/>
      <c r="Q98" s="210"/>
      <c r="R98" s="209"/>
      <c r="S98" s="210"/>
      <c r="T98" s="211"/>
      <c r="U98" s="211"/>
      <c r="V98" s="211"/>
      <c r="W98" s="212"/>
      <c r="X98" s="212"/>
      <c r="Y98" s="212"/>
    </row>
    <row r="99" spans="6:25" s="71" customFormat="1" ht="6" customHeight="1" outlineLevel="4" x14ac:dyDescent="0.2">
      <c r="F99" s="207"/>
      <c r="G99" s="208"/>
      <c r="H99" s="20"/>
      <c r="I99" s="212"/>
      <c r="J99" s="208"/>
      <c r="K99" s="213"/>
      <c r="L99" s="214"/>
      <c r="M99" s="213"/>
      <c r="N99" s="241"/>
      <c r="O99" s="214"/>
      <c r="P99" s="209"/>
      <c r="Q99" s="210"/>
      <c r="R99" s="209"/>
      <c r="S99" s="210"/>
      <c r="T99" s="211"/>
      <c r="U99" s="211"/>
      <c r="V99" s="211"/>
      <c r="W99" s="212"/>
      <c r="X99" s="212"/>
      <c r="Y99" s="212"/>
    </row>
    <row r="100" spans="6:25" s="205" customFormat="1" ht="12" outlineLevel="4" x14ac:dyDescent="0.2">
      <c r="F100" s="72">
        <v>30</v>
      </c>
      <c r="G100" s="73" t="s">
        <v>34</v>
      </c>
      <c r="H100" s="74" t="s">
        <v>784</v>
      </c>
      <c r="I100" s="75" t="s">
        <v>2828</v>
      </c>
      <c r="J100" s="73" t="s">
        <v>36</v>
      </c>
      <c r="K100" s="76">
        <v>100</v>
      </c>
      <c r="L100" s="77">
        <v>0</v>
      </c>
      <c r="M100" s="206">
        <v>100</v>
      </c>
      <c r="N100" s="232"/>
      <c r="O100" s="77">
        <f>M100*N100</f>
        <v>0</v>
      </c>
      <c r="P100" s="79">
        <v>6.0000000000000002E-5</v>
      </c>
      <c r="Q100" s="80">
        <f>M100*P100</f>
        <v>6.0000000000000001E-3</v>
      </c>
      <c r="R100" s="79"/>
      <c r="S100" s="80">
        <f>M100*R100</f>
        <v>0</v>
      </c>
      <c r="T100" s="78">
        <v>21</v>
      </c>
      <c r="U100" s="78">
        <f>O100*(T100/100)</f>
        <v>0</v>
      </c>
      <c r="V100" s="78">
        <f>O100+U100</f>
        <v>0</v>
      </c>
      <c r="W100" s="75"/>
      <c r="X100" s="96" t="s">
        <v>1162</v>
      </c>
      <c r="Y100" s="96">
        <v>1</v>
      </c>
    </row>
    <row r="101" spans="6:25" s="71" customFormat="1" ht="33.75" outlineLevel="4" x14ac:dyDescent="0.2">
      <c r="F101" s="207"/>
      <c r="G101" s="208"/>
      <c r="H101" s="19" t="s">
        <v>1053</v>
      </c>
      <c r="I101" s="228" t="s">
        <v>3130</v>
      </c>
      <c r="J101" s="221"/>
      <c r="K101" s="221"/>
      <c r="L101" s="221"/>
      <c r="M101" s="221"/>
      <c r="N101" s="240"/>
      <c r="O101" s="221"/>
      <c r="P101" s="209"/>
      <c r="Q101" s="210"/>
      <c r="R101" s="209"/>
      <c r="S101" s="210"/>
      <c r="T101" s="211"/>
      <c r="U101" s="211"/>
      <c r="V101" s="211"/>
      <c r="W101" s="212"/>
      <c r="X101" s="212"/>
      <c r="Y101" s="212"/>
    </row>
    <row r="102" spans="6:25" s="71" customFormat="1" ht="6" customHeight="1" outlineLevel="4" x14ac:dyDescent="0.2">
      <c r="F102" s="207"/>
      <c r="G102" s="208"/>
      <c r="H102" s="20"/>
      <c r="I102" s="212"/>
      <c r="J102" s="208"/>
      <c r="K102" s="213"/>
      <c r="L102" s="214"/>
      <c r="M102" s="213"/>
      <c r="N102" s="241"/>
      <c r="O102" s="214"/>
      <c r="P102" s="209"/>
      <c r="Q102" s="210"/>
      <c r="R102" s="209"/>
      <c r="S102" s="210"/>
      <c r="T102" s="211"/>
      <c r="U102" s="211"/>
      <c r="V102" s="211"/>
      <c r="W102" s="212"/>
      <c r="X102" s="212"/>
      <c r="Y102" s="212"/>
    </row>
    <row r="103" spans="6:25" s="205" customFormat="1" ht="12" outlineLevel="4" x14ac:dyDescent="0.2">
      <c r="F103" s="72">
        <v>31</v>
      </c>
      <c r="G103" s="73" t="s">
        <v>34</v>
      </c>
      <c r="H103" s="74" t="s">
        <v>878</v>
      </c>
      <c r="I103" s="75" t="s">
        <v>2852</v>
      </c>
      <c r="J103" s="73" t="s">
        <v>16</v>
      </c>
      <c r="K103" s="76">
        <v>0.46721000000000001</v>
      </c>
      <c r="L103" s="77">
        <v>0</v>
      </c>
      <c r="M103" s="206">
        <v>0.46721000000000001</v>
      </c>
      <c r="N103" s="232"/>
      <c r="O103" s="77">
        <f>M103*N103</f>
        <v>0</v>
      </c>
      <c r="P103" s="79"/>
      <c r="Q103" s="80">
        <f>M103*P103</f>
        <v>0</v>
      </c>
      <c r="R103" s="79"/>
      <c r="S103" s="80">
        <f>M103*R103</f>
        <v>0</v>
      </c>
      <c r="T103" s="78">
        <v>21</v>
      </c>
      <c r="U103" s="78">
        <f>O103*(T103/100)</f>
        <v>0</v>
      </c>
      <c r="V103" s="78">
        <f>O103+U103</f>
        <v>0</v>
      </c>
      <c r="W103" s="75" t="s">
        <v>1942</v>
      </c>
      <c r="X103" s="96" t="s">
        <v>1162</v>
      </c>
      <c r="Y103" s="96">
        <v>1</v>
      </c>
    </row>
    <row r="104" spans="6:25" s="71" customFormat="1" ht="56.25" outlineLevel="4" x14ac:dyDescent="0.2">
      <c r="F104" s="207"/>
      <c r="G104" s="208"/>
      <c r="H104" s="19" t="s">
        <v>1053</v>
      </c>
      <c r="I104" s="228" t="s">
        <v>3562</v>
      </c>
      <c r="J104" s="221"/>
      <c r="K104" s="221"/>
      <c r="L104" s="221"/>
      <c r="M104" s="221"/>
      <c r="N104" s="240"/>
      <c r="O104" s="221"/>
      <c r="P104" s="209"/>
      <c r="Q104" s="210"/>
      <c r="R104" s="209"/>
      <c r="S104" s="210"/>
      <c r="T104" s="211"/>
      <c r="U104" s="211"/>
      <c r="V104" s="211"/>
      <c r="W104" s="212"/>
      <c r="X104" s="212"/>
      <c r="Y104" s="212"/>
    </row>
    <row r="105" spans="6:25" s="71" customFormat="1" ht="6" customHeight="1" outlineLevel="4" x14ac:dyDescent="0.2">
      <c r="F105" s="207"/>
      <c r="G105" s="208"/>
      <c r="H105" s="20"/>
      <c r="I105" s="212"/>
      <c r="J105" s="208"/>
      <c r="K105" s="213"/>
      <c r="L105" s="214"/>
      <c r="M105" s="213"/>
      <c r="N105" s="241"/>
      <c r="O105" s="214"/>
      <c r="P105" s="209"/>
      <c r="Q105" s="210"/>
      <c r="R105" s="209"/>
      <c r="S105" s="210"/>
      <c r="T105" s="211"/>
      <c r="U105" s="211"/>
      <c r="V105" s="211"/>
      <c r="W105" s="212"/>
      <c r="X105" s="212"/>
      <c r="Y105" s="212"/>
    </row>
    <row r="106" spans="6:25" s="205" customFormat="1" ht="12" outlineLevel="4" x14ac:dyDescent="0.2">
      <c r="F106" s="72">
        <v>32</v>
      </c>
      <c r="G106" s="73" t="s">
        <v>34</v>
      </c>
      <c r="H106" s="74" t="s">
        <v>879</v>
      </c>
      <c r="I106" s="75" t="s">
        <v>2853</v>
      </c>
      <c r="J106" s="73" t="s">
        <v>16</v>
      </c>
      <c r="K106" s="76">
        <v>0.46721000000000001</v>
      </c>
      <c r="L106" s="77">
        <v>0</v>
      </c>
      <c r="M106" s="206">
        <v>0.46721000000000001</v>
      </c>
      <c r="N106" s="232"/>
      <c r="O106" s="77">
        <f>M106*N106</f>
        <v>0</v>
      </c>
      <c r="P106" s="79"/>
      <c r="Q106" s="80">
        <f>M106*P106</f>
        <v>0</v>
      </c>
      <c r="R106" s="79"/>
      <c r="S106" s="80">
        <f>M106*R106</f>
        <v>0</v>
      </c>
      <c r="T106" s="78">
        <v>21</v>
      </c>
      <c r="U106" s="78">
        <f>O106*(T106/100)</f>
        <v>0</v>
      </c>
      <c r="V106" s="78">
        <f>O106+U106</f>
        <v>0</v>
      </c>
      <c r="W106" s="75" t="s">
        <v>1942</v>
      </c>
      <c r="X106" s="96" t="s">
        <v>1162</v>
      </c>
      <c r="Y106" s="96">
        <v>1</v>
      </c>
    </row>
    <row r="107" spans="6:25" s="71" customFormat="1" ht="56.25" outlineLevel="4" x14ac:dyDescent="0.2">
      <c r="F107" s="207"/>
      <c r="G107" s="208"/>
      <c r="H107" s="19" t="s">
        <v>1053</v>
      </c>
      <c r="I107" s="228" t="s">
        <v>3569</v>
      </c>
      <c r="J107" s="221"/>
      <c r="K107" s="221"/>
      <c r="L107" s="221"/>
      <c r="M107" s="221"/>
      <c r="N107" s="240"/>
      <c r="O107" s="221"/>
      <c r="P107" s="209"/>
      <c r="Q107" s="210"/>
      <c r="R107" s="209"/>
      <c r="S107" s="210"/>
      <c r="T107" s="211"/>
      <c r="U107" s="211"/>
      <c r="V107" s="211"/>
      <c r="W107" s="212"/>
      <c r="X107" s="212"/>
      <c r="Y107" s="212"/>
    </row>
    <row r="108" spans="6:25" s="71" customFormat="1" ht="6" customHeight="1" outlineLevel="4" x14ac:dyDescent="0.2">
      <c r="F108" s="207"/>
      <c r="G108" s="208"/>
      <c r="H108" s="20"/>
      <c r="I108" s="212"/>
      <c r="J108" s="208"/>
      <c r="K108" s="213"/>
      <c r="L108" s="214"/>
      <c r="M108" s="213"/>
      <c r="N108" s="241"/>
      <c r="O108" s="214"/>
      <c r="P108" s="209"/>
      <c r="Q108" s="210"/>
      <c r="R108" s="209"/>
      <c r="S108" s="210"/>
      <c r="T108" s="211"/>
      <c r="U108" s="211"/>
      <c r="V108" s="211"/>
      <c r="W108" s="212"/>
      <c r="X108" s="212"/>
      <c r="Y108" s="212"/>
    </row>
    <row r="109" spans="6:25" s="205" customFormat="1" ht="12" outlineLevel="4" x14ac:dyDescent="0.2">
      <c r="F109" s="72">
        <v>33</v>
      </c>
      <c r="G109" s="73" t="s">
        <v>34</v>
      </c>
      <c r="H109" s="74" t="s">
        <v>880</v>
      </c>
      <c r="I109" s="75" t="s">
        <v>2894</v>
      </c>
      <c r="J109" s="73" t="s">
        <v>16</v>
      </c>
      <c r="K109" s="76">
        <v>0.46700000000000003</v>
      </c>
      <c r="L109" s="77">
        <v>0</v>
      </c>
      <c r="M109" s="206">
        <v>0.46700000000000003</v>
      </c>
      <c r="N109" s="232"/>
      <c r="O109" s="77">
        <f>M109*N109</f>
        <v>0</v>
      </c>
      <c r="P109" s="79"/>
      <c r="Q109" s="80">
        <f>M109*P109</f>
        <v>0</v>
      </c>
      <c r="R109" s="79"/>
      <c r="S109" s="80">
        <f>M109*R109</f>
        <v>0</v>
      </c>
      <c r="T109" s="78">
        <v>21</v>
      </c>
      <c r="U109" s="78">
        <f>O109*(T109/100)</f>
        <v>0</v>
      </c>
      <c r="V109" s="78">
        <f>O109+U109</f>
        <v>0</v>
      </c>
      <c r="W109" s="75" t="s">
        <v>1942</v>
      </c>
      <c r="X109" s="96" t="s">
        <v>1162</v>
      </c>
      <c r="Y109" s="96">
        <v>1</v>
      </c>
    </row>
    <row r="110" spans="6:25" s="71" customFormat="1" ht="56.25" outlineLevel="4" x14ac:dyDescent="0.2">
      <c r="F110" s="207"/>
      <c r="G110" s="208"/>
      <c r="H110" s="19" t="s">
        <v>1053</v>
      </c>
      <c r="I110" s="228" t="s">
        <v>3600</v>
      </c>
      <c r="J110" s="221"/>
      <c r="K110" s="221"/>
      <c r="L110" s="221"/>
      <c r="M110" s="221"/>
      <c r="N110" s="240"/>
      <c r="O110" s="221"/>
      <c r="P110" s="209"/>
      <c r="Q110" s="210"/>
      <c r="R110" s="209"/>
      <c r="S110" s="210"/>
      <c r="T110" s="211"/>
      <c r="U110" s="211"/>
      <c r="V110" s="211"/>
      <c r="W110" s="212"/>
      <c r="X110" s="212"/>
      <c r="Y110" s="212"/>
    </row>
    <row r="111" spans="6:25" s="71" customFormat="1" ht="6" customHeight="1" outlineLevel="4" x14ac:dyDescent="0.2">
      <c r="F111" s="207"/>
      <c r="G111" s="208"/>
      <c r="H111" s="20"/>
      <c r="I111" s="212"/>
      <c r="J111" s="208"/>
      <c r="K111" s="213"/>
      <c r="L111" s="214"/>
      <c r="M111" s="213"/>
      <c r="N111" s="241"/>
      <c r="O111" s="214"/>
      <c r="P111" s="209"/>
      <c r="Q111" s="210"/>
      <c r="R111" s="209"/>
      <c r="S111" s="210"/>
      <c r="T111" s="211"/>
      <c r="U111" s="211"/>
      <c r="V111" s="211"/>
      <c r="W111" s="212"/>
      <c r="X111" s="212"/>
      <c r="Y111" s="212"/>
    </row>
    <row r="112" spans="6:25" s="205" customFormat="1" ht="12" outlineLevel="4" x14ac:dyDescent="0.2">
      <c r="F112" s="72">
        <v>34</v>
      </c>
      <c r="G112" s="73" t="s">
        <v>34</v>
      </c>
      <c r="H112" s="74" t="s">
        <v>897</v>
      </c>
      <c r="I112" s="75" t="s">
        <v>2922</v>
      </c>
      <c r="J112" s="73" t="s">
        <v>16</v>
      </c>
      <c r="K112" s="76">
        <v>0.1</v>
      </c>
      <c r="L112" s="77">
        <v>0</v>
      </c>
      <c r="M112" s="206">
        <v>0.1</v>
      </c>
      <c r="N112" s="232"/>
      <c r="O112" s="77">
        <f>M112*N112</f>
        <v>0</v>
      </c>
      <c r="P112" s="79"/>
      <c r="Q112" s="80">
        <f>M112*P112</f>
        <v>0</v>
      </c>
      <c r="R112" s="79"/>
      <c r="S112" s="80">
        <f>M112*R112</f>
        <v>0</v>
      </c>
      <c r="T112" s="78">
        <v>21</v>
      </c>
      <c r="U112" s="78">
        <f>O112*(T112/100)</f>
        <v>0</v>
      </c>
      <c r="V112" s="78">
        <f>O112+U112</f>
        <v>0</v>
      </c>
      <c r="W112" s="75" t="s">
        <v>1942</v>
      </c>
      <c r="X112" s="96" t="s">
        <v>1162</v>
      </c>
      <c r="Y112" s="96">
        <v>1</v>
      </c>
    </row>
    <row r="113" spans="6:25" s="71" customFormat="1" ht="56.25" outlineLevel="4" x14ac:dyDescent="0.2">
      <c r="F113" s="207"/>
      <c r="G113" s="208"/>
      <c r="H113" s="19" t="s">
        <v>1053</v>
      </c>
      <c r="I113" s="228" t="s">
        <v>3553</v>
      </c>
      <c r="J113" s="221"/>
      <c r="K113" s="221"/>
      <c r="L113" s="221"/>
      <c r="M113" s="221"/>
      <c r="N113" s="240"/>
      <c r="O113" s="221"/>
      <c r="P113" s="209"/>
      <c r="Q113" s="210"/>
      <c r="R113" s="209"/>
      <c r="S113" s="210"/>
      <c r="T113" s="211"/>
      <c r="U113" s="211"/>
      <c r="V113" s="211"/>
      <c r="W113" s="212"/>
      <c r="X113" s="212"/>
      <c r="Y113" s="212"/>
    </row>
    <row r="114" spans="6:25" s="71" customFormat="1" ht="6" customHeight="1" outlineLevel="4" x14ac:dyDescent="0.2">
      <c r="F114" s="207"/>
      <c r="G114" s="208"/>
      <c r="H114" s="20"/>
      <c r="I114" s="212"/>
      <c r="J114" s="208"/>
      <c r="K114" s="213"/>
      <c r="L114" s="214"/>
      <c r="M114" s="213"/>
      <c r="N114" s="241"/>
      <c r="O114" s="214"/>
      <c r="P114" s="209"/>
      <c r="Q114" s="210"/>
      <c r="R114" s="209"/>
      <c r="S114" s="210"/>
      <c r="T114" s="211"/>
      <c r="U114" s="211"/>
      <c r="V114" s="211"/>
      <c r="W114" s="212"/>
      <c r="X114" s="212"/>
      <c r="Y114" s="212"/>
    </row>
    <row r="115" spans="6:25" s="205" customFormat="1" ht="12" outlineLevel="4" x14ac:dyDescent="0.2">
      <c r="F115" s="72">
        <v>35</v>
      </c>
      <c r="G115" s="73" t="s">
        <v>34</v>
      </c>
      <c r="H115" s="74" t="s">
        <v>124</v>
      </c>
      <c r="I115" s="75" t="s">
        <v>2257</v>
      </c>
      <c r="J115" s="73" t="s">
        <v>116</v>
      </c>
      <c r="K115" s="76">
        <v>1</v>
      </c>
      <c r="L115" s="77">
        <v>0</v>
      </c>
      <c r="M115" s="206">
        <v>1</v>
      </c>
      <c r="N115" s="232"/>
      <c r="O115" s="77">
        <f>M115*N115</f>
        <v>0</v>
      </c>
      <c r="P115" s="79"/>
      <c r="Q115" s="80">
        <f>M115*P115</f>
        <v>0</v>
      </c>
      <c r="R115" s="79"/>
      <c r="S115" s="80">
        <f>M115*R115</f>
        <v>0</v>
      </c>
      <c r="T115" s="78">
        <v>21</v>
      </c>
      <c r="U115" s="78">
        <f>O115*(T115/100)</f>
        <v>0</v>
      </c>
      <c r="V115" s="78">
        <f>O115+U115</f>
        <v>0</v>
      </c>
      <c r="W115" s="75"/>
      <c r="X115" s="96" t="s">
        <v>1261</v>
      </c>
      <c r="Y115" s="96">
        <v>1</v>
      </c>
    </row>
    <row r="116" spans="6:25" s="71" customFormat="1" ht="12" outlineLevel="4" x14ac:dyDescent="0.2">
      <c r="F116" s="207"/>
      <c r="G116" s="208"/>
      <c r="H116" s="19" t="s">
        <v>1053</v>
      </c>
      <c r="I116" s="228"/>
      <c r="J116" s="221"/>
      <c r="K116" s="221"/>
      <c r="L116" s="221"/>
      <c r="M116" s="221"/>
      <c r="N116" s="240"/>
      <c r="O116" s="221"/>
      <c r="P116" s="209"/>
      <c r="Q116" s="210"/>
      <c r="R116" s="209"/>
      <c r="S116" s="210"/>
      <c r="T116" s="211"/>
      <c r="U116" s="211"/>
      <c r="V116" s="211"/>
      <c r="W116" s="212"/>
      <c r="X116" s="212"/>
      <c r="Y116" s="212"/>
    </row>
    <row r="117" spans="6:25" s="71" customFormat="1" ht="6" customHeight="1" outlineLevel="4" x14ac:dyDescent="0.2">
      <c r="F117" s="207"/>
      <c r="G117" s="208"/>
      <c r="H117" s="20"/>
      <c r="I117" s="212"/>
      <c r="J117" s="208"/>
      <c r="K117" s="213"/>
      <c r="L117" s="214"/>
      <c r="M117" s="213"/>
      <c r="N117" s="241"/>
      <c r="O117" s="214"/>
      <c r="P117" s="209"/>
      <c r="Q117" s="210"/>
      <c r="R117" s="209"/>
      <c r="S117" s="210"/>
      <c r="T117" s="211"/>
      <c r="U117" s="211"/>
      <c r="V117" s="211"/>
      <c r="W117" s="212"/>
      <c r="X117" s="212"/>
      <c r="Y117" s="212"/>
    </row>
    <row r="118" spans="6:25" s="205" customFormat="1" ht="12" outlineLevel="4" x14ac:dyDescent="0.2">
      <c r="F118" s="72">
        <v>36</v>
      </c>
      <c r="G118" s="73" t="s">
        <v>34</v>
      </c>
      <c r="H118" s="74" t="s">
        <v>125</v>
      </c>
      <c r="I118" s="75" t="s">
        <v>1777</v>
      </c>
      <c r="J118" s="73" t="s">
        <v>116</v>
      </c>
      <c r="K118" s="76">
        <v>1</v>
      </c>
      <c r="L118" s="77">
        <v>0</v>
      </c>
      <c r="M118" s="206">
        <v>1</v>
      </c>
      <c r="N118" s="232"/>
      <c r="O118" s="77">
        <f>M118*N118</f>
        <v>0</v>
      </c>
      <c r="P118" s="79"/>
      <c r="Q118" s="80">
        <f>M118*P118</f>
        <v>0</v>
      </c>
      <c r="R118" s="79"/>
      <c r="S118" s="80">
        <f>M118*R118</f>
        <v>0</v>
      </c>
      <c r="T118" s="78">
        <v>21</v>
      </c>
      <c r="U118" s="78">
        <f>O118*(T118/100)</f>
        <v>0</v>
      </c>
      <c r="V118" s="78">
        <f>O118+U118</f>
        <v>0</v>
      </c>
      <c r="W118" s="75"/>
      <c r="X118" s="96" t="s">
        <v>1261</v>
      </c>
      <c r="Y118" s="96">
        <v>1</v>
      </c>
    </row>
    <row r="119" spans="6:25" s="71" customFormat="1" ht="12" outlineLevel="4" x14ac:dyDescent="0.2">
      <c r="F119" s="207"/>
      <c r="G119" s="208"/>
      <c r="H119" s="19" t="s">
        <v>1053</v>
      </c>
      <c r="I119" s="228"/>
      <c r="J119" s="221"/>
      <c r="K119" s="221"/>
      <c r="L119" s="221"/>
      <c r="M119" s="221"/>
      <c r="N119" s="240"/>
      <c r="O119" s="221"/>
      <c r="P119" s="209"/>
      <c r="Q119" s="210"/>
      <c r="R119" s="209"/>
      <c r="S119" s="210"/>
      <c r="T119" s="211"/>
      <c r="U119" s="211"/>
      <c r="V119" s="211"/>
      <c r="W119" s="212"/>
      <c r="X119" s="212"/>
      <c r="Y119" s="212"/>
    </row>
    <row r="120" spans="6:25" s="71" customFormat="1" ht="6" customHeight="1" outlineLevel="4" x14ac:dyDescent="0.2">
      <c r="F120" s="207"/>
      <c r="G120" s="208"/>
      <c r="H120" s="20"/>
      <c r="I120" s="212"/>
      <c r="J120" s="208"/>
      <c r="K120" s="213"/>
      <c r="L120" s="214"/>
      <c r="M120" s="213"/>
      <c r="N120" s="241"/>
      <c r="O120" s="214"/>
      <c r="P120" s="209"/>
      <c r="Q120" s="210"/>
      <c r="R120" s="209"/>
      <c r="S120" s="210"/>
      <c r="T120" s="211"/>
      <c r="U120" s="211"/>
      <c r="V120" s="211"/>
      <c r="W120" s="212"/>
      <c r="X120" s="212"/>
      <c r="Y120" s="212"/>
    </row>
    <row r="121" spans="6:25" s="6" customFormat="1" ht="12.75" customHeight="1" outlineLevel="4" x14ac:dyDescent="0.2">
      <c r="F121" s="7"/>
      <c r="G121" s="8"/>
      <c r="H121" s="8"/>
      <c r="I121" s="217"/>
      <c r="J121" s="218"/>
      <c r="K121" s="219"/>
      <c r="L121" s="220"/>
      <c r="M121" s="219"/>
      <c r="N121" s="242"/>
      <c r="O121" s="11"/>
      <c r="P121" s="12"/>
      <c r="Q121" s="11"/>
      <c r="R121" s="11"/>
      <c r="S121" s="11"/>
      <c r="T121" s="5" t="s">
        <v>14</v>
      </c>
      <c r="U121" s="11"/>
      <c r="V121" s="11"/>
      <c r="W121" s="11"/>
    </row>
    <row r="122" spans="6:25" s="60" customFormat="1" ht="16.5" customHeight="1" outlineLevel="3" x14ac:dyDescent="0.2">
      <c r="F122" s="61"/>
      <c r="G122" s="62"/>
      <c r="H122" s="63"/>
      <c r="I122" s="227" t="s">
        <v>3736</v>
      </c>
      <c r="J122" s="62"/>
      <c r="K122" s="64"/>
      <c r="L122" s="65"/>
      <c r="M122" s="64"/>
      <c r="N122" s="239"/>
      <c r="O122" s="65">
        <f>SUBTOTAL(9,O123:O165)</f>
        <v>0</v>
      </c>
      <c r="P122" s="67"/>
      <c r="Q122" s="68">
        <f>SUBTOTAL(9,Q123:Q165)</f>
        <v>0.98794999999999999</v>
      </c>
      <c r="R122" s="65"/>
      <c r="S122" s="68">
        <f>SUBTOTAL(9,S123:S165)</f>
        <v>0</v>
      </c>
      <c r="T122" s="69" t="s">
        <v>14</v>
      </c>
      <c r="U122" s="66">
        <f>SUBTOTAL(9,U123:U165)</f>
        <v>0</v>
      </c>
      <c r="V122" s="66">
        <f>SUBTOTAL(9,V123:V165)</f>
        <v>0</v>
      </c>
      <c r="W122" s="70"/>
      <c r="Y122" s="66">
        <f>SUBTOTAL(9,Y123:Y165)</f>
        <v>14</v>
      </c>
    </row>
    <row r="123" spans="6:25" s="205" customFormat="1" ht="12" outlineLevel="4" x14ac:dyDescent="0.2">
      <c r="F123" s="72">
        <v>37</v>
      </c>
      <c r="G123" s="73" t="s">
        <v>34</v>
      </c>
      <c r="H123" s="74" t="s">
        <v>680</v>
      </c>
      <c r="I123" s="75" t="s">
        <v>2830</v>
      </c>
      <c r="J123" s="73" t="s">
        <v>116</v>
      </c>
      <c r="K123" s="76">
        <v>1</v>
      </c>
      <c r="L123" s="77">
        <v>0</v>
      </c>
      <c r="M123" s="206">
        <v>1</v>
      </c>
      <c r="N123" s="232"/>
      <c r="O123" s="77">
        <f>M123*N123</f>
        <v>0</v>
      </c>
      <c r="P123" s="79">
        <v>2.65E-3</v>
      </c>
      <c r="Q123" s="80">
        <f>M123*P123</f>
        <v>2.65E-3</v>
      </c>
      <c r="R123" s="79"/>
      <c r="S123" s="80">
        <f>M123*R123</f>
        <v>0</v>
      </c>
      <c r="T123" s="78">
        <v>21</v>
      </c>
      <c r="U123" s="78">
        <f>O123*(T123/100)</f>
        <v>0</v>
      </c>
      <c r="V123" s="78">
        <f>O123+U123</f>
        <v>0</v>
      </c>
      <c r="W123" s="75"/>
      <c r="X123" s="96" t="s">
        <v>1162</v>
      </c>
      <c r="Y123" s="96">
        <v>1</v>
      </c>
    </row>
    <row r="124" spans="6:25" s="71" customFormat="1" ht="45" outlineLevel="4" x14ac:dyDescent="0.2">
      <c r="F124" s="207"/>
      <c r="G124" s="208"/>
      <c r="H124" s="19" t="s">
        <v>1053</v>
      </c>
      <c r="I124" s="228" t="s">
        <v>3431</v>
      </c>
      <c r="J124" s="221"/>
      <c r="K124" s="221"/>
      <c r="L124" s="221"/>
      <c r="M124" s="221"/>
      <c r="N124" s="240"/>
      <c r="O124" s="221"/>
      <c r="P124" s="209"/>
      <c r="Q124" s="210"/>
      <c r="R124" s="209"/>
      <c r="S124" s="210"/>
      <c r="T124" s="211"/>
      <c r="U124" s="211"/>
      <c r="V124" s="211"/>
      <c r="W124" s="212"/>
      <c r="X124" s="212"/>
      <c r="Y124" s="212"/>
    </row>
    <row r="125" spans="6:25" s="71" customFormat="1" ht="6" customHeight="1" outlineLevel="4" x14ac:dyDescent="0.2">
      <c r="F125" s="207"/>
      <c r="G125" s="208"/>
      <c r="H125" s="20"/>
      <c r="I125" s="212"/>
      <c r="J125" s="208"/>
      <c r="K125" s="213"/>
      <c r="L125" s="214"/>
      <c r="M125" s="213"/>
      <c r="N125" s="241"/>
      <c r="O125" s="214"/>
      <c r="P125" s="209"/>
      <c r="Q125" s="210"/>
      <c r="R125" s="209"/>
      <c r="S125" s="210"/>
      <c r="T125" s="211"/>
      <c r="U125" s="211"/>
      <c r="V125" s="211"/>
      <c r="W125" s="212"/>
      <c r="X125" s="212"/>
      <c r="Y125" s="212"/>
    </row>
    <row r="126" spans="6:25" s="205" customFormat="1" ht="36" outlineLevel="4" x14ac:dyDescent="0.2">
      <c r="F126" s="72">
        <v>38</v>
      </c>
      <c r="G126" s="73" t="s">
        <v>13</v>
      </c>
      <c r="H126" s="74" t="s">
        <v>77</v>
      </c>
      <c r="I126" s="75" t="s">
        <v>3561</v>
      </c>
      <c r="J126" s="73" t="s">
        <v>37</v>
      </c>
      <c r="K126" s="76">
        <v>1</v>
      </c>
      <c r="L126" s="77">
        <v>0</v>
      </c>
      <c r="M126" s="206">
        <v>1</v>
      </c>
      <c r="N126" s="232"/>
      <c r="O126" s="77">
        <f>M126*N126</f>
        <v>0</v>
      </c>
      <c r="P126" s="79">
        <v>0.08</v>
      </c>
      <c r="Q126" s="80">
        <f>M126*P126</f>
        <v>0.08</v>
      </c>
      <c r="R126" s="79"/>
      <c r="S126" s="80">
        <f>M126*R126</f>
        <v>0</v>
      </c>
      <c r="T126" s="78">
        <v>21</v>
      </c>
      <c r="U126" s="78">
        <f>O126*(T126/100)</f>
        <v>0</v>
      </c>
      <c r="V126" s="78">
        <f>O126+U126</f>
        <v>0</v>
      </c>
      <c r="W126" s="75"/>
      <c r="X126" s="96" t="s">
        <v>1261</v>
      </c>
      <c r="Y126" s="96">
        <v>1</v>
      </c>
    </row>
    <row r="127" spans="6:25" s="71" customFormat="1" ht="12" outlineLevel="4" x14ac:dyDescent="0.2">
      <c r="F127" s="207"/>
      <c r="G127" s="208"/>
      <c r="H127" s="19" t="s">
        <v>1053</v>
      </c>
      <c r="I127" s="228"/>
      <c r="J127" s="221"/>
      <c r="K127" s="221"/>
      <c r="L127" s="221"/>
      <c r="M127" s="221"/>
      <c r="N127" s="240"/>
      <c r="O127" s="221"/>
      <c r="P127" s="209"/>
      <c r="Q127" s="210"/>
      <c r="R127" s="209"/>
      <c r="S127" s="210"/>
      <c r="T127" s="211"/>
      <c r="U127" s="211"/>
      <c r="V127" s="211"/>
      <c r="W127" s="212"/>
      <c r="X127" s="212"/>
      <c r="Y127" s="212"/>
    </row>
    <row r="128" spans="6:25" s="71" customFormat="1" ht="6" customHeight="1" outlineLevel="4" x14ac:dyDescent="0.2">
      <c r="F128" s="207"/>
      <c r="G128" s="208"/>
      <c r="H128" s="20"/>
      <c r="I128" s="212"/>
      <c r="J128" s="208"/>
      <c r="K128" s="213"/>
      <c r="L128" s="214"/>
      <c r="M128" s="213"/>
      <c r="N128" s="241"/>
      <c r="O128" s="214"/>
      <c r="P128" s="209"/>
      <c r="Q128" s="210"/>
      <c r="R128" s="209"/>
      <c r="S128" s="210"/>
      <c r="T128" s="211"/>
      <c r="U128" s="211"/>
      <c r="V128" s="211"/>
      <c r="W128" s="212"/>
      <c r="X128" s="212"/>
      <c r="Y128" s="212"/>
    </row>
    <row r="129" spans="6:25" s="205" customFormat="1" ht="12" outlineLevel="4" x14ac:dyDescent="0.2">
      <c r="F129" s="72">
        <v>39</v>
      </c>
      <c r="G129" s="73" t="s">
        <v>34</v>
      </c>
      <c r="H129" s="74" t="s">
        <v>681</v>
      </c>
      <c r="I129" s="75" t="s">
        <v>2847</v>
      </c>
      <c r="J129" s="73" t="s">
        <v>116</v>
      </c>
      <c r="K129" s="76">
        <v>2</v>
      </c>
      <c r="L129" s="77">
        <v>0</v>
      </c>
      <c r="M129" s="206">
        <v>2</v>
      </c>
      <c r="N129" s="232"/>
      <c r="O129" s="77">
        <f>M129*N129</f>
        <v>0</v>
      </c>
      <c r="P129" s="79">
        <v>2.65E-3</v>
      </c>
      <c r="Q129" s="80">
        <f>M129*P129</f>
        <v>5.3E-3</v>
      </c>
      <c r="R129" s="79"/>
      <c r="S129" s="80">
        <f>M129*R129</f>
        <v>0</v>
      </c>
      <c r="T129" s="78">
        <v>21</v>
      </c>
      <c r="U129" s="78">
        <f>O129*(T129/100)</f>
        <v>0</v>
      </c>
      <c r="V129" s="78">
        <f>O129+U129</f>
        <v>0</v>
      </c>
      <c r="W129" s="75"/>
      <c r="X129" s="96" t="s">
        <v>1162</v>
      </c>
      <c r="Y129" s="96">
        <v>1</v>
      </c>
    </row>
    <row r="130" spans="6:25" s="71" customFormat="1" ht="45" outlineLevel="4" x14ac:dyDescent="0.2">
      <c r="F130" s="207"/>
      <c r="G130" s="208"/>
      <c r="H130" s="19" t="s">
        <v>1053</v>
      </c>
      <c r="I130" s="228" t="s">
        <v>3437</v>
      </c>
      <c r="J130" s="221"/>
      <c r="K130" s="221"/>
      <c r="L130" s="221"/>
      <c r="M130" s="221"/>
      <c r="N130" s="240"/>
      <c r="O130" s="221"/>
      <c r="P130" s="209"/>
      <c r="Q130" s="210"/>
      <c r="R130" s="209"/>
      <c r="S130" s="210"/>
      <c r="T130" s="211"/>
      <c r="U130" s="211"/>
      <c r="V130" s="211"/>
      <c r="W130" s="212"/>
      <c r="X130" s="212"/>
      <c r="Y130" s="212"/>
    </row>
    <row r="131" spans="6:25" s="71" customFormat="1" ht="6" customHeight="1" outlineLevel="4" x14ac:dyDescent="0.2">
      <c r="F131" s="207"/>
      <c r="G131" s="208"/>
      <c r="H131" s="20"/>
      <c r="I131" s="212"/>
      <c r="J131" s="208"/>
      <c r="K131" s="213"/>
      <c r="L131" s="214"/>
      <c r="M131" s="213"/>
      <c r="N131" s="241"/>
      <c r="O131" s="214"/>
      <c r="P131" s="209"/>
      <c r="Q131" s="210"/>
      <c r="R131" s="209"/>
      <c r="S131" s="210"/>
      <c r="T131" s="211"/>
      <c r="U131" s="211"/>
      <c r="V131" s="211"/>
      <c r="W131" s="212"/>
      <c r="X131" s="212"/>
      <c r="Y131" s="212"/>
    </row>
    <row r="132" spans="6:25" s="205" customFormat="1" ht="12" outlineLevel="4" x14ac:dyDescent="0.2">
      <c r="F132" s="72">
        <v>40</v>
      </c>
      <c r="G132" s="73" t="s">
        <v>13</v>
      </c>
      <c r="H132" s="74" t="s">
        <v>76</v>
      </c>
      <c r="I132" s="75" t="s">
        <v>2105</v>
      </c>
      <c r="J132" s="73"/>
      <c r="K132" s="76">
        <v>2</v>
      </c>
      <c r="L132" s="77">
        <v>0</v>
      </c>
      <c r="M132" s="206">
        <v>2</v>
      </c>
      <c r="N132" s="232"/>
      <c r="O132" s="77">
        <f>M132*N132</f>
        <v>0</v>
      </c>
      <c r="P132" s="79">
        <v>0.45</v>
      </c>
      <c r="Q132" s="80">
        <f>M132*P132</f>
        <v>0.9</v>
      </c>
      <c r="R132" s="79"/>
      <c r="S132" s="80">
        <f>M132*R132</f>
        <v>0</v>
      </c>
      <c r="T132" s="78">
        <v>21</v>
      </c>
      <c r="U132" s="78">
        <f>O132*(T132/100)</f>
        <v>0</v>
      </c>
      <c r="V132" s="78">
        <f>O132+U132</f>
        <v>0</v>
      </c>
      <c r="W132" s="75"/>
      <c r="X132" s="96" t="s">
        <v>1261</v>
      </c>
      <c r="Y132" s="96">
        <v>1</v>
      </c>
    </row>
    <row r="133" spans="6:25" s="71" customFormat="1" ht="12" outlineLevel="4" x14ac:dyDescent="0.2">
      <c r="F133" s="207"/>
      <c r="G133" s="208"/>
      <c r="H133" s="19" t="s">
        <v>1053</v>
      </c>
      <c r="I133" s="228"/>
      <c r="J133" s="221"/>
      <c r="K133" s="221"/>
      <c r="L133" s="221"/>
      <c r="M133" s="221"/>
      <c r="N133" s="240"/>
      <c r="O133" s="221"/>
      <c r="P133" s="209"/>
      <c r="Q133" s="210"/>
      <c r="R133" s="209"/>
      <c r="S133" s="210"/>
      <c r="T133" s="211"/>
      <c r="U133" s="211"/>
      <c r="V133" s="211"/>
      <c r="W133" s="212"/>
      <c r="X133" s="212"/>
      <c r="Y133" s="212"/>
    </row>
    <row r="134" spans="6:25" s="71" customFormat="1" ht="6" customHeight="1" outlineLevel="4" x14ac:dyDescent="0.2">
      <c r="F134" s="207"/>
      <c r="G134" s="208"/>
      <c r="H134" s="20"/>
      <c r="I134" s="212"/>
      <c r="J134" s="208"/>
      <c r="K134" s="213"/>
      <c r="L134" s="214"/>
      <c r="M134" s="213"/>
      <c r="N134" s="241"/>
      <c r="O134" s="214"/>
      <c r="P134" s="209"/>
      <c r="Q134" s="210"/>
      <c r="R134" s="209"/>
      <c r="S134" s="210"/>
      <c r="T134" s="211"/>
      <c r="U134" s="211"/>
      <c r="V134" s="211"/>
      <c r="W134" s="212"/>
      <c r="X134" s="212"/>
      <c r="Y134" s="212"/>
    </row>
    <row r="135" spans="6:25" s="205" customFormat="1" ht="12" outlineLevel="4" x14ac:dyDescent="0.2">
      <c r="F135" s="72">
        <v>41</v>
      </c>
      <c r="G135" s="73" t="s">
        <v>34</v>
      </c>
      <c r="H135" s="74" t="s">
        <v>17</v>
      </c>
      <c r="I135" s="75" t="s">
        <v>2709</v>
      </c>
      <c r="J135" s="73" t="s">
        <v>37</v>
      </c>
      <c r="K135" s="76">
        <v>2</v>
      </c>
      <c r="L135" s="77">
        <v>0</v>
      </c>
      <c r="M135" s="206">
        <v>2</v>
      </c>
      <c r="N135" s="232"/>
      <c r="O135" s="77">
        <f>M135*N135</f>
        <v>0</v>
      </c>
      <c r="P135" s="79"/>
      <c r="Q135" s="80">
        <f>M135*P135</f>
        <v>0</v>
      </c>
      <c r="R135" s="79"/>
      <c r="S135" s="80">
        <f>M135*R135</f>
        <v>0</v>
      </c>
      <c r="T135" s="78">
        <v>21</v>
      </c>
      <c r="U135" s="78">
        <f>O135*(T135/100)</f>
        <v>0</v>
      </c>
      <c r="V135" s="78">
        <f>O135+U135</f>
        <v>0</v>
      </c>
      <c r="W135" s="75"/>
      <c r="X135" s="96" t="s">
        <v>1261</v>
      </c>
      <c r="Y135" s="96">
        <v>1</v>
      </c>
    </row>
    <row r="136" spans="6:25" s="71" customFormat="1" ht="12" outlineLevel="4" x14ac:dyDescent="0.2">
      <c r="F136" s="207"/>
      <c r="G136" s="208"/>
      <c r="H136" s="19" t="s">
        <v>1053</v>
      </c>
      <c r="I136" s="228"/>
      <c r="J136" s="221"/>
      <c r="K136" s="221"/>
      <c r="L136" s="221"/>
      <c r="M136" s="221"/>
      <c r="N136" s="240"/>
      <c r="O136" s="221"/>
      <c r="P136" s="209"/>
      <c r="Q136" s="210"/>
      <c r="R136" s="209"/>
      <c r="S136" s="210"/>
      <c r="T136" s="211"/>
      <c r="U136" s="211"/>
      <c r="V136" s="211"/>
      <c r="W136" s="212"/>
      <c r="X136" s="212"/>
      <c r="Y136" s="212"/>
    </row>
    <row r="137" spans="6:25" s="71" customFormat="1" ht="6" customHeight="1" outlineLevel="4" x14ac:dyDescent="0.2">
      <c r="F137" s="207"/>
      <c r="G137" s="208"/>
      <c r="H137" s="20"/>
      <c r="I137" s="212"/>
      <c r="J137" s="208"/>
      <c r="K137" s="213"/>
      <c r="L137" s="214"/>
      <c r="M137" s="213"/>
      <c r="N137" s="241"/>
      <c r="O137" s="214"/>
      <c r="P137" s="209"/>
      <c r="Q137" s="210"/>
      <c r="R137" s="209"/>
      <c r="S137" s="210"/>
      <c r="T137" s="211"/>
      <c r="U137" s="211"/>
      <c r="V137" s="211"/>
      <c r="W137" s="212"/>
      <c r="X137" s="212"/>
      <c r="Y137" s="212"/>
    </row>
    <row r="138" spans="6:25" s="205" customFormat="1" ht="24" outlineLevel="4" x14ac:dyDescent="0.2">
      <c r="F138" s="72">
        <v>42</v>
      </c>
      <c r="G138" s="73" t="s">
        <v>13</v>
      </c>
      <c r="H138" s="74" t="s">
        <v>266</v>
      </c>
      <c r="I138" s="75" t="s">
        <v>3119</v>
      </c>
      <c r="J138" s="73" t="s">
        <v>37</v>
      </c>
      <c r="K138" s="76">
        <v>2</v>
      </c>
      <c r="L138" s="77">
        <v>0</v>
      </c>
      <c r="M138" s="206">
        <v>2</v>
      </c>
      <c r="N138" s="232"/>
      <c r="O138" s="77">
        <f>M138*N138</f>
        <v>0</v>
      </c>
      <c r="P138" s="79"/>
      <c r="Q138" s="80">
        <f>M138*P138</f>
        <v>0</v>
      </c>
      <c r="R138" s="79"/>
      <c r="S138" s="80">
        <f>M138*R138</f>
        <v>0</v>
      </c>
      <c r="T138" s="78">
        <v>21</v>
      </c>
      <c r="U138" s="78">
        <f>O138*(T138/100)</f>
        <v>0</v>
      </c>
      <c r="V138" s="78">
        <f>O138+U138</f>
        <v>0</v>
      </c>
      <c r="W138" s="75"/>
      <c r="X138" s="96" t="s">
        <v>1261</v>
      </c>
      <c r="Y138" s="96">
        <v>1</v>
      </c>
    </row>
    <row r="139" spans="6:25" s="71" customFormat="1" ht="12" outlineLevel="4" x14ac:dyDescent="0.2">
      <c r="F139" s="207"/>
      <c r="G139" s="208"/>
      <c r="H139" s="19" t="s">
        <v>1053</v>
      </c>
      <c r="I139" s="228"/>
      <c r="J139" s="221"/>
      <c r="K139" s="221"/>
      <c r="L139" s="221"/>
      <c r="M139" s="221"/>
      <c r="N139" s="240"/>
      <c r="O139" s="221"/>
      <c r="P139" s="209"/>
      <c r="Q139" s="210"/>
      <c r="R139" s="209"/>
      <c r="S139" s="210"/>
      <c r="T139" s="211"/>
      <c r="U139" s="211"/>
      <c r="V139" s="211"/>
      <c r="W139" s="212"/>
      <c r="X139" s="212"/>
      <c r="Y139" s="212"/>
    </row>
    <row r="140" spans="6:25" s="71" customFormat="1" ht="6" customHeight="1" outlineLevel="4" x14ac:dyDescent="0.2">
      <c r="F140" s="207"/>
      <c r="G140" s="208"/>
      <c r="H140" s="20"/>
      <c r="I140" s="212"/>
      <c r="J140" s="208"/>
      <c r="K140" s="213"/>
      <c r="L140" s="214"/>
      <c r="M140" s="213"/>
      <c r="N140" s="241"/>
      <c r="O140" s="214"/>
      <c r="P140" s="209"/>
      <c r="Q140" s="210"/>
      <c r="R140" s="209"/>
      <c r="S140" s="210"/>
      <c r="T140" s="211"/>
      <c r="U140" s="211"/>
      <c r="V140" s="211"/>
      <c r="W140" s="212"/>
      <c r="X140" s="212"/>
      <c r="Y140" s="212"/>
    </row>
    <row r="141" spans="6:25" s="205" customFormat="1" ht="12" outlineLevel="4" x14ac:dyDescent="0.2">
      <c r="F141" s="72">
        <v>43</v>
      </c>
      <c r="G141" s="73" t="s">
        <v>34</v>
      </c>
      <c r="H141" s="74" t="s">
        <v>18</v>
      </c>
      <c r="I141" s="75" t="s">
        <v>2490</v>
      </c>
      <c r="J141" s="73" t="s">
        <v>37</v>
      </c>
      <c r="K141" s="76">
        <v>10</v>
      </c>
      <c r="L141" s="77">
        <v>0</v>
      </c>
      <c r="M141" s="206">
        <v>10</v>
      </c>
      <c r="N141" s="232"/>
      <c r="O141" s="77">
        <f>M141*N141</f>
        <v>0</v>
      </c>
      <c r="P141" s="79"/>
      <c r="Q141" s="80">
        <f>M141*P141</f>
        <v>0</v>
      </c>
      <c r="R141" s="79"/>
      <c r="S141" s="80">
        <f>M141*R141</f>
        <v>0</v>
      </c>
      <c r="T141" s="78">
        <v>21</v>
      </c>
      <c r="U141" s="78">
        <f>O141*(T141/100)</f>
        <v>0</v>
      </c>
      <c r="V141" s="78">
        <f>O141+U141</f>
        <v>0</v>
      </c>
      <c r="W141" s="75"/>
      <c r="X141" s="96" t="s">
        <v>1261</v>
      </c>
      <c r="Y141" s="96">
        <v>1</v>
      </c>
    </row>
    <row r="142" spans="6:25" s="71" customFormat="1" ht="12" outlineLevel="4" x14ac:dyDescent="0.2">
      <c r="F142" s="207"/>
      <c r="G142" s="208"/>
      <c r="H142" s="19" t="s">
        <v>1053</v>
      </c>
      <c r="I142" s="228"/>
      <c r="J142" s="221"/>
      <c r="K142" s="221"/>
      <c r="L142" s="221"/>
      <c r="M142" s="221"/>
      <c r="N142" s="240"/>
      <c r="O142" s="221"/>
      <c r="P142" s="209"/>
      <c r="Q142" s="210"/>
      <c r="R142" s="209"/>
      <c r="S142" s="210"/>
      <c r="T142" s="211"/>
      <c r="U142" s="211"/>
      <c r="V142" s="211"/>
      <c r="W142" s="212"/>
      <c r="X142" s="212"/>
      <c r="Y142" s="212"/>
    </row>
    <row r="143" spans="6:25" s="71" customFormat="1" ht="6" customHeight="1" outlineLevel="4" x14ac:dyDescent="0.2">
      <c r="F143" s="207"/>
      <c r="G143" s="208"/>
      <c r="H143" s="20"/>
      <c r="I143" s="212"/>
      <c r="J143" s="208"/>
      <c r="K143" s="213"/>
      <c r="L143" s="214"/>
      <c r="M143" s="213"/>
      <c r="N143" s="241"/>
      <c r="O143" s="214"/>
      <c r="P143" s="209"/>
      <c r="Q143" s="210"/>
      <c r="R143" s="209"/>
      <c r="S143" s="210"/>
      <c r="T143" s="211"/>
      <c r="U143" s="211"/>
      <c r="V143" s="211"/>
      <c r="W143" s="212"/>
      <c r="X143" s="212"/>
      <c r="Y143" s="212"/>
    </row>
    <row r="144" spans="6:25" s="205" customFormat="1" ht="12" outlineLevel="4" x14ac:dyDescent="0.2">
      <c r="F144" s="72">
        <v>44</v>
      </c>
      <c r="G144" s="73" t="s">
        <v>13</v>
      </c>
      <c r="H144" s="74" t="s">
        <v>190</v>
      </c>
      <c r="I144" s="75" t="s">
        <v>2268</v>
      </c>
      <c r="J144" s="73" t="s">
        <v>19</v>
      </c>
      <c r="K144" s="76">
        <v>10</v>
      </c>
      <c r="L144" s="77">
        <v>0</v>
      </c>
      <c r="M144" s="206">
        <v>10</v>
      </c>
      <c r="N144" s="232"/>
      <c r="O144" s="77">
        <f>M144*N144</f>
        <v>0</v>
      </c>
      <c r="P144" s="79"/>
      <c r="Q144" s="80">
        <f>M144*P144</f>
        <v>0</v>
      </c>
      <c r="R144" s="79"/>
      <c r="S144" s="80">
        <f>M144*R144</f>
        <v>0</v>
      </c>
      <c r="T144" s="78">
        <v>21</v>
      </c>
      <c r="U144" s="78">
        <f>O144*(T144/100)</f>
        <v>0</v>
      </c>
      <c r="V144" s="78">
        <f>O144+U144</f>
        <v>0</v>
      </c>
      <c r="W144" s="75"/>
      <c r="X144" s="96" t="s">
        <v>1261</v>
      </c>
      <c r="Y144" s="96">
        <v>1</v>
      </c>
    </row>
    <row r="145" spans="6:25" s="71" customFormat="1" ht="12" outlineLevel="4" x14ac:dyDescent="0.2">
      <c r="F145" s="207"/>
      <c r="G145" s="208"/>
      <c r="H145" s="19" t="s">
        <v>1053</v>
      </c>
      <c r="I145" s="228"/>
      <c r="J145" s="221"/>
      <c r="K145" s="221"/>
      <c r="L145" s="221"/>
      <c r="M145" s="221"/>
      <c r="N145" s="240"/>
      <c r="O145" s="221"/>
      <c r="P145" s="209"/>
      <c r="Q145" s="210"/>
      <c r="R145" s="209"/>
      <c r="S145" s="210"/>
      <c r="T145" s="211"/>
      <c r="U145" s="211"/>
      <c r="V145" s="211"/>
      <c r="W145" s="212"/>
      <c r="X145" s="212"/>
      <c r="Y145" s="212"/>
    </row>
    <row r="146" spans="6:25" s="71" customFormat="1" ht="6" customHeight="1" outlineLevel="4" x14ac:dyDescent="0.2">
      <c r="F146" s="207"/>
      <c r="G146" s="208"/>
      <c r="H146" s="20"/>
      <c r="I146" s="212"/>
      <c r="J146" s="208"/>
      <c r="K146" s="213"/>
      <c r="L146" s="214"/>
      <c r="M146" s="213"/>
      <c r="N146" s="241"/>
      <c r="O146" s="214"/>
      <c r="P146" s="209"/>
      <c r="Q146" s="210"/>
      <c r="R146" s="209"/>
      <c r="S146" s="210"/>
      <c r="T146" s="211"/>
      <c r="U146" s="211"/>
      <c r="V146" s="211"/>
      <c r="W146" s="212"/>
      <c r="X146" s="212"/>
      <c r="Y146" s="212"/>
    </row>
    <row r="147" spans="6:25" s="205" customFormat="1" ht="12" outlineLevel="4" x14ac:dyDescent="0.2">
      <c r="F147" s="72">
        <v>45</v>
      </c>
      <c r="G147" s="73" t="s">
        <v>34</v>
      </c>
      <c r="H147" s="74" t="s">
        <v>126</v>
      </c>
      <c r="I147" s="75" t="s">
        <v>1661</v>
      </c>
      <c r="J147" s="73" t="s">
        <v>116</v>
      </c>
      <c r="K147" s="76">
        <v>1</v>
      </c>
      <c r="L147" s="77">
        <v>0</v>
      </c>
      <c r="M147" s="206">
        <v>1</v>
      </c>
      <c r="N147" s="232"/>
      <c r="O147" s="77">
        <f>M147*N147</f>
        <v>0</v>
      </c>
      <c r="P147" s="79"/>
      <c r="Q147" s="80">
        <f>M147*P147</f>
        <v>0</v>
      </c>
      <c r="R147" s="79"/>
      <c r="S147" s="80">
        <f>M147*R147</f>
        <v>0</v>
      </c>
      <c r="T147" s="78">
        <v>21</v>
      </c>
      <c r="U147" s="78">
        <f>O147*(T147/100)</f>
        <v>0</v>
      </c>
      <c r="V147" s="78">
        <f>O147+U147</f>
        <v>0</v>
      </c>
      <c r="W147" s="75"/>
      <c r="X147" s="96" t="s">
        <v>1261</v>
      </c>
      <c r="Y147" s="96">
        <v>1</v>
      </c>
    </row>
    <row r="148" spans="6:25" s="71" customFormat="1" ht="12" outlineLevel="4" x14ac:dyDescent="0.2">
      <c r="F148" s="207"/>
      <c r="G148" s="208"/>
      <c r="H148" s="19" t="s">
        <v>1053</v>
      </c>
      <c r="I148" s="228"/>
      <c r="J148" s="221"/>
      <c r="K148" s="221"/>
      <c r="L148" s="221"/>
      <c r="M148" s="221"/>
      <c r="N148" s="240"/>
      <c r="O148" s="221"/>
      <c r="P148" s="209"/>
      <c r="Q148" s="210"/>
      <c r="R148" s="209"/>
      <c r="S148" s="210"/>
      <c r="T148" s="211"/>
      <c r="U148" s="211"/>
      <c r="V148" s="211"/>
      <c r="W148" s="212"/>
      <c r="X148" s="212"/>
      <c r="Y148" s="212"/>
    </row>
    <row r="149" spans="6:25" s="71" customFormat="1" ht="6" customHeight="1" outlineLevel="4" x14ac:dyDescent="0.2">
      <c r="F149" s="207"/>
      <c r="G149" s="208"/>
      <c r="H149" s="20"/>
      <c r="I149" s="212"/>
      <c r="J149" s="208"/>
      <c r="K149" s="213"/>
      <c r="L149" s="214"/>
      <c r="M149" s="213"/>
      <c r="N149" s="241"/>
      <c r="O149" s="214"/>
      <c r="P149" s="209"/>
      <c r="Q149" s="210"/>
      <c r="R149" s="209"/>
      <c r="S149" s="210"/>
      <c r="T149" s="211"/>
      <c r="U149" s="211"/>
      <c r="V149" s="211"/>
      <c r="W149" s="212"/>
      <c r="X149" s="212"/>
      <c r="Y149" s="212"/>
    </row>
    <row r="150" spans="6:25" s="205" customFormat="1" ht="12" outlineLevel="4" x14ac:dyDescent="0.2">
      <c r="F150" s="72">
        <v>46</v>
      </c>
      <c r="G150" s="73" t="s">
        <v>34</v>
      </c>
      <c r="H150" s="74" t="s">
        <v>127</v>
      </c>
      <c r="I150" s="75" t="s">
        <v>1664</v>
      </c>
      <c r="J150" s="73" t="s">
        <v>116</v>
      </c>
      <c r="K150" s="76">
        <v>1</v>
      </c>
      <c r="L150" s="77">
        <v>0</v>
      </c>
      <c r="M150" s="206">
        <v>1</v>
      </c>
      <c r="N150" s="232"/>
      <c r="O150" s="77">
        <f>M150*N150</f>
        <v>0</v>
      </c>
      <c r="P150" s="79"/>
      <c r="Q150" s="80">
        <f>M150*P150</f>
        <v>0</v>
      </c>
      <c r="R150" s="79"/>
      <c r="S150" s="80">
        <f>M150*R150</f>
        <v>0</v>
      </c>
      <c r="T150" s="78">
        <v>21</v>
      </c>
      <c r="U150" s="78">
        <f>O150*(T150/100)</f>
        <v>0</v>
      </c>
      <c r="V150" s="78">
        <f>O150+U150</f>
        <v>0</v>
      </c>
      <c r="W150" s="75"/>
      <c r="X150" s="96" t="s">
        <v>1261</v>
      </c>
      <c r="Y150" s="96">
        <v>1</v>
      </c>
    </row>
    <row r="151" spans="6:25" s="71" customFormat="1" ht="12" outlineLevel="4" x14ac:dyDescent="0.2">
      <c r="F151" s="207"/>
      <c r="G151" s="208"/>
      <c r="H151" s="19" t="s">
        <v>1053</v>
      </c>
      <c r="I151" s="228" t="s">
        <v>3749</v>
      </c>
      <c r="J151" s="221"/>
      <c r="K151" s="221"/>
      <c r="L151" s="221"/>
      <c r="M151" s="221"/>
      <c r="N151" s="240"/>
      <c r="O151" s="221"/>
      <c r="P151" s="209"/>
      <c r="Q151" s="210"/>
      <c r="R151" s="209"/>
      <c r="S151" s="210"/>
      <c r="T151" s="211"/>
      <c r="U151" s="211"/>
      <c r="V151" s="211"/>
      <c r="W151" s="212"/>
      <c r="X151" s="212"/>
      <c r="Y151" s="212"/>
    </row>
    <row r="152" spans="6:25" s="71" customFormat="1" ht="6" customHeight="1" outlineLevel="4" x14ac:dyDescent="0.2">
      <c r="F152" s="207"/>
      <c r="G152" s="208"/>
      <c r="H152" s="20"/>
      <c r="I152" s="212"/>
      <c r="J152" s="208"/>
      <c r="K152" s="213"/>
      <c r="L152" s="214"/>
      <c r="M152" s="213"/>
      <c r="N152" s="241"/>
      <c r="O152" s="214"/>
      <c r="P152" s="209"/>
      <c r="Q152" s="210"/>
      <c r="R152" s="209"/>
      <c r="S152" s="210"/>
      <c r="T152" s="211"/>
      <c r="U152" s="211"/>
      <c r="V152" s="211"/>
      <c r="W152" s="212"/>
      <c r="X152" s="212"/>
      <c r="Y152" s="212"/>
    </row>
    <row r="153" spans="6:25" s="205" customFormat="1" ht="12" outlineLevel="4" x14ac:dyDescent="0.2">
      <c r="F153" s="72">
        <v>47</v>
      </c>
      <c r="G153" s="73" t="s">
        <v>34</v>
      </c>
      <c r="H153" s="74" t="s">
        <v>128</v>
      </c>
      <c r="I153" s="75" t="s">
        <v>1683</v>
      </c>
      <c r="J153" s="73" t="s">
        <v>116</v>
      </c>
      <c r="K153" s="76">
        <v>3</v>
      </c>
      <c r="L153" s="77">
        <v>0</v>
      </c>
      <c r="M153" s="206">
        <v>3</v>
      </c>
      <c r="N153" s="232"/>
      <c r="O153" s="77">
        <f>M153*N153</f>
        <v>0</v>
      </c>
      <c r="P153" s="79"/>
      <c r="Q153" s="80">
        <f>M153*P153</f>
        <v>0</v>
      </c>
      <c r="R153" s="79"/>
      <c r="S153" s="80">
        <f>M153*R153</f>
        <v>0</v>
      </c>
      <c r="T153" s="78">
        <v>21</v>
      </c>
      <c r="U153" s="78">
        <f>O153*(T153/100)</f>
        <v>0</v>
      </c>
      <c r="V153" s="78">
        <f>O153+U153</f>
        <v>0</v>
      </c>
      <c r="W153" s="75"/>
      <c r="X153" s="96" t="s">
        <v>1261</v>
      </c>
      <c r="Y153" s="96">
        <v>1</v>
      </c>
    </row>
    <row r="154" spans="6:25" s="71" customFormat="1" ht="12" outlineLevel="4" x14ac:dyDescent="0.2">
      <c r="F154" s="207"/>
      <c r="G154" s="208"/>
      <c r="H154" s="19" t="s">
        <v>1053</v>
      </c>
      <c r="I154" s="228"/>
      <c r="J154" s="221"/>
      <c r="K154" s="221"/>
      <c r="L154" s="221"/>
      <c r="M154" s="221"/>
      <c r="N154" s="240"/>
      <c r="O154" s="221"/>
      <c r="P154" s="209"/>
      <c r="Q154" s="210"/>
      <c r="R154" s="209"/>
      <c r="S154" s="210"/>
      <c r="T154" s="211"/>
      <c r="U154" s="211"/>
      <c r="V154" s="211"/>
      <c r="W154" s="212"/>
      <c r="X154" s="212"/>
      <c r="Y154" s="212"/>
    </row>
    <row r="155" spans="6:25" s="71" customFormat="1" ht="6" customHeight="1" outlineLevel="4" x14ac:dyDescent="0.2">
      <c r="F155" s="207"/>
      <c r="G155" s="208"/>
      <c r="H155" s="20"/>
      <c r="I155" s="212"/>
      <c r="J155" s="208"/>
      <c r="K155" s="213"/>
      <c r="L155" s="214"/>
      <c r="M155" s="213"/>
      <c r="N155" s="241"/>
      <c r="O155" s="214"/>
      <c r="P155" s="209"/>
      <c r="Q155" s="210"/>
      <c r="R155" s="209"/>
      <c r="S155" s="210"/>
      <c r="T155" s="211"/>
      <c r="U155" s="211"/>
      <c r="V155" s="211"/>
      <c r="W155" s="212"/>
      <c r="X155" s="212"/>
      <c r="Y155" s="212"/>
    </row>
    <row r="156" spans="6:25" s="205" customFormat="1" ht="12" outlineLevel="4" x14ac:dyDescent="0.2">
      <c r="F156" s="72">
        <v>50</v>
      </c>
      <c r="G156" s="73" t="s">
        <v>34</v>
      </c>
      <c r="H156" s="74" t="s">
        <v>881</v>
      </c>
      <c r="I156" s="75" t="s">
        <v>2857</v>
      </c>
      <c r="J156" s="73" t="s">
        <v>16</v>
      </c>
      <c r="K156" s="76">
        <v>0.98794999999999999</v>
      </c>
      <c r="L156" s="77">
        <v>0</v>
      </c>
      <c r="M156" s="206">
        <v>0.98794999999999999</v>
      </c>
      <c r="N156" s="232"/>
      <c r="O156" s="77">
        <f>M156*N156</f>
        <v>0</v>
      </c>
      <c r="P156" s="79"/>
      <c r="Q156" s="80">
        <f>M156*P156</f>
        <v>0</v>
      </c>
      <c r="R156" s="79"/>
      <c r="S156" s="80">
        <f>M156*R156</f>
        <v>0</v>
      </c>
      <c r="T156" s="78">
        <v>21</v>
      </c>
      <c r="U156" s="78">
        <f>O156*(T156/100)</f>
        <v>0</v>
      </c>
      <c r="V156" s="78">
        <f>O156+U156</f>
        <v>0</v>
      </c>
      <c r="W156" s="75" t="s">
        <v>1942</v>
      </c>
      <c r="X156" s="96" t="s">
        <v>1162</v>
      </c>
      <c r="Y156" s="96">
        <v>1</v>
      </c>
    </row>
    <row r="157" spans="6:25" s="71" customFormat="1" ht="56.25" outlineLevel="4" x14ac:dyDescent="0.2">
      <c r="F157" s="207"/>
      <c r="G157" s="208"/>
      <c r="H157" s="19" t="s">
        <v>1053</v>
      </c>
      <c r="I157" s="228" t="s">
        <v>3568</v>
      </c>
      <c r="J157" s="221"/>
      <c r="K157" s="221"/>
      <c r="L157" s="221"/>
      <c r="M157" s="221"/>
      <c r="N157" s="240"/>
      <c r="O157" s="221"/>
      <c r="P157" s="209"/>
      <c r="Q157" s="210"/>
      <c r="R157" s="209"/>
      <c r="S157" s="210"/>
      <c r="T157" s="211"/>
      <c r="U157" s="211"/>
      <c r="V157" s="211"/>
      <c r="W157" s="212"/>
      <c r="X157" s="212"/>
      <c r="Y157" s="212"/>
    </row>
    <row r="158" spans="6:25" s="71" customFormat="1" ht="6" customHeight="1" outlineLevel="4" x14ac:dyDescent="0.2">
      <c r="F158" s="207"/>
      <c r="G158" s="208"/>
      <c r="H158" s="20"/>
      <c r="I158" s="212"/>
      <c r="J158" s="208"/>
      <c r="K158" s="213"/>
      <c r="L158" s="214"/>
      <c r="M158" s="213"/>
      <c r="N158" s="241"/>
      <c r="O158" s="214"/>
      <c r="P158" s="209"/>
      <c r="Q158" s="210"/>
      <c r="R158" s="209"/>
      <c r="S158" s="210"/>
      <c r="T158" s="211"/>
      <c r="U158" s="211"/>
      <c r="V158" s="211"/>
      <c r="W158" s="212"/>
      <c r="X158" s="212"/>
      <c r="Y158" s="212"/>
    </row>
    <row r="159" spans="6:25" s="205" customFormat="1" ht="24" outlineLevel="4" x14ac:dyDescent="0.2">
      <c r="F159" s="72">
        <v>51</v>
      </c>
      <c r="G159" s="73" t="s">
        <v>34</v>
      </c>
      <c r="H159" s="74" t="s">
        <v>882</v>
      </c>
      <c r="I159" s="75" t="s">
        <v>2977</v>
      </c>
      <c r="J159" s="73" t="s">
        <v>16</v>
      </c>
      <c r="K159" s="76">
        <v>0.98794999999999999</v>
      </c>
      <c r="L159" s="77">
        <v>0</v>
      </c>
      <c r="M159" s="206">
        <v>0.98794999999999999</v>
      </c>
      <c r="N159" s="232"/>
      <c r="O159" s="77">
        <f>M159*N159</f>
        <v>0</v>
      </c>
      <c r="P159" s="79"/>
      <c r="Q159" s="80">
        <f>M159*P159</f>
        <v>0</v>
      </c>
      <c r="R159" s="79"/>
      <c r="S159" s="80">
        <f>M159*R159</f>
        <v>0</v>
      </c>
      <c r="T159" s="78">
        <v>21</v>
      </c>
      <c r="U159" s="78">
        <f>O159*(T159/100)</f>
        <v>0</v>
      </c>
      <c r="V159" s="78">
        <f>O159+U159</f>
        <v>0</v>
      </c>
      <c r="W159" s="75" t="s">
        <v>1942</v>
      </c>
      <c r="X159" s="96" t="s">
        <v>1162</v>
      </c>
      <c r="Y159" s="96">
        <v>1</v>
      </c>
    </row>
    <row r="160" spans="6:25" s="71" customFormat="1" ht="56.25" outlineLevel="4" x14ac:dyDescent="0.2">
      <c r="F160" s="207"/>
      <c r="G160" s="208"/>
      <c r="H160" s="19" t="s">
        <v>1053</v>
      </c>
      <c r="I160" s="228" t="s">
        <v>3606</v>
      </c>
      <c r="J160" s="221"/>
      <c r="K160" s="221"/>
      <c r="L160" s="221"/>
      <c r="M160" s="221"/>
      <c r="N160" s="240"/>
      <c r="O160" s="221"/>
      <c r="P160" s="209"/>
      <c r="Q160" s="210"/>
      <c r="R160" s="209"/>
      <c r="S160" s="210"/>
      <c r="T160" s="211"/>
      <c r="U160" s="211"/>
      <c r="V160" s="211"/>
      <c r="W160" s="212"/>
      <c r="X160" s="212"/>
      <c r="Y160" s="212"/>
    </row>
    <row r="161" spans="6:25" s="71" customFormat="1" ht="6" customHeight="1" outlineLevel="4" x14ac:dyDescent="0.2">
      <c r="F161" s="207"/>
      <c r="G161" s="208"/>
      <c r="H161" s="20"/>
      <c r="I161" s="212"/>
      <c r="J161" s="208"/>
      <c r="K161" s="213"/>
      <c r="L161" s="214"/>
      <c r="M161" s="213"/>
      <c r="N161" s="241"/>
      <c r="O161" s="214"/>
      <c r="P161" s="209"/>
      <c r="Q161" s="210"/>
      <c r="R161" s="209"/>
      <c r="S161" s="210"/>
      <c r="T161" s="211"/>
      <c r="U161" s="211"/>
      <c r="V161" s="211"/>
      <c r="W161" s="212"/>
      <c r="X161" s="212"/>
      <c r="Y161" s="212"/>
    </row>
    <row r="162" spans="6:25" s="205" customFormat="1" ht="12" outlineLevel="4" x14ac:dyDescent="0.2">
      <c r="F162" s="72">
        <v>52</v>
      </c>
      <c r="G162" s="73" t="s">
        <v>34</v>
      </c>
      <c r="H162" s="74" t="s">
        <v>883</v>
      </c>
      <c r="I162" s="75" t="s">
        <v>2895</v>
      </c>
      <c r="J162" s="73" t="s">
        <v>16</v>
      </c>
      <c r="K162" s="76">
        <v>0.98794999999999999</v>
      </c>
      <c r="L162" s="77">
        <v>0</v>
      </c>
      <c r="M162" s="206">
        <v>0.98794999999999999</v>
      </c>
      <c r="N162" s="232"/>
      <c r="O162" s="77">
        <f>M162*N162</f>
        <v>0</v>
      </c>
      <c r="P162" s="79"/>
      <c r="Q162" s="80">
        <f>M162*P162</f>
        <v>0</v>
      </c>
      <c r="R162" s="79"/>
      <c r="S162" s="80">
        <f>M162*R162</f>
        <v>0</v>
      </c>
      <c r="T162" s="78">
        <v>21</v>
      </c>
      <c r="U162" s="78">
        <f>O162*(T162/100)</f>
        <v>0</v>
      </c>
      <c r="V162" s="78">
        <f>O162+U162</f>
        <v>0</v>
      </c>
      <c r="W162" s="75" t="s">
        <v>1942</v>
      </c>
      <c r="X162" s="96" t="s">
        <v>1162</v>
      </c>
      <c r="Y162" s="96">
        <v>1</v>
      </c>
    </row>
    <row r="163" spans="6:25" s="71" customFormat="1" ht="56.25" outlineLevel="4" x14ac:dyDescent="0.2">
      <c r="F163" s="207"/>
      <c r="G163" s="208"/>
      <c r="H163" s="19" t="s">
        <v>1053</v>
      </c>
      <c r="I163" s="228" t="s">
        <v>3601</v>
      </c>
      <c r="J163" s="221"/>
      <c r="K163" s="221"/>
      <c r="L163" s="221"/>
      <c r="M163" s="221"/>
      <c r="N163" s="240"/>
      <c r="O163" s="221"/>
      <c r="P163" s="209"/>
      <c r="Q163" s="210"/>
      <c r="R163" s="209"/>
      <c r="S163" s="210"/>
      <c r="T163" s="211"/>
      <c r="U163" s="211"/>
      <c r="V163" s="211"/>
      <c r="W163" s="212"/>
      <c r="X163" s="212"/>
      <c r="Y163" s="212"/>
    </row>
    <row r="164" spans="6:25" s="71" customFormat="1" ht="6" customHeight="1" outlineLevel="4" x14ac:dyDescent="0.2">
      <c r="F164" s="207"/>
      <c r="G164" s="208"/>
      <c r="H164" s="20"/>
      <c r="I164" s="212"/>
      <c r="J164" s="208"/>
      <c r="K164" s="213"/>
      <c r="L164" s="214"/>
      <c r="M164" s="213"/>
      <c r="N164" s="241"/>
      <c r="O164" s="214"/>
      <c r="P164" s="209"/>
      <c r="Q164" s="210"/>
      <c r="R164" s="209"/>
      <c r="S164" s="210"/>
      <c r="T164" s="211"/>
      <c r="U164" s="211"/>
      <c r="V164" s="211"/>
      <c r="W164" s="212"/>
      <c r="X164" s="212"/>
      <c r="Y164" s="212"/>
    </row>
    <row r="165" spans="6:25" s="6" customFormat="1" ht="12.75" customHeight="1" outlineLevel="4" x14ac:dyDescent="0.2">
      <c r="F165" s="7"/>
      <c r="G165" s="8"/>
      <c r="H165" s="8"/>
      <c r="I165" s="217"/>
      <c r="J165" s="218"/>
      <c r="K165" s="219"/>
      <c r="L165" s="220"/>
      <c r="M165" s="219"/>
      <c r="N165" s="242"/>
      <c r="O165" s="11"/>
      <c r="P165" s="12"/>
      <c r="Q165" s="11"/>
      <c r="R165" s="11"/>
      <c r="S165" s="11"/>
      <c r="T165" s="5" t="s">
        <v>14</v>
      </c>
      <c r="U165" s="11"/>
      <c r="V165" s="11"/>
      <c r="W165" s="11"/>
    </row>
    <row r="166" spans="6:25" s="60" customFormat="1" ht="16.5" customHeight="1" outlineLevel="3" x14ac:dyDescent="0.2">
      <c r="F166" s="61"/>
      <c r="G166" s="62"/>
      <c r="H166" s="63"/>
      <c r="I166" s="227" t="s">
        <v>3737</v>
      </c>
      <c r="J166" s="62"/>
      <c r="K166" s="64"/>
      <c r="L166" s="65"/>
      <c r="M166" s="64"/>
      <c r="N166" s="239"/>
      <c r="O166" s="65">
        <f>SUBTOTAL(9,O167:O191)</f>
        <v>0</v>
      </c>
      <c r="P166" s="67"/>
      <c r="Q166" s="68">
        <f>SUBTOTAL(9,Q167:Q191)</f>
        <v>1.285E-2</v>
      </c>
      <c r="R166" s="65"/>
      <c r="S166" s="68">
        <f>SUBTOTAL(9,S167:S191)</f>
        <v>0</v>
      </c>
      <c r="T166" s="69" t="s">
        <v>14</v>
      </c>
      <c r="U166" s="66">
        <f>SUBTOTAL(9,U167:U191)</f>
        <v>0</v>
      </c>
      <c r="V166" s="66">
        <f>SUBTOTAL(9,V167:V191)</f>
        <v>0</v>
      </c>
      <c r="W166" s="70"/>
      <c r="Y166" s="66">
        <f>SUBTOTAL(9,Y167:Y191)</f>
        <v>8</v>
      </c>
    </row>
    <row r="167" spans="6:25" s="205" customFormat="1" ht="12" outlineLevel="4" x14ac:dyDescent="0.2">
      <c r="F167" s="72">
        <v>53</v>
      </c>
      <c r="G167" s="73" t="s">
        <v>34</v>
      </c>
      <c r="H167" s="74" t="s">
        <v>691</v>
      </c>
      <c r="I167" s="75" t="s">
        <v>2570</v>
      </c>
      <c r="J167" s="73" t="s">
        <v>116</v>
      </c>
      <c r="K167" s="76">
        <v>1</v>
      </c>
      <c r="L167" s="77">
        <v>0</v>
      </c>
      <c r="M167" s="206">
        <v>1</v>
      </c>
      <c r="N167" s="232"/>
      <c r="O167" s="77">
        <f>M167*N167</f>
        <v>0</v>
      </c>
      <c r="P167" s="79">
        <v>3.1E-4</v>
      </c>
      <c r="Q167" s="80">
        <f>M167*P167</f>
        <v>3.1E-4</v>
      </c>
      <c r="R167" s="79"/>
      <c r="S167" s="80">
        <f>M167*R167</f>
        <v>0</v>
      </c>
      <c r="T167" s="78">
        <v>21</v>
      </c>
      <c r="U167" s="78">
        <f>O167*(T167/100)</f>
        <v>0</v>
      </c>
      <c r="V167" s="78">
        <f>O167+U167</f>
        <v>0</v>
      </c>
      <c r="W167" s="75"/>
      <c r="X167" s="96" t="s">
        <v>1162</v>
      </c>
      <c r="Y167" s="96">
        <v>1</v>
      </c>
    </row>
    <row r="168" spans="6:25" s="71" customFormat="1" ht="33.75" outlineLevel="4" x14ac:dyDescent="0.2">
      <c r="F168" s="207"/>
      <c r="G168" s="208"/>
      <c r="H168" s="19" t="s">
        <v>1053</v>
      </c>
      <c r="I168" s="228" t="s">
        <v>2787</v>
      </c>
      <c r="J168" s="221"/>
      <c r="K168" s="221"/>
      <c r="L168" s="221"/>
      <c r="M168" s="221"/>
      <c r="N168" s="240"/>
      <c r="O168" s="221"/>
      <c r="P168" s="209"/>
      <c r="Q168" s="210"/>
      <c r="R168" s="209"/>
      <c r="S168" s="210"/>
      <c r="T168" s="211"/>
      <c r="U168" s="211"/>
      <c r="V168" s="211"/>
      <c r="W168" s="212"/>
      <c r="X168" s="212"/>
      <c r="Y168" s="212"/>
    </row>
    <row r="169" spans="6:25" s="71" customFormat="1" ht="6" customHeight="1" outlineLevel="4" x14ac:dyDescent="0.2">
      <c r="F169" s="207"/>
      <c r="G169" s="208"/>
      <c r="H169" s="20"/>
      <c r="I169" s="212"/>
      <c r="J169" s="208"/>
      <c r="K169" s="213"/>
      <c r="L169" s="214"/>
      <c r="M169" s="213"/>
      <c r="N169" s="241"/>
      <c r="O169" s="214"/>
      <c r="P169" s="209"/>
      <c r="Q169" s="210"/>
      <c r="R169" s="209"/>
      <c r="S169" s="210"/>
      <c r="T169" s="211"/>
      <c r="U169" s="211"/>
      <c r="V169" s="211"/>
      <c r="W169" s="212"/>
      <c r="X169" s="212"/>
      <c r="Y169" s="212"/>
    </row>
    <row r="170" spans="6:25" s="205" customFormat="1" ht="24" outlineLevel="4" x14ac:dyDescent="0.2">
      <c r="F170" s="72">
        <v>54</v>
      </c>
      <c r="G170" s="73" t="s">
        <v>13</v>
      </c>
      <c r="H170" s="74" t="s">
        <v>78</v>
      </c>
      <c r="I170" s="75" t="s">
        <v>3332</v>
      </c>
      <c r="J170" s="73" t="s">
        <v>37</v>
      </c>
      <c r="K170" s="76">
        <v>1</v>
      </c>
      <c r="L170" s="77">
        <v>0</v>
      </c>
      <c r="M170" s="206">
        <v>1</v>
      </c>
      <c r="N170" s="232"/>
      <c r="O170" s="77">
        <f>M170*N170</f>
        <v>0</v>
      </c>
      <c r="P170" s="79"/>
      <c r="Q170" s="80">
        <f>M170*P170</f>
        <v>0</v>
      </c>
      <c r="R170" s="79"/>
      <c r="S170" s="80">
        <f>M170*R170</f>
        <v>0</v>
      </c>
      <c r="T170" s="78">
        <v>21</v>
      </c>
      <c r="U170" s="78">
        <f>O170*(T170/100)</f>
        <v>0</v>
      </c>
      <c r="V170" s="78">
        <f>O170+U170</f>
        <v>0</v>
      </c>
      <c r="W170" s="75"/>
      <c r="X170" s="96" t="s">
        <v>1261</v>
      </c>
      <c r="Y170" s="96">
        <v>1</v>
      </c>
    </row>
    <row r="171" spans="6:25" s="71" customFormat="1" ht="12" outlineLevel="4" x14ac:dyDescent="0.2">
      <c r="F171" s="207"/>
      <c r="G171" s="208"/>
      <c r="H171" s="19" t="s">
        <v>1053</v>
      </c>
      <c r="I171" s="228"/>
      <c r="J171" s="221"/>
      <c r="K171" s="221"/>
      <c r="L171" s="221"/>
      <c r="M171" s="221"/>
      <c r="N171" s="240"/>
      <c r="O171" s="221"/>
      <c r="P171" s="209"/>
      <c r="Q171" s="210"/>
      <c r="R171" s="209"/>
      <c r="S171" s="210"/>
      <c r="T171" s="211"/>
      <c r="U171" s="211"/>
      <c r="V171" s="211"/>
      <c r="W171" s="212"/>
      <c r="X171" s="212"/>
      <c r="Y171" s="212"/>
    </row>
    <row r="172" spans="6:25" s="71" customFormat="1" ht="6" customHeight="1" outlineLevel="4" x14ac:dyDescent="0.2">
      <c r="F172" s="207"/>
      <c r="G172" s="208"/>
      <c r="H172" s="20"/>
      <c r="I172" s="212"/>
      <c r="J172" s="208"/>
      <c r="K172" s="213"/>
      <c r="L172" s="214"/>
      <c r="M172" s="213"/>
      <c r="N172" s="241"/>
      <c r="O172" s="214"/>
      <c r="P172" s="209"/>
      <c r="Q172" s="210"/>
      <c r="R172" s="209"/>
      <c r="S172" s="210"/>
      <c r="T172" s="211"/>
      <c r="U172" s="211"/>
      <c r="V172" s="211"/>
      <c r="W172" s="212"/>
      <c r="X172" s="212"/>
      <c r="Y172" s="212"/>
    </row>
    <row r="173" spans="6:25" s="205" customFormat="1" ht="12" outlineLevel="4" x14ac:dyDescent="0.2">
      <c r="F173" s="72">
        <v>55</v>
      </c>
      <c r="G173" s="73" t="s">
        <v>34</v>
      </c>
      <c r="H173" s="74" t="s">
        <v>699</v>
      </c>
      <c r="I173" s="75" t="s">
        <v>1743</v>
      </c>
      <c r="J173" s="73" t="s">
        <v>116</v>
      </c>
      <c r="K173" s="76">
        <v>2</v>
      </c>
      <c r="L173" s="77">
        <v>0</v>
      </c>
      <c r="M173" s="206">
        <v>2</v>
      </c>
      <c r="N173" s="232"/>
      <c r="O173" s="77">
        <f>M173*N173</f>
        <v>0</v>
      </c>
      <c r="P173" s="79">
        <v>2.4000000000000001E-4</v>
      </c>
      <c r="Q173" s="80">
        <f>M173*P173</f>
        <v>4.8000000000000001E-4</v>
      </c>
      <c r="R173" s="79"/>
      <c r="S173" s="80">
        <f>M173*R173</f>
        <v>0</v>
      </c>
      <c r="T173" s="78">
        <v>21</v>
      </c>
      <c r="U173" s="78">
        <f>O173*(T173/100)</f>
        <v>0</v>
      </c>
      <c r="V173" s="78">
        <f>O173+U173</f>
        <v>0</v>
      </c>
      <c r="W173" s="75"/>
      <c r="X173" s="96" t="s">
        <v>1162</v>
      </c>
      <c r="Y173" s="96">
        <v>1</v>
      </c>
    </row>
    <row r="174" spans="6:25" s="71" customFormat="1" ht="33.75" outlineLevel="4" x14ac:dyDescent="0.2">
      <c r="F174" s="207"/>
      <c r="G174" s="208"/>
      <c r="H174" s="19" t="s">
        <v>1053</v>
      </c>
      <c r="I174" s="228" t="s">
        <v>2731</v>
      </c>
      <c r="J174" s="221"/>
      <c r="K174" s="221"/>
      <c r="L174" s="221"/>
      <c r="M174" s="221"/>
      <c r="N174" s="240"/>
      <c r="O174" s="221"/>
      <c r="P174" s="209"/>
      <c r="Q174" s="210"/>
      <c r="R174" s="209"/>
      <c r="S174" s="210"/>
      <c r="T174" s="211"/>
      <c r="U174" s="211"/>
      <c r="V174" s="211"/>
      <c r="W174" s="212"/>
      <c r="X174" s="212"/>
      <c r="Y174" s="212"/>
    </row>
    <row r="175" spans="6:25" s="71" customFormat="1" ht="6" customHeight="1" outlineLevel="4" x14ac:dyDescent="0.2">
      <c r="F175" s="207"/>
      <c r="G175" s="208"/>
      <c r="H175" s="20"/>
      <c r="I175" s="212"/>
      <c r="J175" s="208"/>
      <c r="K175" s="213"/>
      <c r="L175" s="214"/>
      <c r="M175" s="213"/>
      <c r="N175" s="241"/>
      <c r="O175" s="214"/>
      <c r="P175" s="209"/>
      <c r="Q175" s="210"/>
      <c r="R175" s="209"/>
      <c r="S175" s="210"/>
      <c r="T175" s="211"/>
      <c r="U175" s="211"/>
      <c r="V175" s="211"/>
      <c r="W175" s="212"/>
      <c r="X175" s="212"/>
      <c r="Y175" s="212"/>
    </row>
    <row r="176" spans="6:25" s="205" customFormat="1" ht="12" outlineLevel="4" x14ac:dyDescent="0.2">
      <c r="F176" s="72">
        <v>56</v>
      </c>
      <c r="G176" s="73" t="s">
        <v>34</v>
      </c>
      <c r="H176" s="74" t="s">
        <v>694</v>
      </c>
      <c r="I176" s="75" t="s">
        <v>2607</v>
      </c>
      <c r="J176" s="73" t="s">
        <v>116</v>
      </c>
      <c r="K176" s="76">
        <v>3</v>
      </c>
      <c r="L176" s="77">
        <v>0</v>
      </c>
      <c r="M176" s="206">
        <v>3</v>
      </c>
      <c r="N176" s="232"/>
      <c r="O176" s="77">
        <f>M176*N176</f>
        <v>0</v>
      </c>
      <c r="P176" s="79">
        <v>7.5000000000000002E-4</v>
      </c>
      <c r="Q176" s="80">
        <f>M176*P176</f>
        <v>2.2500000000000003E-3</v>
      </c>
      <c r="R176" s="79"/>
      <c r="S176" s="80">
        <f>M176*R176</f>
        <v>0</v>
      </c>
      <c r="T176" s="78">
        <v>21</v>
      </c>
      <c r="U176" s="78">
        <f>O176*(T176/100)</f>
        <v>0</v>
      </c>
      <c r="V176" s="78">
        <f>O176+U176</f>
        <v>0</v>
      </c>
      <c r="W176" s="75"/>
      <c r="X176" s="96" t="s">
        <v>1162</v>
      </c>
      <c r="Y176" s="96">
        <v>1</v>
      </c>
    </row>
    <row r="177" spans="6:25" s="71" customFormat="1" ht="56.25" outlineLevel="4" x14ac:dyDescent="0.2">
      <c r="F177" s="207"/>
      <c r="G177" s="208"/>
      <c r="H177" s="19" t="s">
        <v>1053</v>
      </c>
      <c r="I177" s="228" t="s">
        <v>2915</v>
      </c>
      <c r="J177" s="221"/>
      <c r="K177" s="221"/>
      <c r="L177" s="221"/>
      <c r="M177" s="221"/>
      <c r="N177" s="240"/>
      <c r="O177" s="221"/>
      <c r="P177" s="209"/>
      <c r="Q177" s="210"/>
      <c r="R177" s="209"/>
      <c r="S177" s="210"/>
      <c r="T177" s="211"/>
      <c r="U177" s="211"/>
      <c r="V177" s="211"/>
      <c r="W177" s="212"/>
      <c r="X177" s="212"/>
      <c r="Y177" s="212"/>
    </row>
    <row r="178" spans="6:25" s="71" customFormat="1" ht="6" customHeight="1" outlineLevel="4" x14ac:dyDescent="0.2">
      <c r="F178" s="207"/>
      <c r="G178" s="208"/>
      <c r="H178" s="20"/>
      <c r="I178" s="212"/>
      <c r="J178" s="208"/>
      <c r="K178" s="213"/>
      <c r="L178" s="214"/>
      <c r="M178" s="213"/>
      <c r="N178" s="241"/>
      <c r="O178" s="214"/>
      <c r="P178" s="209"/>
      <c r="Q178" s="210"/>
      <c r="R178" s="209"/>
      <c r="S178" s="210"/>
      <c r="T178" s="211"/>
      <c r="U178" s="211"/>
      <c r="V178" s="211"/>
      <c r="W178" s="212"/>
      <c r="X178" s="212"/>
      <c r="Y178" s="212"/>
    </row>
    <row r="179" spans="6:25" s="205" customFormat="1" ht="12" outlineLevel="4" x14ac:dyDescent="0.2">
      <c r="F179" s="72">
        <v>57</v>
      </c>
      <c r="G179" s="73" t="s">
        <v>34</v>
      </c>
      <c r="H179" s="74" t="s">
        <v>695</v>
      </c>
      <c r="I179" s="75" t="s">
        <v>2558</v>
      </c>
      <c r="J179" s="73" t="s">
        <v>116</v>
      </c>
      <c r="K179" s="76">
        <v>4</v>
      </c>
      <c r="L179" s="77">
        <v>0</v>
      </c>
      <c r="M179" s="206">
        <v>4</v>
      </c>
      <c r="N179" s="232"/>
      <c r="O179" s="77">
        <f>M179*N179</f>
        <v>0</v>
      </c>
      <c r="P179" s="79">
        <v>1.8E-3</v>
      </c>
      <c r="Q179" s="80">
        <f>M179*P179</f>
        <v>7.1999999999999998E-3</v>
      </c>
      <c r="R179" s="79"/>
      <c r="S179" s="80">
        <f>M179*R179</f>
        <v>0</v>
      </c>
      <c r="T179" s="78">
        <v>21</v>
      </c>
      <c r="U179" s="78">
        <f>O179*(T179/100)</f>
        <v>0</v>
      </c>
      <c r="V179" s="78">
        <f>O179+U179</f>
        <v>0</v>
      </c>
      <c r="W179" s="75"/>
      <c r="X179" s="96" t="s">
        <v>1162</v>
      </c>
      <c r="Y179" s="96">
        <v>1</v>
      </c>
    </row>
    <row r="180" spans="6:25" s="71" customFormat="1" ht="56.25" outlineLevel="4" x14ac:dyDescent="0.2">
      <c r="F180" s="207"/>
      <c r="G180" s="208"/>
      <c r="H180" s="19" t="s">
        <v>1053</v>
      </c>
      <c r="I180" s="228" t="s">
        <v>2877</v>
      </c>
      <c r="J180" s="221"/>
      <c r="K180" s="221"/>
      <c r="L180" s="221"/>
      <c r="M180" s="221"/>
      <c r="N180" s="240"/>
      <c r="O180" s="221"/>
      <c r="P180" s="209"/>
      <c r="Q180" s="210"/>
      <c r="R180" s="209"/>
      <c r="S180" s="210"/>
      <c r="T180" s="211"/>
      <c r="U180" s="211"/>
      <c r="V180" s="211"/>
      <c r="W180" s="212"/>
      <c r="X180" s="212"/>
      <c r="Y180" s="212"/>
    </row>
    <row r="181" spans="6:25" s="71" customFormat="1" ht="6" customHeight="1" outlineLevel="4" x14ac:dyDescent="0.2">
      <c r="F181" s="207"/>
      <c r="G181" s="208"/>
      <c r="H181" s="20"/>
      <c r="I181" s="212"/>
      <c r="J181" s="208"/>
      <c r="K181" s="213"/>
      <c r="L181" s="214"/>
      <c r="M181" s="213"/>
      <c r="N181" s="241"/>
      <c r="O181" s="214"/>
      <c r="P181" s="209"/>
      <c r="Q181" s="210"/>
      <c r="R181" s="209"/>
      <c r="S181" s="210"/>
      <c r="T181" s="211"/>
      <c r="U181" s="211"/>
      <c r="V181" s="211"/>
      <c r="W181" s="212"/>
      <c r="X181" s="212"/>
      <c r="Y181" s="212"/>
    </row>
    <row r="182" spans="6:25" s="205" customFormat="1" ht="24" outlineLevel="4" x14ac:dyDescent="0.2">
      <c r="F182" s="72">
        <v>58</v>
      </c>
      <c r="G182" s="73" t="s">
        <v>34</v>
      </c>
      <c r="H182" s="74" t="s">
        <v>697</v>
      </c>
      <c r="I182" s="75" t="s">
        <v>3144</v>
      </c>
      <c r="J182" s="73" t="s">
        <v>116</v>
      </c>
      <c r="K182" s="76">
        <v>2</v>
      </c>
      <c r="L182" s="77">
        <v>0</v>
      </c>
      <c r="M182" s="206">
        <v>2</v>
      </c>
      <c r="N182" s="232"/>
      <c r="O182" s="77">
        <f>M182*N182</f>
        <v>0</v>
      </c>
      <c r="P182" s="79">
        <v>5.6999999999999998E-4</v>
      </c>
      <c r="Q182" s="80">
        <f>M182*P182</f>
        <v>1.14E-3</v>
      </c>
      <c r="R182" s="79"/>
      <c r="S182" s="80">
        <f>M182*R182</f>
        <v>0</v>
      </c>
      <c r="T182" s="78">
        <v>21</v>
      </c>
      <c r="U182" s="78">
        <f>O182*(T182/100)</f>
        <v>0</v>
      </c>
      <c r="V182" s="78">
        <f>O182+U182</f>
        <v>0</v>
      </c>
      <c r="W182" s="75"/>
      <c r="X182" s="96" t="s">
        <v>1162</v>
      </c>
      <c r="Y182" s="96">
        <v>1</v>
      </c>
    </row>
    <row r="183" spans="6:25" s="71" customFormat="1" ht="67.5" outlineLevel="4" x14ac:dyDescent="0.2">
      <c r="F183" s="207"/>
      <c r="G183" s="208"/>
      <c r="H183" s="19" t="s">
        <v>1053</v>
      </c>
      <c r="I183" s="228" t="s">
        <v>3422</v>
      </c>
      <c r="J183" s="221"/>
      <c r="K183" s="221"/>
      <c r="L183" s="221"/>
      <c r="M183" s="221"/>
      <c r="N183" s="240"/>
      <c r="O183" s="221"/>
      <c r="P183" s="209"/>
      <c r="Q183" s="210"/>
      <c r="R183" s="209"/>
      <c r="S183" s="210"/>
      <c r="T183" s="211"/>
      <c r="U183" s="211"/>
      <c r="V183" s="211"/>
      <c r="W183" s="212"/>
      <c r="X183" s="212"/>
      <c r="Y183" s="212"/>
    </row>
    <row r="184" spans="6:25" s="71" customFormat="1" ht="6" customHeight="1" outlineLevel="4" x14ac:dyDescent="0.2">
      <c r="F184" s="207"/>
      <c r="G184" s="208"/>
      <c r="H184" s="20"/>
      <c r="I184" s="212"/>
      <c r="J184" s="208"/>
      <c r="K184" s="213"/>
      <c r="L184" s="214"/>
      <c r="M184" s="213"/>
      <c r="N184" s="241"/>
      <c r="O184" s="214"/>
      <c r="P184" s="209"/>
      <c r="Q184" s="210"/>
      <c r="R184" s="209"/>
      <c r="S184" s="210"/>
      <c r="T184" s="211"/>
      <c r="U184" s="211"/>
      <c r="V184" s="211"/>
      <c r="W184" s="212"/>
      <c r="X184" s="212"/>
      <c r="Y184" s="212"/>
    </row>
    <row r="185" spans="6:25" s="205" customFormat="1" ht="24" outlineLevel="4" x14ac:dyDescent="0.2">
      <c r="F185" s="72">
        <v>59</v>
      </c>
      <c r="G185" s="73" t="s">
        <v>34</v>
      </c>
      <c r="H185" s="74" t="s">
        <v>698</v>
      </c>
      <c r="I185" s="75" t="s">
        <v>3165</v>
      </c>
      <c r="J185" s="73" t="s">
        <v>116</v>
      </c>
      <c r="K185" s="76">
        <v>1</v>
      </c>
      <c r="L185" s="77">
        <v>0</v>
      </c>
      <c r="M185" s="206">
        <v>1</v>
      </c>
      <c r="N185" s="232"/>
      <c r="O185" s="77">
        <f>M185*N185</f>
        <v>0</v>
      </c>
      <c r="P185" s="79">
        <v>1.47E-3</v>
      </c>
      <c r="Q185" s="80">
        <f>M185*P185</f>
        <v>1.47E-3</v>
      </c>
      <c r="R185" s="79"/>
      <c r="S185" s="80">
        <f>M185*R185</f>
        <v>0</v>
      </c>
      <c r="T185" s="78">
        <v>21</v>
      </c>
      <c r="U185" s="78">
        <f>O185*(T185/100)</f>
        <v>0</v>
      </c>
      <c r="V185" s="78">
        <f>O185+U185</f>
        <v>0</v>
      </c>
      <c r="W185" s="75"/>
      <c r="X185" s="96" t="s">
        <v>1162</v>
      </c>
      <c r="Y185" s="96">
        <v>1</v>
      </c>
    </row>
    <row r="186" spans="6:25" s="71" customFormat="1" ht="67.5" outlineLevel="4" x14ac:dyDescent="0.2">
      <c r="F186" s="207"/>
      <c r="G186" s="208"/>
      <c r="H186" s="19" t="s">
        <v>1053</v>
      </c>
      <c r="I186" s="228" t="s">
        <v>3419</v>
      </c>
      <c r="J186" s="221"/>
      <c r="K186" s="221"/>
      <c r="L186" s="221"/>
      <c r="M186" s="221"/>
      <c r="N186" s="240"/>
      <c r="O186" s="221"/>
      <c r="P186" s="209"/>
      <c r="Q186" s="210"/>
      <c r="R186" s="209"/>
      <c r="S186" s="210"/>
      <c r="T186" s="211"/>
      <c r="U186" s="211"/>
      <c r="V186" s="211"/>
      <c r="W186" s="212"/>
      <c r="X186" s="212"/>
      <c r="Y186" s="212"/>
    </row>
    <row r="187" spans="6:25" s="71" customFormat="1" ht="6" customHeight="1" outlineLevel="4" x14ac:dyDescent="0.2">
      <c r="F187" s="207"/>
      <c r="G187" s="208"/>
      <c r="H187" s="20"/>
      <c r="I187" s="212"/>
      <c r="J187" s="208"/>
      <c r="K187" s="213"/>
      <c r="L187" s="214"/>
      <c r="M187" s="213"/>
      <c r="N187" s="241"/>
      <c r="O187" s="214"/>
      <c r="P187" s="209"/>
      <c r="Q187" s="210"/>
      <c r="R187" s="209"/>
      <c r="S187" s="210"/>
      <c r="T187" s="211"/>
      <c r="U187" s="211"/>
      <c r="V187" s="211"/>
      <c r="W187" s="212"/>
      <c r="X187" s="212"/>
      <c r="Y187" s="212"/>
    </row>
    <row r="188" spans="6:25" s="205" customFormat="1" ht="12" outlineLevel="4" x14ac:dyDescent="0.2">
      <c r="F188" s="72">
        <v>60</v>
      </c>
      <c r="G188" s="73" t="s">
        <v>34</v>
      </c>
      <c r="H188" s="74" t="s">
        <v>886</v>
      </c>
      <c r="I188" s="75" t="s">
        <v>2726</v>
      </c>
      <c r="J188" s="73" t="s">
        <v>16</v>
      </c>
      <c r="K188" s="76">
        <v>1.285E-2</v>
      </c>
      <c r="L188" s="77">
        <v>0</v>
      </c>
      <c r="M188" s="206">
        <v>1.285E-2</v>
      </c>
      <c r="N188" s="232"/>
      <c r="O188" s="77">
        <f>M188*N188</f>
        <v>0</v>
      </c>
      <c r="P188" s="79"/>
      <c r="Q188" s="80">
        <f>M188*P188</f>
        <v>0</v>
      </c>
      <c r="R188" s="79"/>
      <c r="S188" s="80">
        <f>M188*R188</f>
        <v>0</v>
      </c>
      <c r="T188" s="78">
        <v>21</v>
      </c>
      <c r="U188" s="78">
        <f>O188*(T188/100)</f>
        <v>0</v>
      </c>
      <c r="V188" s="78">
        <f>O188+U188</f>
        <v>0</v>
      </c>
      <c r="W188" s="75" t="s">
        <v>1942</v>
      </c>
      <c r="X188" s="96" t="s">
        <v>1162</v>
      </c>
      <c r="Y188" s="96">
        <v>1</v>
      </c>
    </row>
    <row r="189" spans="6:25" s="71" customFormat="1" ht="56.25" outlineLevel="4" x14ac:dyDescent="0.2">
      <c r="F189" s="207"/>
      <c r="G189" s="208"/>
      <c r="H189" s="19" t="s">
        <v>1053</v>
      </c>
      <c r="I189" s="228" t="s">
        <v>3539</v>
      </c>
      <c r="J189" s="221"/>
      <c r="K189" s="221"/>
      <c r="L189" s="221"/>
      <c r="M189" s="221"/>
      <c r="N189" s="240"/>
      <c r="O189" s="221"/>
      <c r="P189" s="209"/>
      <c r="Q189" s="210"/>
      <c r="R189" s="209"/>
      <c r="S189" s="210"/>
      <c r="T189" s="211"/>
      <c r="U189" s="211"/>
      <c r="V189" s="211"/>
      <c r="W189" s="212"/>
      <c r="X189" s="212"/>
      <c r="Y189" s="212"/>
    </row>
    <row r="190" spans="6:25" s="71" customFormat="1" ht="6" customHeight="1" outlineLevel="4" x14ac:dyDescent="0.2">
      <c r="F190" s="207"/>
      <c r="G190" s="208"/>
      <c r="H190" s="20"/>
      <c r="I190" s="212"/>
      <c r="J190" s="208"/>
      <c r="K190" s="213"/>
      <c r="L190" s="214"/>
      <c r="M190" s="213"/>
      <c r="N190" s="241"/>
      <c r="O190" s="214"/>
      <c r="P190" s="209"/>
      <c r="Q190" s="210"/>
      <c r="R190" s="209"/>
      <c r="S190" s="210"/>
      <c r="T190" s="211"/>
      <c r="U190" s="211"/>
      <c r="V190" s="211"/>
      <c r="W190" s="212"/>
      <c r="X190" s="212"/>
      <c r="Y190" s="212"/>
    </row>
    <row r="191" spans="6:25" s="6" customFormat="1" ht="12.75" customHeight="1" outlineLevel="4" x14ac:dyDescent="0.2">
      <c r="F191" s="7"/>
      <c r="G191" s="8"/>
      <c r="H191" s="8"/>
      <c r="I191" s="217"/>
      <c r="J191" s="218"/>
      <c r="K191" s="219"/>
      <c r="L191" s="220"/>
      <c r="M191" s="219"/>
      <c r="N191" s="242"/>
      <c r="O191" s="11"/>
      <c r="P191" s="12"/>
      <c r="Q191" s="11"/>
      <c r="R191" s="11"/>
      <c r="S191" s="11"/>
      <c r="T191" s="5" t="s">
        <v>14</v>
      </c>
      <c r="U191" s="11"/>
      <c r="V191" s="11"/>
      <c r="W191" s="11"/>
    </row>
    <row r="192" spans="6:25" s="6" customFormat="1" ht="12.75" customHeight="1" outlineLevel="3" x14ac:dyDescent="0.2">
      <c r="F192" s="7"/>
      <c r="G192" s="8"/>
      <c r="H192" s="8"/>
      <c r="I192" s="9"/>
      <c r="J192" s="8"/>
      <c r="K192" s="10"/>
      <c r="L192" s="11"/>
      <c r="M192" s="10"/>
      <c r="N192" s="242"/>
      <c r="O192" s="11"/>
      <c r="P192" s="12"/>
      <c r="Q192" s="11"/>
      <c r="R192" s="11"/>
      <c r="S192" s="11"/>
      <c r="T192" s="5" t="s">
        <v>14</v>
      </c>
      <c r="U192" s="11"/>
      <c r="V192" s="11"/>
      <c r="W192" s="11"/>
    </row>
    <row r="193" spans="6:23" s="6" customFormat="1" ht="12.75" customHeight="1" outlineLevel="2" x14ac:dyDescent="0.2">
      <c r="F193" s="7"/>
      <c r="G193" s="8"/>
      <c r="H193" s="8"/>
      <c r="I193" s="9"/>
      <c r="J193" s="8"/>
      <c r="K193" s="10"/>
      <c r="L193" s="11"/>
      <c r="M193" s="10"/>
      <c r="N193" s="242"/>
      <c r="O193" s="11"/>
      <c r="P193" s="12"/>
      <c r="Q193" s="11"/>
      <c r="R193" s="11"/>
      <c r="S193" s="11"/>
      <c r="T193" s="5" t="s">
        <v>14</v>
      </c>
      <c r="U193" s="11"/>
      <c r="V193" s="11"/>
      <c r="W193" s="11"/>
    </row>
    <row r="194" spans="6:23" s="6" customFormat="1" ht="12.75" customHeight="1" outlineLevel="1" x14ac:dyDescent="0.2">
      <c r="F194" s="7"/>
      <c r="G194" s="8"/>
      <c r="H194" s="8"/>
      <c r="I194" s="9"/>
      <c r="J194" s="8"/>
      <c r="K194" s="10"/>
      <c r="L194" s="11"/>
      <c r="M194" s="10"/>
      <c r="N194" s="242"/>
      <c r="O194" s="11"/>
      <c r="P194" s="12"/>
      <c r="Q194" s="11"/>
      <c r="R194" s="11"/>
      <c r="S194" s="11"/>
      <c r="T194" s="5" t="s">
        <v>14</v>
      </c>
      <c r="U194" s="11"/>
      <c r="V194" s="11"/>
      <c r="W194" s="11"/>
    </row>
    <row r="195" spans="6:23" s="6" customFormat="1" ht="12.75" customHeight="1" x14ac:dyDescent="0.2">
      <c r="F195" s="7"/>
      <c r="G195" s="8"/>
      <c r="H195" s="8"/>
      <c r="I195" s="9"/>
      <c r="J195" s="8"/>
      <c r="K195" s="10"/>
      <c r="L195" s="11"/>
      <c r="M195" s="10"/>
      <c r="N195" s="242"/>
      <c r="O195" s="11"/>
      <c r="P195" s="12"/>
      <c r="Q195" s="11"/>
      <c r="R195" s="11"/>
      <c r="S195" s="11"/>
      <c r="T195" s="5" t="s">
        <v>14</v>
      </c>
      <c r="U195" s="11"/>
      <c r="V195" s="11"/>
      <c r="W195" s="11"/>
    </row>
  </sheetData>
  <sheetProtection password="CC8C" sheet="1"/>
  <pageMargins left="0.39370078740157483" right="0.39370078740157483" top="0.59055118110236227" bottom="0.59055118110236227" header="0.39370078740157483" footer="0.39370078740157483"/>
  <pageSetup paperSize="9" scale="80" fitToHeight="0" orientation="landscape" horizontalDpi="300" verticalDpi="300" r:id="rId1"/>
  <headerFooter alignWithMargins="0">
    <oddFooter>&amp;L&amp;8www.euroCALC.cz&amp;C&amp;8&amp;P z &amp;N&amp;R&amp;8&amp;D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/>
  </sheetPr>
  <dimension ref="A1:K30"/>
  <sheetViews>
    <sheetView workbookViewId="0">
      <pane ySplit="3" topLeftCell="A4" activePane="bottomLeft" state="frozen"/>
      <selection activeCell="H20" sqref="H20"/>
      <selection pane="bottomLeft" activeCell="B1" sqref="B1"/>
    </sheetView>
  </sheetViews>
  <sheetFormatPr defaultRowHeight="12.75" outlineLevelRow="3" x14ac:dyDescent="0.2"/>
  <cols>
    <col min="1" max="1" width="26" hidden="1" customWidth="1"/>
    <col min="2" max="2" width="80.7109375" customWidth="1"/>
    <col min="3" max="3" width="15.7109375" customWidth="1"/>
    <col min="4" max="4" width="15.7109375" hidden="1" customWidth="1"/>
    <col min="5" max="6" width="15.7109375" customWidth="1"/>
    <col min="7" max="7" width="12.42578125" customWidth="1"/>
  </cols>
  <sheetData>
    <row r="1" spans="1:11" ht="15.75" customHeight="1" x14ac:dyDescent="0.25">
      <c r="A1" s="149"/>
      <c r="B1" s="23" t="s">
        <v>433</v>
      </c>
      <c r="C1" s="24"/>
      <c r="D1" s="27"/>
      <c r="E1" s="26"/>
      <c r="F1" s="24"/>
      <c r="G1" s="150"/>
      <c r="H1" s="23"/>
      <c r="I1" s="23"/>
      <c r="J1" s="23"/>
      <c r="K1" s="23"/>
    </row>
    <row r="2" spans="1:11" ht="14.25" customHeight="1" x14ac:dyDescent="0.25">
      <c r="A2" s="23" t="e">
        <f t="array" ref="A2">INDEX(__SAZBA__,MATCH(0,COUNTIF($A$1:A1,__SAZBA__),0))</f>
        <v>#REF!</v>
      </c>
      <c r="B2" s="29" t="s">
        <v>1333</v>
      </c>
      <c r="C2" s="24"/>
      <c r="D2" s="27"/>
      <c r="E2" s="26"/>
      <c r="F2" s="24"/>
      <c r="G2" s="150"/>
      <c r="H2" s="23"/>
      <c r="I2" s="23"/>
      <c r="J2" s="23"/>
      <c r="K2" s="23"/>
    </row>
    <row r="3" spans="1:11" s="22" customFormat="1" ht="13.5" thickBot="1" x14ac:dyDescent="0.25">
      <c r="A3" s="30" t="e">
        <f t="array" ref="A3">INDEX(__SAZBA__,MATCH(0,COUNTIF($A$1:A2,__SAZBA__),0))</f>
        <v>#REF!</v>
      </c>
      <c r="B3" s="31" t="s">
        <v>192</v>
      </c>
      <c r="C3" s="31" t="s">
        <v>146</v>
      </c>
      <c r="D3" s="31" t="s">
        <v>423</v>
      </c>
      <c r="E3" s="31" t="s">
        <v>71</v>
      </c>
      <c r="F3" s="31" t="s">
        <v>994</v>
      </c>
      <c r="G3" s="31" t="s">
        <v>1497</v>
      </c>
      <c r="H3" s="30"/>
      <c r="I3" s="30"/>
      <c r="J3" s="30"/>
      <c r="K3" s="30"/>
    </row>
    <row r="4" spans="1:11" x14ac:dyDescent="0.2">
      <c r="A4" s="23" t="e">
        <f t="array" ref="A4">INDEX(__SAZBA__,MATCH(0,COUNTIF($A$1:A3,__SAZBA__),0))</f>
        <v>#REF!</v>
      </c>
      <c r="B4" s="151"/>
      <c r="C4" s="152"/>
      <c r="D4" s="152"/>
      <c r="E4" s="152"/>
      <c r="F4" s="152"/>
      <c r="G4" s="152"/>
      <c r="H4" s="23"/>
      <c r="I4" s="23"/>
      <c r="J4" s="23"/>
      <c r="K4" s="23"/>
    </row>
    <row r="5" spans="1:11" s="192" customFormat="1" ht="15.75" x14ac:dyDescent="0.25">
      <c r="A5" s="188"/>
      <c r="B5" s="189" t="str">
        <f>IF('SO.1.4.c.Zakazka'!$I$5=0,"",'SO.1.4.c.Zakazka'!$I$5)</f>
        <v>SO.01: VUZ Dědina - zateplení objektu</v>
      </c>
      <c r="C5" s="201" t="str">
        <f>IF('SO.1.4.c.Zakazka'!$O$5=0,"",'SO.1.4.c.Zakazka'!$O$5)</f>
        <v/>
      </c>
      <c r="D5" s="201">
        <f>IF('SO.1.4.c.Zakazka'!$Q$5=0,"",'SO.1.4.c.Zakazka'!$Q$5)</f>
        <v>1.4307134999999997</v>
      </c>
      <c r="E5" s="201" t="str">
        <f>IF('SO.1.4.c.Zakazka'!$U$5=0,"",'SO.1.4.c.Zakazka'!$U$5)</f>
        <v/>
      </c>
      <c r="F5" s="201" t="str">
        <f>IF('SO.1.4.c.Zakazka'!$V$5=0,"",'SO.1.4.c.Zakazka'!$V$5)</f>
        <v/>
      </c>
      <c r="G5" s="190">
        <f>IF('SO.1.4.c.Zakazka'!$Y$5=0,"",'SO.1.4.c.Zakazka'!$Y$5)</f>
        <v>41</v>
      </c>
      <c r="H5" s="188"/>
      <c r="I5" s="188"/>
      <c r="J5" s="188"/>
      <c r="K5" s="188"/>
    </row>
    <row r="6" spans="1:11" s="18" customFormat="1" ht="15" outlineLevel="1" x14ac:dyDescent="0.25">
      <c r="A6" s="38"/>
      <c r="B6" s="193" t="str">
        <f>IF('SO.1.4.c.Zakazka'!$I$6=0,"",'SO.1.4.c.Zakazka'!$I$6)</f>
        <v>SO.1.4.c: Ústřední vytápění - úprava</v>
      </c>
      <c r="C6" s="43" t="str">
        <f>IF('SO.1.4.c.Zakazka'!$O$6=0,"",'SO.1.4.c.Zakazka'!$O$6)</f>
        <v/>
      </c>
      <c r="D6" s="43">
        <f>IF('SO.1.4.c.Zakazka'!$Q$6=0,"",'SO.1.4.c.Zakazka'!$Q$6)</f>
        <v>1.4307134999999997</v>
      </c>
      <c r="E6" s="43" t="str">
        <f>IF('SO.1.4.c.Zakazka'!$U$6=0,"",'SO.1.4.c.Zakazka'!$U$6)</f>
        <v/>
      </c>
      <c r="F6" s="43" t="str">
        <f>IF('SO.1.4.c.Zakazka'!$V$6=0,"",'SO.1.4.c.Zakazka'!$V$6)</f>
        <v/>
      </c>
      <c r="G6" s="44">
        <f>IF('SO.1.4.c.Zakazka'!$Y$6=0,"",'SO.1.4.c.Zakazka'!$Y$6)</f>
        <v>41</v>
      </c>
      <c r="H6" s="38"/>
      <c r="I6" s="38"/>
      <c r="J6" s="38"/>
      <c r="K6" s="38"/>
    </row>
    <row r="7" spans="1:11" s="98" customFormat="1" outlineLevel="2" x14ac:dyDescent="0.2">
      <c r="A7" s="154"/>
      <c r="B7" s="194" t="str">
        <f>IF('SO.1.4.c.Zakazka'!$I$7=0,"",'SO.1.4.c.Zakazka'!$I$7)</f>
        <v>1.4.c: Ústřední vytápění - úprava</v>
      </c>
      <c r="C7" s="54" t="str">
        <f>IF('SO.1.4.c.Zakazka'!$O$7=0,"",'SO.1.4.c.Zakazka'!$O$7)</f>
        <v/>
      </c>
      <c r="D7" s="54">
        <f>IF('SO.1.4.c.Zakazka'!$Q$7=0,"",'SO.1.4.c.Zakazka'!$Q$7)</f>
        <v>1.4307134999999997</v>
      </c>
      <c r="E7" s="54" t="str">
        <f>IF('SO.1.4.c.Zakazka'!$U$7=0,"",'SO.1.4.c.Zakazka'!$U$7)</f>
        <v/>
      </c>
      <c r="F7" s="54" t="str">
        <f>IF('SO.1.4.c.Zakazka'!$V$7=0,"",'SO.1.4.c.Zakazka'!$V$7)</f>
        <v/>
      </c>
      <c r="G7" s="55">
        <f>IF('SO.1.4.c.Zakazka'!$Y$7=0,"",'SO.1.4.c.Zakazka'!$Y$7)</f>
        <v>41</v>
      </c>
      <c r="H7" s="154"/>
      <c r="I7" s="154"/>
      <c r="J7" s="154"/>
      <c r="K7" s="154"/>
    </row>
    <row r="8" spans="1:11" s="97" customFormat="1" ht="12" outlineLevel="3" x14ac:dyDescent="0.2">
      <c r="A8" s="156"/>
      <c r="B8" s="195" t="str">
        <f>IF('SO.1.4.c.Zakazka'!$I$8=0,"",'SO.1.4.c.Zakazka'!$I$8)</f>
        <v>0063: Podlahy a podlahové konstrukce</v>
      </c>
      <c r="C8" s="65" t="str">
        <f>IF('SO.1.4.c.Zakazka'!$O$8=0,"",'SO.1.4.c.Zakazka'!$O$8)</f>
        <v/>
      </c>
      <c r="D8" s="65">
        <f>IF('SO.1.4.c.Zakazka'!$Q$8=0,"",'SO.1.4.c.Zakazka'!$Q$8)</f>
        <v>0.84612749999999992</v>
      </c>
      <c r="E8" s="65" t="str">
        <f>IF('SO.1.4.c.Zakazka'!$U$8=0,"",'SO.1.4.c.Zakazka'!$U$8)</f>
        <v/>
      </c>
      <c r="F8" s="65" t="str">
        <f>IF('SO.1.4.c.Zakazka'!$V$8=0,"",'SO.1.4.c.Zakazka'!$V$8)</f>
        <v/>
      </c>
      <c r="G8" s="66">
        <f>IF('SO.1.4.c.Zakazka'!$Y$8=0,"",'SO.1.4.c.Zakazka'!$Y$8)</f>
        <v>1</v>
      </c>
      <c r="H8" s="156"/>
      <c r="I8" s="156"/>
      <c r="J8" s="156"/>
      <c r="K8" s="156"/>
    </row>
    <row r="9" spans="1:11" s="97" customFormat="1" ht="12" outlineLevel="3" x14ac:dyDescent="0.2">
      <c r="B9" s="195" t="str">
        <f>IF('SO.1.4.c.Zakazka'!$I$15=0,"",'SO.1.4.c.Zakazka'!$I$15)</f>
        <v>0095: Dokončovací konstrukce a práce pozemních staveb</v>
      </c>
      <c r="C9" s="65" t="str">
        <f>IF('SO.1.4.c.Zakazka'!$O$15=0,"",'SO.1.4.c.Zakazka'!$O$15)</f>
        <v/>
      </c>
      <c r="D9" s="65">
        <f>IF('SO.1.4.c.Zakazka'!$Q$15=0,"",'SO.1.4.c.Zakazka'!$Q$15)</f>
        <v>0.35217000000000004</v>
      </c>
      <c r="E9" s="65" t="str">
        <f>IF('SO.1.4.c.Zakazka'!$U$15=0,"",'SO.1.4.c.Zakazka'!$U$15)</f>
        <v/>
      </c>
      <c r="F9" s="65" t="str">
        <f>IF('SO.1.4.c.Zakazka'!$V$15=0,"",'SO.1.4.c.Zakazka'!$V$15)</f>
        <v/>
      </c>
      <c r="G9" s="66">
        <f>IF('SO.1.4.c.Zakazka'!$Y$15=0,"",'SO.1.4.c.Zakazka'!$Y$15)</f>
        <v>3</v>
      </c>
      <c r="H9" s="156"/>
    </row>
    <row r="10" spans="1:11" s="97" customFormat="1" ht="12" outlineLevel="3" x14ac:dyDescent="0.2">
      <c r="B10" s="195" t="str">
        <f>IF('SO.1.4.c.Zakazka'!$I$33=0,"",'SO.1.4.c.Zakazka'!$I$33)</f>
        <v>0097: Prorážení otvorů a ostatní bourací práce</v>
      </c>
      <c r="C10" s="65" t="str">
        <f>IF('SO.1.4.c.Zakazka'!$O$33=0,"",'SO.1.4.c.Zakazka'!$O$33)</f>
        <v/>
      </c>
      <c r="D10" s="65">
        <f>IF('SO.1.4.c.Zakazka'!$Q$33=0,"",'SO.1.4.c.Zakazka'!$Q$33)</f>
        <v>4.0999999999999995E-3</v>
      </c>
      <c r="E10" s="65" t="str">
        <f>IF('SO.1.4.c.Zakazka'!$U$33=0,"",'SO.1.4.c.Zakazka'!$U$33)</f>
        <v/>
      </c>
      <c r="F10" s="65" t="str">
        <f>IF('SO.1.4.c.Zakazka'!$V$33=0,"",'SO.1.4.c.Zakazka'!$V$33)</f>
        <v/>
      </c>
      <c r="G10" s="66">
        <f>IF('SO.1.4.c.Zakazka'!$Y$33=0,"",'SO.1.4.c.Zakazka'!$Y$33)</f>
        <v>2</v>
      </c>
      <c r="H10" s="156"/>
    </row>
    <row r="11" spans="1:11" s="97" customFormat="1" ht="12" outlineLevel="3" x14ac:dyDescent="0.2">
      <c r="B11" s="195" t="str">
        <f>IF('SO.1.4.c.Zakazka'!$I$46=0,"",'SO.1.4.c.Zakazka'!$I$46)</f>
        <v>099.: Přesun hmot HSV</v>
      </c>
      <c r="C11" s="65" t="str">
        <f>IF('SO.1.4.c.Zakazka'!$O$46=0,"",'SO.1.4.c.Zakazka'!$O$46)</f>
        <v/>
      </c>
      <c r="D11" s="65" t="str">
        <f>IF('SO.1.4.c.Zakazka'!$Q$46=0,"",'SO.1.4.c.Zakazka'!$Q$46)</f>
        <v/>
      </c>
      <c r="E11" s="65" t="str">
        <f>IF('SO.1.4.c.Zakazka'!$U$46=0,"",'SO.1.4.c.Zakazka'!$U$46)</f>
        <v/>
      </c>
      <c r="F11" s="65" t="str">
        <f>IF('SO.1.4.c.Zakazka'!$V$46=0,"",'SO.1.4.c.Zakazka'!$V$46)</f>
        <v/>
      </c>
      <c r="G11" s="66">
        <f>IF('SO.1.4.c.Zakazka'!$Y$46=0,"",'SO.1.4.c.Zakazka'!$Y$46)</f>
        <v>3</v>
      </c>
      <c r="H11" s="156"/>
    </row>
    <row r="12" spans="1:11" s="97" customFormat="1" ht="12" outlineLevel="3" x14ac:dyDescent="0.2">
      <c r="B12" s="195" t="str">
        <f>IF('SO.1.4.c.Zakazka'!$I$57=0,"",'SO.1.4.c.Zakazka'!$I$57)</f>
        <v>713.: Izolace tepelné</v>
      </c>
      <c r="C12" s="65" t="str">
        <f>IF('SO.1.4.c.Zakazka'!$O$57=0,"",'SO.1.4.c.Zakazka'!$O$57)</f>
        <v/>
      </c>
      <c r="D12" s="65">
        <f>IF('SO.1.4.c.Zakazka'!$Q$57=0,"",'SO.1.4.c.Zakazka'!$Q$57)</f>
        <v>1.9949999999999999E-2</v>
      </c>
      <c r="E12" s="65" t="str">
        <f>IF('SO.1.4.c.Zakazka'!$U$57=0,"",'SO.1.4.c.Zakazka'!$U$57)</f>
        <v/>
      </c>
      <c r="F12" s="65" t="str">
        <f>IF('SO.1.4.c.Zakazka'!$V$57=0,"",'SO.1.4.c.Zakazka'!$V$57)</f>
        <v/>
      </c>
      <c r="G12" s="66">
        <f>IF('SO.1.4.c.Zakazka'!$Y$57=0,"",'SO.1.4.c.Zakazka'!$Y$57)</f>
        <v>4</v>
      </c>
      <c r="H12" s="156"/>
    </row>
    <row r="13" spans="1:11" s="97" customFormat="1" ht="12" outlineLevel="3" x14ac:dyDescent="0.2">
      <c r="B13" s="195" t="str">
        <f>IF('SO.1.4.c.Zakazka'!$I$82=0,"",'SO.1.4.c.Zakazka'!$I$82)</f>
        <v>733.: Rozvod potrubí UT</v>
      </c>
      <c r="C13" s="65" t="str">
        <f>IF('SO.1.4.c.Zakazka'!$O$82=0,"",'SO.1.4.c.Zakazka'!$O$82)</f>
        <v/>
      </c>
      <c r="D13" s="65">
        <f>IF('SO.1.4.c.Zakazka'!$Q$82=0,"",'SO.1.4.c.Zakazka'!$Q$82)</f>
        <v>6.6401000000000002E-2</v>
      </c>
      <c r="E13" s="65" t="str">
        <f>IF('SO.1.4.c.Zakazka'!$U$82=0,"",'SO.1.4.c.Zakazka'!$U$82)</f>
        <v/>
      </c>
      <c r="F13" s="65" t="str">
        <f>IF('SO.1.4.c.Zakazka'!$V$82=0,"",'SO.1.4.c.Zakazka'!$V$82)</f>
        <v/>
      </c>
      <c r="G13" s="66">
        <f>IF('SO.1.4.c.Zakazka'!$Y$82=0,"",'SO.1.4.c.Zakazka'!$Y$82)</f>
        <v>7</v>
      </c>
      <c r="H13" s="156"/>
    </row>
    <row r="14" spans="1:11" s="97" customFormat="1" ht="12" outlineLevel="3" x14ac:dyDescent="0.2">
      <c r="B14" s="195" t="str">
        <f>IF('SO.1.4.c.Zakazka'!$I$130=0,"",'SO.1.4.c.Zakazka'!$I$130)</f>
        <v>734.: Armatury</v>
      </c>
      <c r="C14" s="65" t="str">
        <f>IF('SO.1.4.c.Zakazka'!$O$130=0,"",'SO.1.4.c.Zakazka'!$O$130)</f>
        <v/>
      </c>
      <c r="D14" s="65">
        <f>IF('SO.1.4.c.Zakazka'!$Q$130=0,"",'SO.1.4.c.Zakazka'!$Q$130)</f>
        <v>1.67E-2</v>
      </c>
      <c r="E14" s="65" t="str">
        <f>IF('SO.1.4.c.Zakazka'!$U$130=0,"",'SO.1.4.c.Zakazka'!$U$130)</f>
        <v/>
      </c>
      <c r="F14" s="65" t="str">
        <f>IF('SO.1.4.c.Zakazka'!$V$130=0,"",'SO.1.4.c.Zakazka'!$V$130)</f>
        <v/>
      </c>
      <c r="G14" s="66">
        <f>IF('SO.1.4.c.Zakazka'!$Y$130=0,"",'SO.1.4.c.Zakazka'!$Y$130)</f>
        <v>8</v>
      </c>
      <c r="H14" s="156"/>
    </row>
    <row r="15" spans="1:11" s="97" customFormat="1" ht="12" outlineLevel="3" x14ac:dyDescent="0.2">
      <c r="B15" s="195" t="str">
        <f>IF('SO.1.4.c.Zakazka'!$I$171=0,"",'SO.1.4.c.Zakazka'!$I$171)</f>
        <v>735.: Otopná tělesa</v>
      </c>
      <c r="C15" s="65" t="str">
        <f>IF('SO.1.4.c.Zakazka'!$O$171=0,"",'SO.1.4.c.Zakazka'!$O$171)</f>
        <v/>
      </c>
      <c r="D15" s="65">
        <f>IF('SO.1.4.c.Zakazka'!$Q$171=0,"",'SO.1.4.c.Zakazka'!$Q$171)</f>
        <v>0.12378</v>
      </c>
      <c r="E15" s="65" t="str">
        <f>IF('SO.1.4.c.Zakazka'!$U$171=0,"",'SO.1.4.c.Zakazka'!$U$171)</f>
        <v/>
      </c>
      <c r="F15" s="65" t="str">
        <f>IF('SO.1.4.c.Zakazka'!$V$171=0,"",'SO.1.4.c.Zakazka'!$V$171)</f>
        <v/>
      </c>
      <c r="G15" s="66">
        <f>IF('SO.1.4.c.Zakazka'!$Y$171=0,"",'SO.1.4.c.Zakazka'!$Y$171)</f>
        <v>11</v>
      </c>
      <c r="H15" s="156"/>
    </row>
    <row r="16" spans="1:11" s="97" customFormat="1" ht="12" outlineLevel="3" x14ac:dyDescent="0.2">
      <c r="B16" s="195" t="str">
        <f>IF('SO.1.4.c.Zakazka'!$I$254=0,"",'SO.1.4.c.Zakazka'!$I$254)</f>
        <v>783.: Nátěry</v>
      </c>
      <c r="C16" s="65" t="str">
        <f>IF('SO.1.4.c.Zakazka'!$O$254=0,"",'SO.1.4.c.Zakazka'!$O$254)</f>
        <v/>
      </c>
      <c r="D16" s="65">
        <f>IF('SO.1.4.c.Zakazka'!$Q$254=0,"",'SO.1.4.c.Zakazka'!$Q$254)</f>
        <v>1.485E-3</v>
      </c>
      <c r="E16" s="65" t="str">
        <f>IF('SO.1.4.c.Zakazka'!$U$254=0,"",'SO.1.4.c.Zakazka'!$U$254)</f>
        <v/>
      </c>
      <c r="F16" s="65" t="str">
        <f>IF('SO.1.4.c.Zakazka'!$V$254=0,"",'SO.1.4.c.Zakazka'!$V$254)</f>
        <v/>
      </c>
      <c r="G16" s="66">
        <f>IF('SO.1.4.c.Zakazka'!$Y$254=0,"",'SO.1.4.c.Zakazka'!$Y$254)</f>
        <v>2</v>
      </c>
      <c r="H16" s="156"/>
    </row>
    <row r="17" spans="1:11" ht="13.5" outlineLevel="3" thickBot="1" x14ac:dyDescent="0.25">
      <c r="A17" s="23"/>
      <c r="B17" s="158"/>
      <c r="C17" s="168"/>
      <c r="D17" s="168"/>
      <c r="E17" s="168"/>
      <c r="F17" s="168"/>
      <c r="G17" s="23"/>
      <c r="H17" s="23"/>
      <c r="I17" s="23"/>
      <c r="J17" s="23"/>
      <c r="K17" s="23"/>
    </row>
    <row r="18" spans="1:11" s="2" customFormat="1" ht="15" x14ac:dyDescent="0.25">
      <c r="A18" s="159">
        <f>SUM(A20:A21)</f>
        <v>0</v>
      </c>
      <c r="B18" s="160" t="s">
        <v>1224</v>
      </c>
      <c r="C18" s="169" t="str">
        <f>C5</f>
        <v/>
      </c>
      <c r="D18" s="170"/>
      <c r="E18" s="170"/>
      <c r="F18" s="170"/>
      <c r="G18" s="161"/>
      <c r="H18" s="159"/>
      <c r="I18" s="159"/>
      <c r="J18" s="159"/>
      <c r="K18" s="159"/>
    </row>
    <row r="19" spans="1:11" s="2" customFormat="1" ht="15" x14ac:dyDescent="0.25">
      <c r="A19" s="159"/>
      <c r="B19" s="162" t="s">
        <v>71</v>
      </c>
      <c r="C19" s="171" t="str">
        <f>E5</f>
        <v/>
      </c>
      <c r="D19" s="172"/>
      <c r="E19" s="172"/>
      <c r="F19" s="172"/>
      <c r="G19" s="159"/>
      <c r="H19" s="159"/>
      <c r="I19" s="159"/>
      <c r="J19" s="159"/>
      <c r="K19" s="159"/>
    </row>
    <row r="20" spans="1:11" s="3" customFormat="1" x14ac:dyDescent="0.2">
      <c r="A20" s="132">
        <f>IF(ISNUMBER(A3),SUMIF(__SAZBA__,A3,__CENA__),0)</f>
        <v>0</v>
      </c>
      <c r="B20" s="163" t="str">
        <f>IF(C18=0,"","DPH " &amp; 15 &amp; " % ze základny: " &amp; TEXT(C18,"# ##0,00"))</f>
        <v xml:space="preserve">DPH 15 % ze základny: </v>
      </c>
      <c r="C20" s="173" t="str">
        <f>C19</f>
        <v/>
      </c>
      <c r="D20" s="174"/>
      <c r="E20" s="174"/>
      <c r="F20" s="174"/>
      <c r="G20" s="132"/>
      <c r="H20" s="132"/>
      <c r="I20" s="132"/>
      <c r="J20" s="132"/>
      <c r="K20" s="132"/>
    </row>
    <row r="21" spans="1:11" s="3" customFormat="1" ht="13.5" thickBot="1" x14ac:dyDescent="0.25">
      <c r="A21" s="132">
        <f>IF(ISNUMBER(A4),SUMIF(__SAZBA__,A4,__CENA__),0)</f>
        <v>0</v>
      </c>
      <c r="B21" s="163" t="str">
        <f>IF(A21=0,"","DPH " &amp; A4 &amp; " % ze základny: " &amp; TEXT(A21,"# ##0"))</f>
        <v/>
      </c>
      <c r="C21" s="173" t="str">
        <f>IF(A21=0,"",A21*A4/100)</f>
        <v/>
      </c>
      <c r="D21" s="174"/>
      <c r="E21" s="174"/>
      <c r="F21" s="174"/>
      <c r="G21" s="132"/>
      <c r="H21" s="132"/>
      <c r="I21" s="132"/>
      <c r="J21" s="132"/>
      <c r="K21" s="132"/>
    </row>
    <row r="22" spans="1:11" s="2" customFormat="1" ht="15" x14ac:dyDescent="0.25">
      <c r="A22" s="159"/>
      <c r="B22" s="160" t="s">
        <v>1936</v>
      </c>
      <c r="C22" s="169" t="str">
        <f>F5</f>
        <v/>
      </c>
      <c r="D22" s="175"/>
      <c r="E22" s="170"/>
      <c r="F22" s="170"/>
      <c r="G22" s="161"/>
      <c r="H22" s="159"/>
      <c r="I22" s="159"/>
      <c r="J22" s="159"/>
      <c r="K22" s="159"/>
    </row>
    <row r="23" spans="1:11" x14ac:dyDescent="0.2">
      <c r="A23" s="23"/>
      <c r="B23" s="23"/>
      <c r="C23" s="168"/>
      <c r="D23" s="168"/>
      <c r="E23" s="168"/>
      <c r="F23" s="168"/>
      <c r="G23" s="23"/>
      <c r="H23" s="23"/>
      <c r="I23" s="23"/>
      <c r="J23" s="23"/>
      <c r="K23" s="23"/>
    </row>
    <row r="24" spans="1:1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</row>
    <row r="25" spans="1:1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</row>
    <row r="26" spans="1:1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</row>
    <row r="27" spans="1:1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</row>
    <row r="28" spans="1:11" x14ac:dyDescent="0.2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</row>
    <row r="29" spans="1:11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</row>
    <row r="30" spans="1:11" x14ac:dyDescent="0.2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</row>
  </sheetData>
  <sheetProtection password="CC8C" sheet="1"/>
  <pageMargins left="0.78740157480314965" right="0.78740157480314965" top="0.78740157480314965" bottom="0.78740157480314965" header="0.39370078740157483" footer="0.39370078740157483"/>
  <pageSetup paperSize="9" scale="90" orientation="landscape" horizontalDpi="300" verticalDpi="300" r:id="rId1"/>
  <headerFooter>
    <oddFooter>&amp;L&amp;8www.euroCALC.cz&amp;C&amp;8&amp;P z &amp;N&amp;R&amp;8&amp;D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/>
    <pageSetUpPr fitToPage="1"/>
  </sheetPr>
  <dimension ref="A1:Y269"/>
  <sheetViews>
    <sheetView showGridLines="0" view="pageBreakPreview" topLeftCell="F1" zoomScaleNormal="130" zoomScaleSheetLayoutView="100" workbookViewId="0">
      <pane ySplit="3" topLeftCell="A4" activePane="bottomLeft" state="frozen"/>
      <selection activeCell="H20" sqref="H20"/>
      <selection pane="bottomLeft" activeCell="F1" sqref="F1"/>
    </sheetView>
  </sheetViews>
  <sheetFormatPr defaultRowHeight="12.75" outlineLevelRow="5" x14ac:dyDescent="0.2"/>
  <cols>
    <col min="1" max="5" width="0" style="23" hidden="1" customWidth="1"/>
    <col min="6" max="6" width="5.42578125" style="89" customWidth="1"/>
    <col min="7" max="7" width="4.28515625" style="90" customWidth="1"/>
    <col min="8" max="8" width="14.28515625" style="91" customWidth="1"/>
    <col min="9" max="9" width="57.28515625" style="92" customWidth="1"/>
    <col min="10" max="10" width="4.28515625" style="90" customWidth="1"/>
    <col min="11" max="11" width="12.140625" style="93" bestFit="1" customWidth="1"/>
    <col min="12" max="12" width="6.140625" style="94" bestFit="1" customWidth="1"/>
    <col min="13" max="13" width="13.42578125" style="93" customWidth="1"/>
    <col min="14" max="14" width="12.42578125" style="243" customWidth="1"/>
    <col min="15" max="15" width="15.7109375" style="94" customWidth="1"/>
    <col min="16" max="16" width="11.42578125" style="95" hidden="1" customWidth="1"/>
    <col min="17" max="17" width="14.7109375" style="94" hidden="1" customWidth="1"/>
    <col min="18" max="18" width="11.42578125" style="94" hidden="1" customWidth="1"/>
    <col min="19" max="19" width="14.85546875" style="94" hidden="1" customWidth="1"/>
    <col min="20" max="20" width="9.7109375" style="94" hidden="1" customWidth="1"/>
    <col min="21" max="21" width="14.5703125" style="94" hidden="1" customWidth="1"/>
    <col min="22" max="22" width="15.7109375" style="94" hidden="1" customWidth="1"/>
    <col min="23" max="23" width="24" style="94" bestFit="1" customWidth="1"/>
    <col min="24" max="24" width="13.5703125" style="23" customWidth="1"/>
    <col min="25" max="25" width="57.28515625" style="23" hidden="1" customWidth="1"/>
    <col min="26" max="16384" width="9.140625" style="23"/>
  </cols>
  <sheetData>
    <row r="1" spans="1:25" ht="21.6" customHeight="1" x14ac:dyDescent="0.25">
      <c r="F1" s="23" t="s">
        <v>433</v>
      </c>
      <c r="G1" s="24"/>
      <c r="H1" s="24"/>
      <c r="I1" s="222"/>
      <c r="J1" s="24"/>
      <c r="K1" s="25"/>
      <c r="L1" s="26"/>
      <c r="M1" s="25"/>
      <c r="N1" s="233"/>
      <c r="O1" s="26"/>
      <c r="P1" s="28"/>
      <c r="Q1" s="26"/>
      <c r="R1" s="26"/>
      <c r="S1" s="26"/>
      <c r="T1" s="26"/>
      <c r="U1" s="26"/>
      <c r="V1" s="26"/>
      <c r="W1" s="26"/>
    </row>
    <row r="2" spans="1:25" ht="21.6" customHeight="1" x14ac:dyDescent="0.25">
      <c r="F2" s="29" t="s">
        <v>1333</v>
      </c>
      <c r="G2" s="24"/>
      <c r="H2" s="24"/>
      <c r="I2" s="222"/>
      <c r="J2" s="24"/>
      <c r="K2" s="25"/>
      <c r="L2" s="26"/>
      <c r="M2" s="25"/>
      <c r="N2" s="233"/>
      <c r="O2" s="26"/>
      <c r="P2" s="28"/>
      <c r="Q2" s="26"/>
      <c r="R2" s="26"/>
      <c r="S2" s="26"/>
      <c r="T2" s="26"/>
      <c r="U2" s="26"/>
      <c r="V2" s="26"/>
      <c r="W2" s="26"/>
    </row>
    <row r="3" spans="1:25" s="30" customFormat="1" ht="13.5" thickBot="1" x14ac:dyDescent="0.25">
      <c r="F3" s="31" t="s">
        <v>333</v>
      </c>
      <c r="G3" s="31" t="s">
        <v>103</v>
      </c>
      <c r="H3" s="31" t="s">
        <v>75</v>
      </c>
      <c r="I3" s="223" t="s">
        <v>192</v>
      </c>
      <c r="J3" s="31" t="s">
        <v>31</v>
      </c>
      <c r="K3" s="31" t="s">
        <v>1660</v>
      </c>
      <c r="L3" s="31" t="s">
        <v>327</v>
      </c>
      <c r="M3" s="31" t="s">
        <v>1069</v>
      </c>
      <c r="N3" s="234" t="s">
        <v>995</v>
      </c>
      <c r="O3" s="229" t="s">
        <v>146</v>
      </c>
      <c r="P3" s="31" t="s">
        <v>1084</v>
      </c>
      <c r="Q3" s="31" t="s">
        <v>423</v>
      </c>
      <c r="R3" s="31" t="s">
        <v>1260</v>
      </c>
      <c r="S3" s="31" t="s">
        <v>199</v>
      </c>
      <c r="T3" s="31" t="s">
        <v>916</v>
      </c>
      <c r="U3" s="31" t="s">
        <v>71</v>
      </c>
      <c r="V3" s="31" t="s">
        <v>994</v>
      </c>
      <c r="W3" s="32" t="s">
        <v>1202</v>
      </c>
      <c r="X3" s="31" t="s">
        <v>1122</v>
      </c>
      <c r="Y3" s="30" t="s">
        <v>944</v>
      </c>
    </row>
    <row r="4" spans="1:25" ht="11.25" customHeight="1" x14ac:dyDescent="0.2">
      <c r="F4" s="33"/>
      <c r="G4" s="34"/>
      <c r="H4" s="35"/>
      <c r="I4" s="36"/>
      <c r="J4" s="34"/>
      <c r="K4" s="33"/>
      <c r="L4" s="33"/>
      <c r="M4" s="33"/>
      <c r="N4" s="235"/>
      <c r="O4" s="230"/>
      <c r="P4" s="33"/>
      <c r="Q4" s="33"/>
      <c r="R4" s="33"/>
      <c r="S4" s="33"/>
      <c r="T4" s="33"/>
      <c r="U4" s="33"/>
      <c r="V4" s="33"/>
      <c r="W4" s="37"/>
    </row>
    <row r="5" spans="1:25" s="188" customFormat="1" ht="20.25" customHeight="1" x14ac:dyDescent="0.25">
      <c r="F5" s="197"/>
      <c r="G5" s="198"/>
      <c r="H5" s="199"/>
      <c r="I5" s="224" t="s">
        <v>2465</v>
      </c>
      <c r="J5" s="198"/>
      <c r="K5" s="200"/>
      <c r="L5" s="201"/>
      <c r="M5" s="200"/>
      <c r="N5" s="236"/>
      <c r="O5" s="201">
        <f>SUBTOTAL(9,O6:O268)</f>
        <v>0</v>
      </c>
      <c r="P5" s="202"/>
      <c r="Q5" s="191">
        <f>SUBTOTAL(9,Q6:Q268)</f>
        <v>1.4307134999999997</v>
      </c>
      <c r="R5" s="201"/>
      <c r="S5" s="191">
        <f>SUBTOTAL(9,S6:S268)</f>
        <v>2.1546450000000004</v>
      </c>
      <c r="T5" s="203" t="s">
        <v>14</v>
      </c>
      <c r="U5" s="190">
        <f>SUBTOTAL(9,U6:U268)</f>
        <v>0</v>
      </c>
      <c r="V5" s="190">
        <f>SUBTOTAL(9,V6:V268)</f>
        <v>0</v>
      </c>
      <c r="W5" s="204"/>
      <c r="Y5" s="190">
        <f>SUBTOTAL(9,Y6:Y268)</f>
        <v>41</v>
      </c>
    </row>
    <row r="6" spans="1:25" s="38" customFormat="1" ht="19.5" customHeight="1" outlineLevel="1" x14ac:dyDescent="0.25">
      <c r="F6" s="39"/>
      <c r="G6" s="40"/>
      <c r="H6" s="41"/>
      <c r="I6" s="225" t="s">
        <v>2446</v>
      </c>
      <c r="J6" s="40"/>
      <c r="K6" s="42"/>
      <c r="L6" s="43"/>
      <c r="M6" s="42"/>
      <c r="N6" s="237"/>
      <c r="O6" s="43">
        <f>SUBTOTAL(9,O7:O267)</f>
        <v>0</v>
      </c>
      <c r="P6" s="45"/>
      <c r="Q6" s="46">
        <f>SUBTOTAL(9,Q7:Q267)</f>
        <v>1.4307134999999997</v>
      </c>
      <c r="R6" s="43"/>
      <c r="S6" s="46">
        <f>SUBTOTAL(9,S7:S267)</f>
        <v>2.1546450000000004</v>
      </c>
      <c r="T6" s="47" t="s">
        <v>14</v>
      </c>
      <c r="U6" s="44">
        <f>SUBTOTAL(9,U7:U267)</f>
        <v>0</v>
      </c>
      <c r="V6" s="44">
        <f>SUBTOTAL(9,V7:V267)</f>
        <v>0</v>
      </c>
      <c r="W6" s="48"/>
      <c r="Y6" s="44">
        <f>SUBTOTAL(9,Y7:Y267)</f>
        <v>41</v>
      </c>
    </row>
    <row r="7" spans="1:25" s="49" customFormat="1" ht="18.75" customHeight="1" outlineLevel="2" x14ac:dyDescent="0.2">
      <c r="F7" s="50"/>
      <c r="G7" s="51"/>
      <c r="H7" s="52"/>
      <c r="I7" s="226" t="s">
        <v>3738</v>
      </c>
      <c r="J7" s="51"/>
      <c r="K7" s="53"/>
      <c r="L7" s="54"/>
      <c r="M7" s="53"/>
      <c r="N7" s="238"/>
      <c r="O7" s="54">
        <f>SUBTOTAL(9,O8:O266)</f>
        <v>0</v>
      </c>
      <c r="P7" s="56"/>
      <c r="Q7" s="57">
        <f>SUBTOTAL(9,Q8:Q266)</f>
        <v>1.4307134999999997</v>
      </c>
      <c r="R7" s="54"/>
      <c r="S7" s="57">
        <f>SUBTOTAL(9,S8:S266)</f>
        <v>2.1546450000000004</v>
      </c>
      <c r="T7" s="58" t="s">
        <v>14</v>
      </c>
      <c r="U7" s="55">
        <f>SUBTOTAL(9,U8:U266)</f>
        <v>0</v>
      </c>
      <c r="V7" s="55">
        <f>SUBTOTAL(9,V8:V266)</f>
        <v>0</v>
      </c>
      <c r="W7" s="59"/>
      <c r="Y7" s="55">
        <f>SUBTOTAL(9,Y8:Y266)</f>
        <v>41</v>
      </c>
    </row>
    <row r="8" spans="1:25" s="60" customFormat="1" ht="16.5" customHeight="1" outlineLevel="3" x14ac:dyDescent="0.2">
      <c r="F8" s="61"/>
      <c r="G8" s="62"/>
      <c r="H8" s="63"/>
      <c r="I8" s="227" t="s">
        <v>3675</v>
      </c>
      <c r="J8" s="62"/>
      <c r="K8" s="64"/>
      <c r="L8" s="65"/>
      <c r="M8" s="64"/>
      <c r="N8" s="239"/>
      <c r="O8" s="65">
        <f>SUBTOTAL(9,O9:O14)</f>
        <v>0</v>
      </c>
      <c r="P8" s="67"/>
      <c r="Q8" s="68">
        <f>SUBTOTAL(9,Q9:Q14)</f>
        <v>0.84612749999999992</v>
      </c>
      <c r="R8" s="65"/>
      <c r="S8" s="68">
        <f>SUBTOTAL(9,S9:S14)</f>
        <v>0</v>
      </c>
      <c r="T8" s="69" t="s">
        <v>14</v>
      </c>
      <c r="U8" s="66">
        <f>SUBTOTAL(9,U9:U14)</f>
        <v>0</v>
      </c>
      <c r="V8" s="66">
        <f>SUBTOTAL(9,V9:V14)</f>
        <v>0</v>
      </c>
      <c r="W8" s="70"/>
      <c r="Y8" s="66">
        <f>SUBTOTAL(9,Y9:Y14)</f>
        <v>1</v>
      </c>
    </row>
    <row r="9" spans="1:25" s="205" customFormat="1" ht="24" outlineLevel="4" x14ac:dyDescent="0.2">
      <c r="A9" s="205" t="s">
        <v>3662</v>
      </c>
      <c r="B9" s="205" t="s">
        <v>3663</v>
      </c>
      <c r="C9" s="205" t="s">
        <v>3664</v>
      </c>
      <c r="D9" s="205" t="s">
        <v>3665</v>
      </c>
      <c r="E9" s="205" t="s">
        <v>3666</v>
      </c>
      <c r="F9" s="72">
        <v>1</v>
      </c>
      <c r="G9" s="73" t="s">
        <v>34</v>
      </c>
      <c r="H9" s="74" t="s">
        <v>605</v>
      </c>
      <c r="I9" s="75" t="s">
        <v>3054</v>
      </c>
      <c r="J9" s="73" t="s">
        <v>39</v>
      </c>
      <c r="K9" s="76">
        <v>0.375</v>
      </c>
      <c r="L9" s="77">
        <v>0</v>
      </c>
      <c r="M9" s="206">
        <v>0.375</v>
      </c>
      <c r="N9" s="232"/>
      <c r="O9" s="77">
        <f>M9*N9</f>
        <v>0</v>
      </c>
      <c r="P9" s="79">
        <v>2.2563399999999998</v>
      </c>
      <c r="Q9" s="80">
        <f>M9*P9</f>
        <v>0.84612749999999992</v>
      </c>
      <c r="R9" s="79"/>
      <c r="S9" s="80">
        <f>M9*R9</f>
        <v>0</v>
      </c>
      <c r="T9" s="78">
        <v>15</v>
      </c>
      <c r="U9" s="78">
        <f>O9*(T9/100)</f>
        <v>0</v>
      </c>
      <c r="V9" s="78">
        <f>O9+U9</f>
        <v>0</v>
      </c>
      <c r="W9" s="75"/>
      <c r="X9" s="96" t="s">
        <v>1162</v>
      </c>
      <c r="Y9" s="96">
        <v>1</v>
      </c>
    </row>
    <row r="10" spans="1:25" s="71" customFormat="1" ht="45" outlineLevel="4" x14ac:dyDescent="0.2">
      <c r="F10" s="207"/>
      <c r="G10" s="208"/>
      <c r="H10" s="19" t="s">
        <v>1053</v>
      </c>
      <c r="I10" s="228" t="s">
        <v>3439</v>
      </c>
      <c r="J10" s="221"/>
      <c r="K10" s="221"/>
      <c r="L10" s="221"/>
      <c r="M10" s="221"/>
      <c r="N10" s="240"/>
      <c r="O10" s="221"/>
      <c r="P10" s="209"/>
      <c r="Q10" s="210"/>
      <c r="R10" s="209"/>
      <c r="S10" s="210"/>
      <c r="T10" s="211"/>
      <c r="U10" s="211"/>
      <c r="V10" s="211"/>
      <c r="W10" s="212"/>
      <c r="X10" s="212"/>
      <c r="Y10" s="212"/>
    </row>
    <row r="11" spans="1:25" s="71" customFormat="1" ht="6" customHeight="1" outlineLevel="4" x14ac:dyDescent="0.2">
      <c r="F11" s="207"/>
      <c r="G11" s="208"/>
      <c r="H11" s="20"/>
      <c r="I11" s="212"/>
      <c r="J11" s="208"/>
      <c r="K11" s="213"/>
      <c r="L11" s="214"/>
      <c r="M11" s="213"/>
      <c r="N11" s="241"/>
      <c r="O11" s="214"/>
      <c r="P11" s="209"/>
      <c r="Q11" s="210"/>
      <c r="R11" s="209"/>
      <c r="S11" s="210"/>
      <c r="T11" s="211"/>
      <c r="U11" s="211"/>
      <c r="V11" s="211"/>
      <c r="W11" s="212"/>
      <c r="X11" s="212"/>
      <c r="Y11" s="212"/>
    </row>
    <row r="12" spans="1:25" s="81" customFormat="1" ht="11.25" outlineLevel="5" x14ac:dyDescent="0.2">
      <c r="F12" s="82"/>
      <c r="G12" s="83"/>
      <c r="H12" s="21" t="str">
        <f>IF(AND(H11&lt;&gt;"Výkaz výměr:",I11=""),"Výkaz výměr:","")</f>
        <v>Výkaz výměr:</v>
      </c>
      <c r="I12" s="84" t="s">
        <v>2534</v>
      </c>
      <c r="J12" s="215"/>
      <c r="L12" s="85"/>
      <c r="M12" s="216">
        <v>0</v>
      </c>
      <c r="N12" s="244"/>
      <c r="O12" s="85"/>
      <c r="P12" s="86"/>
      <c r="Q12" s="85"/>
      <c r="R12" s="85"/>
      <c r="S12" s="85"/>
      <c r="T12" s="87" t="s">
        <v>14</v>
      </c>
      <c r="U12" s="85"/>
      <c r="V12" s="85"/>
      <c r="W12" s="88"/>
    </row>
    <row r="13" spans="1:25" s="81" customFormat="1" ht="11.25" outlineLevel="5" x14ac:dyDescent="0.2">
      <c r="F13" s="82"/>
      <c r="G13" s="83"/>
      <c r="H13" s="21" t="str">
        <f>IF(AND(H12&lt;&gt;"Výkaz výměr:",I12=""),"Výkaz výměr:","")</f>
        <v/>
      </c>
      <c r="I13" s="84" t="s">
        <v>1157</v>
      </c>
      <c r="J13" s="215"/>
      <c r="L13" s="85"/>
      <c r="M13" s="216">
        <v>0.375</v>
      </c>
      <c r="N13" s="244"/>
      <c r="O13" s="85"/>
      <c r="P13" s="86"/>
      <c r="Q13" s="85"/>
      <c r="R13" s="85"/>
      <c r="S13" s="85"/>
      <c r="T13" s="87" t="s">
        <v>14</v>
      </c>
      <c r="U13" s="85"/>
      <c r="V13" s="85"/>
      <c r="W13" s="88"/>
    </row>
    <row r="14" spans="1:25" s="6" customFormat="1" ht="12.75" customHeight="1" outlineLevel="4" x14ac:dyDescent="0.2">
      <c r="F14" s="7"/>
      <c r="G14" s="8"/>
      <c r="H14" s="8"/>
      <c r="I14" s="217"/>
      <c r="J14" s="218"/>
      <c r="K14" s="219"/>
      <c r="L14" s="220"/>
      <c r="M14" s="219"/>
      <c r="N14" s="242"/>
      <c r="O14" s="11"/>
      <c r="P14" s="12"/>
      <c r="Q14" s="11"/>
      <c r="R14" s="11"/>
      <c r="S14" s="11"/>
      <c r="T14" s="5" t="s">
        <v>14</v>
      </c>
      <c r="U14" s="11"/>
      <c r="V14" s="11"/>
      <c r="W14" s="11"/>
    </row>
    <row r="15" spans="1:25" s="60" customFormat="1" ht="16.5" customHeight="1" outlineLevel="3" x14ac:dyDescent="0.2">
      <c r="F15" s="61"/>
      <c r="G15" s="62"/>
      <c r="H15" s="63"/>
      <c r="I15" s="227" t="s">
        <v>3698</v>
      </c>
      <c r="J15" s="62"/>
      <c r="K15" s="64"/>
      <c r="L15" s="65"/>
      <c r="M15" s="64"/>
      <c r="N15" s="239"/>
      <c r="O15" s="65">
        <f>SUBTOTAL(9,O16:O32)</f>
        <v>0</v>
      </c>
      <c r="P15" s="67"/>
      <c r="Q15" s="68">
        <f>SUBTOTAL(9,Q16:Q32)</f>
        <v>0.35217000000000004</v>
      </c>
      <c r="R15" s="65"/>
      <c r="S15" s="68">
        <f>SUBTOTAL(9,S16:S32)</f>
        <v>0</v>
      </c>
      <c r="T15" s="69" t="s">
        <v>14</v>
      </c>
      <c r="U15" s="66">
        <f>SUBTOTAL(9,U16:U32)</f>
        <v>0</v>
      </c>
      <c r="V15" s="66">
        <f>SUBTOTAL(9,V16:V32)</f>
        <v>0</v>
      </c>
      <c r="W15" s="70"/>
      <c r="Y15" s="66">
        <f>SUBTOTAL(9,Y16:Y32)</f>
        <v>3</v>
      </c>
    </row>
    <row r="16" spans="1:25" s="205" customFormat="1" ht="24" outlineLevel="4" x14ac:dyDescent="0.2">
      <c r="F16" s="72">
        <v>2</v>
      </c>
      <c r="G16" s="73" t="s">
        <v>34</v>
      </c>
      <c r="H16" s="74" t="s">
        <v>820</v>
      </c>
      <c r="I16" s="75" t="s">
        <v>3301</v>
      </c>
      <c r="J16" s="73" t="s">
        <v>116</v>
      </c>
      <c r="K16" s="76">
        <v>63</v>
      </c>
      <c r="L16" s="77">
        <v>0</v>
      </c>
      <c r="M16" s="206">
        <v>63</v>
      </c>
      <c r="N16" s="232"/>
      <c r="O16" s="77">
        <f>M16*N16</f>
        <v>0</v>
      </c>
      <c r="P16" s="79">
        <v>4.4900000000000001E-3</v>
      </c>
      <c r="Q16" s="80">
        <f>M16*P16</f>
        <v>0.28287000000000001</v>
      </c>
      <c r="R16" s="79"/>
      <c r="S16" s="80">
        <f>M16*R16</f>
        <v>0</v>
      </c>
      <c r="T16" s="78">
        <v>15</v>
      </c>
      <c r="U16" s="78">
        <f>O16*(T16/100)</f>
        <v>0</v>
      </c>
      <c r="V16" s="78">
        <f>O16+U16</f>
        <v>0</v>
      </c>
      <c r="W16" s="75"/>
      <c r="X16" s="96" t="s">
        <v>1162</v>
      </c>
      <c r="Y16" s="96">
        <v>1</v>
      </c>
    </row>
    <row r="17" spans="6:25" s="71" customFormat="1" ht="45" outlineLevel="4" x14ac:dyDescent="0.2">
      <c r="F17" s="207"/>
      <c r="G17" s="208"/>
      <c r="H17" s="19" t="s">
        <v>1053</v>
      </c>
      <c r="I17" s="228" t="s">
        <v>3630</v>
      </c>
      <c r="J17" s="221"/>
      <c r="K17" s="221"/>
      <c r="L17" s="221"/>
      <c r="M17" s="221"/>
      <c r="N17" s="240"/>
      <c r="O17" s="221"/>
      <c r="P17" s="209"/>
      <c r="Q17" s="210"/>
      <c r="R17" s="209"/>
      <c r="S17" s="210"/>
      <c r="T17" s="211"/>
      <c r="U17" s="211"/>
      <c r="V17" s="211"/>
      <c r="W17" s="212"/>
      <c r="X17" s="212"/>
      <c r="Y17" s="212"/>
    </row>
    <row r="18" spans="6:25" s="71" customFormat="1" ht="6" customHeight="1" outlineLevel="4" x14ac:dyDescent="0.2">
      <c r="F18" s="207"/>
      <c r="G18" s="208"/>
      <c r="H18" s="20"/>
      <c r="I18" s="212"/>
      <c r="J18" s="208"/>
      <c r="K18" s="213"/>
      <c r="L18" s="214"/>
      <c r="M18" s="213"/>
      <c r="N18" s="241"/>
      <c r="O18" s="214"/>
      <c r="P18" s="209"/>
      <c r="Q18" s="210"/>
      <c r="R18" s="209"/>
      <c r="S18" s="210"/>
      <c r="T18" s="211"/>
      <c r="U18" s="211"/>
      <c r="V18" s="211"/>
      <c r="W18" s="212"/>
      <c r="X18" s="212"/>
      <c r="Y18" s="212"/>
    </row>
    <row r="19" spans="6:25" s="81" customFormat="1" ht="11.25" outlineLevel="5" x14ac:dyDescent="0.2">
      <c r="F19" s="82"/>
      <c r="G19" s="83"/>
      <c r="H19" s="21" t="str">
        <f>IF(AND(H18&lt;&gt;"Výkaz výměr:",I18=""),"Výkaz výměr:","")</f>
        <v>Výkaz výměr:</v>
      </c>
      <c r="I19" s="84" t="s">
        <v>2551</v>
      </c>
      <c r="J19" s="215"/>
      <c r="L19" s="85"/>
      <c r="M19" s="216">
        <v>0</v>
      </c>
      <c r="N19" s="244"/>
      <c r="O19" s="85"/>
      <c r="P19" s="86"/>
      <c r="Q19" s="85"/>
      <c r="R19" s="85"/>
      <c r="S19" s="85"/>
      <c r="T19" s="87" t="s">
        <v>14</v>
      </c>
      <c r="U19" s="85"/>
      <c r="V19" s="85"/>
      <c r="W19" s="88"/>
    </row>
    <row r="20" spans="6:25" s="81" customFormat="1" ht="11.25" outlineLevel="5" x14ac:dyDescent="0.2">
      <c r="F20" s="82"/>
      <c r="G20" s="83"/>
      <c r="H20" s="21" t="str">
        <f>IF(AND(H19&lt;&gt;"Výkaz výměr:",I19=""),"Výkaz výměr:","")</f>
        <v/>
      </c>
      <c r="I20" s="84" t="s">
        <v>60</v>
      </c>
      <c r="J20" s="215"/>
      <c r="L20" s="85"/>
      <c r="M20" s="216">
        <v>0</v>
      </c>
      <c r="N20" s="244"/>
      <c r="O20" s="85"/>
      <c r="P20" s="86"/>
      <c r="Q20" s="85"/>
      <c r="R20" s="85"/>
      <c r="S20" s="85"/>
      <c r="T20" s="87" t="s">
        <v>14</v>
      </c>
      <c r="U20" s="85"/>
      <c r="V20" s="85"/>
      <c r="W20" s="88"/>
    </row>
    <row r="21" spans="6:25" s="81" customFormat="1" ht="11.25" outlineLevel="5" x14ac:dyDescent="0.2">
      <c r="F21" s="82"/>
      <c r="G21" s="83"/>
      <c r="H21" s="21" t="str">
        <f>IF(AND(H20&lt;&gt;"Výkaz výměr:",I20=""),"Výkaz výměr:","")</f>
        <v/>
      </c>
      <c r="I21" s="84" t="s">
        <v>1010</v>
      </c>
      <c r="J21" s="215"/>
      <c r="L21" s="85"/>
      <c r="M21" s="216">
        <v>63</v>
      </c>
      <c r="N21" s="244"/>
      <c r="O21" s="85"/>
      <c r="P21" s="86"/>
      <c r="Q21" s="85"/>
      <c r="R21" s="85"/>
      <c r="S21" s="85"/>
      <c r="T21" s="87" t="s">
        <v>14</v>
      </c>
      <c r="U21" s="85"/>
      <c r="V21" s="85"/>
      <c r="W21" s="88"/>
    </row>
    <row r="22" spans="6:25" s="205" customFormat="1" ht="12" outlineLevel="4" x14ac:dyDescent="0.2">
      <c r="F22" s="72">
        <v>3</v>
      </c>
      <c r="G22" s="73" t="s">
        <v>13</v>
      </c>
      <c r="H22" s="74" t="s">
        <v>384</v>
      </c>
      <c r="I22" s="75" t="s">
        <v>2569</v>
      </c>
      <c r="J22" s="73" t="s">
        <v>116</v>
      </c>
      <c r="K22" s="76">
        <v>42</v>
      </c>
      <c r="L22" s="77">
        <v>0</v>
      </c>
      <c r="M22" s="206">
        <v>42</v>
      </c>
      <c r="N22" s="232"/>
      <c r="O22" s="77">
        <f>M22*N22</f>
        <v>0</v>
      </c>
      <c r="P22" s="79">
        <v>1.1000000000000001E-3</v>
      </c>
      <c r="Q22" s="80">
        <f>M22*P22</f>
        <v>4.6200000000000005E-2</v>
      </c>
      <c r="R22" s="79"/>
      <c r="S22" s="80">
        <f>M22*R22</f>
        <v>0</v>
      </c>
      <c r="T22" s="78">
        <v>15</v>
      </c>
      <c r="U22" s="78">
        <f>O22*(T22/100)</f>
        <v>0</v>
      </c>
      <c r="V22" s="78">
        <f>O22+U22</f>
        <v>0</v>
      </c>
      <c r="W22" s="75"/>
      <c r="X22" s="96" t="s">
        <v>1261</v>
      </c>
      <c r="Y22" s="96">
        <v>1</v>
      </c>
    </row>
    <row r="23" spans="6:25" s="71" customFormat="1" ht="22.5" outlineLevel="4" x14ac:dyDescent="0.2">
      <c r="F23" s="207"/>
      <c r="G23" s="208"/>
      <c r="H23" s="19" t="s">
        <v>1053</v>
      </c>
      <c r="I23" s="228" t="s">
        <v>2599</v>
      </c>
      <c r="J23" s="221"/>
      <c r="K23" s="221"/>
      <c r="L23" s="221"/>
      <c r="M23" s="221"/>
      <c r="N23" s="240"/>
      <c r="O23" s="221"/>
      <c r="P23" s="209"/>
      <c r="Q23" s="210"/>
      <c r="R23" s="209"/>
      <c r="S23" s="210"/>
      <c r="T23" s="211"/>
      <c r="U23" s="211"/>
      <c r="V23" s="211"/>
      <c r="W23" s="212"/>
      <c r="X23" s="212"/>
      <c r="Y23" s="212"/>
    </row>
    <row r="24" spans="6:25" s="71" customFormat="1" ht="6" customHeight="1" outlineLevel="4" x14ac:dyDescent="0.2">
      <c r="F24" s="207"/>
      <c r="G24" s="208"/>
      <c r="H24" s="20"/>
      <c r="I24" s="212"/>
      <c r="J24" s="208"/>
      <c r="K24" s="213"/>
      <c r="L24" s="214"/>
      <c r="M24" s="213"/>
      <c r="N24" s="241"/>
      <c r="O24" s="214"/>
      <c r="P24" s="209"/>
      <c r="Q24" s="210"/>
      <c r="R24" s="209"/>
      <c r="S24" s="210"/>
      <c r="T24" s="211"/>
      <c r="U24" s="211"/>
      <c r="V24" s="211"/>
      <c r="W24" s="212"/>
      <c r="X24" s="212"/>
      <c r="Y24" s="212"/>
    </row>
    <row r="25" spans="6:25" s="81" customFormat="1" ht="22.5" outlineLevel="5" x14ac:dyDescent="0.2">
      <c r="F25" s="82"/>
      <c r="G25" s="83"/>
      <c r="H25" s="21" t="str">
        <f>IF(AND(H24&lt;&gt;"Výkaz výměr:",I24=""),"Výkaz výměr:","")</f>
        <v>Výkaz výměr:</v>
      </c>
      <c r="I25" s="84" t="s">
        <v>3409</v>
      </c>
      <c r="J25" s="215"/>
      <c r="L25" s="85"/>
      <c r="M25" s="216">
        <v>0</v>
      </c>
      <c r="N25" s="244"/>
      <c r="O25" s="85"/>
      <c r="P25" s="86"/>
      <c r="Q25" s="85"/>
      <c r="R25" s="85"/>
      <c r="S25" s="85"/>
      <c r="T25" s="87" t="s">
        <v>14</v>
      </c>
      <c r="U25" s="85"/>
      <c r="V25" s="85"/>
      <c r="W25" s="88"/>
    </row>
    <row r="26" spans="6:25" s="81" customFormat="1" ht="11.25" outlineLevel="5" x14ac:dyDescent="0.2">
      <c r="F26" s="82"/>
      <c r="G26" s="83"/>
      <c r="H26" s="21" t="str">
        <f>IF(AND(H25&lt;&gt;"Výkaz výměr:",I25=""),"Výkaz výměr:","")</f>
        <v/>
      </c>
      <c r="I26" s="84" t="s">
        <v>176</v>
      </c>
      <c r="J26" s="215"/>
      <c r="L26" s="85"/>
      <c r="M26" s="216">
        <v>42</v>
      </c>
      <c r="N26" s="244"/>
      <c r="O26" s="85"/>
      <c r="P26" s="86"/>
      <c r="Q26" s="85"/>
      <c r="R26" s="85"/>
      <c r="S26" s="85"/>
      <c r="T26" s="87" t="s">
        <v>14</v>
      </c>
      <c r="U26" s="85"/>
      <c r="V26" s="85"/>
      <c r="W26" s="88"/>
    </row>
    <row r="27" spans="6:25" s="205" customFormat="1" ht="12" outlineLevel="4" x14ac:dyDescent="0.2">
      <c r="F27" s="72">
        <v>4</v>
      </c>
      <c r="G27" s="73" t="s">
        <v>13</v>
      </c>
      <c r="H27" s="74" t="s">
        <v>385</v>
      </c>
      <c r="I27" s="75" t="s">
        <v>2822</v>
      </c>
      <c r="J27" s="73" t="s">
        <v>116</v>
      </c>
      <c r="K27" s="76">
        <v>21</v>
      </c>
      <c r="L27" s="77">
        <v>0</v>
      </c>
      <c r="M27" s="206">
        <v>21</v>
      </c>
      <c r="N27" s="232"/>
      <c r="O27" s="77">
        <f>M27*N27</f>
        <v>0</v>
      </c>
      <c r="P27" s="79">
        <v>1.1000000000000001E-3</v>
      </c>
      <c r="Q27" s="80">
        <f>M27*P27</f>
        <v>2.3100000000000002E-2</v>
      </c>
      <c r="R27" s="79"/>
      <c r="S27" s="80">
        <f>M27*R27</f>
        <v>0</v>
      </c>
      <c r="T27" s="78">
        <v>15</v>
      </c>
      <c r="U27" s="78">
        <f>O27*(T27/100)</f>
        <v>0</v>
      </c>
      <c r="V27" s="78">
        <f>O27+U27</f>
        <v>0</v>
      </c>
      <c r="W27" s="75"/>
      <c r="X27" s="96" t="s">
        <v>1261</v>
      </c>
      <c r="Y27" s="96">
        <v>1</v>
      </c>
    </row>
    <row r="28" spans="6:25" s="71" customFormat="1" ht="22.5" outlineLevel="4" x14ac:dyDescent="0.2">
      <c r="F28" s="207"/>
      <c r="G28" s="208"/>
      <c r="H28" s="19" t="s">
        <v>1053</v>
      </c>
      <c r="I28" s="228" t="s">
        <v>2842</v>
      </c>
      <c r="J28" s="221"/>
      <c r="K28" s="221"/>
      <c r="L28" s="221"/>
      <c r="M28" s="221"/>
      <c r="N28" s="240"/>
      <c r="O28" s="221"/>
      <c r="P28" s="209"/>
      <c r="Q28" s="210"/>
      <c r="R28" s="209"/>
      <c r="S28" s="210"/>
      <c r="T28" s="211"/>
      <c r="U28" s="211"/>
      <c r="V28" s="211"/>
      <c r="W28" s="212"/>
      <c r="X28" s="212"/>
      <c r="Y28" s="212"/>
    </row>
    <row r="29" spans="6:25" s="71" customFormat="1" ht="6" customHeight="1" outlineLevel="4" x14ac:dyDescent="0.2">
      <c r="F29" s="207"/>
      <c r="G29" s="208"/>
      <c r="H29" s="20"/>
      <c r="I29" s="212"/>
      <c r="J29" s="208"/>
      <c r="K29" s="213"/>
      <c r="L29" s="214"/>
      <c r="M29" s="213"/>
      <c r="N29" s="241"/>
      <c r="O29" s="214"/>
      <c r="P29" s="209"/>
      <c r="Q29" s="210"/>
      <c r="R29" s="209"/>
      <c r="S29" s="210"/>
      <c r="T29" s="211"/>
      <c r="U29" s="211"/>
      <c r="V29" s="211"/>
      <c r="W29" s="212"/>
      <c r="X29" s="212"/>
      <c r="Y29" s="212"/>
    </row>
    <row r="30" spans="6:25" s="81" customFormat="1" ht="22.5" outlineLevel="5" x14ac:dyDescent="0.2">
      <c r="F30" s="82"/>
      <c r="G30" s="83"/>
      <c r="H30" s="21" t="str">
        <f>IF(AND(H29&lt;&gt;"Výkaz výměr:",I29=""),"Výkaz výměr:","")</f>
        <v>Výkaz výměr:</v>
      </c>
      <c r="I30" s="84" t="s">
        <v>3409</v>
      </c>
      <c r="J30" s="215"/>
      <c r="L30" s="85"/>
      <c r="M30" s="216">
        <v>0</v>
      </c>
      <c r="N30" s="244"/>
      <c r="O30" s="85"/>
      <c r="P30" s="86"/>
      <c r="Q30" s="85"/>
      <c r="R30" s="85"/>
      <c r="S30" s="85"/>
      <c r="T30" s="87" t="s">
        <v>14</v>
      </c>
      <c r="U30" s="85"/>
      <c r="V30" s="85"/>
      <c r="W30" s="88"/>
    </row>
    <row r="31" spans="6:25" s="81" customFormat="1" ht="11.25" outlineLevel="5" x14ac:dyDescent="0.2">
      <c r="F31" s="82"/>
      <c r="G31" s="83"/>
      <c r="H31" s="21" t="str">
        <f>IF(AND(H30&lt;&gt;"Výkaz výměr:",I30=""),"Výkaz výměr:","")</f>
        <v/>
      </c>
      <c r="I31" s="84" t="s">
        <v>164</v>
      </c>
      <c r="J31" s="215"/>
      <c r="L31" s="85"/>
      <c r="M31" s="216">
        <v>21</v>
      </c>
      <c r="N31" s="244"/>
      <c r="O31" s="85"/>
      <c r="P31" s="86"/>
      <c r="Q31" s="85"/>
      <c r="R31" s="85"/>
      <c r="S31" s="85"/>
      <c r="T31" s="87" t="s">
        <v>14</v>
      </c>
      <c r="U31" s="85"/>
      <c r="V31" s="85"/>
      <c r="W31" s="88"/>
    </row>
    <row r="32" spans="6:25" s="6" customFormat="1" ht="12.75" customHeight="1" outlineLevel="4" x14ac:dyDescent="0.2">
      <c r="F32" s="7"/>
      <c r="G32" s="8"/>
      <c r="H32" s="8"/>
      <c r="I32" s="217"/>
      <c r="J32" s="218"/>
      <c r="K32" s="219"/>
      <c r="L32" s="220"/>
      <c r="M32" s="219"/>
      <c r="N32" s="242"/>
      <c r="O32" s="11"/>
      <c r="P32" s="12"/>
      <c r="Q32" s="11"/>
      <c r="R32" s="11"/>
      <c r="S32" s="11"/>
      <c r="T32" s="5" t="s">
        <v>14</v>
      </c>
      <c r="U32" s="11"/>
      <c r="V32" s="11"/>
      <c r="W32" s="11"/>
    </row>
    <row r="33" spans="6:25" s="60" customFormat="1" ht="16.5" customHeight="1" outlineLevel="3" x14ac:dyDescent="0.2">
      <c r="F33" s="61"/>
      <c r="G33" s="62"/>
      <c r="H33" s="63"/>
      <c r="I33" s="227" t="s">
        <v>3677</v>
      </c>
      <c r="J33" s="62"/>
      <c r="K33" s="64"/>
      <c r="L33" s="65"/>
      <c r="M33" s="64"/>
      <c r="N33" s="239"/>
      <c r="O33" s="65">
        <f>SUBTOTAL(9,O34:O45)</f>
        <v>0</v>
      </c>
      <c r="P33" s="67"/>
      <c r="Q33" s="68">
        <f>SUBTOTAL(9,Q34:Q45)</f>
        <v>4.0999999999999995E-3</v>
      </c>
      <c r="R33" s="65"/>
      <c r="S33" s="68">
        <f>SUBTOTAL(9,S34:S45)</f>
        <v>0.63500000000000001</v>
      </c>
      <c r="T33" s="69" t="s">
        <v>14</v>
      </c>
      <c r="U33" s="66">
        <f>SUBTOTAL(9,U34:U45)</f>
        <v>0</v>
      </c>
      <c r="V33" s="66">
        <f>SUBTOTAL(9,V34:V45)</f>
        <v>0</v>
      </c>
      <c r="W33" s="70"/>
      <c r="Y33" s="66">
        <f>SUBTOTAL(9,Y34:Y45)</f>
        <v>2</v>
      </c>
    </row>
    <row r="34" spans="6:25" s="205" customFormat="1" ht="24" outlineLevel="4" x14ac:dyDescent="0.2">
      <c r="F34" s="72">
        <v>5</v>
      </c>
      <c r="G34" s="73" t="s">
        <v>34</v>
      </c>
      <c r="H34" s="74" t="s">
        <v>849</v>
      </c>
      <c r="I34" s="75" t="s">
        <v>2973</v>
      </c>
      <c r="J34" s="73" t="s">
        <v>15</v>
      </c>
      <c r="K34" s="76">
        <v>5</v>
      </c>
      <c r="L34" s="77">
        <v>0</v>
      </c>
      <c r="M34" s="206">
        <v>5</v>
      </c>
      <c r="N34" s="232"/>
      <c r="O34" s="77">
        <f>M34*N34</f>
        <v>0</v>
      </c>
      <c r="P34" s="79">
        <v>8.1999999999999998E-4</v>
      </c>
      <c r="Q34" s="80">
        <f>M34*P34</f>
        <v>4.0999999999999995E-3</v>
      </c>
      <c r="R34" s="79">
        <v>1.0999999999999999E-2</v>
      </c>
      <c r="S34" s="80">
        <f>M34*R34</f>
        <v>5.4999999999999993E-2</v>
      </c>
      <c r="T34" s="78">
        <v>15</v>
      </c>
      <c r="U34" s="78">
        <f>O34*(T34/100)</f>
        <v>0</v>
      </c>
      <c r="V34" s="78">
        <f>O34+U34</f>
        <v>0</v>
      </c>
      <c r="W34" s="75"/>
      <c r="X34" s="96" t="s">
        <v>1162</v>
      </c>
      <c r="Y34" s="96">
        <v>1</v>
      </c>
    </row>
    <row r="35" spans="6:25" s="71" customFormat="1" ht="45" outlineLevel="4" x14ac:dyDescent="0.2">
      <c r="F35" s="207"/>
      <c r="G35" s="208"/>
      <c r="H35" s="19" t="s">
        <v>1053</v>
      </c>
      <c r="I35" s="228" t="s">
        <v>3514</v>
      </c>
      <c r="J35" s="221"/>
      <c r="K35" s="221"/>
      <c r="L35" s="221"/>
      <c r="M35" s="221"/>
      <c r="N35" s="240"/>
      <c r="O35" s="221"/>
      <c r="P35" s="209"/>
      <c r="Q35" s="210"/>
      <c r="R35" s="209"/>
      <c r="S35" s="210"/>
      <c r="T35" s="211"/>
      <c r="U35" s="211"/>
      <c r="V35" s="211"/>
      <c r="W35" s="212"/>
      <c r="X35" s="212"/>
      <c r="Y35" s="212"/>
    </row>
    <row r="36" spans="6:25" s="71" customFormat="1" ht="6" customHeight="1" outlineLevel="4" x14ac:dyDescent="0.2">
      <c r="F36" s="207"/>
      <c r="G36" s="208"/>
      <c r="H36" s="20"/>
      <c r="I36" s="212"/>
      <c r="J36" s="208"/>
      <c r="K36" s="213"/>
      <c r="L36" s="214"/>
      <c r="M36" s="213"/>
      <c r="N36" s="241"/>
      <c r="O36" s="214"/>
      <c r="P36" s="209"/>
      <c r="Q36" s="210"/>
      <c r="R36" s="209"/>
      <c r="S36" s="210"/>
      <c r="T36" s="211"/>
      <c r="U36" s="211"/>
      <c r="V36" s="211"/>
      <c r="W36" s="212"/>
      <c r="X36" s="212"/>
      <c r="Y36" s="212"/>
    </row>
    <row r="37" spans="6:25" s="81" customFormat="1" ht="11.25" outlineLevel="5" x14ac:dyDescent="0.2">
      <c r="F37" s="82"/>
      <c r="G37" s="83"/>
      <c r="H37" s="21" t="str">
        <f>IF(AND(H36&lt;&gt;"Výkaz výměr:",I36=""),"Výkaz výměr:","")</f>
        <v>Výkaz výměr:</v>
      </c>
      <c r="I37" s="84" t="s">
        <v>1511</v>
      </c>
      <c r="J37" s="215"/>
      <c r="L37" s="85"/>
      <c r="M37" s="216">
        <v>0</v>
      </c>
      <c r="N37" s="244"/>
      <c r="O37" s="85"/>
      <c r="P37" s="86"/>
      <c r="Q37" s="85"/>
      <c r="R37" s="85"/>
      <c r="S37" s="85"/>
      <c r="T37" s="87" t="s">
        <v>14</v>
      </c>
      <c r="U37" s="85"/>
      <c r="V37" s="85"/>
      <c r="W37" s="88"/>
    </row>
    <row r="38" spans="6:25" s="81" customFormat="1" ht="11.25" outlineLevel="5" x14ac:dyDescent="0.2">
      <c r="F38" s="82"/>
      <c r="G38" s="83"/>
      <c r="H38" s="21" t="str">
        <f>IF(AND(H37&lt;&gt;"Výkaz výměr:",I37=""),"Výkaz výměr:","")</f>
        <v/>
      </c>
      <c r="I38" s="84" t="s">
        <v>1405</v>
      </c>
      <c r="J38" s="215"/>
      <c r="L38" s="85"/>
      <c r="M38" s="216">
        <v>0</v>
      </c>
      <c r="N38" s="244"/>
      <c r="O38" s="85"/>
      <c r="P38" s="86"/>
      <c r="Q38" s="85"/>
      <c r="R38" s="85"/>
      <c r="S38" s="85"/>
      <c r="T38" s="87" t="s">
        <v>14</v>
      </c>
      <c r="U38" s="85"/>
      <c r="V38" s="85"/>
      <c r="W38" s="88"/>
    </row>
    <row r="39" spans="6:25" s="81" customFormat="1" ht="11.25" outlineLevel="5" x14ac:dyDescent="0.2">
      <c r="F39" s="82"/>
      <c r="G39" s="83"/>
      <c r="H39" s="21" t="str">
        <f>IF(AND(H38&lt;&gt;"Výkaz výměr:",I38=""),"Výkaz výměr:","")</f>
        <v/>
      </c>
      <c r="I39" s="84" t="s">
        <v>335</v>
      </c>
      <c r="J39" s="215"/>
      <c r="L39" s="85"/>
      <c r="M39" s="216">
        <v>5</v>
      </c>
      <c r="N39" s="244"/>
      <c r="O39" s="85"/>
      <c r="P39" s="86"/>
      <c r="Q39" s="85"/>
      <c r="R39" s="85"/>
      <c r="S39" s="85"/>
      <c r="T39" s="87" t="s">
        <v>14</v>
      </c>
      <c r="U39" s="85"/>
      <c r="V39" s="85"/>
      <c r="W39" s="88"/>
    </row>
    <row r="40" spans="6:25" s="205" customFormat="1" ht="24" outlineLevel="4" x14ac:dyDescent="0.2">
      <c r="F40" s="72">
        <v>6</v>
      </c>
      <c r="G40" s="73" t="s">
        <v>34</v>
      </c>
      <c r="H40" s="74" t="s">
        <v>847</v>
      </c>
      <c r="I40" s="75" t="s">
        <v>2295</v>
      </c>
      <c r="J40" s="73" t="s">
        <v>116</v>
      </c>
      <c r="K40" s="76">
        <v>5</v>
      </c>
      <c r="L40" s="77">
        <v>0</v>
      </c>
      <c r="M40" s="206">
        <v>5</v>
      </c>
      <c r="N40" s="232"/>
      <c r="O40" s="77">
        <f>M40*N40</f>
        <v>0</v>
      </c>
      <c r="P40" s="79"/>
      <c r="Q40" s="80">
        <f>M40*P40</f>
        <v>0</v>
      </c>
      <c r="R40" s="79">
        <v>0.11600000000000001</v>
      </c>
      <c r="S40" s="80">
        <f>M40*R40</f>
        <v>0.58000000000000007</v>
      </c>
      <c r="T40" s="78">
        <v>15</v>
      </c>
      <c r="U40" s="78">
        <f>O40*(T40/100)</f>
        <v>0</v>
      </c>
      <c r="V40" s="78">
        <f>O40+U40</f>
        <v>0</v>
      </c>
      <c r="W40" s="75" t="s">
        <v>2610</v>
      </c>
      <c r="X40" s="96" t="s">
        <v>1162</v>
      </c>
      <c r="Y40" s="96">
        <v>1</v>
      </c>
    </row>
    <row r="41" spans="6:25" s="71" customFormat="1" ht="45" outlineLevel="4" x14ac:dyDescent="0.2">
      <c r="F41" s="207"/>
      <c r="G41" s="208"/>
      <c r="H41" s="19" t="s">
        <v>1053</v>
      </c>
      <c r="I41" s="228" t="s">
        <v>3319</v>
      </c>
      <c r="J41" s="221"/>
      <c r="K41" s="221"/>
      <c r="L41" s="221"/>
      <c r="M41" s="221"/>
      <c r="N41" s="240"/>
      <c r="O41" s="221"/>
      <c r="P41" s="209"/>
      <c r="Q41" s="210"/>
      <c r="R41" s="209"/>
      <c r="S41" s="210"/>
      <c r="T41" s="211"/>
      <c r="U41" s="211"/>
      <c r="V41" s="211"/>
      <c r="W41" s="212"/>
      <c r="X41" s="212"/>
      <c r="Y41" s="212"/>
    </row>
    <row r="42" spans="6:25" s="71" customFormat="1" ht="6" customHeight="1" outlineLevel="4" x14ac:dyDescent="0.2">
      <c r="F42" s="207"/>
      <c r="G42" s="208"/>
      <c r="H42" s="20"/>
      <c r="I42" s="212"/>
      <c r="J42" s="208"/>
      <c r="K42" s="213"/>
      <c r="L42" s="214"/>
      <c r="M42" s="213"/>
      <c r="N42" s="241"/>
      <c r="O42" s="214"/>
      <c r="P42" s="209"/>
      <c r="Q42" s="210"/>
      <c r="R42" s="209"/>
      <c r="S42" s="210"/>
      <c r="T42" s="211"/>
      <c r="U42" s="211"/>
      <c r="V42" s="211"/>
      <c r="W42" s="212"/>
      <c r="X42" s="212"/>
      <c r="Y42" s="212"/>
    </row>
    <row r="43" spans="6:25" s="81" customFormat="1" ht="11.25" outlineLevel="5" x14ac:dyDescent="0.2">
      <c r="F43" s="82"/>
      <c r="G43" s="83"/>
      <c r="H43" s="21" t="str">
        <f>IF(AND(H42&lt;&gt;"Výkaz výměr:",I42=""),"Výkaz výměr:","")</f>
        <v>Výkaz výměr:</v>
      </c>
      <c r="I43" s="84" t="s">
        <v>2534</v>
      </c>
      <c r="J43" s="215"/>
      <c r="L43" s="85"/>
      <c r="M43" s="216">
        <v>0</v>
      </c>
      <c r="N43" s="244"/>
      <c r="O43" s="85"/>
      <c r="P43" s="86"/>
      <c r="Q43" s="85"/>
      <c r="R43" s="85"/>
      <c r="S43" s="85"/>
      <c r="T43" s="87" t="s">
        <v>14</v>
      </c>
      <c r="U43" s="85"/>
      <c r="V43" s="85"/>
      <c r="W43" s="88"/>
    </row>
    <row r="44" spans="6:25" s="81" customFormat="1" ht="11.25" outlineLevel="5" x14ac:dyDescent="0.2">
      <c r="F44" s="82"/>
      <c r="G44" s="83"/>
      <c r="H44" s="21" t="str">
        <f>IF(AND(H43&lt;&gt;"Výkaz výměr:",I43=""),"Výkaz výměr:","")</f>
        <v/>
      </c>
      <c r="I44" s="84" t="s">
        <v>6</v>
      </c>
      <c r="J44" s="215"/>
      <c r="L44" s="85"/>
      <c r="M44" s="216">
        <v>5</v>
      </c>
      <c r="N44" s="244"/>
      <c r="O44" s="85"/>
      <c r="P44" s="86"/>
      <c r="Q44" s="85"/>
      <c r="R44" s="85"/>
      <c r="S44" s="85"/>
      <c r="T44" s="87" t="s">
        <v>14</v>
      </c>
      <c r="U44" s="85"/>
      <c r="V44" s="85"/>
      <c r="W44" s="88"/>
    </row>
    <row r="45" spans="6:25" s="6" customFormat="1" ht="12.75" customHeight="1" outlineLevel="4" x14ac:dyDescent="0.2">
      <c r="F45" s="7"/>
      <c r="G45" s="8"/>
      <c r="H45" s="8"/>
      <c r="I45" s="217"/>
      <c r="J45" s="218"/>
      <c r="K45" s="219"/>
      <c r="L45" s="220"/>
      <c r="M45" s="219"/>
      <c r="N45" s="242"/>
      <c r="O45" s="11"/>
      <c r="P45" s="12"/>
      <c r="Q45" s="11"/>
      <c r="R45" s="11"/>
      <c r="S45" s="11"/>
      <c r="T45" s="5" t="s">
        <v>14</v>
      </c>
      <c r="U45" s="11"/>
      <c r="V45" s="11"/>
      <c r="W45" s="11"/>
    </row>
    <row r="46" spans="6:25" s="60" customFormat="1" ht="16.5" customHeight="1" outlineLevel="3" x14ac:dyDescent="0.2">
      <c r="F46" s="61"/>
      <c r="G46" s="62"/>
      <c r="H46" s="63"/>
      <c r="I46" s="227" t="s">
        <v>3670</v>
      </c>
      <c r="J46" s="62"/>
      <c r="K46" s="64"/>
      <c r="L46" s="65"/>
      <c r="M46" s="64"/>
      <c r="N46" s="239"/>
      <c r="O46" s="65">
        <f>SUBTOTAL(9,O47:O56)</f>
        <v>0</v>
      </c>
      <c r="P46" s="67"/>
      <c r="Q46" s="68">
        <f>SUBTOTAL(9,Q47:Q56)</f>
        <v>0</v>
      </c>
      <c r="R46" s="65"/>
      <c r="S46" s="68">
        <f>SUBTOTAL(9,S47:S56)</f>
        <v>0</v>
      </c>
      <c r="T46" s="69" t="s">
        <v>14</v>
      </c>
      <c r="U46" s="66">
        <f>SUBTOTAL(9,U47:U56)</f>
        <v>0</v>
      </c>
      <c r="V46" s="66">
        <f>SUBTOTAL(9,V47:V56)</f>
        <v>0</v>
      </c>
      <c r="W46" s="70"/>
      <c r="Y46" s="66">
        <f>SUBTOTAL(9,Y47:Y56)</f>
        <v>3</v>
      </c>
    </row>
    <row r="47" spans="6:25" s="205" customFormat="1" ht="12" outlineLevel="4" x14ac:dyDescent="0.2">
      <c r="F47" s="72">
        <v>7</v>
      </c>
      <c r="G47" s="73" t="s">
        <v>34</v>
      </c>
      <c r="H47" s="74" t="s">
        <v>864</v>
      </c>
      <c r="I47" s="75" t="s">
        <v>2463</v>
      </c>
      <c r="J47" s="73" t="s">
        <v>16</v>
      </c>
      <c r="K47" s="76">
        <v>1.2023974999999998</v>
      </c>
      <c r="L47" s="77">
        <v>0</v>
      </c>
      <c r="M47" s="206">
        <v>1.2023974999999998</v>
      </c>
      <c r="N47" s="232"/>
      <c r="O47" s="77">
        <f>M47*N47</f>
        <v>0</v>
      </c>
      <c r="P47" s="79"/>
      <c r="Q47" s="80">
        <f>M47*P47</f>
        <v>0</v>
      </c>
      <c r="R47" s="79"/>
      <c r="S47" s="80">
        <f>M47*R47</f>
        <v>0</v>
      </c>
      <c r="T47" s="78">
        <v>15</v>
      </c>
      <c r="U47" s="78">
        <f>O47*(T47/100)</f>
        <v>0</v>
      </c>
      <c r="V47" s="78">
        <f>O47+U47</f>
        <v>0</v>
      </c>
      <c r="W47" s="75" t="s">
        <v>1942</v>
      </c>
      <c r="X47" s="96" t="s">
        <v>1162</v>
      </c>
      <c r="Y47" s="96">
        <v>1</v>
      </c>
    </row>
    <row r="48" spans="6:25" s="71" customFormat="1" ht="56.25" outlineLevel="4" x14ac:dyDescent="0.2">
      <c r="F48" s="207"/>
      <c r="G48" s="208"/>
      <c r="H48" s="19" t="s">
        <v>1053</v>
      </c>
      <c r="I48" s="228" t="s">
        <v>3631</v>
      </c>
      <c r="J48" s="221"/>
      <c r="K48" s="221"/>
      <c r="L48" s="221"/>
      <c r="M48" s="221"/>
      <c r="N48" s="240"/>
      <c r="O48" s="221"/>
      <c r="P48" s="209"/>
      <c r="Q48" s="210"/>
      <c r="R48" s="209"/>
      <c r="S48" s="210"/>
      <c r="T48" s="211"/>
      <c r="U48" s="211"/>
      <c r="V48" s="211"/>
      <c r="W48" s="212"/>
      <c r="X48" s="212"/>
      <c r="Y48" s="212"/>
    </row>
    <row r="49" spans="6:25" s="71" customFormat="1" ht="6" customHeight="1" outlineLevel="4" x14ac:dyDescent="0.2">
      <c r="F49" s="207"/>
      <c r="G49" s="208"/>
      <c r="H49" s="20"/>
      <c r="I49" s="212"/>
      <c r="J49" s="208"/>
      <c r="K49" s="213"/>
      <c r="L49" s="214"/>
      <c r="M49" s="213"/>
      <c r="N49" s="241"/>
      <c r="O49" s="214"/>
      <c r="P49" s="209"/>
      <c r="Q49" s="210"/>
      <c r="R49" s="209"/>
      <c r="S49" s="210"/>
      <c r="T49" s="211"/>
      <c r="U49" s="211"/>
      <c r="V49" s="211"/>
      <c r="W49" s="212"/>
      <c r="X49" s="212"/>
      <c r="Y49" s="212"/>
    </row>
    <row r="50" spans="6:25" s="205" customFormat="1" ht="24" outlineLevel="4" x14ac:dyDescent="0.2">
      <c r="F50" s="72">
        <v>8</v>
      </c>
      <c r="G50" s="73" t="s">
        <v>34</v>
      </c>
      <c r="H50" s="74" t="s">
        <v>860</v>
      </c>
      <c r="I50" s="75" t="s">
        <v>3017</v>
      </c>
      <c r="J50" s="73" t="s">
        <v>16</v>
      </c>
      <c r="K50" s="76">
        <v>2.1546450000000004</v>
      </c>
      <c r="L50" s="77">
        <v>0</v>
      </c>
      <c r="M50" s="206">
        <v>2.1546450000000004</v>
      </c>
      <c r="N50" s="232"/>
      <c r="O50" s="77">
        <f>M50*N50</f>
        <v>0</v>
      </c>
      <c r="P50" s="79"/>
      <c r="Q50" s="80">
        <f>M50*P50</f>
        <v>0</v>
      </c>
      <c r="R50" s="79"/>
      <c r="S50" s="80">
        <f>M50*R50</f>
        <v>0</v>
      </c>
      <c r="T50" s="78">
        <v>15</v>
      </c>
      <c r="U50" s="78">
        <f>O50*(T50/100)</f>
        <v>0</v>
      </c>
      <c r="V50" s="78">
        <f>O50+U50</f>
        <v>0</v>
      </c>
      <c r="W50" s="75" t="s">
        <v>1942</v>
      </c>
      <c r="X50" s="96" t="s">
        <v>1162</v>
      </c>
      <c r="Y50" s="96">
        <v>1</v>
      </c>
    </row>
    <row r="51" spans="6:25" s="71" customFormat="1" ht="56.25" outlineLevel="4" x14ac:dyDescent="0.2">
      <c r="F51" s="207"/>
      <c r="G51" s="208"/>
      <c r="H51" s="19" t="s">
        <v>1053</v>
      </c>
      <c r="I51" s="228" t="s">
        <v>3512</v>
      </c>
      <c r="J51" s="221"/>
      <c r="K51" s="221"/>
      <c r="L51" s="221"/>
      <c r="M51" s="221"/>
      <c r="N51" s="240"/>
      <c r="O51" s="221"/>
      <c r="P51" s="209"/>
      <c r="Q51" s="210"/>
      <c r="R51" s="209"/>
      <c r="S51" s="210"/>
      <c r="T51" s="211"/>
      <c r="U51" s="211"/>
      <c r="V51" s="211"/>
      <c r="W51" s="212"/>
      <c r="X51" s="212"/>
      <c r="Y51" s="212"/>
    </row>
    <row r="52" spans="6:25" s="71" customFormat="1" ht="6" customHeight="1" outlineLevel="4" x14ac:dyDescent="0.2">
      <c r="F52" s="207"/>
      <c r="G52" s="208"/>
      <c r="H52" s="20"/>
      <c r="I52" s="212"/>
      <c r="J52" s="208"/>
      <c r="K52" s="213"/>
      <c r="L52" s="214"/>
      <c r="M52" s="213"/>
      <c r="N52" s="241"/>
      <c r="O52" s="214"/>
      <c r="P52" s="209"/>
      <c r="Q52" s="210"/>
      <c r="R52" s="209"/>
      <c r="S52" s="210"/>
      <c r="T52" s="211"/>
      <c r="U52" s="211"/>
      <c r="V52" s="211"/>
      <c r="W52" s="212"/>
      <c r="X52" s="212"/>
      <c r="Y52" s="212"/>
    </row>
    <row r="53" spans="6:25" s="205" customFormat="1" ht="24" outlineLevel="4" x14ac:dyDescent="0.2">
      <c r="F53" s="72">
        <v>9</v>
      </c>
      <c r="G53" s="73" t="s">
        <v>12</v>
      </c>
      <c r="H53" s="74" t="s">
        <v>316</v>
      </c>
      <c r="I53" s="75" t="s">
        <v>3421</v>
      </c>
      <c r="J53" s="73" t="s">
        <v>16</v>
      </c>
      <c r="K53" s="76">
        <v>2.1546450000000004</v>
      </c>
      <c r="L53" s="77"/>
      <c r="M53" s="206">
        <v>2.1546450000000004</v>
      </c>
      <c r="N53" s="232"/>
      <c r="O53" s="77">
        <f>M53*N53</f>
        <v>0</v>
      </c>
      <c r="P53" s="79"/>
      <c r="Q53" s="80">
        <f>M53*P53</f>
        <v>0</v>
      </c>
      <c r="R53" s="79"/>
      <c r="S53" s="80">
        <f>M53*R53</f>
        <v>0</v>
      </c>
      <c r="T53" s="78">
        <v>15</v>
      </c>
      <c r="U53" s="78">
        <f>O53*(T53/100)</f>
        <v>0</v>
      </c>
      <c r="V53" s="78">
        <f>O53+U53</f>
        <v>0</v>
      </c>
      <c r="W53" s="75" t="s">
        <v>1942</v>
      </c>
      <c r="X53" s="96" t="s">
        <v>1090</v>
      </c>
      <c r="Y53" s="96">
        <v>1</v>
      </c>
    </row>
    <row r="54" spans="6:25" s="71" customFormat="1" ht="12" outlineLevel="4" x14ac:dyDescent="0.2">
      <c r="F54" s="207"/>
      <c r="G54" s="208"/>
      <c r="H54" s="19" t="s">
        <v>1053</v>
      </c>
      <c r="I54" s="228"/>
      <c r="J54" s="221"/>
      <c r="K54" s="221"/>
      <c r="L54" s="221"/>
      <c r="M54" s="221"/>
      <c r="N54" s="240"/>
      <c r="O54" s="221"/>
      <c r="P54" s="209"/>
      <c r="Q54" s="210"/>
      <c r="R54" s="209"/>
      <c r="S54" s="210"/>
      <c r="T54" s="211"/>
      <c r="U54" s="211"/>
      <c r="V54" s="211"/>
      <c r="W54" s="212"/>
      <c r="X54" s="212"/>
      <c r="Y54" s="212"/>
    </row>
    <row r="55" spans="6:25" s="71" customFormat="1" ht="6" customHeight="1" outlineLevel="4" x14ac:dyDescent="0.2">
      <c r="F55" s="207"/>
      <c r="G55" s="208"/>
      <c r="H55" s="20"/>
      <c r="I55" s="212"/>
      <c r="J55" s="208"/>
      <c r="K55" s="213"/>
      <c r="L55" s="214"/>
      <c r="M55" s="213"/>
      <c r="N55" s="241"/>
      <c r="O55" s="214"/>
      <c r="P55" s="209"/>
      <c r="Q55" s="210"/>
      <c r="R55" s="209"/>
      <c r="S55" s="210"/>
      <c r="T55" s="211"/>
      <c r="U55" s="211"/>
      <c r="V55" s="211"/>
      <c r="W55" s="212"/>
      <c r="X55" s="212"/>
      <c r="Y55" s="212"/>
    </row>
    <row r="56" spans="6:25" s="6" customFormat="1" ht="12.75" customHeight="1" outlineLevel="4" x14ac:dyDescent="0.2">
      <c r="F56" s="7"/>
      <c r="G56" s="8"/>
      <c r="H56" s="8"/>
      <c r="I56" s="217"/>
      <c r="J56" s="218"/>
      <c r="K56" s="219"/>
      <c r="L56" s="220"/>
      <c r="M56" s="219"/>
      <c r="N56" s="242"/>
      <c r="O56" s="11"/>
      <c r="P56" s="12"/>
      <c r="Q56" s="11"/>
      <c r="R56" s="11"/>
      <c r="S56" s="11"/>
      <c r="T56" s="5" t="s">
        <v>14</v>
      </c>
      <c r="U56" s="11"/>
      <c r="V56" s="11"/>
      <c r="W56" s="11"/>
    </row>
    <row r="57" spans="6:25" s="60" customFormat="1" ht="16.5" customHeight="1" outlineLevel="3" x14ac:dyDescent="0.2">
      <c r="F57" s="61"/>
      <c r="G57" s="62"/>
      <c r="H57" s="63"/>
      <c r="I57" s="227" t="s">
        <v>3680</v>
      </c>
      <c r="J57" s="62"/>
      <c r="K57" s="64"/>
      <c r="L57" s="65"/>
      <c r="M57" s="64"/>
      <c r="N57" s="239"/>
      <c r="O57" s="65">
        <f>SUBTOTAL(9,O58:O81)</f>
        <v>0</v>
      </c>
      <c r="P57" s="67"/>
      <c r="Q57" s="68">
        <f>SUBTOTAL(9,Q58:Q81)</f>
        <v>1.9949999999999999E-2</v>
      </c>
      <c r="R57" s="65"/>
      <c r="S57" s="68">
        <f>SUBTOTAL(9,S58:S81)</f>
        <v>0</v>
      </c>
      <c r="T57" s="69" t="s">
        <v>14</v>
      </c>
      <c r="U57" s="66">
        <f>SUBTOTAL(9,U58:U81)</f>
        <v>0</v>
      </c>
      <c r="V57" s="66">
        <f>SUBTOTAL(9,V58:V81)</f>
        <v>0</v>
      </c>
      <c r="W57" s="70"/>
      <c r="Y57" s="66">
        <f>SUBTOTAL(9,Y58:Y81)</f>
        <v>4</v>
      </c>
    </row>
    <row r="58" spans="6:25" s="205" customFormat="1" ht="24" outlineLevel="4" x14ac:dyDescent="0.2">
      <c r="F58" s="72">
        <v>10</v>
      </c>
      <c r="G58" s="73" t="s">
        <v>34</v>
      </c>
      <c r="H58" s="74" t="s">
        <v>651</v>
      </c>
      <c r="I58" s="75" t="s">
        <v>3247</v>
      </c>
      <c r="J58" s="73" t="s">
        <v>15</v>
      </c>
      <c r="K58" s="76">
        <v>25</v>
      </c>
      <c r="L58" s="77">
        <v>0</v>
      </c>
      <c r="M58" s="206">
        <v>25</v>
      </c>
      <c r="N58" s="232"/>
      <c r="O58" s="77">
        <f>M58*N58</f>
        <v>0</v>
      </c>
      <c r="P58" s="79">
        <v>9.0000000000000006E-5</v>
      </c>
      <c r="Q58" s="80">
        <f>M58*P58</f>
        <v>2.2500000000000003E-3</v>
      </c>
      <c r="R58" s="79"/>
      <c r="S58" s="80">
        <f>M58*R58</f>
        <v>0</v>
      </c>
      <c r="T58" s="78">
        <v>15</v>
      </c>
      <c r="U58" s="78">
        <f>O58*(T58/100)</f>
        <v>0</v>
      </c>
      <c r="V58" s="78">
        <f>O58+U58</f>
        <v>0</v>
      </c>
      <c r="W58" s="75"/>
      <c r="X58" s="96" t="s">
        <v>1162</v>
      </c>
      <c r="Y58" s="96">
        <v>1</v>
      </c>
    </row>
    <row r="59" spans="6:25" s="71" customFormat="1" ht="90" outlineLevel="4" x14ac:dyDescent="0.2">
      <c r="F59" s="207"/>
      <c r="G59" s="208"/>
      <c r="H59" s="19" t="s">
        <v>1053</v>
      </c>
      <c r="I59" s="228" t="s">
        <v>3655</v>
      </c>
      <c r="J59" s="221"/>
      <c r="K59" s="221"/>
      <c r="L59" s="221"/>
      <c r="M59" s="221"/>
      <c r="N59" s="240"/>
      <c r="O59" s="221"/>
      <c r="P59" s="209"/>
      <c r="Q59" s="210"/>
      <c r="R59" s="209"/>
      <c r="S59" s="210"/>
      <c r="T59" s="211"/>
      <c r="U59" s="211"/>
      <c r="V59" s="211"/>
      <c r="W59" s="212"/>
      <c r="X59" s="212"/>
      <c r="Y59" s="212"/>
    </row>
    <row r="60" spans="6:25" s="71" customFormat="1" ht="6" customHeight="1" outlineLevel="4" x14ac:dyDescent="0.2">
      <c r="F60" s="207"/>
      <c r="G60" s="208"/>
      <c r="H60" s="20"/>
      <c r="I60" s="212"/>
      <c r="J60" s="208"/>
      <c r="K60" s="213"/>
      <c r="L60" s="214"/>
      <c r="M60" s="213"/>
      <c r="N60" s="241"/>
      <c r="O60" s="214"/>
      <c r="P60" s="209"/>
      <c r="Q60" s="210"/>
      <c r="R60" s="209"/>
      <c r="S60" s="210"/>
      <c r="T60" s="211"/>
      <c r="U60" s="211"/>
      <c r="V60" s="211"/>
      <c r="W60" s="212"/>
      <c r="X60" s="212"/>
      <c r="Y60" s="212"/>
    </row>
    <row r="61" spans="6:25" s="81" customFormat="1" ht="11.25" outlineLevel="5" x14ac:dyDescent="0.2">
      <c r="F61" s="82"/>
      <c r="G61" s="83"/>
      <c r="H61" s="21" t="str">
        <f>IF(AND(H60&lt;&gt;"Výkaz výměr:",I60=""),"Výkaz výměr:","")</f>
        <v>Výkaz výměr:</v>
      </c>
      <c r="I61" s="84" t="s">
        <v>2551</v>
      </c>
      <c r="J61" s="215"/>
      <c r="L61" s="85"/>
      <c r="M61" s="216">
        <v>0</v>
      </c>
      <c r="N61" s="244"/>
      <c r="O61" s="85"/>
      <c r="P61" s="86"/>
      <c r="Q61" s="85"/>
      <c r="R61" s="85"/>
      <c r="S61" s="85"/>
      <c r="T61" s="87" t="s">
        <v>14</v>
      </c>
      <c r="U61" s="85"/>
      <c r="V61" s="85"/>
      <c r="W61" s="88"/>
    </row>
    <row r="62" spans="6:25" s="81" customFormat="1" ht="11.25" outlineLevel="5" x14ac:dyDescent="0.2">
      <c r="F62" s="82"/>
      <c r="G62" s="83"/>
      <c r="H62" s="21" t="str">
        <f>IF(AND(H61&lt;&gt;"Výkaz výměr:",I61=""),"Výkaz výměr:","")</f>
        <v/>
      </c>
      <c r="I62" s="84" t="s">
        <v>1663</v>
      </c>
      <c r="J62" s="215"/>
      <c r="L62" s="85"/>
      <c r="M62" s="216">
        <v>0</v>
      </c>
      <c r="N62" s="244"/>
      <c r="O62" s="85"/>
      <c r="P62" s="86"/>
      <c r="Q62" s="85"/>
      <c r="R62" s="85"/>
      <c r="S62" s="85"/>
      <c r="T62" s="87" t="s">
        <v>14</v>
      </c>
      <c r="U62" s="85"/>
      <c r="V62" s="85"/>
      <c r="W62" s="88"/>
    </row>
    <row r="63" spans="6:25" s="81" customFormat="1" ht="11.25" outlineLevel="5" x14ac:dyDescent="0.2">
      <c r="F63" s="82"/>
      <c r="G63" s="83"/>
      <c r="H63" s="21" t="str">
        <f>IF(AND(H62&lt;&gt;"Výkaz výměr:",I62=""),"Výkaz výměr:","")</f>
        <v/>
      </c>
      <c r="I63" s="84" t="s">
        <v>1011</v>
      </c>
      <c r="J63" s="215"/>
      <c r="L63" s="85"/>
      <c r="M63" s="216">
        <v>5</v>
      </c>
      <c r="N63" s="244"/>
      <c r="O63" s="85"/>
      <c r="P63" s="86"/>
      <c r="Q63" s="85"/>
      <c r="R63" s="85"/>
      <c r="S63" s="85"/>
      <c r="T63" s="87" t="s">
        <v>14</v>
      </c>
      <c r="U63" s="85"/>
      <c r="V63" s="85"/>
      <c r="W63" s="88"/>
    </row>
    <row r="64" spans="6:25" s="81" customFormat="1" ht="11.25" outlineLevel="5" x14ac:dyDescent="0.2">
      <c r="F64" s="82"/>
      <c r="G64" s="83"/>
      <c r="H64" s="21" t="str">
        <f>IF(AND(H63&lt;&gt;"Výkaz výměr:",I63=""),"Výkaz výměr:","")</f>
        <v/>
      </c>
      <c r="I64" s="84" t="s">
        <v>1286</v>
      </c>
      <c r="J64" s="215"/>
      <c r="L64" s="85"/>
      <c r="M64" s="216">
        <v>0</v>
      </c>
      <c r="N64" s="244"/>
      <c r="O64" s="85"/>
      <c r="P64" s="86"/>
      <c r="Q64" s="85"/>
      <c r="R64" s="85"/>
      <c r="S64" s="85"/>
      <c r="T64" s="87" t="s">
        <v>14</v>
      </c>
      <c r="U64" s="85"/>
      <c r="V64" s="85"/>
      <c r="W64" s="88"/>
    </row>
    <row r="65" spans="6:25" s="81" customFormat="1" ht="11.25" outlineLevel="5" x14ac:dyDescent="0.2">
      <c r="F65" s="82"/>
      <c r="G65" s="83"/>
      <c r="H65" s="21" t="str">
        <f>IF(AND(H64&lt;&gt;"Výkaz výměr:",I64=""),"Výkaz výměr:","")</f>
        <v/>
      </c>
      <c r="I65" s="84" t="s">
        <v>1017</v>
      </c>
      <c r="J65" s="215"/>
      <c r="L65" s="85"/>
      <c r="M65" s="216">
        <v>20</v>
      </c>
      <c r="N65" s="244"/>
      <c r="O65" s="85"/>
      <c r="P65" s="86"/>
      <c r="Q65" s="85"/>
      <c r="R65" s="85"/>
      <c r="S65" s="85"/>
      <c r="T65" s="87" t="s">
        <v>14</v>
      </c>
      <c r="U65" s="85"/>
      <c r="V65" s="85"/>
      <c r="W65" s="88"/>
    </row>
    <row r="66" spans="6:25" s="205" customFormat="1" ht="24" outlineLevel="4" x14ac:dyDescent="0.2">
      <c r="F66" s="72">
        <v>11</v>
      </c>
      <c r="G66" s="73" t="s">
        <v>13</v>
      </c>
      <c r="H66" s="74" t="s">
        <v>404</v>
      </c>
      <c r="I66" s="75" t="s">
        <v>3019</v>
      </c>
      <c r="J66" s="73" t="s">
        <v>15</v>
      </c>
      <c r="K66" s="76">
        <v>7.5</v>
      </c>
      <c r="L66" s="77">
        <v>0</v>
      </c>
      <c r="M66" s="206">
        <v>7.5</v>
      </c>
      <c r="N66" s="232"/>
      <c r="O66" s="77">
        <f>M66*N66</f>
        <v>0</v>
      </c>
      <c r="P66" s="79">
        <v>5.4000000000000001E-4</v>
      </c>
      <c r="Q66" s="80">
        <f>M66*P66</f>
        <v>4.0499999999999998E-3</v>
      </c>
      <c r="R66" s="79"/>
      <c r="S66" s="80">
        <f>M66*R66</f>
        <v>0</v>
      </c>
      <c r="T66" s="78">
        <v>15</v>
      </c>
      <c r="U66" s="78">
        <f>O66*(T66/100)</f>
        <v>0</v>
      </c>
      <c r="V66" s="78">
        <f>O66+U66</f>
        <v>0</v>
      </c>
      <c r="W66" s="75"/>
      <c r="X66" s="96" t="s">
        <v>1162</v>
      </c>
      <c r="Y66" s="96">
        <v>1</v>
      </c>
    </row>
    <row r="67" spans="6:25" s="71" customFormat="1" ht="12" outlineLevel="4" x14ac:dyDescent="0.2">
      <c r="F67" s="207"/>
      <c r="G67" s="208"/>
      <c r="H67" s="19" t="s">
        <v>1053</v>
      </c>
      <c r="I67" s="228" t="s">
        <v>3019</v>
      </c>
      <c r="J67" s="221"/>
      <c r="K67" s="221"/>
      <c r="L67" s="221"/>
      <c r="M67" s="221"/>
      <c r="N67" s="240"/>
      <c r="O67" s="221"/>
      <c r="P67" s="209"/>
      <c r="Q67" s="210"/>
      <c r="R67" s="209"/>
      <c r="S67" s="210"/>
      <c r="T67" s="211"/>
      <c r="U67" s="211"/>
      <c r="V67" s="211"/>
      <c r="W67" s="212"/>
      <c r="X67" s="212"/>
      <c r="Y67" s="212"/>
    </row>
    <row r="68" spans="6:25" s="71" customFormat="1" ht="6" customHeight="1" outlineLevel="4" x14ac:dyDescent="0.2">
      <c r="F68" s="207"/>
      <c r="G68" s="208"/>
      <c r="H68" s="20"/>
      <c r="I68" s="212"/>
      <c r="J68" s="208"/>
      <c r="K68" s="213"/>
      <c r="L68" s="214"/>
      <c r="M68" s="213"/>
      <c r="N68" s="241"/>
      <c r="O68" s="214"/>
      <c r="P68" s="209"/>
      <c r="Q68" s="210"/>
      <c r="R68" s="209"/>
      <c r="S68" s="210"/>
      <c r="T68" s="211"/>
      <c r="U68" s="211"/>
      <c r="V68" s="211"/>
      <c r="W68" s="212"/>
      <c r="X68" s="212"/>
      <c r="Y68" s="212"/>
    </row>
    <row r="69" spans="6:25" s="81" customFormat="1" ht="11.25" outlineLevel="5" x14ac:dyDescent="0.2">
      <c r="F69" s="82"/>
      <c r="G69" s="83"/>
      <c r="H69" s="21" t="str">
        <f>IF(AND(H68&lt;&gt;"Výkaz výměr:",I68=""),"Výkaz výměr:","")</f>
        <v>Výkaz výměr:</v>
      </c>
      <c r="I69" s="84" t="s">
        <v>2999</v>
      </c>
      <c r="J69" s="215"/>
      <c r="L69" s="85"/>
      <c r="M69" s="216">
        <v>0</v>
      </c>
      <c r="N69" s="244"/>
      <c r="O69" s="85"/>
      <c r="P69" s="86"/>
      <c r="Q69" s="85"/>
      <c r="R69" s="85"/>
      <c r="S69" s="85"/>
      <c r="T69" s="87" t="s">
        <v>14</v>
      </c>
      <c r="U69" s="85"/>
      <c r="V69" s="85"/>
      <c r="W69" s="88"/>
    </row>
    <row r="70" spans="6:25" s="81" customFormat="1" ht="11.25" outlineLevel="5" x14ac:dyDescent="0.2">
      <c r="F70" s="82"/>
      <c r="G70" s="83"/>
      <c r="H70" s="21" t="str">
        <f>IF(AND(H69&lt;&gt;"Výkaz výměr:",I69=""),"Výkaz výměr:","")</f>
        <v/>
      </c>
      <c r="I70" s="84" t="s">
        <v>269</v>
      </c>
      <c r="J70" s="215"/>
      <c r="L70" s="85"/>
      <c r="M70" s="216">
        <v>1.5</v>
      </c>
      <c r="N70" s="244"/>
      <c r="O70" s="85"/>
      <c r="P70" s="86"/>
      <c r="Q70" s="85"/>
      <c r="R70" s="85"/>
      <c r="S70" s="85"/>
      <c r="T70" s="87" t="s">
        <v>14</v>
      </c>
      <c r="U70" s="85"/>
      <c r="V70" s="85"/>
      <c r="W70" s="88"/>
    </row>
    <row r="71" spans="6:25" s="81" customFormat="1" ht="11.25" outlineLevel="5" x14ac:dyDescent="0.2">
      <c r="F71" s="82"/>
      <c r="G71" s="83"/>
      <c r="H71" s="21" t="str">
        <f>IF(AND(H70&lt;&gt;"Výkaz výměr:",I70=""),"Výkaz výměr:","")</f>
        <v/>
      </c>
      <c r="I71" s="84" t="s">
        <v>285</v>
      </c>
      <c r="J71" s="215"/>
      <c r="L71" s="85"/>
      <c r="M71" s="216">
        <v>6</v>
      </c>
      <c r="N71" s="244"/>
      <c r="O71" s="85"/>
      <c r="P71" s="86"/>
      <c r="Q71" s="85"/>
      <c r="R71" s="85"/>
      <c r="S71" s="85"/>
      <c r="T71" s="87" t="s">
        <v>14</v>
      </c>
      <c r="U71" s="85"/>
      <c r="V71" s="85"/>
      <c r="W71" s="88"/>
    </row>
    <row r="72" spans="6:25" s="205" customFormat="1" ht="24" outlineLevel="4" x14ac:dyDescent="0.2">
      <c r="F72" s="72">
        <v>12</v>
      </c>
      <c r="G72" s="73" t="s">
        <v>13</v>
      </c>
      <c r="H72" s="74" t="s">
        <v>405</v>
      </c>
      <c r="I72" s="75" t="s">
        <v>3020</v>
      </c>
      <c r="J72" s="73" t="s">
        <v>15</v>
      </c>
      <c r="K72" s="76">
        <v>17.5</v>
      </c>
      <c r="L72" s="77">
        <v>0</v>
      </c>
      <c r="M72" s="206">
        <v>17.5</v>
      </c>
      <c r="N72" s="232"/>
      <c r="O72" s="77">
        <f>M72*N72</f>
        <v>0</v>
      </c>
      <c r="P72" s="79">
        <v>7.7999999999999999E-4</v>
      </c>
      <c r="Q72" s="80">
        <f>M72*P72</f>
        <v>1.3649999999999999E-2</v>
      </c>
      <c r="R72" s="79"/>
      <c r="S72" s="80">
        <f>M72*R72</f>
        <v>0</v>
      </c>
      <c r="T72" s="78">
        <v>15</v>
      </c>
      <c r="U72" s="78">
        <f>O72*(T72/100)</f>
        <v>0</v>
      </c>
      <c r="V72" s="78">
        <f>O72+U72</f>
        <v>0</v>
      </c>
      <c r="W72" s="75"/>
      <c r="X72" s="96" t="s">
        <v>1162</v>
      </c>
      <c r="Y72" s="96">
        <v>1</v>
      </c>
    </row>
    <row r="73" spans="6:25" s="71" customFormat="1" ht="12" outlineLevel="4" x14ac:dyDescent="0.2">
      <c r="F73" s="207"/>
      <c r="G73" s="208"/>
      <c r="H73" s="19" t="s">
        <v>1053</v>
      </c>
      <c r="I73" s="228" t="s">
        <v>3020</v>
      </c>
      <c r="J73" s="221"/>
      <c r="K73" s="221"/>
      <c r="L73" s="221"/>
      <c r="M73" s="221"/>
      <c r="N73" s="240"/>
      <c r="O73" s="221"/>
      <c r="P73" s="209"/>
      <c r="Q73" s="210"/>
      <c r="R73" s="209"/>
      <c r="S73" s="210"/>
      <c r="T73" s="211"/>
      <c r="U73" s="211"/>
      <c r="V73" s="211"/>
      <c r="W73" s="212"/>
      <c r="X73" s="212"/>
      <c r="Y73" s="212"/>
    </row>
    <row r="74" spans="6:25" s="71" customFormat="1" ht="6" customHeight="1" outlineLevel="4" x14ac:dyDescent="0.2">
      <c r="F74" s="207"/>
      <c r="G74" s="208"/>
      <c r="H74" s="20"/>
      <c r="I74" s="212"/>
      <c r="J74" s="208"/>
      <c r="K74" s="213"/>
      <c r="L74" s="214"/>
      <c r="M74" s="213"/>
      <c r="N74" s="241"/>
      <c r="O74" s="214"/>
      <c r="P74" s="209"/>
      <c r="Q74" s="210"/>
      <c r="R74" s="209"/>
      <c r="S74" s="210"/>
      <c r="T74" s="211"/>
      <c r="U74" s="211"/>
      <c r="V74" s="211"/>
      <c r="W74" s="212"/>
      <c r="X74" s="212"/>
      <c r="Y74" s="212"/>
    </row>
    <row r="75" spans="6:25" s="81" customFormat="1" ht="11.25" outlineLevel="5" x14ac:dyDescent="0.2">
      <c r="F75" s="82"/>
      <c r="G75" s="83"/>
      <c r="H75" s="21" t="str">
        <f>IF(AND(H74&lt;&gt;"Výkaz výměr:",I74=""),"Výkaz výměr:","")</f>
        <v>Výkaz výměr:</v>
      </c>
      <c r="I75" s="84" t="s">
        <v>2999</v>
      </c>
      <c r="J75" s="215"/>
      <c r="L75" s="85"/>
      <c r="M75" s="216">
        <v>0</v>
      </c>
      <c r="N75" s="244"/>
      <c r="O75" s="85"/>
      <c r="P75" s="86"/>
      <c r="Q75" s="85"/>
      <c r="R75" s="85"/>
      <c r="S75" s="85"/>
      <c r="T75" s="87" t="s">
        <v>14</v>
      </c>
      <c r="U75" s="85"/>
      <c r="V75" s="85"/>
      <c r="W75" s="88"/>
    </row>
    <row r="76" spans="6:25" s="81" customFormat="1" ht="11.25" outlineLevel="5" x14ac:dyDescent="0.2">
      <c r="F76" s="82"/>
      <c r="G76" s="83"/>
      <c r="H76" s="21" t="str">
        <f>IF(AND(H75&lt;&gt;"Výkaz výměr:",I75=""),"Výkaz výměr:","")</f>
        <v/>
      </c>
      <c r="I76" s="84" t="s">
        <v>270</v>
      </c>
      <c r="J76" s="215"/>
      <c r="L76" s="85"/>
      <c r="M76" s="216">
        <v>3.5</v>
      </c>
      <c r="N76" s="244"/>
      <c r="O76" s="85"/>
      <c r="P76" s="86"/>
      <c r="Q76" s="85"/>
      <c r="R76" s="85"/>
      <c r="S76" s="85"/>
      <c r="T76" s="87" t="s">
        <v>14</v>
      </c>
      <c r="U76" s="85"/>
      <c r="V76" s="85"/>
      <c r="W76" s="88"/>
    </row>
    <row r="77" spans="6:25" s="81" customFormat="1" ht="11.25" outlineLevel="5" x14ac:dyDescent="0.2">
      <c r="F77" s="82"/>
      <c r="G77" s="83"/>
      <c r="H77" s="21" t="str">
        <f>IF(AND(H76&lt;&gt;"Výkaz výměr:",I76=""),"Výkaz výměr:","")</f>
        <v/>
      </c>
      <c r="I77" s="84" t="s">
        <v>286</v>
      </c>
      <c r="J77" s="215"/>
      <c r="L77" s="85"/>
      <c r="M77" s="216">
        <v>14</v>
      </c>
      <c r="N77" s="244"/>
      <c r="O77" s="85"/>
      <c r="P77" s="86"/>
      <c r="Q77" s="85"/>
      <c r="R77" s="85"/>
      <c r="S77" s="85"/>
      <c r="T77" s="87" t="s">
        <v>14</v>
      </c>
      <c r="U77" s="85"/>
      <c r="V77" s="85"/>
      <c r="W77" s="88"/>
    </row>
    <row r="78" spans="6:25" s="205" customFormat="1" ht="12" outlineLevel="4" x14ac:dyDescent="0.2">
      <c r="F78" s="72">
        <v>13</v>
      </c>
      <c r="G78" s="73" t="s">
        <v>34</v>
      </c>
      <c r="H78" s="74" t="s">
        <v>870</v>
      </c>
      <c r="I78" s="75" t="s">
        <v>2836</v>
      </c>
      <c r="J78" s="73" t="s">
        <v>16</v>
      </c>
      <c r="K78" s="76">
        <v>1.9949999999999999E-2</v>
      </c>
      <c r="L78" s="77">
        <v>0</v>
      </c>
      <c r="M78" s="206">
        <v>1.9949999999999999E-2</v>
      </c>
      <c r="N78" s="232"/>
      <c r="O78" s="77">
        <f>M78*N78</f>
        <v>0</v>
      </c>
      <c r="P78" s="79"/>
      <c r="Q78" s="80">
        <f>M78*P78</f>
        <v>0</v>
      </c>
      <c r="R78" s="79"/>
      <c r="S78" s="80">
        <f>M78*R78</f>
        <v>0</v>
      </c>
      <c r="T78" s="78">
        <v>15</v>
      </c>
      <c r="U78" s="78">
        <f>O78*(T78/100)</f>
        <v>0</v>
      </c>
      <c r="V78" s="78">
        <f>O78+U78</f>
        <v>0</v>
      </c>
      <c r="W78" s="75" t="s">
        <v>1942</v>
      </c>
      <c r="X78" s="96" t="s">
        <v>1162</v>
      </c>
      <c r="Y78" s="96">
        <v>1</v>
      </c>
    </row>
    <row r="79" spans="6:25" s="71" customFormat="1" ht="56.25" outlineLevel="4" x14ac:dyDescent="0.2">
      <c r="F79" s="207"/>
      <c r="G79" s="208"/>
      <c r="H79" s="19" t="s">
        <v>1053</v>
      </c>
      <c r="I79" s="228" t="s">
        <v>3533</v>
      </c>
      <c r="J79" s="221"/>
      <c r="K79" s="221"/>
      <c r="L79" s="221"/>
      <c r="M79" s="221"/>
      <c r="N79" s="240"/>
      <c r="O79" s="221"/>
      <c r="P79" s="209"/>
      <c r="Q79" s="210"/>
      <c r="R79" s="209"/>
      <c r="S79" s="210"/>
      <c r="T79" s="211"/>
      <c r="U79" s="211"/>
      <c r="V79" s="211"/>
      <c r="W79" s="212"/>
      <c r="X79" s="212"/>
      <c r="Y79" s="212"/>
    </row>
    <row r="80" spans="6:25" s="71" customFormat="1" ht="6" customHeight="1" outlineLevel="4" x14ac:dyDescent="0.2">
      <c r="F80" s="207"/>
      <c r="G80" s="208"/>
      <c r="H80" s="20"/>
      <c r="I80" s="212"/>
      <c r="J80" s="208"/>
      <c r="K80" s="213"/>
      <c r="L80" s="214"/>
      <c r="M80" s="213"/>
      <c r="N80" s="241"/>
      <c r="O80" s="214"/>
      <c r="P80" s="209"/>
      <c r="Q80" s="210"/>
      <c r="R80" s="209"/>
      <c r="S80" s="210"/>
      <c r="T80" s="211"/>
      <c r="U80" s="211"/>
      <c r="V80" s="211"/>
      <c r="W80" s="212"/>
      <c r="X80" s="212"/>
      <c r="Y80" s="212"/>
    </row>
    <row r="81" spans="6:25" s="6" customFormat="1" ht="12.75" customHeight="1" outlineLevel="4" x14ac:dyDescent="0.2">
      <c r="F81" s="7"/>
      <c r="G81" s="8"/>
      <c r="H81" s="8"/>
      <c r="I81" s="217"/>
      <c r="J81" s="218"/>
      <c r="K81" s="219"/>
      <c r="L81" s="220"/>
      <c r="M81" s="219"/>
      <c r="N81" s="242"/>
      <c r="O81" s="11"/>
      <c r="P81" s="12"/>
      <c r="Q81" s="11"/>
      <c r="R81" s="11"/>
      <c r="S81" s="11"/>
      <c r="T81" s="5" t="s">
        <v>14</v>
      </c>
      <c r="U81" s="11"/>
      <c r="V81" s="11"/>
      <c r="W81" s="11"/>
    </row>
    <row r="82" spans="6:25" s="60" customFormat="1" ht="16.5" customHeight="1" outlineLevel="3" x14ac:dyDescent="0.2">
      <c r="F82" s="61"/>
      <c r="G82" s="62"/>
      <c r="H82" s="63"/>
      <c r="I82" s="227" t="s">
        <v>3739</v>
      </c>
      <c r="J82" s="62"/>
      <c r="K82" s="64"/>
      <c r="L82" s="65"/>
      <c r="M82" s="64"/>
      <c r="N82" s="239"/>
      <c r="O82" s="65">
        <f>SUBTOTAL(9,O83:O129)</f>
        <v>0</v>
      </c>
      <c r="P82" s="67"/>
      <c r="Q82" s="68">
        <f>SUBTOTAL(9,Q83:Q129)</f>
        <v>6.6401000000000002E-2</v>
      </c>
      <c r="R82" s="65"/>
      <c r="S82" s="68">
        <f>SUBTOTAL(9,S83:S129)</f>
        <v>3.7338000000000003E-2</v>
      </c>
      <c r="T82" s="69" t="s">
        <v>14</v>
      </c>
      <c r="U82" s="66">
        <f>SUBTOTAL(9,U83:U129)</f>
        <v>0</v>
      </c>
      <c r="V82" s="66">
        <f>SUBTOTAL(9,V83:V129)</f>
        <v>0</v>
      </c>
      <c r="W82" s="70"/>
      <c r="Y82" s="66">
        <f>SUBTOTAL(9,Y83:Y129)</f>
        <v>7</v>
      </c>
    </row>
    <row r="83" spans="6:25" s="205" customFormat="1" ht="12" outlineLevel="4" x14ac:dyDescent="0.2">
      <c r="F83" s="72">
        <v>14</v>
      </c>
      <c r="G83" s="73" t="s">
        <v>34</v>
      </c>
      <c r="H83" s="74" t="s">
        <v>682</v>
      </c>
      <c r="I83" s="75" t="s">
        <v>2772</v>
      </c>
      <c r="J83" s="73" t="s">
        <v>15</v>
      </c>
      <c r="K83" s="76">
        <v>29.7</v>
      </c>
      <c r="L83" s="77">
        <v>0</v>
      </c>
      <c r="M83" s="206">
        <v>29.7</v>
      </c>
      <c r="N83" s="232"/>
      <c r="O83" s="77">
        <f>M83*N83</f>
        <v>0</v>
      </c>
      <c r="P83" s="79">
        <v>1.89E-3</v>
      </c>
      <c r="Q83" s="80">
        <f>M83*P83</f>
        <v>5.6132999999999995E-2</v>
      </c>
      <c r="R83" s="79"/>
      <c r="S83" s="80">
        <f>M83*R83</f>
        <v>0</v>
      </c>
      <c r="T83" s="78">
        <v>15</v>
      </c>
      <c r="U83" s="78">
        <f>O83*(T83/100)</f>
        <v>0</v>
      </c>
      <c r="V83" s="78">
        <f>O83+U83</f>
        <v>0</v>
      </c>
      <c r="W83" s="75"/>
      <c r="X83" s="96" t="s">
        <v>1162</v>
      </c>
      <c r="Y83" s="96">
        <v>1</v>
      </c>
    </row>
    <row r="84" spans="6:25" s="71" customFormat="1" ht="56.25" outlineLevel="4" x14ac:dyDescent="0.2">
      <c r="F84" s="207"/>
      <c r="G84" s="208"/>
      <c r="H84" s="19" t="s">
        <v>1053</v>
      </c>
      <c r="I84" s="228" t="s">
        <v>3226</v>
      </c>
      <c r="J84" s="221"/>
      <c r="K84" s="221"/>
      <c r="L84" s="221"/>
      <c r="M84" s="221"/>
      <c r="N84" s="240"/>
      <c r="O84" s="221"/>
      <c r="P84" s="209"/>
      <c r="Q84" s="210"/>
      <c r="R84" s="209"/>
      <c r="S84" s="210"/>
      <c r="T84" s="211"/>
      <c r="U84" s="211"/>
      <c r="V84" s="211"/>
      <c r="W84" s="212"/>
      <c r="X84" s="212"/>
      <c r="Y84" s="212"/>
    </row>
    <row r="85" spans="6:25" s="71" customFormat="1" ht="6" customHeight="1" outlineLevel="4" x14ac:dyDescent="0.2">
      <c r="F85" s="207"/>
      <c r="G85" s="208"/>
      <c r="H85" s="20"/>
      <c r="I85" s="212"/>
      <c r="J85" s="208"/>
      <c r="K85" s="213"/>
      <c r="L85" s="214"/>
      <c r="M85" s="213"/>
      <c r="N85" s="241"/>
      <c r="O85" s="214"/>
      <c r="P85" s="209"/>
      <c r="Q85" s="210"/>
      <c r="R85" s="209"/>
      <c r="S85" s="210"/>
      <c r="T85" s="211"/>
      <c r="U85" s="211"/>
      <c r="V85" s="211"/>
      <c r="W85" s="212"/>
      <c r="X85" s="212"/>
      <c r="Y85" s="212"/>
    </row>
    <row r="86" spans="6:25" s="81" customFormat="1" ht="11.25" outlineLevel="5" x14ac:dyDescent="0.2">
      <c r="F86" s="82"/>
      <c r="G86" s="83"/>
      <c r="H86" s="21" t="str">
        <f t="shared" ref="H86:H95" si="0">IF(AND(H85&lt;&gt;"Výkaz výměr:",I85=""),"Výkaz výměr:","")</f>
        <v>Výkaz výměr:</v>
      </c>
      <c r="I86" s="84" t="s">
        <v>2551</v>
      </c>
      <c r="J86" s="215"/>
      <c r="L86" s="85"/>
      <c r="M86" s="216">
        <v>0</v>
      </c>
      <c r="N86" s="244"/>
      <c r="O86" s="85"/>
      <c r="P86" s="86"/>
      <c r="Q86" s="85"/>
      <c r="R86" s="85"/>
      <c r="S86" s="85"/>
      <c r="T86" s="87" t="s">
        <v>14</v>
      </c>
      <c r="U86" s="85"/>
      <c r="V86" s="85"/>
      <c r="W86" s="88"/>
    </row>
    <row r="87" spans="6:25" s="81" customFormat="1" ht="11.25" outlineLevel="5" x14ac:dyDescent="0.2">
      <c r="F87" s="82"/>
      <c r="G87" s="83"/>
      <c r="H87" s="21" t="str">
        <f t="shared" si="0"/>
        <v/>
      </c>
      <c r="I87" s="84" t="s">
        <v>55</v>
      </c>
      <c r="J87" s="215"/>
      <c r="L87" s="85"/>
      <c r="M87" s="216">
        <v>0</v>
      </c>
      <c r="N87" s="244"/>
      <c r="O87" s="85"/>
      <c r="P87" s="86"/>
      <c r="Q87" s="85"/>
      <c r="R87" s="85"/>
      <c r="S87" s="85"/>
      <c r="T87" s="87" t="s">
        <v>14</v>
      </c>
      <c r="U87" s="85"/>
      <c r="V87" s="85"/>
      <c r="W87" s="88"/>
    </row>
    <row r="88" spans="6:25" s="81" customFormat="1" ht="11.25" outlineLevel="5" x14ac:dyDescent="0.2">
      <c r="F88" s="82"/>
      <c r="G88" s="83"/>
      <c r="H88" s="21" t="str">
        <f t="shared" si="0"/>
        <v/>
      </c>
      <c r="I88" s="84" t="s">
        <v>2109</v>
      </c>
      <c r="J88" s="215"/>
      <c r="L88" s="85"/>
      <c r="M88" s="216">
        <v>0</v>
      </c>
      <c r="N88" s="244"/>
      <c r="O88" s="85"/>
      <c r="P88" s="86"/>
      <c r="Q88" s="85"/>
      <c r="R88" s="85"/>
      <c r="S88" s="85"/>
      <c r="T88" s="87" t="s">
        <v>14</v>
      </c>
      <c r="U88" s="85"/>
      <c r="V88" s="85"/>
      <c r="W88" s="88"/>
    </row>
    <row r="89" spans="6:25" s="81" customFormat="1" ht="11.25" outlineLevel="5" x14ac:dyDescent="0.2">
      <c r="F89" s="82"/>
      <c r="G89" s="83"/>
      <c r="H89" s="21" t="str">
        <f t="shared" si="0"/>
        <v/>
      </c>
      <c r="I89" s="84" t="s">
        <v>1205</v>
      </c>
      <c r="J89" s="215"/>
      <c r="L89" s="85"/>
      <c r="M89" s="216">
        <v>2.7</v>
      </c>
      <c r="N89" s="244"/>
      <c r="O89" s="85"/>
      <c r="P89" s="86"/>
      <c r="Q89" s="85"/>
      <c r="R89" s="85"/>
      <c r="S89" s="85"/>
      <c r="T89" s="87" t="s">
        <v>14</v>
      </c>
      <c r="U89" s="85"/>
      <c r="V89" s="85"/>
      <c r="W89" s="88"/>
    </row>
    <row r="90" spans="6:25" s="81" customFormat="1" ht="11.25" outlineLevel="5" x14ac:dyDescent="0.2">
      <c r="F90" s="82"/>
      <c r="G90" s="83"/>
      <c r="H90" s="21" t="str">
        <f t="shared" si="0"/>
        <v/>
      </c>
      <c r="I90" s="84" t="s">
        <v>1663</v>
      </c>
      <c r="J90" s="215"/>
      <c r="L90" s="85"/>
      <c r="M90" s="216">
        <v>0</v>
      </c>
      <c r="N90" s="244"/>
      <c r="O90" s="85"/>
      <c r="P90" s="86"/>
      <c r="Q90" s="85"/>
      <c r="R90" s="85"/>
      <c r="S90" s="85"/>
      <c r="T90" s="87" t="s">
        <v>14</v>
      </c>
      <c r="U90" s="85"/>
      <c r="V90" s="85"/>
      <c r="W90" s="88"/>
    </row>
    <row r="91" spans="6:25" s="81" customFormat="1" ht="11.25" outlineLevel="5" x14ac:dyDescent="0.2">
      <c r="F91" s="82"/>
      <c r="G91" s="83"/>
      <c r="H91" s="21" t="str">
        <f t="shared" si="0"/>
        <v/>
      </c>
      <c r="I91" s="84" t="s">
        <v>1013</v>
      </c>
      <c r="J91" s="215"/>
      <c r="L91" s="85"/>
      <c r="M91" s="216">
        <v>15</v>
      </c>
      <c r="N91" s="244"/>
      <c r="O91" s="85"/>
      <c r="P91" s="86"/>
      <c r="Q91" s="85"/>
      <c r="R91" s="85"/>
      <c r="S91" s="85"/>
      <c r="T91" s="87" t="s">
        <v>14</v>
      </c>
      <c r="U91" s="85"/>
      <c r="V91" s="85"/>
      <c r="W91" s="88"/>
    </row>
    <row r="92" spans="6:25" s="81" customFormat="1" ht="11.25" outlineLevel="5" x14ac:dyDescent="0.2">
      <c r="F92" s="82"/>
      <c r="G92" s="83"/>
      <c r="H92" s="21" t="str">
        <f t="shared" si="0"/>
        <v/>
      </c>
      <c r="I92" s="84" t="s">
        <v>0</v>
      </c>
      <c r="J92" s="215"/>
      <c r="L92" s="85"/>
      <c r="M92" s="216">
        <v>0</v>
      </c>
      <c r="N92" s="244"/>
      <c r="O92" s="85"/>
      <c r="P92" s="86"/>
      <c r="Q92" s="85"/>
      <c r="R92" s="85"/>
      <c r="S92" s="85"/>
      <c r="T92" s="87" t="s">
        <v>14</v>
      </c>
      <c r="U92" s="85"/>
      <c r="V92" s="85"/>
      <c r="W92" s="88"/>
    </row>
    <row r="93" spans="6:25" s="81" customFormat="1" ht="11.25" outlineLevel="5" x14ac:dyDescent="0.2">
      <c r="F93" s="82"/>
      <c r="G93" s="83"/>
      <c r="H93" s="21" t="str">
        <f t="shared" si="0"/>
        <v/>
      </c>
      <c r="I93" s="84" t="s">
        <v>60</v>
      </c>
      <c r="J93" s="215"/>
      <c r="L93" s="85"/>
      <c r="M93" s="216">
        <v>0</v>
      </c>
      <c r="N93" s="244"/>
      <c r="O93" s="85"/>
      <c r="P93" s="86"/>
      <c r="Q93" s="85"/>
      <c r="R93" s="85"/>
      <c r="S93" s="85"/>
      <c r="T93" s="87" t="s">
        <v>14</v>
      </c>
      <c r="U93" s="85"/>
      <c r="V93" s="85"/>
      <c r="W93" s="88"/>
    </row>
    <row r="94" spans="6:25" s="81" customFormat="1" ht="11.25" outlineLevel="5" x14ac:dyDescent="0.2">
      <c r="F94" s="82"/>
      <c r="G94" s="83"/>
      <c r="H94" s="21" t="str">
        <f t="shared" si="0"/>
        <v/>
      </c>
      <c r="I94" s="84" t="s">
        <v>2109</v>
      </c>
      <c r="J94" s="215"/>
      <c r="L94" s="85"/>
      <c r="M94" s="216">
        <v>0</v>
      </c>
      <c r="N94" s="244"/>
      <c r="O94" s="85"/>
      <c r="P94" s="86"/>
      <c r="Q94" s="85"/>
      <c r="R94" s="85"/>
      <c r="S94" s="85"/>
      <c r="T94" s="87" t="s">
        <v>14</v>
      </c>
      <c r="U94" s="85"/>
      <c r="V94" s="85"/>
      <c r="W94" s="88"/>
    </row>
    <row r="95" spans="6:25" s="81" customFormat="1" ht="11.25" outlineLevel="5" x14ac:dyDescent="0.2">
      <c r="F95" s="82"/>
      <c r="G95" s="83"/>
      <c r="H95" s="21" t="str">
        <f t="shared" si="0"/>
        <v/>
      </c>
      <c r="I95" s="84" t="s">
        <v>1012</v>
      </c>
      <c r="J95" s="215"/>
      <c r="L95" s="85"/>
      <c r="M95" s="216">
        <v>12</v>
      </c>
      <c r="N95" s="244"/>
      <c r="O95" s="85"/>
      <c r="P95" s="86"/>
      <c r="Q95" s="85"/>
      <c r="R95" s="85"/>
      <c r="S95" s="85"/>
      <c r="T95" s="87" t="s">
        <v>14</v>
      </c>
      <c r="U95" s="85"/>
      <c r="V95" s="85"/>
      <c r="W95" s="88"/>
    </row>
    <row r="96" spans="6:25" s="205" customFormat="1" ht="12" outlineLevel="4" x14ac:dyDescent="0.2">
      <c r="F96" s="72">
        <v>15</v>
      </c>
      <c r="G96" s="73" t="s">
        <v>34</v>
      </c>
      <c r="H96" s="74" t="s">
        <v>683</v>
      </c>
      <c r="I96" s="75" t="s">
        <v>2540</v>
      </c>
      <c r="J96" s="73" t="s">
        <v>15</v>
      </c>
      <c r="K96" s="76">
        <v>14.7</v>
      </c>
      <c r="L96" s="77">
        <v>0</v>
      </c>
      <c r="M96" s="206">
        <v>14.7</v>
      </c>
      <c r="N96" s="232"/>
      <c r="O96" s="77">
        <f>M96*N96</f>
        <v>0</v>
      </c>
      <c r="P96" s="79">
        <v>4.0000000000000003E-5</v>
      </c>
      <c r="Q96" s="80">
        <f>M96*P96</f>
        <v>5.8799999999999998E-4</v>
      </c>
      <c r="R96" s="79">
        <v>2.5400000000000002E-3</v>
      </c>
      <c r="S96" s="80">
        <f>M96*R96</f>
        <v>3.7338000000000003E-2</v>
      </c>
      <c r="T96" s="78">
        <v>15</v>
      </c>
      <c r="U96" s="78">
        <f>O96*(T96/100)</f>
        <v>0</v>
      </c>
      <c r="V96" s="78">
        <f>O96+U96</f>
        <v>0</v>
      </c>
      <c r="W96" s="75"/>
      <c r="X96" s="96" t="s">
        <v>1162</v>
      </c>
      <c r="Y96" s="96">
        <v>1</v>
      </c>
    </row>
    <row r="97" spans="6:25" s="71" customFormat="1" ht="22.5" outlineLevel="4" x14ac:dyDescent="0.2">
      <c r="F97" s="207"/>
      <c r="G97" s="208"/>
      <c r="H97" s="19" t="s">
        <v>1053</v>
      </c>
      <c r="I97" s="228" t="s">
        <v>2729</v>
      </c>
      <c r="J97" s="221"/>
      <c r="K97" s="221"/>
      <c r="L97" s="221"/>
      <c r="M97" s="221"/>
      <c r="N97" s="240"/>
      <c r="O97" s="221"/>
      <c r="P97" s="209"/>
      <c r="Q97" s="210"/>
      <c r="R97" s="209"/>
      <c r="S97" s="210"/>
      <c r="T97" s="211"/>
      <c r="U97" s="211"/>
      <c r="V97" s="211"/>
      <c r="W97" s="212"/>
      <c r="X97" s="212"/>
      <c r="Y97" s="212"/>
    </row>
    <row r="98" spans="6:25" s="71" customFormat="1" ht="6" customHeight="1" outlineLevel="4" x14ac:dyDescent="0.2">
      <c r="F98" s="207"/>
      <c r="G98" s="208"/>
      <c r="H98" s="20"/>
      <c r="I98" s="212"/>
      <c r="J98" s="208"/>
      <c r="K98" s="213"/>
      <c r="L98" s="214"/>
      <c r="M98" s="213"/>
      <c r="N98" s="241"/>
      <c r="O98" s="214"/>
      <c r="P98" s="209"/>
      <c r="Q98" s="210"/>
      <c r="R98" s="209"/>
      <c r="S98" s="210"/>
      <c r="T98" s="211"/>
      <c r="U98" s="211"/>
      <c r="V98" s="211"/>
      <c r="W98" s="212"/>
      <c r="X98" s="212"/>
      <c r="Y98" s="212"/>
    </row>
    <row r="99" spans="6:25" s="81" customFormat="1" ht="11.25" outlineLevel="5" x14ac:dyDescent="0.2">
      <c r="F99" s="82"/>
      <c r="G99" s="83"/>
      <c r="H99" s="21" t="str">
        <f t="shared" ref="H99:H104" si="1">IF(AND(H98&lt;&gt;"Výkaz výměr:",I98=""),"Výkaz výměr:","")</f>
        <v>Výkaz výměr:</v>
      </c>
      <c r="I99" s="84" t="s">
        <v>2537</v>
      </c>
      <c r="J99" s="215"/>
      <c r="L99" s="85"/>
      <c r="M99" s="216">
        <v>0</v>
      </c>
      <c r="N99" s="244"/>
      <c r="O99" s="85"/>
      <c r="P99" s="86"/>
      <c r="Q99" s="85"/>
      <c r="R99" s="85"/>
      <c r="S99" s="85"/>
      <c r="T99" s="87" t="s">
        <v>14</v>
      </c>
      <c r="U99" s="85"/>
      <c r="V99" s="85"/>
      <c r="W99" s="88"/>
    </row>
    <row r="100" spans="6:25" s="81" customFormat="1" ht="11.25" outlineLevel="5" x14ac:dyDescent="0.2">
      <c r="F100" s="82"/>
      <c r="G100" s="83"/>
      <c r="H100" s="21" t="str">
        <f t="shared" si="1"/>
        <v/>
      </c>
      <c r="I100" s="84" t="s">
        <v>2109</v>
      </c>
      <c r="J100" s="215"/>
      <c r="L100" s="85"/>
      <c r="M100" s="216">
        <v>0</v>
      </c>
      <c r="N100" s="244"/>
      <c r="O100" s="85"/>
      <c r="P100" s="86"/>
      <c r="Q100" s="85"/>
      <c r="R100" s="85"/>
      <c r="S100" s="85"/>
      <c r="T100" s="87" t="s">
        <v>14</v>
      </c>
      <c r="U100" s="85"/>
      <c r="V100" s="85"/>
      <c r="W100" s="88"/>
    </row>
    <row r="101" spans="6:25" s="81" customFormat="1" ht="11.25" outlineLevel="5" x14ac:dyDescent="0.2">
      <c r="F101" s="82"/>
      <c r="G101" s="83"/>
      <c r="H101" s="21" t="str">
        <f t="shared" si="1"/>
        <v/>
      </c>
      <c r="I101" s="84" t="s">
        <v>55</v>
      </c>
      <c r="J101" s="215"/>
      <c r="L101" s="85"/>
      <c r="M101" s="216">
        <v>0</v>
      </c>
      <c r="N101" s="244"/>
      <c r="O101" s="85"/>
      <c r="P101" s="86"/>
      <c r="Q101" s="85"/>
      <c r="R101" s="85"/>
      <c r="S101" s="85"/>
      <c r="T101" s="87" t="s">
        <v>14</v>
      </c>
      <c r="U101" s="85"/>
      <c r="V101" s="85"/>
      <c r="W101" s="88"/>
    </row>
    <row r="102" spans="6:25" s="81" customFormat="1" ht="11.25" outlineLevel="5" x14ac:dyDescent="0.2">
      <c r="F102" s="82"/>
      <c r="G102" s="83"/>
      <c r="H102" s="21" t="str">
        <f t="shared" si="1"/>
        <v/>
      </c>
      <c r="I102" s="84" t="s">
        <v>1205</v>
      </c>
      <c r="J102" s="215"/>
      <c r="L102" s="85"/>
      <c r="M102" s="216">
        <v>2.7</v>
      </c>
      <c r="N102" s="244"/>
      <c r="O102" s="85"/>
      <c r="P102" s="86"/>
      <c r="Q102" s="85"/>
      <c r="R102" s="85"/>
      <c r="S102" s="85"/>
      <c r="T102" s="87" t="s">
        <v>14</v>
      </c>
      <c r="U102" s="85"/>
      <c r="V102" s="85"/>
      <c r="W102" s="88"/>
    </row>
    <row r="103" spans="6:25" s="81" customFormat="1" ht="11.25" outlineLevel="5" x14ac:dyDescent="0.2">
      <c r="F103" s="82"/>
      <c r="G103" s="83"/>
      <c r="H103" s="21" t="str">
        <f t="shared" si="1"/>
        <v/>
      </c>
      <c r="I103" s="84" t="s">
        <v>60</v>
      </c>
      <c r="J103" s="215"/>
      <c r="L103" s="85"/>
      <c r="M103" s="216">
        <v>0</v>
      </c>
      <c r="N103" s="244"/>
      <c r="O103" s="85"/>
      <c r="P103" s="86"/>
      <c r="Q103" s="85"/>
      <c r="R103" s="85"/>
      <c r="S103" s="85"/>
      <c r="T103" s="87" t="s">
        <v>14</v>
      </c>
      <c r="U103" s="85"/>
      <c r="V103" s="85"/>
      <c r="W103" s="88"/>
    </row>
    <row r="104" spans="6:25" s="81" customFormat="1" ht="11.25" outlineLevel="5" x14ac:dyDescent="0.2">
      <c r="F104" s="82"/>
      <c r="G104" s="83"/>
      <c r="H104" s="21" t="str">
        <f t="shared" si="1"/>
        <v/>
      </c>
      <c r="I104" s="84" t="s">
        <v>1012</v>
      </c>
      <c r="J104" s="215"/>
      <c r="L104" s="85"/>
      <c r="M104" s="216">
        <v>12</v>
      </c>
      <c r="N104" s="244"/>
      <c r="O104" s="85"/>
      <c r="P104" s="86"/>
      <c r="Q104" s="85"/>
      <c r="R104" s="85"/>
      <c r="S104" s="85"/>
      <c r="T104" s="87" t="s">
        <v>14</v>
      </c>
      <c r="U104" s="85"/>
      <c r="V104" s="85"/>
      <c r="W104" s="88"/>
    </row>
    <row r="105" spans="6:25" s="205" customFormat="1" ht="12" outlineLevel="4" x14ac:dyDescent="0.2">
      <c r="F105" s="72">
        <v>16</v>
      </c>
      <c r="G105" s="73" t="s">
        <v>34</v>
      </c>
      <c r="H105" s="74" t="s">
        <v>684</v>
      </c>
      <c r="I105" s="75" t="s">
        <v>2686</v>
      </c>
      <c r="J105" s="73" t="s">
        <v>15</v>
      </c>
      <c r="K105" s="76">
        <v>29.7</v>
      </c>
      <c r="L105" s="77">
        <v>0</v>
      </c>
      <c r="M105" s="206">
        <v>29.7</v>
      </c>
      <c r="N105" s="232"/>
      <c r="O105" s="77">
        <f>M105*N105</f>
        <v>0</v>
      </c>
      <c r="P105" s="79"/>
      <c r="Q105" s="80">
        <f>M105*P105</f>
        <v>0</v>
      </c>
      <c r="R105" s="79"/>
      <c r="S105" s="80">
        <f>M105*R105</f>
        <v>0</v>
      </c>
      <c r="T105" s="78">
        <v>15</v>
      </c>
      <c r="U105" s="78">
        <f>O105*(T105/100)</f>
        <v>0</v>
      </c>
      <c r="V105" s="78">
        <f>O105+U105</f>
        <v>0</v>
      </c>
      <c r="W105" s="75"/>
      <c r="X105" s="96" t="s">
        <v>1162</v>
      </c>
      <c r="Y105" s="96">
        <v>1</v>
      </c>
    </row>
    <row r="106" spans="6:25" s="71" customFormat="1" ht="56.25" outlineLevel="4" x14ac:dyDescent="0.2">
      <c r="F106" s="207"/>
      <c r="G106" s="208"/>
      <c r="H106" s="19" t="s">
        <v>1053</v>
      </c>
      <c r="I106" s="228" t="s">
        <v>3540</v>
      </c>
      <c r="J106" s="221"/>
      <c r="K106" s="221"/>
      <c r="L106" s="221"/>
      <c r="M106" s="221"/>
      <c r="N106" s="240"/>
      <c r="O106" s="221"/>
      <c r="P106" s="209"/>
      <c r="Q106" s="210"/>
      <c r="R106" s="209"/>
      <c r="S106" s="210"/>
      <c r="T106" s="211"/>
      <c r="U106" s="211"/>
      <c r="V106" s="211"/>
      <c r="W106" s="212"/>
      <c r="X106" s="212"/>
      <c r="Y106" s="212"/>
    </row>
    <row r="107" spans="6:25" s="71" customFormat="1" ht="6" customHeight="1" outlineLevel="4" x14ac:dyDescent="0.2">
      <c r="F107" s="207"/>
      <c r="G107" s="208"/>
      <c r="H107" s="20"/>
      <c r="I107" s="212"/>
      <c r="J107" s="208"/>
      <c r="K107" s="213"/>
      <c r="L107" s="214"/>
      <c r="M107" s="213"/>
      <c r="N107" s="241"/>
      <c r="O107" s="214"/>
      <c r="P107" s="209"/>
      <c r="Q107" s="210"/>
      <c r="R107" s="209"/>
      <c r="S107" s="210"/>
      <c r="T107" s="211"/>
      <c r="U107" s="211"/>
      <c r="V107" s="211"/>
      <c r="W107" s="212"/>
      <c r="X107" s="212"/>
      <c r="Y107" s="212"/>
    </row>
    <row r="108" spans="6:25" s="205" customFormat="1" ht="12" outlineLevel="4" x14ac:dyDescent="0.2">
      <c r="F108" s="72">
        <v>17</v>
      </c>
      <c r="G108" s="73" t="s">
        <v>34</v>
      </c>
      <c r="H108" s="74" t="s">
        <v>685</v>
      </c>
      <c r="I108" s="75" t="s">
        <v>2545</v>
      </c>
      <c r="J108" s="73" t="s">
        <v>116</v>
      </c>
      <c r="K108" s="76">
        <v>4</v>
      </c>
      <c r="L108" s="77">
        <v>0</v>
      </c>
      <c r="M108" s="206">
        <v>4</v>
      </c>
      <c r="N108" s="232"/>
      <c r="O108" s="77">
        <f>M108*N108</f>
        <v>0</v>
      </c>
      <c r="P108" s="79">
        <v>3.2000000000000003E-4</v>
      </c>
      <c r="Q108" s="80">
        <f>M108*P108</f>
        <v>1.2800000000000001E-3</v>
      </c>
      <c r="R108" s="79"/>
      <c r="S108" s="80">
        <f>M108*R108</f>
        <v>0</v>
      </c>
      <c r="T108" s="78">
        <v>15</v>
      </c>
      <c r="U108" s="78">
        <f>O108*(T108/100)</f>
        <v>0</v>
      </c>
      <c r="V108" s="78">
        <f>O108+U108</f>
        <v>0</v>
      </c>
      <c r="W108" s="75"/>
      <c r="X108" s="96" t="s">
        <v>1261</v>
      </c>
      <c r="Y108" s="96">
        <v>1</v>
      </c>
    </row>
    <row r="109" spans="6:25" s="71" customFormat="1" ht="33.75" outlineLevel="4" x14ac:dyDescent="0.2">
      <c r="F109" s="207"/>
      <c r="G109" s="208"/>
      <c r="H109" s="19" t="s">
        <v>1053</v>
      </c>
      <c r="I109" s="228" t="s">
        <v>3341</v>
      </c>
      <c r="J109" s="221"/>
      <c r="K109" s="221"/>
      <c r="L109" s="221"/>
      <c r="M109" s="221"/>
      <c r="N109" s="240"/>
      <c r="O109" s="221"/>
      <c r="P109" s="209"/>
      <c r="Q109" s="210"/>
      <c r="R109" s="209"/>
      <c r="S109" s="210"/>
      <c r="T109" s="211"/>
      <c r="U109" s="211"/>
      <c r="V109" s="211"/>
      <c r="W109" s="212"/>
      <c r="X109" s="212"/>
      <c r="Y109" s="212"/>
    </row>
    <row r="110" spans="6:25" s="71" customFormat="1" ht="6" customHeight="1" outlineLevel="4" x14ac:dyDescent="0.2">
      <c r="F110" s="207"/>
      <c r="G110" s="208"/>
      <c r="H110" s="20"/>
      <c r="I110" s="212"/>
      <c r="J110" s="208"/>
      <c r="K110" s="213"/>
      <c r="L110" s="214"/>
      <c r="M110" s="213"/>
      <c r="N110" s="241"/>
      <c r="O110" s="214"/>
      <c r="P110" s="209"/>
      <c r="Q110" s="210"/>
      <c r="R110" s="209"/>
      <c r="S110" s="210"/>
      <c r="T110" s="211"/>
      <c r="U110" s="211"/>
      <c r="V110" s="211"/>
      <c r="W110" s="212"/>
      <c r="X110" s="212"/>
      <c r="Y110" s="212"/>
    </row>
    <row r="111" spans="6:25" s="81" customFormat="1" ht="11.25" outlineLevel="5" x14ac:dyDescent="0.2">
      <c r="F111" s="82"/>
      <c r="G111" s="83"/>
      <c r="H111" s="21" t="str">
        <f>IF(AND(H110&lt;&gt;"Výkaz výměr:",I110=""),"Výkaz výměr:","")</f>
        <v>Výkaz výměr:</v>
      </c>
      <c r="I111" s="84" t="s">
        <v>1469</v>
      </c>
      <c r="J111" s="215"/>
      <c r="L111" s="85"/>
      <c r="M111" s="216">
        <v>0</v>
      </c>
      <c r="N111" s="244"/>
      <c r="O111" s="85"/>
      <c r="P111" s="86"/>
      <c r="Q111" s="85"/>
      <c r="R111" s="85"/>
      <c r="S111" s="85"/>
      <c r="T111" s="87" t="s">
        <v>14</v>
      </c>
      <c r="U111" s="85"/>
      <c r="V111" s="85"/>
      <c r="W111" s="88"/>
    </row>
    <row r="112" spans="6:25" s="81" customFormat="1" ht="11.25" outlineLevel="5" x14ac:dyDescent="0.2">
      <c r="F112" s="82"/>
      <c r="G112" s="83"/>
      <c r="H112" s="21" t="str">
        <f>IF(AND(H111&lt;&gt;"Výkaz výměr:",I111=""),"Výkaz výměr:","")</f>
        <v/>
      </c>
      <c r="I112" s="84" t="s">
        <v>1944</v>
      </c>
      <c r="J112" s="215"/>
      <c r="L112" s="85"/>
      <c r="M112" s="216">
        <v>0</v>
      </c>
      <c r="N112" s="244"/>
      <c r="O112" s="85"/>
      <c r="P112" s="86"/>
      <c r="Q112" s="85"/>
      <c r="R112" s="85"/>
      <c r="S112" s="85"/>
      <c r="T112" s="87" t="s">
        <v>14</v>
      </c>
      <c r="U112" s="85"/>
      <c r="V112" s="85"/>
      <c r="W112" s="88"/>
    </row>
    <row r="113" spans="6:25" s="81" customFormat="1" ht="11.25" outlineLevel="5" x14ac:dyDescent="0.2">
      <c r="F113" s="82"/>
      <c r="G113" s="83"/>
      <c r="H113" s="21" t="str">
        <f>IF(AND(H112&lt;&gt;"Výkaz výměr:",I112=""),"Výkaz výměr:","")</f>
        <v/>
      </c>
      <c r="I113" s="84" t="s">
        <v>5</v>
      </c>
      <c r="J113" s="215"/>
      <c r="L113" s="85"/>
      <c r="M113" s="216">
        <v>4</v>
      </c>
      <c r="N113" s="244"/>
      <c r="O113" s="85"/>
      <c r="P113" s="86"/>
      <c r="Q113" s="85"/>
      <c r="R113" s="85"/>
      <c r="S113" s="85"/>
      <c r="T113" s="87" t="s">
        <v>14</v>
      </c>
      <c r="U113" s="85"/>
      <c r="V113" s="85"/>
      <c r="W113" s="88"/>
    </row>
    <row r="114" spans="6:25" s="205" customFormat="1" ht="12" outlineLevel="4" x14ac:dyDescent="0.2">
      <c r="F114" s="72">
        <v>18</v>
      </c>
      <c r="G114" s="73" t="s">
        <v>34</v>
      </c>
      <c r="H114" s="74" t="s">
        <v>686</v>
      </c>
      <c r="I114" s="75" t="s">
        <v>2671</v>
      </c>
      <c r="J114" s="73" t="s">
        <v>116</v>
      </c>
      <c r="K114" s="76">
        <v>14</v>
      </c>
      <c r="L114" s="77">
        <v>0</v>
      </c>
      <c r="M114" s="206">
        <v>14</v>
      </c>
      <c r="N114" s="232"/>
      <c r="O114" s="77">
        <f>M114*N114</f>
        <v>0</v>
      </c>
      <c r="P114" s="79">
        <v>5.9999999999999995E-4</v>
      </c>
      <c r="Q114" s="80">
        <f>M114*P114</f>
        <v>8.3999999999999995E-3</v>
      </c>
      <c r="R114" s="79"/>
      <c r="S114" s="80">
        <f>M114*R114</f>
        <v>0</v>
      </c>
      <c r="T114" s="78">
        <v>15</v>
      </c>
      <c r="U114" s="78">
        <f>O114*(T114/100)</f>
        <v>0</v>
      </c>
      <c r="V114" s="78">
        <f>O114+U114</f>
        <v>0</v>
      </c>
      <c r="W114" s="75"/>
      <c r="X114" s="96" t="s">
        <v>1162</v>
      </c>
      <c r="Y114" s="96">
        <v>1</v>
      </c>
    </row>
    <row r="115" spans="6:25" s="71" customFormat="1" ht="45" outlineLevel="4" x14ac:dyDescent="0.2">
      <c r="F115" s="207"/>
      <c r="G115" s="208"/>
      <c r="H115" s="19" t="s">
        <v>1053</v>
      </c>
      <c r="I115" s="228" t="s">
        <v>3478</v>
      </c>
      <c r="J115" s="221"/>
      <c r="K115" s="221"/>
      <c r="L115" s="221"/>
      <c r="M115" s="221"/>
      <c r="N115" s="240"/>
      <c r="O115" s="221"/>
      <c r="P115" s="209"/>
      <c r="Q115" s="210"/>
      <c r="R115" s="209"/>
      <c r="S115" s="210"/>
      <c r="T115" s="211"/>
      <c r="U115" s="211"/>
      <c r="V115" s="211"/>
      <c r="W115" s="212"/>
      <c r="X115" s="212"/>
      <c r="Y115" s="212"/>
    </row>
    <row r="116" spans="6:25" s="71" customFormat="1" ht="6" customHeight="1" outlineLevel="4" x14ac:dyDescent="0.2">
      <c r="F116" s="207"/>
      <c r="G116" s="208"/>
      <c r="H116" s="20"/>
      <c r="I116" s="212"/>
      <c r="J116" s="208"/>
      <c r="K116" s="213"/>
      <c r="L116" s="214"/>
      <c r="M116" s="213"/>
      <c r="N116" s="241"/>
      <c r="O116" s="214"/>
      <c r="P116" s="209"/>
      <c r="Q116" s="210"/>
      <c r="R116" s="209"/>
      <c r="S116" s="210"/>
      <c r="T116" s="211"/>
      <c r="U116" s="211"/>
      <c r="V116" s="211"/>
      <c r="W116" s="212"/>
      <c r="X116" s="212"/>
      <c r="Y116" s="212"/>
    </row>
    <row r="117" spans="6:25" s="81" customFormat="1" ht="11.25" outlineLevel="5" x14ac:dyDescent="0.2">
      <c r="F117" s="82"/>
      <c r="G117" s="83"/>
      <c r="H117" s="21" t="str">
        <f t="shared" ref="H117:H122" si="2">IF(AND(H116&lt;&gt;"Výkaz výměr:",I116=""),"Výkaz výměr:","")</f>
        <v>Výkaz výměr:</v>
      </c>
      <c r="I117" s="84" t="s">
        <v>2551</v>
      </c>
      <c r="J117" s="215"/>
      <c r="L117" s="85"/>
      <c r="M117" s="216">
        <v>0</v>
      </c>
      <c r="N117" s="244"/>
      <c r="O117" s="85"/>
      <c r="P117" s="86"/>
      <c r="Q117" s="85"/>
      <c r="R117" s="85"/>
      <c r="S117" s="85"/>
      <c r="T117" s="87" t="s">
        <v>14</v>
      </c>
      <c r="U117" s="85"/>
      <c r="V117" s="85"/>
      <c r="W117" s="88"/>
    </row>
    <row r="118" spans="6:25" s="81" customFormat="1" ht="11.25" outlineLevel="5" x14ac:dyDescent="0.2">
      <c r="F118" s="82"/>
      <c r="G118" s="83"/>
      <c r="H118" s="21" t="str">
        <f t="shared" si="2"/>
        <v/>
      </c>
      <c r="I118" s="84" t="s">
        <v>55</v>
      </c>
      <c r="J118" s="215"/>
      <c r="L118" s="85"/>
      <c r="M118" s="216">
        <v>0</v>
      </c>
      <c r="N118" s="244"/>
      <c r="O118" s="85"/>
      <c r="P118" s="86"/>
      <c r="Q118" s="85"/>
      <c r="R118" s="85"/>
      <c r="S118" s="85"/>
      <c r="T118" s="87" t="s">
        <v>14</v>
      </c>
      <c r="U118" s="85"/>
      <c r="V118" s="85"/>
      <c r="W118" s="88"/>
    </row>
    <row r="119" spans="6:25" s="81" customFormat="1" ht="11.25" outlineLevel="5" x14ac:dyDescent="0.2">
      <c r="F119" s="82"/>
      <c r="G119" s="83"/>
      <c r="H119" s="21" t="str">
        <f t="shared" si="2"/>
        <v/>
      </c>
      <c r="I119" s="84" t="s">
        <v>2109</v>
      </c>
      <c r="J119" s="215"/>
      <c r="L119" s="85"/>
      <c r="M119" s="216">
        <v>0</v>
      </c>
      <c r="N119" s="244"/>
      <c r="O119" s="85"/>
      <c r="P119" s="86"/>
      <c r="Q119" s="85"/>
      <c r="R119" s="85"/>
      <c r="S119" s="85"/>
      <c r="T119" s="87" t="s">
        <v>14</v>
      </c>
      <c r="U119" s="85"/>
      <c r="V119" s="85"/>
      <c r="W119" s="88"/>
    </row>
    <row r="120" spans="6:25" s="81" customFormat="1" ht="11.25" outlineLevel="5" x14ac:dyDescent="0.2">
      <c r="F120" s="82"/>
      <c r="G120" s="83"/>
      <c r="H120" s="21" t="str">
        <f t="shared" si="2"/>
        <v/>
      </c>
      <c r="I120" s="84" t="s">
        <v>157</v>
      </c>
      <c r="J120" s="215"/>
      <c r="L120" s="85"/>
      <c r="M120" s="216">
        <v>4</v>
      </c>
      <c r="N120" s="244"/>
      <c r="O120" s="85"/>
      <c r="P120" s="86"/>
      <c r="Q120" s="85"/>
      <c r="R120" s="85"/>
      <c r="S120" s="85"/>
      <c r="T120" s="87" t="s">
        <v>14</v>
      </c>
      <c r="U120" s="85"/>
      <c r="V120" s="85"/>
      <c r="W120" s="88"/>
    </row>
    <row r="121" spans="6:25" s="81" customFormat="1" ht="11.25" outlineLevel="5" x14ac:dyDescent="0.2">
      <c r="F121" s="82"/>
      <c r="G121" s="83"/>
      <c r="H121" s="21" t="str">
        <f t="shared" si="2"/>
        <v/>
      </c>
      <c r="I121" s="84" t="s">
        <v>1595</v>
      </c>
      <c r="J121" s="215"/>
      <c r="L121" s="85"/>
      <c r="M121" s="216">
        <v>0</v>
      </c>
      <c r="N121" s="244"/>
      <c r="O121" s="85"/>
      <c r="P121" s="86"/>
      <c r="Q121" s="85"/>
      <c r="R121" s="85"/>
      <c r="S121" s="85"/>
      <c r="T121" s="87" t="s">
        <v>14</v>
      </c>
      <c r="U121" s="85"/>
      <c r="V121" s="85"/>
      <c r="W121" s="88"/>
    </row>
    <row r="122" spans="6:25" s="81" customFormat="1" ht="11.25" outlineLevel="5" x14ac:dyDescent="0.2">
      <c r="F122" s="82"/>
      <c r="G122" s="83"/>
      <c r="H122" s="21" t="str">
        <f t="shared" si="2"/>
        <v/>
      </c>
      <c r="I122" s="84" t="s">
        <v>170</v>
      </c>
      <c r="J122" s="215"/>
      <c r="L122" s="85"/>
      <c r="M122" s="216">
        <v>10</v>
      </c>
      <c r="N122" s="244"/>
      <c r="O122" s="85"/>
      <c r="P122" s="86"/>
      <c r="Q122" s="85"/>
      <c r="R122" s="85"/>
      <c r="S122" s="85"/>
      <c r="T122" s="87" t="s">
        <v>14</v>
      </c>
      <c r="U122" s="85"/>
      <c r="V122" s="85"/>
      <c r="W122" s="88"/>
    </row>
    <row r="123" spans="6:25" s="205" customFormat="1" ht="24" outlineLevel="4" x14ac:dyDescent="0.2">
      <c r="F123" s="72">
        <v>19</v>
      </c>
      <c r="G123" s="73" t="s">
        <v>34</v>
      </c>
      <c r="H123" s="74" t="s">
        <v>687</v>
      </c>
      <c r="I123" s="75" t="s">
        <v>3030</v>
      </c>
      <c r="J123" s="73" t="s">
        <v>16</v>
      </c>
      <c r="K123" s="76">
        <v>2.1546450000000004</v>
      </c>
      <c r="L123" s="77">
        <v>0</v>
      </c>
      <c r="M123" s="206">
        <v>2.1546450000000004</v>
      </c>
      <c r="N123" s="232"/>
      <c r="O123" s="77">
        <f>M123*N123</f>
        <v>0</v>
      </c>
      <c r="P123" s="79"/>
      <c r="Q123" s="80">
        <f>M123*P123</f>
        <v>0</v>
      </c>
      <c r="R123" s="79"/>
      <c r="S123" s="80">
        <f>M123*R123</f>
        <v>0</v>
      </c>
      <c r="T123" s="78">
        <v>15</v>
      </c>
      <c r="U123" s="78">
        <f>O123*(T123/100)</f>
        <v>0</v>
      </c>
      <c r="V123" s="78">
        <f>O123+U123</f>
        <v>0</v>
      </c>
      <c r="W123" s="75"/>
      <c r="X123" s="96" t="s">
        <v>1162</v>
      </c>
      <c r="Y123" s="96">
        <v>1</v>
      </c>
    </row>
    <row r="124" spans="6:25" s="71" customFormat="1" ht="45" outlineLevel="4" x14ac:dyDescent="0.2">
      <c r="F124" s="207"/>
      <c r="G124" s="208"/>
      <c r="H124" s="19" t="s">
        <v>1053</v>
      </c>
      <c r="I124" s="228" t="s">
        <v>3459</v>
      </c>
      <c r="J124" s="221"/>
      <c r="K124" s="221"/>
      <c r="L124" s="221"/>
      <c r="M124" s="221"/>
      <c r="N124" s="240"/>
      <c r="O124" s="221"/>
      <c r="P124" s="209"/>
      <c r="Q124" s="210"/>
      <c r="R124" s="209"/>
      <c r="S124" s="210"/>
      <c r="T124" s="211"/>
      <c r="U124" s="211"/>
      <c r="V124" s="211"/>
      <c r="W124" s="212"/>
      <c r="X124" s="212"/>
      <c r="Y124" s="212"/>
    </row>
    <row r="125" spans="6:25" s="71" customFormat="1" ht="6" customHeight="1" outlineLevel="4" x14ac:dyDescent="0.2">
      <c r="F125" s="207"/>
      <c r="G125" s="208"/>
      <c r="H125" s="20"/>
      <c r="I125" s="212"/>
      <c r="J125" s="208"/>
      <c r="K125" s="213"/>
      <c r="L125" s="214"/>
      <c r="M125" s="213"/>
      <c r="N125" s="241"/>
      <c r="O125" s="214"/>
      <c r="P125" s="209"/>
      <c r="Q125" s="210"/>
      <c r="R125" s="209"/>
      <c r="S125" s="210"/>
      <c r="T125" s="211"/>
      <c r="U125" s="211"/>
      <c r="V125" s="211"/>
      <c r="W125" s="212"/>
      <c r="X125" s="212"/>
      <c r="Y125" s="212"/>
    </row>
    <row r="126" spans="6:25" s="205" customFormat="1" ht="12" outlineLevel="4" x14ac:dyDescent="0.2">
      <c r="F126" s="72">
        <v>20</v>
      </c>
      <c r="G126" s="73" t="s">
        <v>34</v>
      </c>
      <c r="H126" s="74" t="s">
        <v>884</v>
      </c>
      <c r="I126" s="75" t="s">
        <v>2838</v>
      </c>
      <c r="J126" s="73" t="s">
        <v>16</v>
      </c>
      <c r="K126" s="76">
        <v>6.6401000000000002E-2</v>
      </c>
      <c r="L126" s="77">
        <v>0</v>
      </c>
      <c r="M126" s="206">
        <v>6.6401000000000002E-2</v>
      </c>
      <c r="N126" s="232"/>
      <c r="O126" s="77">
        <f>M126*N126</f>
        <v>0</v>
      </c>
      <c r="P126" s="79"/>
      <c r="Q126" s="80">
        <f>M126*P126</f>
        <v>0</v>
      </c>
      <c r="R126" s="79"/>
      <c r="S126" s="80">
        <f>M126*R126</f>
        <v>0</v>
      </c>
      <c r="T126" s="78">
        <v>15</v>
      </c>
      <c r="U126" s="78">
        <f>O126*(T126/100)</f>
        <v>0</v>
      </c>
      <c r="V126" s="78">
        <f>O126+U126</f>
        <v>0</v>
      </c>
      <c r="W126" s="75" t="s">
        <v>1942</v>
      </c>
      <c r="X126" s="96" t="s">
        <v>1162</v>
      </c>
      <c r="Y126" s="96">
        <v>1</v>
      </c>
    </row>
    <row r="127" spans="6:25" s="71" customFormat="1" ht="56.25" outlineLevel="4" x14ac:dyDescent="0.2">
      <c r="F127" s="207"/>
      <c r="G127" s="208"/>
      <c r="H127" s="19" t="s">
        <v>1053</v>
      </c>
      <c r="I127" s="228" t="s">
        <v>3536</v>
      </c>
      <c r="J127" s="221"/>
      <c r="K127" s="221"/>
      <c r="L127" s="221"/>
      <c r="M127" s="221"/>
      <c r="N127" s="240"/>
      <c r="O127" s="221"/>
      <c r="P127" s="209"/>
      <c r="Q127" s="210"/>
      <c r="R127" s="209"/>
      <c r="S127" s="210"/>
      <c r="T127" s="211"/>
      <c r="U127" s="211"/>
      <c r="V127" s="211"/>
      <c r="W127" s="212"/>
      <c r="X127" s="212"/>
      <c r="Y127" s="212"/>
    </row>
    <row r="128" spans="6:25" s="71" customFormat="1" ht="6" customHeight="1" outlineLevel="4" x14ac:dyDescent="0.2">
      <c r="F128" s="207"/>
      <c r="G128" s="208"/>
      <c r="H128" s="20"/>
      <c r="I128" s="212"/>
      <c r="J128" s="208"/>
      <c r="K128" s="213"/>
      <c r="L128" s="214"/>
      <c r="M128" s="213"/>
      <c r="N128" s="241"/>
      <c r="O128" s="214"/>
      <c r="P128" s="209"/>
      <c r="Q128" s="210"/>
      <c r="R128" s="209"/>
      <c r="S128" s="210"/>
      <c r="T128" s="211"/>
      <c r="U128" s="211"/>
      <c r="V128" s="211"/>
      <c r="W128" s="212"/>
      <c r="X128" s="212"/>
      <c r="Y128" s="212"/>
    </row>
    <row r="129" spans="6:25" s="6" customFormat="1" ht="12.75" customHeight="1" outlineLevel="4" x14ac:dyDescent="0.2">
      <c r="F129" s="7"/>
      <c r="G129" s="8"/>
      <c r="H129" s="8"/>
      <c r="I129" s="217"/>
      <c r="J129" s="218"/>
      <c r="K129" s="219"/>
      <c r="L129" s="220"/>
      <c r="M129" s="219"/>
      <c r="N129" s="242"/>
      <c r="O129" s="11"/>
      <c r="P129" s="12"/>
      <c r="Q129" s="11"/>
      <c r="R129" s="11"/>
      <c r="S129" s="11"/>
      <c r="T129" s="5" t="s">
        <v>14</v>
      </c>
      <c r="U129" s="11"/>
      <c r="V129" s="11"/>
      <c r="W129" s="11"/>
    </row>
    <row r="130" spans="6:25" s="60" customFormat="1" ht="16.5" customHeight="1" outlineLevel="3" x14ac:dyDescent="0.2">
      <c r="F130" s="61"/>
      <c r="G130" s="62"/>
      <c r="H130" s="63"/>
      <c r="I130" s="227" t="s">
        <v>3737</v>
      </c>
      <c r="J130" s="62"/>
      <c r="K130" s="64"/>
      <c r="L130" s="65"/>
      <c r="M130" s="64"/>
      <c r="N130" s="239"/>
      <c r="O130" s="65">
        <f>SUBTOTAL(9,O131:O170)</f>
        <v>0</v>
      </c>
      <c r="P130" s="67"/>
      <c r="Q130" s="68">
        <f>SUBTOTAL(9,Q131:Q170)</f>
        <v>1.67E-2</v>
      </c>
      <c r="R130" s="65"/>
      <c r="S130" s="68">
        <f>SUBTOTAL(9,S131:S170)</f>
        <v>9.0500000000000008E-3</v>
      </c>
      <c r="T130" s="69" t="s">
        <v>14</v>
      </c>
      <c r="U130" s="66">
        <f>SUBTOTAL(9,U131:U170)</f>
        <v>0</v>
      </c>
      <c r="V130" s="66">
        <f>SUBTOTAL(9,V131:V170)</f>
        <v>0</v>
      </c>
      <c r="W130" s="70"/>
      <c r="Y130" s="66">
        <f>SUBTOTAL(9,Y131:Y170)</f>
        <v>8</v>
      </c>
    </row>
    <row r="131" spans="6:25" s="205" customFormat="1" ht="12" outlineLevel="4" x14ac:dyDescent="0.2">
      <c r="F131" s="72">
        <v>21</v>
      </c>
      <c r="G131" s="73" t="s">
        <v>34</v>
      </c>
      <c r="H131" s="74" t="s">
        <v>688</v>
      </c>
      <c r="I131" s="75" t="s">
        <v>2955</v>
      </c>
      <c r="J131" s="73" t="s">
        <v>268</v>
      </c>
      <c r="K131" s="76">
        <v>2</v>
      </c>
      <c r="L131" s="77">
        <v>0</v>
      </c>
      <c r="M131" s="206">
        <v>2</v>
      </c>
      <c r="N131" s="232"/>
      <c r="O131" s="77">
        <f>M131*N131</f>
        <v>0</v>
      </c>
      <c r="P131" s="79">
        <v>6.1700000000000001E-3</v>
      </c>
      <c r="Q131" s="80">
        <f>M131*P131</f>
        <v>1.234E-2</v>
      </c>
      <c r="R131" s="79"/>
      <c r="S131" s="80">
        <f>M131*R131</f>
        <v>0</v>
      </c>
      <c r="T131" s="78">
        <v>15</v>
      </c>
      <c r="U131" s="78">
        <f>O131*(T131/100)</f>
        <v>0</v>
      </c>
      <c r="V131" s="78">
        <f>O131+U131</f>
        <v>0</v>
      </c>
      <c r="W131" s="75"/>
      <c r="X131" s="96" t="s">
        <v>1162</v>
      </c>
      <c r="Y131" s="96">
        <v>1</v>
      </c>
    </row>
    <row r="132" spans="6:25" s="71" customFormat="1" ht="56.25" outlineLevel="4" x14ac:dyDescent="0.2">
      <c r="F132" s="207"/>
      <c r="G132" s="208"/>
      <c r="H132" s="19" t="s">
        <v>1053</v>
      </c>
      <c r="I132" s="228" t="s">
        <v>3339</v>
      </c>
      <c r="J132" s="221"/>
      <c r="K132" s="221"/>
      <c r="L132" s="221"/>
      <c r="M132" s="221"/>
      <c r="N132" s="240"/>
      <c r="O132" s="221"/>
      <c r="P132" s="209"/>
      <c r="Q132" s="210"/>
      <c r="R132" s="209"/>
      <c r="S132" s="210"/>
      <c r="T132" s="211"/>
      <c r="U132" s="211"/>
      <c r="V132" s="211"/>
      <c r="W132" s="212"/>
      <c r="X132" s="212"/>
      <c r="Y132" s="212"/>
    </row>
    <row r="133" spans="6:25" s="71" customFormat="1" ht="6" customHeight="1" outlineLevel="4" x14ac:dyDescent="0.2">
      <c r="F133" s="207"/>
      <c r="G133" s="208"/>
      <c r="H133" s="20"/>
      <c r="I133" s="212"/>
      <c r="J133" s="208"/>
      <c r="K133" s="213"/>
      <c r="L133" s="214"/>
      <c r="M133" s="213"/>
      <c r="N133" s="241"/>
      <c r="O133" s="214"/>
      <c r="P133" s="209"/>
      <c r="Q133" s="210"/>
      <c r="R133" s="209"/>
      <c r="S133" s="210"/>
      <c r="T133" s="211"/>
      <c r="U133" s="211"/>
      <c r="V133" s="211"/>
      <c r="W133" s="212"/>
      <c r="X133" s="212"/>
      <c r="Y133" s="212"/>
    </row>
    <row r="134" spans="6:25" s="81" customFormat="1" ht="11.25" outlineLevel="5" x14ac:dyDescent="0.2">
      <c r="F134" s="82"/>
      <c r="G134" s="83"/>
      <c r="H134" s="21" t="str">
        <f>IF(AND(H133&lt;&gt;"Výkaz výměr:",I133=""),"Výkaz výměr:","")</f>
        <v>Výkaz výměr:</v>
      </c>
      <c r="I134" s="84" t="s">
        <v>2551</v>
      </c>
      <c r="J134" s="215"/>
      <c r="L134" s="85"/>
      <c r="M134" s="216">
        <v>0</v>
      </c>
      <c r="N134" s="244"/>
      <c r="O134" s="85"/>
      <c r="P134" s="86"/>
      <c r="Q134" s="85"/>
      <c r="R134" s="85"/>
      <c r="S134" s="85"/>
      <c r="T134" s="87" t="s">
        <v>14</v>
      </c>
      <c r="U134" s="85"/>
      <c r="V134" s="85"/>
      <c r="W134" s="88"/>
    </row>
    <row r="135" spans="6:25" s="81" customFormat="1" ht="11.25" outlineLevel="5" x14ac:dyDescent="0.2">
      <c r="F135" s="82"/>
      <c r="G135" s="83"/>
      <c r="H135" s="21" t="str">
        <f>IF(AND(H134&lt;&gt;"Výkaz výměr:",I134=""),"Výkaz výměr:","")</f>
        <v/>
      </c>
      <c r="I135" s="84" t="s">
        <v>55</v>
      </c>
      <c r="J135" s="215"/>
      <c r="L135" s="85"/>
      <c r="M135" s="216">
        <v>0</v>
      </c>
      <c r="N135" s="244"/>
      <c r="O135" s="85"/>
      <c r="P135" s="86"/>
      <c r="Q135" s="85"/>
      <c r="R135" s="85"/>
      <c r="S135" s="85"/>
      <c r="T135" s="87" t="s">
        <v>14</v>
      </c>
      <c r="U135" s="85"/>
      <c r="V135" s="85"/>
      <c r="W135" s="88"/>
    </row>
    <row r="136" spans="6:25" s="81" customFormat="1" ht="11.25" outlineLevel="5" x14ac:dyDescent="0.2">
      <c r="F136" s="82"/>
      <c r="G136" s="83"/>
      <c r="H136" s="21" t="str">
        <f>IF(AND(H135&lt;&gt;"Výkaz výměr:",I135=""),"Výkaz výměr:","")</f>
        <v/>
      </c>
      <c r="I136" s="84" t="s">
        <v>154</v>
      </c>
      <c r="J136" s="215"/>
      <c r="L136" s="85"/>
      <c r="M136" s="216">
        <v>2</v>
      </c>
      <c r="N136" s="244"/>
      <c r="O136" s="85"/>
      <c r="P136" s="86"/>
      <c r="Q136" s="85"/>
      <c r="R136" s="85"/>
      <c r="S136" s="85"/>
      <c r="T136" s="87" t="s">
        <v>14</v>
      </c>
      <c r="U136" s="85"/>
      <c r="V136" s="85"/>
      <c r="W136" s="88"/>
    </row>
    <row r="137" spans="6:25" s="205" customFormat="1" ht="12" outlineLevel="4" x14ac:dyDescent="0.2">
      <c r="F137" s="72">
        <v>22</v>
      </c>
      <c r="G137" s="73" t="s">
        <v>34</v>
      </c>
      <c r="H137" s="74" t="s">
        <v>689</v>
      </c>
      <c r="I137" s="75" t="s">
        <v>2679</v>
      </c>
      <c r="J137" s="73" t="s">
        <v>116</v>
      </c>
      <c r="K137" s="76">
        <v>3</v>
      </c>
      <c r="L137" s="77">
        <v>0</v>
      </c>
      <c r="M137" s="206">
        <v>3</v>
      </c>
      <c r="N137" s="232"/>
      <c r="O137" s="77">
        <f>M137*N137</f>
        <v>0</v>
      </c>
      <c r="P137" s="79">
        <v>9.0000000000000006E-5</v>
      </c>
      <c r="Q137" s="80">
        <f>M137*P137</f>
        <v>2.7E-4</v>
      </c>
      <c r="R137" s="79">
        <v>4.4999999999999999E-4</v>
      </c>
      <c r="S137" s="80">
        <f>M137*R137</f>
        <v>1.3500000000000001E-3</v>
      </c>
      <c r="T137" s="78">
        <v>15</v>
      </c>
      <c r="U137" s="78">
        <f>O137*(T137/100)</f>
        <v>0</v>
      </c>
      <c r="V137" s="78">
        <f>O137+U137</f>
        <v>0</v>
      </c>
      <c r="W137" s="75"/>
      <c r="X137" s="96" t="s">
        <v>1162</v>
      </c>
      <c r="Y137" s="96">
        <v>1</v>
      </c>
    </row>
    <row r="138" spans="6:25" s="71" customFormat="1" ht="33.75" outlineLevel="4" x14ac:dyDescent="0.2">
      <c r="F138" s="207"/>
      <c r="G138" s="208"/>
      <c r="H138" s="19" t="s">
        <v>1053</v>
      </c>
      <c r="I138" s="228" t="s">
        <v>2806</v>
      </c>
      <c r="J138" s="221"/>
      <c r="K138" s="221"/>
      <c r="L138" s="221"/>
      <c r="M138" s="221"/>
      <c r="N138" s="240"/>
      <c r="O138" s="221"/>
      <c r="P138" s="209"/>
      <c r="Q138" s="210"/>
      <c r="R138" s="209"/>
      <c r="S138" s="210"/>
      <c r="T138" s="211"/>
      <c r="U138" s="211"/>
      <c r="V138" s="211"/>
      <c r="W138" s="212"/>
      <c r="X138" s="212"/>
      <c r="Y138" s="212"/>
    </row>
    <row r="139" spans="6:25" s="71" customFormat="1" ht="6" customHeight="1" outlineLevel="4" x14ac:dyDescent="0.2">
      <c r="F139" s="207"/>
      <c r="G139" s="208"/>
      <c r="H139" s="20"/>
      <c r="I139" s="212"/>
      <c r="J139" s="208"/>
      <c r="K139" s="213"/>
      <c r="L139" s="214"/>
      <c r="M139" s="213"/>
      <c r="N139" s="241"/>
      <c r="O139" s="214"/>
      <c r="P139" s="209"/>
      <c r="Q139" s="210"/>
      <c r="R139" s="209"/>
      <c r="S139" s="210"/>
      <c r="T139" s="211"/>
      <c r="U139" s="211"/>
      <c r="V139" s="211"/>
      <c r="W139" s="212"/>
      <c r="X139" s="212"/>
      <c r="Y139" s="212"/>
    </row>
    <row r="140" spans="6:25" s="81" customFormat="1" ht="11.25" outlineLevel="5" x14ac:dyDescent="0.2">
      <c r="F140" s="82"/>
      <c r="G140" s="83"/>
      <c r="H140" s="21" t="str">
        <f>IF(AND(H139&lt;&gt;"Výkaz výměr:",I139=""),"Výkaz výměr:","")</f>
        <v>Výkaz výměr:</v>
      </c>
      <c r="I140" s="84" t="s">
        <v>2537</v>
      </c>
      <c r="J140" s="215"/>
      <c r="L140" s="85"/>
      <c r="M140" s="216">
        <v>0</v>
      </c>
      <c r="N140" s="244"/>
      <c r="O140" s="85"/>
      <c r="P140" s="86"/>
      <c r="Q140" s="85"/>
      <c r="R140" s="85"/>
      <c r="S140" s="85"/>
      <c r="T140" s="87" t="s">
        <v>14</v>
      </c>
      <c r="U140" s="85"/>
      <c r="V140" s="85"/>
      <c r="W140" s="88"/>
    </row>
    <row r="141" spans="6:25" s="81" customFormat="1" ht="11.25" outlineLevel="5" x14ac:dyDescent="0.2">
      <c r="F141" s="82"/>
      <c r="G141" s="83"/>
      <c r="H141" s="21" t="str">
        <f>IF(AND(H140&lt;&gt;"Výkaz výměr:",I140=""),"Výkaz výměr:","")</f>
        <v/>
      </c>
      <c r="I141" s="84" t="s">
        <v>35</v>
      </c>
      <c r="J141" s="215"/>
      <c r="L141" s="85"/>
      <c r="M141" s="216">
        <v>0</v>
      </c>
      <c r="N141" s="244"/>
      <c r="O141" s="85"/>
      <c r="P141" s="86"/>
      <c r="Q141" s="85"/>
      <c r="R141" s="85"/>
      <c r="S141" s="85"/>
      <c r="T141" s="87" t="s">
        <v>14</v>
      </c>
      <c r="U141" s="85"/>
      <c r="V141" s="85"/>
      <c r="W141" s="88"/>
    </row>
    <row r="142" spans="6:25" s="81" customFormat="1" ht="11.25" outlineLevel="5" x14ac:dyDescent="0.2">
      <c r="F142" s="82"/>
      <c r="G142" s="83"/>
      <c r="H142" s="21" t="str">
        <f>IF(AND(H141&lt;&gt;"Výkaz výměr:",I141=""),"Výkaz výměr:","")</f>
        <v/>
      </c>
      <c r="I142" s="84" t="s">
        <v>4</v>
      </c>
      <c r="J142" s="215"/>
      <c r="L142" s="85"/>
      <c r="M142" s="216">
        <v>3</v>
      </c>
      <c r="N142" s="244"/>
      <c r="O142" s="85"/>
      <c r="P142" s="86"/>
      <c r="Q142" s="85"/>
      <c r="R142" s="85"/>
      <c r="S142" s="85"/>
      <c r="T142" s="87" t="s">
        <v>14</v>
      </c>
      <c r="U142" s="85"/>
      <c r="V142" s="85"/>
      <c r="W142" s="88"/>
    </row>
    <row r="143" spans="6:25" s="205" customFormat="1" ht="12" outlineLevel="4" x14ac:dyDescent="0.2">
      <c r="F143" s="72">
        <v>23</v>
      </c>
      <c r="G143" s="73" t="s">
        <v>34</v>
      </c>
      <c r="H143" s="74" t="s">
        <v>690</v>
      </c>
      <c r="I143" s="75" t="s">
        <v>2654</v>
      </c>
      <c r="J143" s="73" t="s">
        <v>116</v>
      </c>
      <c r="K143" s="76">
        <v>7</v>
      </c>
      <c r="L143" s="77">
        <v>0</v>
      </c>
      <c r="M143" s="206">
        <v>7</v>
      </c>
      <c r="N143" s="232"/>
      <c r="O143" s="77">
        <f>M143*N143</f>
        <v>0</v>
      </c>
      <c r="P143" s="79">
        <v>1.2999999999999999E-4</v>
      </c>
      <c r="Q143" s="80">
        <f>M143*P143</f>
        <v>9.0999999999999989E-4</v>
      </c>
      <c r="R143" s="79">
        <v>1.1000000000000001E-3</v>
      </c>
      <c r="S143" s="80">
        <f>M143*R143</f>
        <v>7.7000000000000002E-3</v>
      </c>
      <c r="T143" s="78">
        <v>15</v>
      </c>
      <c r="U143" s="78">
        <f>O143*(T143/100)</f>
        <v>0</v>
      </c>
      <c r="V143" s="78">
        <f>O143+U143</f>
        <v>0</v>
      </c>
      <c r="W143" s="75"/>
      <c r="X143" s="96" t="s">
        <v>1162</v>
      </c>
      <c r="Y143" s="96">
        <v>1</v>
      </c>
    </row>
    <row r="144" spans="6:25" s="71" customFormat="1" ht="33.75" outlineLevel="4" x14ac:dyDescent="0.2">
      <c r="F144" s="207"/>
      <c r="G144" s="208"/>
      <c r="H144" s="19" t="s">
        <v>1053</v>
      </c>
      <c r="I144" s="228" t="s">
        <v>2918</v>
      </c>
      <c r="J144" s="221"/>
      <c r="K144" s="221"/>
      <c r="L144" s="221"/>
      <c r="M144" s="221"/>
      <c r="N144" s="240"/>
      <c r="O144" s="221"/>
      <c r="P144" s="209"/>
      <c r="Q144" s="210"/>
      <c r="R144" s="209"/>
      <c r="S144" s="210"/>
      <c r="T144" s="211"/>
      <c r="U144" s="211"/>
      <c r="V144" s="211"/>
      <c r="W144" s="212"/>
      <c r="X144" s="212"/>
      <c r="Y144" s="212"/>
    </row>
    <row r="145" spans="6:25" s="71" customFormat="1" ht="6" customHeight="1" outlineLevel="4" x14ac:dyDescent="0.2">
      <c r="F145" s="207"/>
      <c r="G145" s="208"/>
      <c r="H145" s="20"/>
      <c r="I145" s="212"/>
      <c r="J145" s="208"/>
      <c r="K145" s="213"/>
      <c r="L145" s="214"/>
      <c r="M145" s="213"/>
      <c r="N145" s="241"/>
      <c r="O145" s="214"/>
      <c r="P145" s="209"/>
      <c r="Q145" s="210"/>
      <c r="R145" s="209"/>
      <c r="S145" s="210"/>
      <c r="T145" s="211"/>
      <c r="U145" s="211"/>
      <c r="V145" s="211"/>
      <c r="W145" s="212"/>
      <c r="X145" s="212"/>
      <c r="Y145" s="212"/>
    </row>
    <row r="146" spans="6:25" s="81" customFormat="1" ht="11.25" outlineLevel="5" x14ac:dyDescent="0.2">
      <c r="F146" s="82"/>
      <c r="G146" s="83"/>
      <c r="H146" s="21" t="str">
        <f>IF(AND(H145&lt;&gt;"Výkaz výměr:",I145=""),"Výkaz výměr:","")</f>
        <v>Výkaz výměr:</v>
      </c>
      <c r="I146" s="84" t="s">
        <v>2537</v>
      </c>
      <c r="J146" s="215"/>
      <c r="L146" s="85"/>
      <c r="M146" s="216">
        <v>0</v>
      </c>
      <c r="N146" s="244"/>
      <c r="O146" s="85"/>
      <c r="P146" s="86"/>
      <c r="Q146" s="85"/>
      <c r="R146" s="85"/>
      <c r="S146" s="85"/>
      <c r="T146" s="87" t="s">
        <v>14</v>
      </c>
      <c r="U146" s="85"/>
      <c r="V146" s="85"/>
      <c r="W146" s="88"/>
    </row>
    <row r="147" spans="6:25" s="81" customFormat="1" ht="11.25" outlineLevel="5" x14ac:dyDescent="0.2">
      <c r="F147" s="82"/>
      <c r="G147" s="83"/>
      <c r="H147" s="21" t="str">
        <f>IF(AND(H146&lt;&gt;"Výkaz výměr:",I146=""),"Výkaz výměr:","")</f>
        <v/>
      </c>
      <c r="I147" s="84" t="s">
        <v>35</v>
      </c>
      <c r="J147" s="215"/>
      <c r="L147" s="85"/>
      <c r="M147" s="216">
        <v>0</v>
      </c>
      <c r="N147" s="244"/>
      <c r="O147" s="85"/>
      <c r="P147" s="86"/>
      <c r="Q147" s="85"/>
      <c r="R147" s="85"/>
      <c r="S147" s="85"/>
      <c r="T147" s="87" t="s">
        <v>14</v>
      </c>
      <c r="U147" s="85"/>
      <c r="V147" s="85"/>
      <c r="W147" s="88"/>
    </row>
    <row r="148" spans="6:25" s="81" customFormat="1" ht="11.25" outlineLevel="5" x14ac:dyDescent="0.2">
      <c r="F148" s="82"/>
      <c r="G148" s="83"/>
      <c r="H148" s="21" t="str">
        <f>IF(AND(H147&lt;&gt;"Výkaz výměr:",I147=""),"Výkaz výměr:","")</f>
        <v/>
      </c>
      <c r="I148" s="84" t="s">
        <v>8</v>
      </c>
      <c r="J148" s="215"/>
      <c r="L148" s="85"/>
      <c r="M148" s="216">
        <v>7</v>
      </c>
      <c r="N148" s="244"/>
      <c r="O148" s="85"/>
      <c r="P148" s="86"/>
      <c r="Q148" s="85"/>
      <c r="R148" s="85"/>
      <c r="S148" s="85"/>
      <c r="T148" s="87" t="s">
        <v>14</v>
      </c>
      <c r="U148" s="85"/>
      <c r="V148" s="85"/>
      <c r="W148" s="88"/>
    </row>
    <row r="149" spans="6:25" s="205" customFormat="1" ht="24" outlineLevel="4" x14ac:dyDescent="0.2">
      <c r="F149" s="72">
        <v>24</v>
      </c>
      <c r="G149" s="73" t="s">
        <v>34</v>
      </c>
      <c r="H149" s="74" t="s">
        <v>692</v>
      </c>
      <c r="I149" s="75" t="s">
        <v>3219</v>
      </c>
      <c r="J149" s="73" t="s">
        <v>116</v>
      </c>
      <c r="K149" s="76">
        <v>2</v>
      </c>
      <c r="L149" s="77">
        <v>0</v>
      </c>
      <c r="M149" s="206">
        <v>2</v>
      </c>
      <c r="N149" s="232"/>
      <c r="O149" s="77">
        <f>M149*N149</f>
        <v>0</v>
      </c>
      <c r="P149" s="79">
        <v>3.5E-4</v>
      </c>
      <c r="Q149" s="80">
        <f>M149*P149</f>
        <v>6.9999999999999999E-4</v>
      </c>
      <c r="R149" s="79"/>
      <c r="S149" s="80">
        <f>M149*R149</f>
        <v>0</v>
      </c>
      <c r="T149" s="78">
        <v>15</v>
      </c>
      <c r="U149" s="78">
        <f>O149*(T149/100)</f>
        <v>0</v>
      </c>
      <c r="V149" s="78">
        <f>O149+U149</f>
        <v>0</v>
      </c>
      <c r="W149" s="75"/>
      <c r="X149" s="96" t="s">
        <v>1162</v>
      </c>
      <c r="Y149" s="96">
        <v>1</v>
      </c>
    </row>
    <row r="150" spans="6:25" s="71" customFormat="1" ht="67.5" outlineLevel="4" x14ac:dyDescent="0.2">
      <c r="F150" s="207"/>
      <c r="G150" s="208"/>
      <c r="H150" s="19" t="s">
        <v>1053</v>
      </c>
      <c r="I150" s="228" t="s">
        <v>3438</v>
      </c>
      <c r="J150" s="221"/>
      <c r="K150" s="221"/>
      <c r="L150" s="221"/>
      <c r="M150" s="221"/>
      <c r="N150" s="240"/>
      <c r="O150" s="221"/>
      <c r="P150" s="209"/>
      <c r="Q150" s="210"/>
      <c r="R150" s="209"/>
      <c r="S150" s="210"/>
      <c r="T150" s="211"/>
      <c r="U150" s="211"/>
      <c r="V150" s="211"/>
      <c r="W150" s="212"/>
      <c r="X150" s="212"/>
      <c r="Y150" s="212"/>
    </row>
    <row r="151" spans="6:25" s="71" customFormat="1" ht="6" customHeight="1" outlineLevel="4" x14ac:dyDescent="0.2">
      <c r="F151" s="207"/>
      <c r="G151" s="208"/>
      <c r="H151" s="20"/>
      <c r="I151" s="212"/>
      <c r="J151" s="208"/>
      <c r="K151" s="213"/>
      <c r="L151" s="214"/>
      <c r="M151" s="213"/>
      <c r="N151" s="241"/>
      <c r="O151" s="214"/>
      <c r="P151" s="209"/>
      <c r="Q151" s="210"/>
      <c r="R151" s="209"/>
      <c r="S151" s="210"/>
      <c r="T151" s="211"/>
      <c r="U151" s="211"/>
      <c r="V151" s="211"/>
      <c r="W151" s="212"/>
      <c r="X151" s="212"/>
      <c r="Y151" s="212"/>
    </row>
    <row r="152" spans="6:25" s="81" customFormat="1" ht="11.25" outlineLevel="5" x14ac:dyDescent="0.2">
      <c r="F152" s="82"/>
      <c r="G152" s="83"/>
      <c r="H152" s="21" t="str">
        <f>IF(AND(H151&lt;&gt;"Výkaz výměr:",I151=""),"Výkaz výměr:","")</f>
        <v>Výkaz výměr:</v>
      </c>
      <c r="I152" s="84" t="s">
        <v>2551</v>
      </c>
      <c r="J152" s="215"/>
      <c r="L152" s="85"/>
      <c r="M152" s="216">
        <v>0</v>
      </c>
      <c r="N152" s="244"/>
      <c r="O152" s="85"/>
      <c r="P152" s="86"/>
      <c r="Q152" s="85"/>
      <c r="R152" s="85"/>
      <c r="S152" s="85"/>
      <c r="T152" s="87" t="s">
        <v>14</v>
      </c>
      <c r="U152" s="85"/>
      <c r="V152" s="85"/>
      <c r="W152" s="88"/>
    </row>
    <row r="153" spans="6:25" s="81" customFormat="1" ht="11.25" outlineLevel="5" x14ac:dyDescent="0.2">
      <c r="F153" s="82"/>
      <c r="G153" s="83"/>
      <c r="H153" s="21" t="str">
        <f>IF(AND(H152&lt;&gt;"Výkaz výměr:",I152=""),"Výkaz výměr:","")</f>
        <v/>
      </c>
      <c r="I153" s="84" t="s">
        <v>55</v>
      </c>
      <c r="J153" s="215"/>
      <c r="L153" s="85"/>
      <c r="M153" s="216">
        <v>0</v>
      </c>
      <c r="N153" s="244"/>
      <c r="O153" s="85"/>
      <c r="P153" s="86"/>
      <c r="Q153" s="85"/>
      <c r="R153" s="85"/>
      <c r="S153" s="85"/>
      <c r="T153" s="87" t="s">
        <v>14</v>
      </c>
      <c r="U153" s="85"/>
      <c r="V153" s="85"/>
      <c r="W153" s="88"/>
    </row>
    <row r="154" spans="6:25" s="81" customFormat="1" ht="11.25" outlineLevel="5" x14ac:dyDescent="0.2">
      <c r="F154" s="82"/>
      <c r="G154" s="83"/>
      <c r="H154" s="21" t="str">
        <f>IF(AND(H153&lt;&gt;"Výkaz výměr:",I153=""),"Výkaz výměr:","")</f>
        <v/>
      </c>
      <c r="I154" s="84" t="s">
        <v>154</v>
      </c>
      <c r="J154" s="215"/>
      <c r="L154" s="85"/>
      <c r="M154" s="216">
        <v>2</v>
      </c>
      <c r="N154" s="244"/>
      <c r="O154" s="85"/>
      <c r="P154" s="86"/>
      <c r="Q154" s="85"/>
      <c r="R154" s="85"/>
      <c r="S154" s="85"/>
      <c r="T154" s="87" t="s">
        <v>14</v>
      </c>
      <c r="U154" s="85"/>
      <c r="V154" s="85"/>
      <c r="W154" s="88"/>
    </row>
    <row r="155" spans="6:25" s="205" customFormat="1" ht="12" outlineLevel="4" x14ac:dyDescent="0.2">
      <c r="F155" s="72">
        <v>25</v>
      </c>
      <c r="G155" s="73" t="s">
        <v>34</v>
      </c>
      <c r="H155" s="74" t="s">
        <v>693</v>
      </c>
      <c r="I155" s="75" t="s">
        <v>2912</v>
      </c>
      <c r="J155" s="73" t="s">
        <v>116</v>
      </c>
      <c r="K155" s="76">
        <v>2</v>
      </c>
      <c r="L155" s="77">
        <v>0</v>
      </c>
      <c r="M155" s="206">
        <v>2</v>
      </c>
      <c r="N155" s="232"/>
      <c r="O155" s="77">
        <f>M155*N155</f>
        <v>0</v>
      </c>
      <c r="P155" s="79">
        <v>1.3999999999999999E-4</v>
      </c>
      <c r="Q155" s="80">
        <f>M155*P155</f>
        <v>2.7999999999999998E-4</v>
      </c>
      <c r="R155" s="79"/>
      <c r="S155" s="80">
        <f>M155*R155</f>
        <v>0</v>
      </c>
      <c r="T155" s="78">
        <v>15</v>
      </c>
      <c r="U155" s="78">
        <f>O155*(T155/100)</f>
        <v>0</v>
      </c>
      <c r="V155" s="78">
        <f>O155+U155</f>
        <v>0</v>
      </c>
      <c r="W155" s="75"/>
      <c r="X155" s="96" t="s">
        <v>1162</v>
      </c>
      <c r="Y155" s="96">
        <v>1</v>
      </c>
    </row>
    <row r="156" spans="6:25" s="71" customFormat="1" ht="56.25" outlineLevel="4" x14ac:dyDescent="0.2">
      <c r="F156" s="207"/>
      <c r="G156" s="208"/>
      <c r="H156" s="19" t="s">
        <v>1053</v>
      </c>
      <c r="I156" s="228" t="s">
        <v>3455</v>
      </c>
      <c r="J156" s="221"/>
      <c r="K156" s="221"/>
      <c r="L156" s="221"/>
      <c r="M156" s="221"/>
      <c r="N156" s="240"/>
      <c r="O156" s="221"/>
      <c r="P156" s="209"/>
      <c r="Q156" s="210"/>
      <c r="R156" s="209"/>
      <c r="S156" s="210"/>
      <c r="T156" s="211"/>
      <c r="U156" s="211"/>
      <c r="V156" s="211"/>
      <c r="W156" s="212"/>
      <c r="X156" s="212"/>
      <c r="Y156" s="212"/>
    </row>
    <row r="157" spans="6:25" s="71" customFormat="1" ht="6" customHeight="1" outlineLevel="4" x14ac:dyDescent="0.2">
      <c r="F157" s="207"/>
      <c r="G157" s="208"/>
      <c r="H157" s="20"/>
      <c r="I157" s="212"/>
      <c r="J157" s="208"/>
      <c r="K157" s="213"/>
      <c r="L157" s="214"/>
      <c r="M157" s="213"/>
      <c r="N157" s="241"/>
      <c r="O157" s="214"/>
      <c r="P157" s="209"/>
      <c r="Q157" s="210"/>
      <c r="R157" s="209"/>
      <c r="S157" s="210"/>
      <c r="T157" s="211"/>
      <c r="U157" s="211"/>
      <c r="V157" s="211"/>
      <c r="W157" s="212"/>
      <c r="X157" s="212"/>
      <c r="Y157" s="212"/>
    </row>
    <row r="158" spans="6:25" s="81" customFormat="1" ht="11.25" outlineLevel="5" x14ac:dyDescent="0.2">
      <c r="F158" s="82"/>
      <c r="G158" s="83"/>
      <c r="H158" s="21" t="str">
        <f>IF(AND(H157&lt;&gt;"Výkaz výměr:",I157=""),"Výkaz výměr:","")</f>
        <v>Výkaz výměr:</v>
      </c>
      <c r="I158" s="84" t="s">
        <v>2551</v>
      </c>
      <c r="J158" s="215"/>
      <c r="L158" s="85"/>
      <c r="M158" s="216">
        <v>0</v>
      </c>
      <c r="N158" s="244"/>
      <c r="O158" s="85"/>
      <c r="P158" s="86"/>
      <c r="Q158" s="85"/>
      <c r="R158" s="85"/>
      <c r="S158" s="85"/>
      <c r="T158" s="87" t="s">
        <v>14</v>
      </c>
      <c r="U158" s="85"/>
      <c r="V158" s="85"/>
      <c r="W158" s="88"/>
    </row>
    <row r="159" spans="6:25" s="81" customFormat="1" ht="11.25" outlineLevel="5" x14ac:dyDescent="0.2">
      <c r="F159" s="82"/>
      <c r="G159" s="83"/>
      <c r="H159" s="21" t="str">
        <f>IF(AND(H158&lt;&gt;"Výkaz výměr:",I158=""),"Výkaz výměr:","")</f>
        <v/>
      </c>
      <c r="I159" s="84" t="s">
        <v>55</v>
      </c>
      <c r="J159" s="215"/>
      <c r="L159" s="85"/>
      <c r="M159" s="216">
        <v>0</v>
      </c>
      <c r="N159" s="244"/>
      <c r="O159" s="85"/>
      <c r="P159" s="86"/>
      <c r="Q159" s="85"/>
      <c r="R159" s="85"/>
      <c r="S159" s="85"/>
      <c r="T159" s="87" t="s">
        <v>14</v>
      </c>
      <c r="U159" s="85"/>
      <c r="V159" s="85"/>
      <c r="W159" s="88"/>
    </row>
    <row r="160" spans="6:25" s="81" customFormat="1" ht="11.25" outlineLevel="5" x14ac:dyDescent="0.2">
      <c r="F160" s="82"/>
      <c r="G160" s="83"/>
      <c r="H160" s="21" t="str">
        <f>IF(AND(H159&lt;&gt;"Výkaz výměr:",I159=""),"Výkaz výměr:","")</f>
        <v/>
      </c>
      <c r="I160" s="84" t="s">
        <v>154</v>
      </c>
      <c r="J160" s="215"/>
      <c r="L160" s="85"/>
      <c r="M160" s="216">
        <v>2</v>
      </c>
      <c r="N160" s="244"/>
      <c r="O160" s="85"/>
      <c r="P160" s="86"/>
      <c r="Q160" s="85"/>
      <c r="R160" s="85"/>
      <c r="S160" s="85"/>
      <c r="T160" s="87" t="s">
        <v>14</v>
      </c>
      <c r="U160" s="85"/>
      <c r="V160" s="85"/>
      <c r="W160" s="88"/>
    </row>
    <row r="161" spans="6:25" s="205" customFormat="1" ht="12" outlineLevel="4" x14ac:dyDescent="0.2">
      <c r="F161" s="72">
        <v>26</v>
      </c>
      <c r="G161" s="73" t="s">
        <v>34</v>
      </c>
      <c r="H161" s="74" t="s">
        <v>696</v>
      </c>
      <c r="I161" s="75" t="s">
        <v>2730</v>
      </c>
      <c r="J161" s="73" t="s">
        <v>116</v>
      </c>
      <c r="K161" s="76">
        <v>10</v>
      </c>
      <c r="L161" s="77">
        <v>0</v>
      </c>
      <c r="M161" s="206">
        <v>10</v>
      </c>
      <c r="N161" s="232"/>
      <c r="O161" s="77">
        <f>M161*N161</f>
        <v>0</v>
      </c>
      <c r="P161" s="79">
        <v>2.2000000000000001E-4</v>
      </c>
      <c r="Q161" s="80">
        <f>M161*P161</f>
        <v>2.2000000000000001E-3</v>
      </c>
      <c r="R161" s="79"/>
      <c r="S161" s="80">
        <f>M161*R161</f>
        <v>0</v>
      </c>
      <c r="T161" s="78">
        <v>15</v>
      </c>
      <c r="U161" s="78">
        <f>O161*(T161/100)</f>
        <v>0</v>
      </c>
      <c r="V161" s="78">
        <f>O161+U161</f>
        <v>0</v>
      </c>
      <c r="W161" s="75"/>
      <c r="X161" s="96" t="s">
        <v>1162</v>
      </c>
      <c r="Y161" s="96">
        <v>1</v>
      </c>
    </row>
    <row r="162" spans="6:25" s="71" customFormat="1" ht="45" outlineLevel="4" x14ac:dyDescent="0.2">
      <c r="F162" s="207"/>
      <c r="G162" s="208"/>
      <c r="H162" s="19" t="s">
        <v>1053</v>
      </c>
      <c r="I162" s="228" t="s">
        <v>3061</v>
      </c>
      <c r="J162" s="221"/>
      <c r="K162" s="221"/>
      <c r="L162" s="221"/>
      <c r="M162" s="221"/>
      <c r="N162" s="240"/>
      <c r="O162" s="221"/>
      <c r="P162" s="209"/>
      <c r="Q162" s="210"/>
      <c r="R162" s="209"/>
      <c r="S162" s="210"/>
      <c r="T162" s="211"/>
      <c r="U162" s="211"/>
      <c r="V162" s="211"/>
      <c r="W162" s="212"/>
      <c r="X162" s="212"/>
      <c r="Y162" s="212"/>
    </row>
    <row r="163" spans="6:25" s="71" customFormat="1" ht="6" customHeight="1" outlineLevel="4" x14ac:dyDescent="0.2">
      <c r="F163" s="207"/>
      <c r="G163" s="208"/>
      <c r="H163" s="20"/>
      <c r="I163" s="212"/>
      <c r="J163" s="208"/>
      <c r="K163" s="213"/>
      <c r="L163" s="214"/>
      <c r="M163" s="213"/>
      <c r="N163" s="241"/>
      <c r="O163" s="214"/>
      <c r="P163" s="209"/>
      <c r="Q163" s="210"/>
      <c r="R163" s="209"/>
      <c r="S163" s="210"/>
      <c r="T163" s="211"/>
      <c r="U163" s="211"/>
      <c r="V163" s="211"/>
      <c r="W163" s="212"/>
      <c r="X163" s="212"/>
      <c r="Y163" s="212"/>
    </row>
    <row r="164" spans="6:25" s="205" customFormat="1" ht="24" outlineLevel="4" x14ac:dyDescent="0.2">
      <c r="F164" s="72">
        <v>27</v>
      </c>
      <c r="G164" s="73" t="s">
        <v>34</v>
      </c>
      <c r="H164" s="74" t="s">
        <v>700</v>
      </c>
      <c r="I164" s="75" t="s">
        <v>3029</v>
      </c>
      <c r="J164" s="73" t="s">
        <v>16</v>
      </c>
      <c r="K164" s="76">
        <v>2.1546450000000004</v>
      </c>
      <c r="L164" s="77">
        <v>0</v>
      </c>
      <c r="M164" s="206">
        <v>2.1546450000000004</v>
      </c>
      <c r="N164" s="232"/>
      <c r="O164" s="77">
        <f>M164*N164</f>
        <v>0</v>
      </c>
      <c r="P164" s="79"/>
      <c r="Q164" s="80">
        <f>M164*P164</f>
        <v>0</v>
      </c>
      <c r="R164" s="79"/>
      <c r="S164" s="80">
        <f>M164*R164</f>
        <v>0</v>
      </c>
      <c r="T164" s="78">
        <v>15</v>
      </c>
      <c r="U164" s="78">
        <f>O164*(T164/100)</f>
        <v>0</v>
      </c>
      <c r="V164" s="78">
        <f>O164+U164</f>
        <v>0</v>
      </c>
      <c r="W164" s="75"/>
      <c r="X164" s="96" t="s">
        <v>1162</v>
      </c>
      <c r="Y164" s="96">
        <v>1</v>
      </c>
    </row>
    <row r="165" spans="6:25" s="71" customFormat="1" ht="45" outlineLevel="4" x14ac:dyDescent="0.2">
      <c r="F165" s="207"/>
      <c r="G165" s="208"/>
      <c r="H165" s="19" t="s">
        <v>1053</v>
      </c>
      <c r="I165" s="228" t="s">
        <v>3432</v>
      </c>
      <c r="J165" s="221"/>
      <c r="K165" s="221"/>
      <c r="L165" s="221"/>
      <c r="M165" s="221"/>
      <c r="N165" s="240"/>
      <c r="O165" s="221"/>
      <c r="P165" s="209"/>
      <c r="Q165" s="210"/>
      <c r="R165" s="209"/>
      <c r="S165" s="210"/>
      <c r="T165" s="211"/>
      <c r="U165" s="211"/>
      <c r="V165" s="211"/>
      <c r="W165" s="212"/>
      <c r="X165" s="212"/>
      <c r="Y165" s="212"/>
    </row>
    <row r="166" spans="6:25" s="71" customFormat="1" ht="6" customHeight="1" outlineLevel="4" x14ac:dyDescent="0.2">
      <c r="F166" s="207"/>
      <c r="G166" s="208"/>
      <c r="H166" s="20"/>
      <c r="I166" s="212"/>
      <c r="J166" s="208"/>
      <c r="K166" s="213"/>
      <c r="L166" s="214"/>
      <c r="M166" s="213"/>
      <c r="N166" s="241"/>
      <c r="O166" s="214"/>
      <c r="P166" s="209"/>
      <c r="Q166" s="210"/>
      <c r="R166" s="209"/>
      <c r="S166" s="210"/>
      <c r="T166" s="211"/>
      <c r="U166" s="211"/>
      <c r="V166" s="211"/>
      <c r="W166" s="212"/>
      <c r="X166" s="212"/>
      <c r="Y166" s="212"/>
    </row>
    <row r="167" spans="6:25" s="205" customFormat="1" ht="12" outlineLevel="4" x14ac:dyDescent="0.2">
      <c r="F167" s="72">
        <v>28</v>
      </c>
      <c r="G167" s="73" t="s">
        <v>34</v>
      </c>
      <c r="H167" s="74" t="s">
        <v>885</v>
      </c>
      <c r="I167" s="75" t="s">
        <v>2710</v>
      </c>
      <c r="J167" s="73" t="s">
        <v>16</v>
      </c>
      <c r="K167" s="76">
        <v>1.6700000000000003E-2</v>
      </c>
      <c r="L167" s="77">
        <v>0</v>
      </c>
      <c r="M167" s="206">
        <v>1.6700000000000003E-2</v>
      </c>
      <c r="N167" s="232"/>
      <c r="O167" s="77">
        <f>M167*N167</f>
        <v>0</v>
      </c>
      <c r="P167" s="79"/>
      <c r="Q167" s="80">
        <f>M167*P167</f>
        <v>0</v>
      </c>
      <c r="R167" s="79"/>
      <c r="S167" s="80">
        <f>M167*R167</f>
        <v>0</v>
      </c>
      <c r="T167" s="78">
        <v>15</v>
      </c>
      <c r="U167" s="78">
        <f>O167*(T167/100)</f>
        <v>0</v>
      </c>
      <c r="V167" s="78">
        <f>O167+U167</f>
        <v>0</v>
      </c>
      <c r="W167" s="75" t="s">
        <v>1942</v>
      </c>
      <c r="X167" s="96" t="s">
        <v>1162</v>
      </c>
      <c r="Y167" s="96">
        <v>1</v>
      </c>
    </row>
    <row r="168" spans="6:25" s="71" customFormat="1" ht="56.25" outlineLevel="4" x14ac:dyDescent="0.2">
      <c r="F168" s="207"/>
      <c r="G168" s="208"/>
      <c r="H168" s="19" t="s">
        <v>1053</v>
      </c>
      <c r="I168" s="228" t="s">
        <v>3511</v>
      </c>
      <c r="J168" s="221"/>
      <c r="K168" s="221"/>
      <c r="L168" s="221"/>
      <c r="M168" s="221"/>
      <c r="N168" s="240"/>
      <c r="O168" s="221"/>
      <c r="P168" s="209"/>
      <c r="Q168" s="210"/>
      <c r="R168" s="209"/>
      <c r="S168" s="210"/>
      <c r="T168" s="211"/>
      <c r="U168" s="211"/>
      <c r="V168" s="211"/>
      <c r="W168" s="212"/>
      <c r="X168" s="212"/>
      <c r="Y168" s="212"/>
    </row>
    <row r="169" spans="6:25" s="71" customFormat="1" ht="6" customHeight="1" outlineLevel="4" x14ac:dyDescent="0.2">
      <c r="F169" s="207"/>
      <c r="G169" s="208"/>
      <c r="H169" s="20"/>
      <c r="I169" s="212"/>
      <c r="J169" s="208"/>
      <c r="K169" s="213"/>
      <c r="L169" s="214"/>
      <c r="M169" s="213"/>
      <c r="N169" s="241"/>
      <c r="O169" s="214"/>
      <c r="P169" s="209"/>
      <c r="Q169" s="210"/>
      <c r="R169" s="209"/>
      <c r="S169" s="210"/>
      <c r="T169" s="211"/>
      <c r="U169" s="211"/>
      <c r="V169" s="211"/>
      <c r="W169" s="212"/>
      <c r="X169" s="212"/>
      <c r="Y169" s="212"/>
    </row>
    <row r="170" spans="6:25" s="6" customFormat="1" ht="12.75" customHeight="1" outlineLevel="4" x14ac:dyDescent="0.2">
      <c r="F170" s="7"/>
      <c r="G170" s="8"/>
      <c r="H170" s="8"/>
      <c r="I170" s="217"/>
      <c r="J170" s="218"/>
      <c r="K170" s="219"/>
      <c r="L170" s="220"/>
      <c r="M170" s="219"/>
      <c r="N170" s="242"/>
      <c r="O170" s="11"/>
      <c r="P170" s="12"/>
      <c r="Q170" s="11"/>
      <c r="R170" s="11"/>
      <c r="S170" s="11"/>
      <c r="T170" s="5" t="s">
        <v>14</v>
      </c>
      <c r="U170" s="11"/>
      <c r="V170" s="11"/>
      <c r="W170" s="11"/>
    </row>
    <row r="171" spans="6:25" s="60" customFormat="1" ht="16.5" customHeight="1" outlineLevel="3" x14ac:dyDescent="0.2">
      <c r="F171" s="61"/>
      <c r="G171" s="62"/>
      <c r="H171" s="63"/>
      <c r="I171" s="227" t="s">
        <v>3740</v>
      </c>
      <c r="J171" s="62"/>
      <c r="K171" s="64"/>
      <c r="L171" s="65"/>
      <c r="M171" s="64"/>
      <c r="N171" s="239"/>
      <c r="O171" s="65">
        <f>SUBTOTAL(9,O172:O253)</f>
        <v>0</v>
      </c>
      <c r="P171" s="67"/>
      <c r="Q171" s="68">
        <f>SUBTOTAL(9,Q172:Q253)</f>
        <v>0.12378</v>
      </c>
      <c r="R171" s="65"/>
      <c r="S171" s="68">
        <f>SUBTOTAL(9,S172:S253)</f>
        <v>1.4732570000000003</v>
      </c>
      <c r="T171" s="69" t="s">
        <v>14</v>
      </c>
      <c r="U171" s="66">
        <f>SUBTOTAL(9,U172:U253)</f>
        <v>0</v>
      </c>
      <c r="V171" s="66">
        <f>SUBTOTAL(9,V172:V253)</f>
        <v>0</v>
      </c>
      <c r="W171" s="70"/>
      <c r="Y171" s="66">
        <f>SUBTOTAL(9,Y172:Y253)</f>
        <v>11</v>
      </c>
    </row>
    <row r="172" spans="6:25" s="205" customFormat="1" ht="12" outlineLevel="4" x14ac:dyDescent="0.2">
      <c r="F172" s="72">
        <v>29</v>
      </c>
      <c r="G172" s="73" t="s">
        <v>34</v>
      </c>
      <c r="H172" s="74" t="s">
        <v>701</v>
      </c>
      <c r="I172" s="75" t="s">
        <v>2597</v>
      </c>
      <c r="J172" s="73" t="s">
        <v>38</v>
      </c>
      <c r="K172" s="76">
        <v>60.515000000000008</v>
      </c>
      <c r="L172" s="77">
        <v>0</v>
      </c>
      <c r="M172" s="206">
        <v>60.515000000000008</v>
      </c>
      <c r="N172" s="232"/>
      <c r="O172" s="77">
        <f>M172*N172</f>
        <v>0</v>
      </c>
      <c r="P172" s="79"/>
      <c r="Q172" s="80">
        <f>M172*P172</f>
        <v>0</v>
      </c>
      <c r="R172" s="79">
        <v>2.3800000000000002E-2</v>
      </c>
      <c r="S172" s="80">
        <f>M172*R172</f>
        <v>1.4402570000000003</v>
      </c>
      <c r="T172" s="78">
        <v>15</v>
      </c>
      <c r="U172" s="78">
        <f>O172*(T172/100)</f>
        <v>0</v>
      </c>
      <c r="V172" s="78">
        <f>O172+U172</f>
        <v>0</v>
      </c>
      <c r="W172" s="75"/>
      <c r="X172" s="96" t="s">
        <v>1162</v>
      </c>
      <c r="Y172" s="96">
        <v>1</v>
      </c>
    </row>
    <row r="173" spans="6:25" s="71" customFormat="1" ht="22.5" outlineLevel="4" x14ac:dyDescent="0.2">
      <c r="F173" s="207"/>
      <c r="G173" s="208"/>
      <c r="H173" s="19" t="s">
        <v>1053</v>
      </c>
      <c r="I173" s="228" t="s">
        <v>2631</v>
      </c>
      <c r="J173" s="221"/>
      <c r="K173" s="221"/>
      <c r="L173" s="221"/>
      <c r="M173" s="221"/>
      <c r="N173" s="240"/>
      <c r="O173" s="221"/>
      <c r="P173" s="209"/>
      <c r="Q173" s="210"/>
      <c r="R173" s="209"/>
      <c r="S173" s="210"/>
      <c r="T173" s="211"/>
      <c r="U173" s="211"/>
      <c r="V173" s="211"/>
      <c r="W173" s="212"/>
      <c r="X173" s="212"/>
      <c r="Y173" s="212"/>
    </row>
    <row r="174" spans="6:25" s="71" customFormat="1" ht="6" customHeight="1" outlineLevel="4" x14ac:dyDescent="0.2">
      <c r="F174" s="207"/>
      <c r="G174" s="208"/>
      <c r="H174" s="20"/>
      <c r="I174" s="212"/>
      <c r="J174" s="208"/>
      <c r="K174" s="213"/>
      <c r="L174" s="214"/>
      <c r="M174" s="213"/>
      <c r="N174" s="241"/>
      <c r="O174" s="214"/>
      <c r="P174" s="209"/>
      <c r="Q174" s="210"/>
      <c r="R174" s="209"/>
      <c r="S174" s="210"/>
      <c r="T174" s="211"/>
      <c r="U174" s="211"/>
      <c r="V174" s="211"/>
      <c r="W174" s="212"/>
      <c r="X174" s="212"/>
      <c r="Y174" s="212"/>
    </row>
    <row r="175" spans="6:25" s="81" customFormat="1" ht="11.25" outlineLevel="5" x14ac:dyDescent="0.2">
      <c r="F175" s="82"/>
      <c r="G175" s="83"/>
      <c r="H175" s="21" t="str">
        <f t="shared" ref="H175:H183" si="3">IF(AND(H174&lt;&gt;"Výkaz výměr:",I174=""),"Výkaz výměr:","")</f>
        <v>Výkaz výměr:</v>
      </c>
      <c r="I175" s="84" t="s">
        <v>1469</v>
      </c>
      <c r="J175" s="215"/>
      <c r="L175" s="85"/>
      <c r="M175" s="216">
        <v>0</v>
      </c>
      <c r="N175" s="244"/>
      <c r="O175" s="85"/>
      <c r="P175" s="86"/>
      <c r="Q175" s="85"/>
      <c r="R175" s="85"/>
      <c r="S175" s="85"/>
      <c r="T175" s="87" t="s">
        <v>14</v>
      </c>
      <c r="U175" s="85"/>
      <c r="V175" s="85"/>
      <c r="W175" s="88"/>
    </row>
    <row r="176" spans="6:25" s="81" customFormat="1" ht="11.25" outlineLevel="5" x14ac:dyDescent="0.2">
      <c r="F176" s="82"/>
      <c r="G176" s="83"/>
      <c r="H176" s="21" t="str">
        <f t="shared" si="3"/>
        <v/>
      </c>
      <c r="I176" s="84" t="s">
        <v>1330</v>
      </c>
      <c r="J176" s="215"/>
      <c r="L176" s="85"/>
      <c r="M176" s="216">
        <v>0</v>
      </c>
      <c r="N176" s="244"/>
      <c r="O176" s="85"/>
      <c r="P176" s="86"/>
      <c r="Q176" s="85"/>
      <c r="R176" s="85"/>
      <c r="S176" s="85"/>
      <c r="T176" s="87" t="s">
        <v>14</v>
      </c>
      <c r="U176" s="85"/>
      <c r="V176" s="85"/>
      <c r="W176" s="88"/>
    </row>
    <row r="177" spans="6:25" s="81" customFormat="1" ht="11.25" outlineLevel="5" x14ac:dyDescent="0.2">
      <c r="F177" s="82"/>
      <c r="G177" s="83"/>
      <c r="H177" s="21" t="str">
        <f t="shared" si="3"/>
        <v/>
      </c>
      <c r="I177" s="84" t="s">
        <v>490</v>
      </c>
      <c r="J177" s="215"/>
      <c r="L177" s="85"/>
      <c r="M177" s="216">
        <v>5.28</v>
      </c>
      <c r="N177" s="244"/>
      <c r="O177" s="85"/>
      <c r="P177" s="86"/>
      <c r="Q177" s="85"/>
      <c r="R177" s="85"/>
      <c r="S177" s="85"/>
      <c r="T177" s="87" t="s">
        <v>14</v>
      </c>
      <c r="U177" s="85"/>
      <c r="V177" s="85"/>
      <c r="W177" s="88"/>
    </row>
    <row r="178" spans="6:25" s="81" customFormat="1" ht="11.25" outlineLevel="5" x14ac:dyDescent="0.2">
      <c r="F178" s="82"/>
      <c r="G178" s="83"/>
      <c r="H178" s="21" t="str">
        <f t="shared" si="3"/>
        <v/>
      </c>
      <c r="I178" s="84" t="s">
        <v>1331</v>
      </c>
      <c r="J178" s="215"/>
      <c r="L178" s="85"/>
      <c r="M178" s="216">
        <v>0</v>
      </c>
      <c r="N178" s="244"/>
      <c r="O178" s="85"/>
      <c r="P178" s="86"/>
      <c r="Q178" s="85"/>
      <c r="R178" s="85"/>
      <c r="S178" s="85"/>
      <c r="T178" s="87" t="s">
        <v>14</v>
      </c>
      <c r="U178" s="85"/>
      <c r="V178" s="85"/>
      <c r="W178" s="88"/>
    </row>
    <row r="179" spans="6:25" s="81" customFormat="1" ht="11.25" outlineLevel="5" x14ac:dyDescent="0.2">
      <c r="F179" s="82"/>
      <c r="G179" s="83"/>
      <c r="H179" s="21" t="str">
        <f t="shared" si="3"/>
        <v/>
      </c>
      <c r="I179" s="84" t="s">
        <v>512</v>
      </c>
      <c r="J179" s="215"/>
      <c r="L179" s="85"/>
      <c r="M179" s="216">
        <v>8.8000000000000007</v>
      </c>
      <c r="N179" s="244"/>
      <c r="O179" s="85"/>
      <c r="P179" s="86"/>
      <c r="Q179" s="85"/>
      <c r="R179" s="85"/>
      <c r="S179" s="85"/>
      <c r="T179" s="87" t="s">
        <v>14</v>
      </c>
      <c r="U179" s="85"/>
      <c r="V179" s="85"/>
      <c r="W179" s="88"/>
    </row>
    <row r="180" spans="6:25" s="81" customFormat="1" ht="11.25" outlineLevel="5" x14ac:dyDescent="0.2">
      <c r="F180" s="82"/>
      <c r="G180" s="83"/>
      <c r="H180" s="21" t="str">
        <f t="shared" si="3"/>
        <v/>
      </c>
      <c r="I180" s="84" t="s">
        <v>0</v>
      </c>
      <c r="J180" s="215"/>
      <c r="L180" s="85"/>
      <c r="M180" s="216">
        <v>0</v>
      </c>
      <c r="N180" s="244"/>
      <c r="O180" s="85"/>
      <c r="P180" s="86"/>
      <c r="Q180" s="85"/>
      <c r="R180" s="85"/>
      <c r="S180" s="85"/>
      <c r="T180" s="87" t="s">
        <v>14</v>
      </c>
      <c r="U180" s="85"/>
      <c r="V180" s="85"/>
      <c r="W180" s="88"/>
    </row>
    <row r="181" spans="6:25" s="81" customFormat="1" ht="11.25" outlineLevel="5" x14ac:dyDescent="0.2">
      <c r="F181" s="82"/>
      <c r="G181" s="83"/>
      <c r="H181" s="21" t="str">
        <f t="shared" si="3"/>
        <v/>
      </c>
      <c r="I181" s="84" t="s">
        <v>1470</v>
      </c>
      <c r="J181" s="215"/>
      <c r="L181" s="85"/>
      <c r="M181" s="216">
        <v>0</v>
      </c>
      <c r="N181" s="244"/>
      <c r="O181" s="85"/>
      <c r="P181" s="86"/>
      <c r="Q181" s="85"/>
      <c r="R181" s="85"/>
      <c r="S181" s="85"/>
      <c r="T181" s="87" t="s">
        <v>14</v>
      </c>
      <c r="U181" s="85"/>
      <c r="V181" s="85"/>
      <c r="W181" s="88"/>
    </row>
    <row r="182" spans="6:25" s="81" customFormat="1" ht="11.25" outlineLevel="5" x14ac:dyDescent="0.2">
      <c r="F182" s="82"/>
      <c r="G182" s="83"/>
      <c r="H182" s="21" t="str">
        <f t="shared" si="3"/>
        <v/>
      </c>
      <c r="I182" s="84" t="s">
        <v>1156</v>
      </c>
      <c r="J182" s="215"/>
      <c r="L182" s="85"/>
      <c r="M182" s="216">
        <v>39.96</v>
      </c>
      <c r="N182" s="244"/>
      <c r="O182" s="85"/>
      <c r="P182" s="86"/>
      <c r="Q182" s="85"/>
      <c r="R182" s="85"/>
      <c r="S182" s="85"/>
      <c r="T182" s="87" t="s">
        <v>14</v>
      </c>
      <c r="U182" s="85"/>
      <c r="V182" s="85"/>
      <c r="W182" s="88"/>
    </row>
    <row r="183" spans="6:25" s="81" customFormat="1" ht="11.25" outlineLevel="5" x14ac:dyDescent="0.2">
      <c r="F183" s="82"/>
      <c r="G183" s="83"/>
      <c r="H183" s="21" t="str">
        <f t="shared" si="3"/>
        <v/>
      </c>
      <c r="I183" s="84" t="s">
        <v>960</v>
      </c>
      <c r="J183" s="215"/>
      <c r="L183" s="85"/>
      <c r="M183" s="216">
        <v>6.4749999999999996</v>
      </c>
      <c r="N183" s="244"/>
      <c r="O183" s="85"/>
      <c r="P183" s="86"/>
      <c r="Q183" s="85"/>
      <c r="R183" s="85"/>
      <c r="S183" s="85"/>
      <c r="T183" s="87" t="s">
        <v>14</v>
      </c>
      <c r="U183" s="85"/>
      <c r="V183" s="85"/>
      <c r="W183" s="88"/>
    </row>
    <row r="184" spans="6:25" s="205" customFormat="1" ht="12" outlineLevel="4" x14ac:dyDescent="0.2">
      <c r="F184" s="72">
        <v>30</v>
      </c>
      <c r="G184" s="73" t="s">
        <v>34</v>
      </c>
      <c r="H184" s="74" t="s">
        <v>702</v>
      </c>
      <c r="I184" s="75" t="s">
        <v>2800</v>
      </c>
      <c r="J184" s="73" t="s">
        <v>38</v>
      </c>
      <c r="K184" s="76">
        <v>46.435000000000002</v>
      </c>
      <c r="L184" s="77">
        <v>0</v>
      </c>
      <c r="M184" s="206">
        <v>46.435000000000002</v>
      </c>
      <c r="N184" s="232"/>
      <c r="O184" s="77">
        <f>M184*N184</f>
        <v>0</v>
      </c>
      <c r="P184" s="79"/>
      <c r="Q184" s="80">
        <f>M184*P184</f>
        <v>0</v>
      </c>
      <c r="R184" s="79"/>
      <c r="S184" s="80">
        <f>M184*R184</f>
        <v>0</v>
      </c>
      <c r="T184" s="78">
        <v>15</v>
      </c>
      <c r="U184" s="78">
        <f>O184*(T184/100)</f>
        <v>0</v>
      </c>
      <c r="V184" s="78">
        <f>O184+U184</f>
        <v>0</v>
      </c>
      <c r="W184" s="75"/>
      <c r="X184" s="96" t="s">
        <v>1162</v>
      </c>
      <c r="Y184" s="96">
        <v>1</v>
      </c>
    </row>
    <row r="185" spans="6:25" s="71" customFormat="1" ht="33.75" outlineLevel="4" x14ac:dyDescent="0.2">
      <c r="F185" s="207"/>
      <c r="G185" s="208"/>
      <c r="H185" s="19" t="s">
        <v>1053</v>
      </c>
      <c r="I185" s="228" t="s">
        <v>2936</v>
      </c>
      <c r="J185" s="221"/>
      <c r="K185" s="221"/>
      <c r="L185" s="221"/>
      <c r="M185" s="221"/>
      <c r="N185" s="240"/>
      <c r="O185" s="221"/>
      <c r="P185" s="209"/>
      <c r="Q185" s="210"/>
      <c r="R185" s="209"/>
      <c r="S185" s="210"/>
      <c r="T185" s="211"/>
      <c r="U185" s="211"/>
      <c r="V185" s="211"/>
      <c r="W185" s="212"/>
      <c r="X185" s="212"/>
      <c r="Y185" s="212"/>
    </row>
    <row r="186" spans="6:25" s="71" customFormat="1" ht="6" customHeight="1" outlineLevel="4" x14ac:dyDescent="0.2">
      <c r="F186" s="207"/>
      <c r="G186" s="208"/>
      <c r="H186" s="20"/>
      <c r="I186" s="212"/>
      <c r="J186" s="208"/>
      <c r="K186" s="213"/>
      <c r="L186" s="214"/>
      <c r="M186" s="213"/>
      <c r="N186" s="241"/>
      <c r="O186" s="214"/>
      <c r="P186" s="209"/>
      <c r="Q186" s="210"/>
      <c r="R186" s="209"/>
      <c r="S186" s="210"/>
      <c r="T186" s="211"/>
      <c r="U186" s="211"/>
      <c r="V186" s="211"/>
      <c r="W186" s="212"/>
      <c r="X186" s="212"/>
      <c r="Y186" s="212"/>
    </row>
    <row r="187" spans="6:25" s="81" customFormat="1" ht="11.25" outlineLevel="5" x14ac:dyDescent="0.2">
      <c r="F187" s="82"/>
      <c r="G187" s="83"/>
      <c r="H187" s="21" t="str">
        <f>IF(AND(H186&lt;&gt;"Výkaz výměr:",I186=""),"Výkaz výměr:","")</f>
        <v>Výkaz výměr:</v>
      </c>
      <c r="I187" s="84" t="s">
        <v>1512</v>
      </c>
      <c r="J187" s="215"/>
      <c r="L187" s="85"/>
      <c r="M187" s="216">
        <v>0</v>
      </c>
      <c r="N187" s="244"/>
      <c r="O187" s="85"/>
      <c r="P187" s="86"/>
      <c r="Q187" s="85"/>
      <c r="R187" s="85"/>
      <c r="S187" s="85"/>
      <c r="T187" s="87" t="s">
        <v>14</v>
      </c>
      <c r="U187" s="85"/>
      <c r="V187" s="85"/>
      <c r="W187" s="88"/>
    </row>
    <row r="188" spans="6:25" s="81" customFormat="1" ht="11.25" outlineLevel="5" x14ac:dyDescent="0.2">
      <c r="F188" s="82"/>
      <c r="G188" s="83"/>
      <c r="H188" s="21" t="str">
        <f>IF(AND(H187&lt;&gt;"Výkaz výměr:",I187=""),"Výkaz výměr:","")</f>
        <v/>
      </c>
      <c r="I188" s="84" t="s">
        <v>1156</v>
      </c>
      <c r="J188" s="215"/>
      <c r="L188" s="85"/>
      <c r="M188" s="216">
        <v>39.96</v>
      </c>
      <c r="N188" s="244"/>
      <c r="O188" s="85"/>
      <c r="P188" s="86"/>
      <c r="Q188" s="85"/>
      <c r="R188" s="85"/>
      <c r="S188" s="85"/>
      <c r="T188" s="87" t="s">
        <v>14</v>
      </c>
      <c r="U188" s="85"/>
      <c r="V188" s="85"/>
      <c r="W188" s="88"/>
    </row>
    <row r="189" spans="6:25" s="81" customFormat="1" ht="11.25" outlineLevel="5" x14ac:dyDescent="0.2">
      <c r="F189" s="82"/>
      <c r="G189" s="83"/>
      <c r="H189" s="21" t="str">
        <f>IF(AND(H188&lt;&gt;"Výkaz výměr:",I188=""),"Výkaz výměr:","")</f>
        <v/>
      </c>
      <c r="I189" s="84" t="s">
        <v>960</v>
      </c>
      <c r="J189" s="215"/>
      <c r="L189" s="85"/>
      <c r="M189" s="216">
        <v>6.4749999999999996</v>
      </c>
      <c r="N189" s="244"/>
      <c r="O189" s="85"/>
      <c r="P189" s="86"/>
      <c r="Q189" s="85"/>
      <c r="R189" s="85"/>
      <c r="S189" s="85"/>
      <c r="T189" s="87" t="s">
        <v>14</v>
      </c>
      <c r="U189" s="85"/>
      <c r="V189" s="85"/>
      <c r="W189" s="88"/>
    </row>
    <row r="190" spans="6:25" s="205" customFormat="1" ht="24" outlineLevel="4" x14ac:dyDescent="0.2">
      <c r="F190" s="72">
        <v>31</v>
      </c>
      <c r="G190" s="73" t="s">
        <v>34</v>
      </c>
      <c r="H190" s="74" t="s">
        <v>703</v>
      </c>
      <c r="I190" s="75" t="s">
        <v>3302</v>
      </c>
      <c r="J190" s="73" t="s">
        <v>116</v>
      </c>
      <c r="K190" s="76">
        <v>1</v>
      </c>
      <c r="L190" s="77">
        <v>0</v>
      </c>
      <c r="M190" s="206">
        <v>1</v>
      </c>
      <c r="N190" s="232"/>
      <c r="O190" s="77">
        <f>M190*N190</f>
        <v>0</v>
      </c>
      <c r="P190" s="79">
        <v>4.7840000000000001E-2</v>
      </c>
      <c r="Q190" s="80">
        <f>M190*P190</f>
        <v>4.7840000000000001E-2</v>
      </c>
      <c r="R190" s="79"/>
      <c r="S190" s="80">
        <f>M190*R190</f>
        <v>0</v>
      </c>
      <c r="T190" s="78">
        <v>15</v>
      </c>
      <c r="U190" s="78">
        <f>O190*(T190/100)</f>
        <v>0</v>
      </c>
      <c r="V190" s="78">
        <f>O190+U190</f>
        <v>0</v>
      </c>
      <c r="W190" s="75"/>
      <c r="X190" s="96" t="s">
        <v>1162</v>
      </c>
      <c r="Y190" s="96">
        <v>1</v>
      </c>
    </row>
    <row r="191" spans="6:25" s="71" customFormat="1" ht="67.5" outlineLevel="4" x14ac:dyDescent="0.2">
      <c r="F191" s="207"/>
      <c r="G191" s="208"/>
      <c r="H191" s="19" t="s">
        <v>1053</v>
      </c>
      <c r="I191" s="228" t="s">
        <v>3594</v>
      </c>
      <c r="J191" s="221"/>
      <c r="K191" s="221"/>
      <c r="L191" s="221"/>
      <c r="M191" s="221"/>
      <c r="N191" s="240"/>
      <c r="O191" s="221"/>
      <c r="P191" s="209"/>
      <c r="Q191" s="210"/>
      <c r="R191" s="209"/>
      <c r="S191" s="210"/>
      <c r="T191" s="211"/>
      <c r="U191" s="211"/>
      <c r="V191" s="211"/>
      <c r="W191" s="212"/>
      <c r="X191" s="212"/>
      <c r="Y191" s="212"/>
    </row>
    <row r="192" spans="6:25" s="71" customFormat="1" ht="6" customHeight="1" outlineLevel="4" x14ac:dyDescent="0.2">
      <c r="F192" s="207"/>
      <c r="G192" s="208"/>
      <c r="H192" s="20"/>
      <c r="I192" s="212"/>
      <c r="J192" s="208"/>
      <c r="K192" s="213"/>
      <c r="L192" s="214"/>
      <c r="M192" s="213"/>
      <c r="N192" s="241"/>
      <c r="O192" s="214"/>
      <c r="P192" s="209"/>
      <c r="Q192" s="210"/>
      <c r="R192" s="209"/>
      <c r="S192" s="210"/>
      <c r="T192" s="211"/>
      <c r="U192" s="211"/>
      <c r="V192" s="211"/>
      <c r="W192" s="212"/>
      <c r="X192" s="212"/>
      <c r="Y192" s="212"/>
    </row>
    <row r="193" spans="6:25" s="81" customFormat="1" ht="11.25" outlineLevel="5" x14ac:dyDescent="0.2">
      <c r="F193" s="82"/>
      <c r="G193" s="83"/>
      <c r="H193" s="21" t="str">
        <f>IF(AND(H192&lt;&gt;"Výkaz výměr:",I192=""),"Výkaz výměr:","")</f>
        <v>Výkaz výměr:</v>
      </c>
      <c r="I193" s="84" t="s">
        <v>2551</v>
      </c>
      <c r="J193" s="215"/>
      <c r="L193" s="85"/>
      <c r="M193" s="216">
        <v>0</v>
      </c>
      <c r="N193" s="244"/>
      <c r="O193" s="85"/>
      <c r="P193" s="86"/>
      <c r="Q193" s="85"/>
      <c r="R193" s="85"/>
      <c r="S193" s="85"/>
      <c r="T193" s="87" t="s">
        <v>14</v>
      </c>
      <c r="U193" s="85"/>
      <c r="V193" s="85"/>
      <c r="W193" s="88"/>
    </row>
    <row r="194" spans="6:25" s="81" customFormat="1" ht="11.25" outlineLevel="5" x14ac:dyDescent="0.2">
      <c r="F194" s="82"/>
      <c r="G194" s="83"/>
      <c r="H194" s="21" t="str">
        <f>IF(AND(H193&lt;&gt;"Výkaz výměr:",I193=""),"Výkaz výměr:","")</f>
        <v/>
      </c>
      <c r="I194" s="84" t="s">
        <v>55</v>
      </c>
      <c r="J194" s="215"/>
      <c r="L194" s="85"/>
      <c r="M194" s="216">
        <v>0</v>
      </c>
      <c r="N194" s="244"/>
      <c r="O194" s="85"/>
      <c r="P194" s="86"/>
      <c r="Q194" s="85"/>
      <c r="R194" s="85"/>
      <c r="S194" s="85"/>
      <c r="T194" s="87" t="s">
        <v>14</v>
      </c>
      <c r="U194" s="85"/>
      <c r="V194" s="85"/>
      <c r="W194" s="88"/>
    </row>
    <row r="195" spans="6:25" s="81" customFormat="1" ht="11.25" outlineLevel="5" x14ac:dyDescent="0.2">
      <c r="F195" s="82"/>
      <c r="G195" s="83"/>
      <c r="H195" s="21" t="str">
        <f>IF(AND(H194&lt;&gt;"Výkaz výměr:",I194=""),"Výkaz výměr:","")</f>
        <v/>
      </c>
      <c r="I195" s="84" t="s">
        <v>2</v>
      </c>
      <c r="J195" s="215"/>
      <c r="L195" s="85"/>
      <c r="M195" s="216">
        <v>1</v>
      </c>
      <c r="N195" s="244"/>
      <c r="O195" s="85"/>
      <c r="P195" s="86"/>
      <c r="Q195" s="85"/>
      <c r="R195" s="85"/>
      <c r="S195" s="85"/>
      <c r="T195" s="87" t="s">
        <v>14</v>
      </c>
      <c r="U195" s="85"/>
      <c r="V195" s="85"/>
      <c r="W195" s="88"/>
    </row>
    <row r="196" spans="6:25" s="205" customFormat="1" ht="24" outlineLevel="4" x14ac:dyDescent="0.2">
      <c r="F196" s="72">
        <v>32</v>
      </c>
      <c r="G196" s="73" t="s">
        <v>34</v>
      </c>
      <c r="H196" s="74" t="s">
        <v>704</v>
      </c>
      <c r="I196" s="75" t="s">
        <v>3303</v>
      </c>
      <c r="J196" s="73" t="s">
        <v>116</v>
      </c>
      <c r="K196" s="76">
        <v>1</v>
      </c>
      <c r="L196" s="77">
        <v>0</v>
      </c>
      <c r="M196" s="206">
        <v>1</v>
      </c>
      <c r="N196" s="232"/>
      <c r="O196" s="77">
        <f>M196*N196</f>
        <v>0</v>
      </c>
      <c r="P196" s="79">
        <v>7.5499999999999998E-2</v>
      </c>
      <c r="Q196" s="80">
        <f>M196*P196</f>
        <v>7.5499999999999998E-2</v>
      </c>
      <c r="R196" s="79"/>
      <c r="S196" s="80">
        <f>M196*R196</f>
        <v>0</v>
      </c>
      <c r="T196" s="78">
        <v>15</v>
      </c>
      <c r="U196" s="78">
        <f>O196*(T196/100)</f>
        <v>0</v>
      </c>
      <c r="V196" s="78">
        <f>O196+U196</f>
        <v>0</v>
      </c>
      <c r="W196" s="75"/>
      <c r="X196" s="96" t="s">
        <v>1162</v>
      </c>
      <c r="Y196" s="96">
        <v>1</v>
      </c>
    </row>
    <row r="197" spans="6:25" s="71" customFormat="1" ht="67.5" outlineLevel="4" x14ac:dyDescent="0.2">
      <c r="F197" s="207"/>
      <c r="G197" s="208"/>
      <c r="H197" s="19" t="s">
        <v>1053</v>
      </c>
      <c r="I197" s="228" t="s">
        <v>3595</v>
      </c>
      <c r="J197" s="221"/>
      <c r="K197" s="221"/>
      <c r="L197" s="221"/>
      <c r="M197" s="221"/>
      <c r="N197" s="240"/>
      <c r="O197" s="221"/>
      <c r="P197" s="209"/>
      <c r="Q197" s="210"/>
      <c r="R197" s="209"/>
      <c r="S197" s="210"/>
      <c r="T197" s="211"/>
      <c r="U197" s="211"/>
      <c r="V197" s="211"/>
      <c r="W197" s="212"/>
      <c r="X197" s="212"/>
      <c r="Y197" s="212"/>
    </row>
    <row r="198" spans="6:25" s="71" customFormat="1" ht="6" customHeight="1" outlineLevel="4" x14ac:dyDescent="0.2">
      <c r="F198" s="207"/>
      <c r="G198" s="208"/>
      <c r="H198" s="20"/>
      <c r="I198" s="212"/>
      <c r="J198" s="208"/>
      <c r="K198" s="213"/>
      <c r="L198" s="214"/>
      <c r="M198" s="213"/>
      <c r="N198" s="241"/>
      <c r="O198" s="214"/>
      <c r="P198" s="209"/>
      <c r="Q198" s="210"/>
      <c r="R198" s="209"/>
      <c r="S198" s="210"/>
      <c r="T198" s="211"/>
      <c r="U198" s="211"/>
      <c r="V198" s="211"/>
      <c r="W198" s="212"/>
      <c r="X198" s="212"/>
      <c r="Y198" s="212"/>
    </row>
    <row r="199" spans="6:25" s="81" customFormat="1" ht="11.25" outlineLevel="5" x14ac:dyDescent="0.2">
      <c r="F199" s="82"/>
      <c r="G199" s="83"/>
      <c r="H199" s="21" t="str">
        <f>IF(AND(H198&lt;&gt;"Výkaz výměr:",I198=""),"Výkaz výměr:","")</f>
        <v>Výkaz výměr:</v>
      </c>
      <c r="I199" s="84" t="s">
        <v>2551</v>
      </c>
      <c r="J199" s="215"/>
      <c r="L199" s="85"/>
      <c r="M199" s="216">
        <v>0</v>
      </c>
      <c r="N199" s="244"/>
      <c r="O199" s="85"/>
      <c r="P199" s="86"/>
      <c r="Q199" s="85"/>
      <c r="R199" s="85"/>
      <c r="S199" s="85"/>
      <c r="T199" s="87" t="s">
        <v>14</v>
      </c>
      <c r="U199" s="85"/>
      <c r="V199" s="85"/>
      <c r="W199" s="88"/>
    </row>
    <row r="200" spans="6:25" s="81" customFormat="1" ht="11.25" outlineLevel="5" x14ac:dyDescent="0.2">
      <c r="F200" s="82"/>
      <c r="G200" s="83"/>
      <c r="H200" s="21" t="str">
        <f>IF(AND(H199&lt;&gt;"Výkaz výměr:",I199=""),"Výkaz výměr:","")</f>
        <v/>
      </c>
      <c r="I200" s="84" t="s">
        <v>55</v>
      </c>
      <c r="J200" s="215"/>
      <c r="L200" s="85"/>
      <c r="M200" s="216">
        <v>0</v>
      </c>
      <c r="N200" s="244"/>
      <c r="O200" s="85"/>
      <c r="P200" s="86"/>
      <c r="Q200" s="85"/>
      <c r="R200" s="85"/>
      <c r="S200" s="85"/>
      <c r="T200" s="87" t="s">
        <v>14</v>
      </c>
      <c r="U200" s="85"/>
      <c r="V200" s="85"/>
      <c r="W200" s="88"/>
    </row>
    <row r="201" spans="6:25" s="81" customFormat="1" ht="11.25" outlineLevel="5" x14ac:dyDescent="0.2">
      <c r="F201" s="82"/>
      <c r="G201" s="83"/>
      <c r="H201" s="21" t="str">
        <f>IF(AND(H200&lt;&gt;"Výkaz výměr:",I200=""),"Výkaz výměr:","")</f>
        <v/>
      </c>
      <c r="I201" s="84" t="s">
        <v>2</v>
      </c>
      <c r="J201" s="215"/>
      <c r="L201" s="85"/>
      <c r="M201" s="216">
        <v>1</v>
      </c>
      <c r="N201" s="244"/>
      <c r="O201" s="85"/>
      <c r="P201" s="86"/>
      <c r="Q201" s="85"/>
      <c r="R201" s="85"/>
      <c r="S201" s="85"/>
      <c r="T201" s="87" t="s">
        <v>14</v>
      </c>
      <c r="U201" s="85"/>
      <c r="V201" s="85"/>
      <c r="W201" s="88"/>
    </row>
    <row r="202" spans="6:25" s="205" customFormat="1" ht="12" outlineLevel="4" x14ac:dyDescent="0.2">
      <c r="F202" s="72">
        <v>33</v>
      </c>
      <c r="G202" s="73" t="s">
        <v>34</v>
      </c>
      <c r="H202" s="74" t="s">
        <v>705</v>
      </c>
      <c r="I202" s="75" t="s">
        <v>2236</v>
      </c>
      <c r="J202" s="73" t="s">
        <v>116</v>
      </c>
      <c r="K202" s="76">
        <v>9</v>
      </c>
      <c r="L202" s="77">
        <v>0</v>
      </c>
      <c r="M202" s="206">
        <v>9</v>
      </c>
      <c r="N202" s="232"/>
      <c r="O202" s="77">
        <f>M202*N202</f>
        <v>0</v>
      </c>
      <c r="P202" s="79"/>
      <c r="Q202" s="80">
        <f>M202*P202</f>
        <v>0</v>
      </c>
      <c r="R202" s="79"/>
      <c r="S202" s="80">
        <f>M202*R202</f>
        <v>0</v>
      </c>
      <c r="T202" s="78">
        <v>15</v>
      </c>
      <c r="U202" s="78">
        <f>O202*(T202/100)</f>
        <v>0</v>
      </c>
      <c r="V202" s="78">
        <f>O202+U202</f>
        <v>0</v>
      </c>
      <c r="W202" s="75"/>
      <c r="X202" s="96" t="s">
        <v>1162</v>
      </c>
      <c r="Y202" s="96">
        <v>1</v>
      </c>
    </row>
    <row r="203" spans="6:25" s="71" customFormat="1" ht="33.75" outlineLevel="4" x14ac:dyDescent="0.2">
      <c r="F203" s="207"/>
      <c r="G203" s="208"/>
      <c r="H203" s="19" t="s">
        <v>1053</v>
      </c>
      <c r="I203" s="228" t="s">
        <v>2740</v>
      </c>
      <c r="J203" s="221"/>
      <c r="K203" s="221"/>
      <c r="L203" s="221"/>
      <c r="M203" s="221"/>
      <c r="N203" s="240"/>
      <c r="O203" s="221"/>
      <c r="P203" s="209"/>
      <c r="Q203" s="210"/>
      <c r="R203" s="209"/>
      <c r="S203" s="210"/>
      <c r="T203" s="211"/>
      <c r="U203" s="211"/>
      <c r="V203" s="211"/>
      <c r="W203" s="212"/>
      <c r="X203" s="212"/>
      <c r="Y203" s="212"/>
    </row>
    <row r="204" spans="6:25" s="71" customFormat="1" ht="6" customHeight="1" outlineLevel="4" x14ac:dyDescent="0.2">
      <c r="F204" s="207"/>
      <c r="G204" s="208"/>
      <c r="H204" s="20"/>
      <c r="I204" s="212"/>
      <c r="J204" s="208"/>
      <c r="K204" s="213"/>
      <c r="L204" s="214"/>
      <c r="M204" s="213"/>
      <c r="N204" s="241"/>
      <c r="O204" s="214"/>
      <c r="P204" s="209"/>
      <c r="Q204" s="210"/>
      <c r="R204" s="209"/>
      <c r="S204" s="210"/>
      <c r="T204" s="211"/>
      <c r="U204" s="211"/>
      <c r="V204" s="211"/>
      <c r="W204" s="212"/>
      <c r="X204" s="212"/>
      <c r="Y204" s="212"/>
    </row>
    <row r="205" spans="6:25" s="81" customFormat="1" ht="11.25" outlineLevel="5" x14ac:dyDescent="0.2">
      <c r="F205" s="82"/>
      <c r="G205" s="83"/>
      <c r="H205" s="21" t="str">
        <f>IF(AND(H204&lt;&gt;"Výkaz výměr:",I204=""),"Výkaz výměr:","")</f>
        <v>Výkaz výměr:</v>
      </c>
      <c r="I205" s="84" t="s">
        <v>1511</v>
      </c>
      <c r="J205" s="215"/>
      <c r="L205" s="85"/>
      <c r="M205" s="216">
        <v>0</v>
      </c>
      <c r="N205" s="244"/>
      <c r="O205" s="85"/>
      <c r="P205" s="86"/>
      <c r="Q205" s="85"/>
      <c r="R205" s="85"/>
      <c r="S205" s="85"/>
      <c r="T205" s="87" t="s">
        <v>14</v>
      </c>
      <c r="U205" s="85"/>
      <c r="V205" s="85"/>
      <c r="W205" s="88"/>
    </row>
    <row r="206" spans="6:25" s="81" customFormat="1" ht="11.25" outlineLevel="5" x14ac:dyDescent="0.2">
      <c r="F206" s="82"/>
      <c r="G206" s="83"/>
      <c r="H206" s="21" t="str">
        <f>IF(AND(H205&lt;&gt;"Výkaz výměr:",I205=""),"Výkaz výměr:","")</f>
        <v/>
      </c>
      <c r="I206" s="84" t="s">
        <v>3</v>
      </c>
      <c r="J206" s="215"/>
      <c r="L206" s="85"/>
      <c r="M206" s="216">
        <v>2</v>
      </c>
      <c r="N206" s="244"/>
      <c r="O206" s="85"/>
      <c r="P206" s="86"/>
      <c r="Q206" s="85"/>
      <c r="R206" s="85"/>
      <c r="S206" s="85"/>
      <c r="T206" s="87" t="s">
        <v>14</v>
      </c>
      <c r="U206" s="85"/>
      <c r="V206" s="85"/>
      <c r="W206" s="88"/>
    </row>
    <row r="207" spans="6:25" s="81" customFormat="1" ht="11.25" outlineLevel="5" x14ac:dyDescent="0.2">
      <c r="F207" s="82"/>
      <c r="G207" s="83"/>
      <c r="H207" s="21" t="str">
        <f>IF(AND(H206&lt;&gt;"Výkaz výměr:",I206=""),"Výkaz výměr:","")</f>
        <v/>
      </c>
      <c r="I207" s="84" t="s">
        <v>0</v>
      </c>
      <c r="J207" s="215"/>
      <c r="L207" s="85"/>
      <c r="M207" s="216">
        <v>0</v>
      </c>
      <c r="N207" s="244"/>
      <c r="O207" s="85"/>
      <c r="P207" s="86"/>
      <c r="Q207" s="85"/>
      <c r="R207" s="85"/>
      <c r="S207" s="85"/>
      <c r="T207" s="87" t="s">
        <v>14</v>
      </c>
      <c r="U207" s="85"/>
      <c r="V207" s="85"/>
      <c r="W207" s="88"/>
    </row>
    <row r="208" spans="6:25" s="81" customFormat="1" ht="11.25" outlineLevel="5" x14ac:dyDescent="0.2">
      <c r="F208" s="82"/>
      <c r="G208" s="83"/>
      <c r="H208" s="21" t="str">
        <f>IF(AND(H207&lt;&gt;"Výkaz výměr:",I207=""),"Výkaz výměr:","")</f>
        <v/>
      </c>
      <c r="I208" s="84" t="s">
        <v>1512</v>
      </c>
      <c r="J208" s="215"/>
      <c r="L208" s="85"/>
      <c r="M208" s="216">
        <v>0</v>
      </c>
      <c r="N208" s="244"/>
      <c r="O208" s="85"/>
      <c r="P208" s="86"/>
      <c r="Q208" s="85"/>
      <c r="R208" s="85"/>
      <c r="S208" s="85"/>
      <c r="T208" s="87" t="s">
        <v>14</v>
      </c>
      <c r="U208" s="85"/>
      <c r="V208" s="85"/>
      <c r="W208" s="88"/>
    </row>
    <row r="209" spans="6:25" s="81" customFormat="1" ht="11.25" outlineLevel="5" x14ac:dyDescent="0.2">
      <c r="F209" s="82"/>
      <c r="G209" s="83"/>
      <c r="H209" s="21" t="str">
        <f>IF(AND(H208&lt;&gt;"Výkaz výměr:",I208=""),"Výkaz výměr:","")</f>
        <v/>
      </c>
      <c r="I209" s="84" t="s">
        <v>8</v>
      </c>
      <c r="J209" s="215"/>
      <c r="L209" s="85"/>
      <c r="M209" s="216">
        <v>7</v>
      </c>
      <c r="N209" s="244"/>
      <c r="O209" s="85"/>
      <c r="P209" s="86"/>
      <c r="Q209" s="85"/>
      <c r="R209" s="85"/>
      <c r="S209" s="85"/>
      <c r="T209" s="87" t="s">
        <v>14</v>
      </c>
      <c r="U209" s="85"/>
      <c r="V209" s="85"/>
      <c r="W209" s="88"/>
    </row>
    <row r="210" spans="6:25" s="205" customFormat="1" ht="12" outlineLevel="4" x14ac:dyDescent="0.2">
      <c r="F210" s="72">
        <v>34</v>
      </c>
      <c r="G210" s="73" t="s">
        <v>34</v>
      </c>
      <c r="H210" s="74" t="s">
        <v>706</v>
      </c>
      <c r="I210" s="75" t="s">
        <v>2360</v>
      </c>
      <c r="J210" s="73" t="s">
        <v>38</v>
      </c>
      <c r="K210" s="76">
        <v>50.875</v>
      </c>
      <c r="L210" s="77">
        <v>0</v>
      </c>
      <c r="M210" s="206">
        <v>50.875</v>
      </c>
      <c r="N210" s="232"/>
      <c r="O210" s="77">
        <f>M210*N210</f>
        <v>0</v>
      </c>
      <c r="P210" s="79"/>
      <c r="Q210" s="80">
        <f>M210*P210</f>
        <v>0</v>
      </c>
      <c r="R210" s="79"/>
      <c r="S210" s="80">
        <f>M210*R210</f>
        <v>0</v>
      </c>
      <c r="T210" s="78">
        <v>15</v>
      </c>
      <c r="U210" s="78">
        <f>O210*(T210/100)</f>
        <v>0</v>
      </c>
      <c r="V210" s="78">
        <f>O210+U210</f>
        <v>0</v>
      </c>
      <c r="W210" s="75"/>
      <c r="X210" s="96" t="s">
        <v>1162</v>
      </c>
      <c r="Y210" s="96">
        <v>1</v>
      </c>
    </row>
    <row r="211" spans="6:25" s="71" customFormat="1" ht="33.75" outlineLevel="4" x14ac:dyDescent="0.2">
      <c r="F211" s="207"/>
      <c r="G211" s="208"/>
      <c r="H211" s="19" t="s">
        <v>1053</v>
      </c>
      <c r="I211" s="228" t="s">
        <v>3424</v>
      </c>
      <c r="J211" s="221"/>
      <c r="K211" s="221"/>
      <c r="L211" s="221"/>
      <c r="M211" s="221"/>
      <c r="N211" s="240"/>
      <c r="O211" s="221"/>
      <c r="P211" s="209"/>
      <c r="Q211" s="210"/>
      <c r="R211" s="209"/>
      <c r="S211" s="210"/>
      <c r="T211" s="211"/>
      <c r="U211" s="211"/>
      <c r="V211" s="211"/>
      <c r="W211" s="212"/>
      <c r="X211" s="212"/>
      <c r="Y211" s="212"/>
    </row>
    <row r="212" spans="6:25" s="71" customFormat="1" ht="6" customHeight="1" outlineLevel="4" x14ac:dyDescent="0.2">
      <c r="F212" s="207"/>
      <c r="G212" s="208"/>
      <c r="H212" s="20"/>
      <c r="I212" s="212"/>
      <c r="J212" s="208"/>
      <c r="K212" s="213"/>
      <c r="L212" s="214"/>
      <c r="M212" s="213"/>
      <c r="N212" s="241"/>
      <c r="O212" s="214"/>
      <c r="P212" s="209"/>
      <c r="Q212" s="210"/>
      <c r="R212" s="209"/>
      <c r="S212" s="210"/>
      <c r="T212" s="211"/>
      <c r="U212" s="211"/>
      <c r="V212" s="211"/>
      <c r="W212" s="212"/>
      <c r="X212" s="212"/>
      <c r="Y212" s="212"/>
    </row>
    <row r="213" spans="6:25" s="81" customFormat="1" ht="11.25" outlineLevel="5" x14ac:dyDescent="0.2">
      <c r="F213" s="82"/>
      <c r="G213" s="83"/>
      <c r="H213" s="21" t="str">
        <f t="shared" ref="H213:H221" si="4">IF(AND(H212&lt;&gt;"Výkaz výměr:",I212=""),"Výkaz výměr:","")</f>
        <v>Výkaz výměr:</v>
      </c>
      <c r="I213" s="84" t="s">
        <v>1511</v>
      </c>
      <c r="J213" s="215"/>
      <c r="L213" s="85"/>
      <c r="M213" s="216">
        <v>0</v>
      </c>
      <c r="N213" s="244"/>
      <c r="O213" s="85"/>
      <c r="P213" s="86"/>
      <c r="Q213" s="85"/>
      <c r="R213" s="85"/>
      <c r="S213" s="85"/>
      <c r="T213" s="87" t="s">
        <v>14</v>
      </c>
      <c r="U213" s="85"/>
      <c r="V213" s="85"/>
      <c r="W213" s="88"/>
    </row>
    <row r="214" spans="6:25" s="81" customFormat="1" ht="11.25" outlineLevel="5" x14ac:dyDescent="0.2">
      <c r="F214" s="82"/>
      <c r="G214" s="83"/>
      <c r="H214" s="21" t="str">
        <f t="shared" si="4"/>
        <v/>
      </c>
      <c r="I214" s="84" t="s">
        <v>1289</v>
      </c>
      <c r="J214" s="215"/>
      <c r="L214" s="85"/>
      <c r="M214" s="216">
        <v>0</v>
      </c>
      <c r="N214" s="244"/>
      <c r="O214" s="85"/>
      <c r="P214" s="86"/>
      <c r="Q214" s="85"/>
      <c r="R214" s="85"/>
      <c r="S214" s="85"/>
      <c r="T214" s="87" t="s">
        <v>14</v>
      </c>
      <c r="U214" s="85"/>
      <c r="V214" s="85"/>
      <c r="W214" s="88"/>
    </row>
    <row r="215" spans="6:25" s="81" customFormat="1" ht="11.25" outlineLevel="5" x14ac:dyDescent="0.2">
      <c r="F215" s="82"/>
      <c r="G215" s="83"/>
      <c r="H215" s="21" t="str">
        <f t="shared" si="4"/>
        <v/>
      </c>
      <c r="I215" s="84" t="s">
        <v>1108</v>
      </c>
      <c r="J215" s="215"/>
      <c r="L215" s="85"/>
      <c r="M215" s="216">
        <v>2.76</v>
      </c>
      <c r="N215" s="244"/>
      <c r="O215" s="85"/>
      <c r="P215" s="86"/>
      <c r="Q215" s="85"/>
      <c r="R215" s="85"/>
      <c r="S215" s="85"/>
      <c r="T215" s="87" t="s">
        <v>14</v>
      </c>
      <c r="U215" s="85"/>
      <c r="V215" s="85"/>
      <c r="W215" s="88"/>
    </row>
    <row r="216" spans="6:25" s="81" customFormat="1" ht="11.25" outlineLevel="5" x14ac:dyDescent="0.2">
      <c r="F216" s="82"/>
      <c r="G216" s="83"/>
      <c r="H216" s="21" t="str">
        <f t="shared" si="4"/>
        <v/>
      </c>
      <c r="I216" s="84" t="s">
        <v>1288</v>
      </c>
      <c r="J216" s="215"/>
      <c r="L216" s="85"/>
      <c r="M216" s="216">
        <v>0</v>
      </c>
      <c r="N216" s="244"/>
      <c r="O216" s="85"/>
      <c r="P216" s="86"/>
      <c r="Q216" s="85"/>
      <c r="R216" s="85"/>
      <c r="S216" s="85"/>
      <c r="T216" s="87" t="s">
        <v>14</v>
      </c>
      <c r="U216" s="85"/>
      <c r="V216" s="85"/>
      <c r="W216" s="88"/>
    </row>
    <row r="217" spans="6:25" s="81" customFormat="1" ht="11.25" outlineLevel="5" x14ac:dyDescent="0.2">
      <c r="F217" s="82"/>
      <c r="G217" s="83"/>
      <c r="H217" s="21" t="str">
        <f t="shared" si="4"/>
        <v/>
      </c>
      <c r="I217" s="84" t="s">
        <v>1107</v>
      </c>
      <c r="J217" s="215"/>
      <c r="L217" s="85"/>
      <c r="M217" s="216">
        <v>1.68</v>
      </c>
      <c r="N217" s="244"/>
      <c r="O217" s="85"/>
      <c r="P217" s="86"/>
      <c r="Q217" s="85"/>
      <c r="R217" s="85"/>
      <c r="S217" s="85"/>
      <c r="T217" s="87" t="s">
        <v>14</v>
      </c>
      <c r="U217" s="85"/>
      <c r="V217" s="85"/>
      <c r="W217" s="88"/>
    </row>
    <row r="218" spans="6:25" s="81" customFormat="1" ht="11.25" outlineLevel="5" x14ac:dyDescent="0.2">
      <c r="F218" s="82"/>
      <c r="G218" s="83"/>
      <c r="H218" s="21" t="str">
        <f t="shared" si="4"/>
        <v/>
      </c>
      <c r="I218" s="84" t="s">
        <v>0</v>
      </c>
      <c r="J218" s="215"/>
      <c r="L218" s="85"/>
      <c r="M218" s="216">
        <v>0</v>
      </c>
      <c r="N218" s="244"/>
      <c r="O218" s="85"/>
      <c r="P218" s="86"/>
      <c r="Q218" s="85"/>
      <c r="R218" s="85"/>
      <c r="S218" s="85"/>
      <c r="T218" s="87" t="s">
        <v>14</v>
      </c>
      <c r="U218" s="85"/>
      <c r="V218" s="85"/>
      <c r="W218" s="88"/>
    </row>
    <row r="219" spans="6:25" s="81" customFormat="1" ht="11.25" outlineLevel="5" x14ac:dyDescent="0.2">
      <c r="F219" s="82"/>
      <c r="G219" s="83"/>
      <c r="H219" s="21" t="str">
        <f t="shared" si="4"/>
        <v/>
      </c>
      <c r="I219" s="84" t="s">
        <v>1512</v>
      </c>
      <c r="J219" s="215"/>
      <c r="L219" s="85"/>
      <c r="M219" s="216">
        <v>0</v>
      </c>
      <c r="N219" s="244"/>
      <c r="O219" s="85"/>
      <c r="P219" s="86"/>
      <c r="Q219" s="85"/>
      <c r="R219" s="85"/>
      <c r="S219" s="85"/>
      <c r="T219" s="87" t="s">
        <v>14</v>
      </c>
      <c r="U219" s="85"/>
      <c r="V219" s="85"/>
      <c r="W219" s="88"/>
    </row>
    <row r="220" spans="6:25" s="81" customFormat="1" ht="11.25" outlineLevel="5" x14ac:dyDescent="0.2">
      <c r="F220" s="82"/>
      <c r="G220" s="83"/>
      <c r="H220" s="21" t="str">
        <f t="shared" si="4"/>
        <v/>
      </c>
      <c r="I220" s="84" t="s">
        <v>1156</v>
      </c>
      <c r="J220" s="215"/>
      <c r="L220" s="85"/>
      <c r="M220" s="216">
        <v>39.96</v>
      </c>
      <c r="N220" s="244"/>
      <c r="O220" s="85"/>
      <c r="P220" s="86"/>
      <c r="Q220" s="85"/>
      <c r="R220" s="85"/>
      <c r="S220" s="85"/>
      <c r="T220" s="87" t="s">
        <v>14</v>
      </c>
      <c r="U220" s="85"/>
      <c r="V220" s="85"/>
      <c r="W220" s="88"/>
    </row>
    <row r="221" spans="6:25" s="81" customFormat="1" ht="11.25" outlineLevel="5" x14ac:dyDescent="0.2">
      <c r="F221" s="82"/>
      <c r="G221" s="83"/>
      <c r="H221" s="21" t="str">
        <f t="shared" si="4"/>
        <v/>
      </c>
      <c r="I221" s="84" t="s">
        <v>960</v>
      </c>
      <c r="J221" s="215"/>
      <c r="L221" s="85"/>
      <c r="M221" s="216">
        <v>6.4749999999999996</v>
      </c>
      <c r="N221" s="244"/>
      <c r="O221" s="85"/>
      <c r="P221" s="86"/>
      <c r="Q221" s="85"/>
      <c r="R221" s="85"/>
      <c r="S221" s="85"/>
      <c r="T221" s="87" t="s">
        <v>14</v>
      </c>
      <c r="U221" s="85"/>
      <c r="V221" s="85"/>
      <c r="W221" s="88"/>
    </row>
    <row r="222" spans="6:25" s="205" customFormat="1" ht="12" outlineLevel="4" x14ac:dyDescent="0.2">
      <c r="F222" s="72">
        <v>35</v>
      </c>
      <c r="G222" s="73" t="s">
        <v>34</v>
      </c>
      <c r="H222" s="74" t="s">
        <v>707</v>
      </c>
      <c r="I222" s="75" t="s">
        <v>2674</v>
      </c>
      <c r="J222" s="73" t="s">
        <v>38</v>
      </c>
      <c r="K222" s="76">
        <v>46.435000000000002</v>
      </c>
      <c r="L222" s="77">
        <v>0</v>
      </c>
      <c r="M222" s="206">
        <v>46.435000000000002</v>
      </c>
      <c r="N222" s="232"/>
      <c r="O222" s="77">
        <f>M222*N222</f>
        <v>0</v>
      </c>
      <c r="P222" s="79"/>
      <c r="Q222" s="80">
        <f>M222*P222</f>
        <v>0</v>
      </c>
      <c r="R222" s="79"/>
      <c r="S222" s="80">
        <f>M222*R222</f>
        <v>0</v>
      </c>
      <c r="T222" s="78">
        <v>15</v>
      </c>
      <c r="U222" s="78">
        <f>O222*(T222/100)</f>
        <v>0</v>
      </c>
      <c r="V222" s="78">
        <f>O222+U222</f>
        <v>0</v>
      </c>
      <c r="W222" s="75"/>
      <c r="X222" s="96" t="s">
        <v>1162</v>
      </c>
      <c r="Y222" s="96">
        <v>1</v>
      </c>
    </row>
    <row r="223" spans="6:25" s="71" customFormat="1" ht="45" outlineLevel="4" x14ac:dyDescent="0.2">
      <c r="F223" s="207"/>
      <c r="G223" s="208"/>
      <c r="H223" s="19" t="s">
        <v>1053</v>
      </c>
      <c r="I223" s="228" t="s">
        <v>3223</v>
      </c>
      <c r="J223" s="221"/>
      <c r="K223" s="221"/>
      <c r="L223" s="221"/>
      <c r="M223" s="221"/>
      <c r="N223" s="240"/>
      <c r="O223" s="221"/>
      <c r="P223" s="209"/>
      <c r="Q223" s="210"/>
      <c r="R223" s="209"/>
      <c r="S223" s="210"/>
      <c r="T223" s="211"/>
      <c r="U223" s="211"/>
      <c r="V223" s="211"/>
      <c r="W223" s="212"/>
      <c r="X223" s="212"/>
      <c r="Y223" s="212"/>
    </row>
    <row r="224" spans="6:25" s="71" customFormat="1" ht="6" customHeight="1" outlineLevel="4" x14ac:dyDescent="0.2">
      <c r="F224" s="207"/>
      <c r="G224" s="208"/>
      <c r="H224" s="20"/>
      <c r="I224" s="212"/>
      <c r="J224" s="208"/>
      <c r="K224" s="213"/>
      <c r="L224" s="214"/>
      <c r="M224" s="213"/>
      <c r="N224" s="241"/>
      <c r="O224" s="214"/>
      <c r="P224" s="209"/>
      <c r="Q224" s="210"/>
      <c r="R224" s="209"/>
      <c r="S224" s="210"/>
      <c r="T224" s="211"/>
      <c r="U224" s="211"/>
      <c r="V224" s="211"/>
      <c r="W224" s="212"/>
      <c r="X224" s="212"/>
      <c r="Y224" s="212"/>
    </row>
    <row r="225" spans="6:25" s="81" customFormat="1" ht="11.25" outlineLevel="5" x14ac:dyDescent="0.2">
      <c r="F225" s="82"/>
      <c r="G225" s="83"/>
      <c r="H225" s="21" t="str">
        <f>IF(AND(H224&lt;&gt;"Výkaz výměr:",I224=""),"Výkaz výměr:","")</f>
        <v>Výkaz výměr:</v>
      </c>
      <c r="I225" s="84" t="s">
        <v>1512</v>
      </c>
      <c r="J225" s="215"/>
      <c r="L225" s="85"/>
      <c r="M225" s="216">
        <v>0</v>
      </c>
      <c r="N225" s="244"/>
      <c r="O225" s="85"/>
      <c r="P225" s="86"/>
      <c r="Q225" s="85"/>
      <c r="R225" s="85"/>
      <c r="S225" s="85"/>
      <c r="T225" s="87" t="s">
        <v>14</v>
      </c>
      <c r="U225" s="85"/>
      <c r="V225" s="85"/>
      <c r="W225" s="88"/>
    </row>
    <row r="226" spans="6:25" s="81" customFormat="1" ht="11.25" outlineLevel="5" x14ac:dyDescent="0.2">
      <c r="F226" s="82"/>
      <c r="G226" s="83"/>
      <c r="H226" s="21" t="str">
        <f>IF(AND(H225&lt;&gt;"Výkaz výměr:",I225=""),"Výkaz výměr:","")</f>
        <v/>
      </c>
      <c r="I226" s="84" t="s">
        <v>1156</v>
      </c>
      <c r="J226" s="215"/>
      <c r="L226" s="85"/>
      <c r="M226" s="216">
        <v>39.96</v>
      </c>
      <c r="N226" s="244"/>
      <c r="O226" s="85"/>
      <c r="P226" s="86"/>
      <c r="Q226" s="85"/>
      <c r="R226" s="85"/>
      <c r="S226" s="85"/>
      <c r="T226" s="87" t="s">
        <v>14</v>
      </c>
      <c r="U226" s="85"/>
      <c r="V226" s="85"/>
      <c r="W226" s="88"/>
    </row>
    <row r="227" spans="6:25" s="81" customFormat="1" ht="11.25" outlineLevel="5" x14ac:dyDescent="0.2">
      <c r="F227" s="82"/>
      <c r="G227" s="83"/>
      <c r="H227" s="21" t="str">
        <f>IF(AND(H226&lt;&gt;"Výkaz výměr:",I226=""),"Výkaz výměr:","")</f>
        <v/>
      </c>
      <c r="I227" s="84" t="s">
        <v>960</v>
      </c>
      <c r="J227" s="215"/>
      <c r="L227" s="85"/>
      <c r="M227" s="216">
        <v>6.4749999999999996</v>
      </c>
      <c r="N227" s="244"/>
      <c r="O227" s="85"/>
      <c r="P227" s="86"/>
      <c r="Q227" s="85"/>
      <c r="R227" s="85"/>
      <c r="S227" s="85"/>
      <c r="T227" s="87" t="s">
        <v>14</v>
      </c>
      <c r="U227" s="85"/>
      <c r="V227" s="85"/>
      <c r="W227" s="88"/>
    </row>
    <row r="228" spans="6:25" s="205" customFormat="1" ht="24" outlineLevel="4" x14ac:dyDescent="0.2">
      <c r="F228" s="72">
        <v>36</v>
      </c>
      <c r="G228" s="73" t="s">
        <v>34</v>
      </c>
      <c r="H228" s="74" t="s">
        <v>708</v>
      </c>
      <c r="I228" s="75" t="s">
        <v>3053</v>
      </c>
      <c r="J228" s="73" t="s">
        <v>116</v>
      </c>
      <c r="K228" s="76">
        <v>44</v>
      </c>
      <c r="L228" s="77">
        <v>0</v>
      </c>
      <c r="M228" s="206">
        <v>44</v>
      </c>
      <c r="N228" s="232"/>
      <c r="O228" s="77">
        <f>M228*N228</f>
        <v>0</v>
      </c>
      <c r="P228" s="79">
        <v>1.0000000000000001E-5</v>
      </c>
      <c r="Q228" s="80">
        <f>M228*P228</f>
        <v>4.4000000000000002E-4</v>
      </c>
      <c r="R228" s="79">
        <v>7.5000000000000002E-4</v>
      </c>
      <c r="S228" s="80">
        <f>M228*R228</f>
        <v>3.3000000000000002E-2</v>
      </c>
      <c r="T228" s="78">
        <v>15</v>
      </c>
      <c r="U228" s="78">
        <f>O228*(T228/100)</f>
        <v>0</v>
      </c>
      <c r="V228" s="78">
        <f>O228+U228</f>
        <v>0</v>
      </c>
      <c r="W228" s="75"/>
      <c r="X228" s="96" t="s">
        <v>1162</v>
      </c>
      <c r="Y228" s="96">
        <v>1</v>
      </c>
    </row>
    <row r="229" spans="6:25" s="71" customFormat="1" ht="33.75" outlineLevel="4" x14ac:dyDescent="0.2">
      <c r="F229" s="207"/>
      <c r="G229" s="208"/>
      <c r="H229" s="19" t="s">
        <v>1053</v>
      </c>
      <c r="I229" s="228" t="s">
        <v>3079</v>
      </c>
      <c r="J229" s="221"/>
      <c r="K229" s="221"/>
      <c r="L229" s="221"/>
      <c r="M229" s="221"/>
      <c r="N229" s="240"/>
      <c r="O229" s="221"/>
      <c r="P229" s="209"/>
      <c r="Q229" s="210"/>
      <c r="R229" s="209"/>
      <c r="S229" s="210"/>
      <c r="T229" s="211"/>
      <c r="U229" s="211"/>
      <c r="V229" s="211"/>
      <c r="W229" s="212"/>
      <c r="X229" s="212"/>
      <c r="Y229" s="212"/>
    </row>
    <row r="230" spans="6:25" s="71" customFormat="1" ht="6" customHeight="1" outlineLevel="4" x14ac:dyDescent="0.2">
      <c r="F230" s="207"/>
      <c r="G230" s="208"/>
      <c r="H230" s="20"/>
      <c r="I230" s="212"/>
      <c r="J230" s="208"/>
      <c r="K230" s="213"/>
      <c r="L230" s="214"/>
      <c r="M230" s="213"/>
      <c r="N230" s="241"/>
      <c r="O230" s="214"/>
      <c r="P230" s="209"/>
      <c r="Q230" s="210"/>
      <c r="R230" s="209"/>
      <c r="S230" s="210"/>
      <c r="T230" s="211"/>
      <c r="U230" s="211"/>
      <c r="V230" s="211"/>
      <c r="W230" s="212"/>
      <c r="X230" s="212"/>
      <c r="Y230" s="212"/>
    </row>
    <row r="231" spans="6:25" s="81" customFormat="1" ht="11.25" outlineLevel="5" x14ac:dyDescent="0.2">
      <c r="F231" s="82"/>
      <c r="G231" s="83"/>
      <c r="H231" s="21" t="str">
        <f t="shared" ref="H231:H241" si="5">IF(AND(H230&lt;&gt;"Výkaz výměr:",I230=""),"Výkaz výměr:","")</f>
        <v>Výkaz výměr:</v>
      </c>
      <c r="I231" s="84" t="s">
        <v>1469</v>
      </c>
      <c r="J231" s="215"/>
      <c r="L231" s="85"/>
      <c r="M231" s="216">
        <v>0</v>
      </c>
      <c r="N231" s="244"/>
      <c r="O231" s="85"/>
      <c r="P231" s="86"/>
      <c r="Q231" s="85"/>
      <c r="R231" s="85"/>
      <c r="S231" s="85"/>
      <c r="T231" s="87" t="s">
        <v>14</v>
      </c>
      <c r="U231" s="85"/>
      <c r="V231" s="85"/>
      <c r="W231" s="88"/>
    </row>
    <row r="232" spans="6:25" s="81" customFormat="1" ht="11.25" outlineLevel="5" x14ac:dyDescent="0.2">
      <c r="F232" s="82"/>
      <c r="G232" s="83"/>
      <c r="H232" s="21" t="str">
        <f t="shared" si="5"/>
        <v/>
      </c>
      <c r="I232" s="84" t="s">
        <v>1125</v>
      </c>
      <c r="J232" s="215"/>
      <c r="L232" s="85"/>
      <c r="M232" s="216">
        <v>0</v>
      </c>
      <c r="N232" s="244"/>
      <c r="O232" s="85"/>
      <c r="P232" s="86"/>
      <c r="Q232" s="85"/>
      <c r="R232" s="85"/>
      <c r="S232" s="85"/>
      <c r="T232" s="87" t="s">
        <v>14</v>
      </c>
      <c r="U232" s="85"/>
      <c r="V232" s="85"/>
      <c r="W232" s="88"/>
    </row>
    <row r="233" spans="6:25" s="81" customFormat="1" ht="11.25" outlineLevel="5" x14ac:dyDescent="0.2">
      <c r="F233" s="82"/>
      <c r="G233" s="83"/>
      <c r="H233" s="21" t="str">
        <f t="shared" si="5"/>
        <v/>
      </c>
      <c r="I233" s="84" t="s">
        <v>6</v>
      </c>
      <c r="J233" s="215"/>
      <c r="L233" s="85"/>
      <c r="M233" s="216">
        <v>5</v>
      </c>
      <c r="N233" s="244"/>
      <c r="O233" s="85"/>
      <c r="P233" s="86"/>
      <c r="Q233" s="85"/>
      <c r="R233" s="85"/>
      <c r="S233" s="85"/>
      <c r="T233" s="87" t="s">
        <v>14</v>
      </c>
      <c r="U233" s="85"/>
      <c r="V233" s="85"/>
      <c r="W233" s="88"/>
    </row>
    <row r="234" spans="6:25" s="81" customFormat="1" ht="11.25" outlineLevel="5" x14ac:dyDescent="0.2">
      <c r="F234" s="82"/>
      <c r="G234" s="83"/>
      <c r="H234" s="21" t="str">
        <f t="shared" si="5"/>
        <v/>
      </c>
      <c r="I234" s="84" t="s">
        <v>1126</v>
      </c>
      <c r="J234" s="215"/>
      <c r="L234" s="85"/>
      <c r="M234" s="216">
        <v>0</v>
      </c>
      <c r="N234" s="244"/>
      <c r="O234" s="85"/>
      <c r="P234" s="86"/>
      <c r="Q234" s="85"/>
      <c r="R234" s="85"/>
      <c r="S234" s="85"/>
      <c r="T234" s="87" t="s">
        <v>14</v>
      </c>
      <c r="U234" s="85"/>
      <c r="V234" s="85"/>
      <c r="W234" s="88"/>
    </row>
    <row r="235" spans="6:25" s="81" customFormat="1" ht="11.25" outlineLevel="5" x14ac:dyDescent="0.2">
      <c r="F235" s="82"/>
      <c r="G235" s="83"/>
      <c r="H235" s="21" t="str">
        <f t="shared" si="5"/>
        <v/>
      </c>
      <c r="I235" s="84" t="s">
        <v>5</v>
      </c>
      <c r="J235" s="215"/>
      <c r="L235" s="85"/>
      <c r="M235" s="216">
        <v>4</v>
      </c>
      <c r="N235" s="244"/>
      <c r="O235" s="85"/>
      <c r="P235" s="86"/>
      <c r="Q235" s="85"/>
      <c r="R235" s="85"/>
      <c r="S235" s="85"/>
      <c r="T235" s="87" t="s">
        <v>14</v>
      </c>
      <c r="U235" s="85"/>
      <c r="V235" s="85"/>
      <c r="W235" s="88"/>
    </row>
    <row r="236" spans="6:25" s="81" customFormat="1" ht="11.25" outlineLevel="5" x14ac:dyDescent="0.2">
      <c r="F236" s="82"/>
      <c r="G236" s="83"/>
      <c r="H236" s="21" t="str">
        <f t="shared" si="5"/>
        <v/>
      </c>
      <c r="I236" s="84" t="s">
        <v>0</v>
      </c>
      <c r="J236" s="215"/>
      <c r="L236" s="85"/>
      <c r="M236" s="216">
        <v>0</v>
      </c>
      <c r="N236" s="244"/>
      <c r="O236" s="85"/>
      <c r="P236" s="86"/>
      <c r="Q236" s="85"/>
      <c r="R236" s="85"/>
      <c r="S236" s="85"/>
      <c r="T236" s="87" t="s">
        <v>14</v>
      </c>
      <c r="U236" s="85"/>
      <c r="V236" s="85"/>
      <c r="W236" s="88"/>
    </row>
    <row r="237" spans="6:25" s="81" customFormat="1" ht="11.25" outlineLevel="5" x14ac:dyDescent="0.2">
      <c r="F237" s="82"/>
      <c r="G237" s="83"/>
      <c r="H237" s="21" t="str">
        <f t="shared" si="5"/>
        <v/>
      </c>
      <c r="I237" s="84" t="s">
        <v>1470</v>
      </c>
      <c r="J237" s="215"/>
      <c r="L237" s="85"/>
      <c r="M237" s="216">
        <v>0</v>
      </c>
      <c r="N237" s="244"/>
      <c r="O237" s="85"/>
      <c r="P237" s="86"/>
      <c r="Q237" s="85"/>
      <c r="R237" s="85"/>
      <c r="S237" s="85"/>
      <c r="T237" s="87" t="s">
        <v>14</v>
      </c>
      <c r="U237" s="85"/>
      <c r="V237" s="85"/>
      <c r="W237" s="88"/>
    </row>
    <row r="238" spans="6:25" s="81" customFormat="1" ht="11.25" outlineLevel="5" x14ac:dyDescent="0.2">
      <c r="F238" s="82"/>
      <c r="G238" s="83"/>
      <c r="H238" s="21" t="str">
        <f t="shared" si="5"/>
        <v/>
      </c>
      <c r="I238" s="84" t="s">
        <v>1128</v>
      </c>
      <c r="J238" s="215"/>
      <c r="L238" s="85"/>
      <c r="M238" s="216">
        <v>0</v>
      </c>
      <c r="N238" s="244"/>
      <c r="O238" s="85"/>
      <c r="P238" s="86"/>
      <c r="Q238" s="85"/>
      <c r="R238" s="85"/>
      <c r="S238" s="85"/>
      <c r="T238" s="87" t="s">
        <v>14</v>
      </c>
      <c r="U238" s="85"/>
      <c r="V238" s="85"/>
      <c r="W238" s="88"/>
    </row>
    <row r="239" spans="6:25" s="81" customFormat="1" ht="11.25" outlineLevel="5" x14ac:dyDescent="0.2">
      <c r="F239" s="82"/>
      <c r="G239" s="83"/>
      <c r="H239" s="21" t="str">
        <f t="shared" si="5"/>
        <v/>
      </c>
      <c r="I239" s="84" t="s">
        <v>171</v>
      </c>
      <c r="J239" s="215"/>
      <c r="L239" s="85"/>
      <c r="M239" s="216">
        <v>30</v>
      </c>
      <c r="N239" s="244"/>
      <c r="O239" s="85"/>
      <c r="P239" s="86"/>
      <c r="Q239" s="85"/>
      <c r="R239" s="85"/>
      <c r="S239" s="85"/>
      <c r="T239" s="87" t="s">
        <v>14</v>
      </c>
      <c r="U239" s="85"/>
      <c r="V239" s="85"/>
      <c r="W239" s="88"/>
    </row>
    <row r="240" spans="6:25" s="81" customFormat="1" ht="11.25" outlineLevel="5" x14ac:dyDescent="0.2">
      <c r="F240" s="82"/>
      <c r="G240" s="83"/>
      <c r="H240" s="21" t="str">
        <f t="shared" si="5"/>
        <v/>
      </c>
      <c r="I240" s="84" t="s">
        <v>1127</v>
      </c>
      <c r="J240" s="215"/>
      <c r="L240" s="85"/>
      <c r="M240" s="216">
        <v>0</v>
      </c>
      <c r="N240" s="244"/>
      <c r="O240" s="85"/>
      <c r="P240" s="86"/>
      <c r="Q240" s="85"/>
      <c r="R240" s="85"/>
      <c r="S240" s="85"/>
      <c r="T240" s="87" t="s">
        <v>14</v>
      </c>
      <c r="U240" s="85"/>
      <c r="V240" s="85"/>
      <c r="W240" s="88"/>
    </row>
    <row r="241" spans="6:25" s="81" customFormat="1" ht="11.25" outlineLevel="5" x14ac:dyDescent="0.2">
      <c r="F241" s="82"/>
      <c r="G241" s="83"/>
      <c r="H241" s="21" t="str">
        <f t="shared" si="5"/>
        <v/>
      </c>
      <c r="I241" s="84" t="s">
        <v>6</v>
      </c>
      <c r="J241" s="215"/>
      <c r="L241" s="85"/>
      <c r="M241" s="216">
        <v>5</v>
      </c>
      <c r="N241" s="244"/>
      <c r="O241" s="85"/>
      <c r="P241" s="86"/>
      <c r="Q241" s="85"/>
      <c r="R241" s="85"/>
      <c r="S241" s="85"/>
      <c r="T241" s="87" t="s">
        <v>14</v>
      </c>
      <c r="U241" s="85"/>
      <c r="V241" s="85"/>
      <c r="W241" s="88"/>
    </row>
    <row r="242" spans="6:25" s="205" customFormat="1" ht="12" outlineLevel="4" x14ac:dyDescent="0.2">
      <c r="F242" s="72">
        <v>37</v>
      </c>
      <c r="G242" s="73" t="s">
        <v>34</v>
      </c>
      <c r="H242" s="74" t="s">
        <v>709</v>
      </c>
      <c r="I242" s="75" t="s">
        <v>2328</v>
      </c>
      <c r="J242" s="73" t="s">
        <v>38</v>
      </c>
      <c r="K242" s="76">
        <v>60.515000000000001</v>
      </c>
      <c r="L242" s="77">
        <v>0</v>
      </c>
      <c r="M242" s="206">
        <v>60.515000000000001</v>
      </c>
      <c r="N242" s="232"/>
      <c r="O242" s="77">
        <f>M242*N242</f>
        <v>0</v>
      </c>
      <c r="P242" s="79"/>
      <c r="Q242" s="80">
        <f>M242*P242</f>
        <v>0</v>
      </c>
      <c r="R242" s="79"/>
      <c r="S242" s="80">
        <f>M242*R242</f>
        <v>0</v>
      </c>
      <c r="T242" s="78">
        <v>15</v>
      </c>
      <c r="U242" s="78">
        <f>O242*(T242/100)</f>
        <v>0</v>
      </c>
      <c r="V242" s="78">
        <f>O242+U242</f>
        <v>0</v>
      </c>
      <c r="W242" s="75"/>
      <c r="X242" s="96" t="s">
        <v>1162</v>
      </c>
      <c r="Y242" s="96">
        <v>1</v>
      </c>
    </row>
    <row r="243" spans="6:25" s="71" customFormat="1" ht="22.5" outlineLevel="4" x14ac:dyDescent="0.2">
      <c r="F243" s="207"/>
      <c r="G243" s="208"/>
      <c r="H243" s="19" t="s">
        <v>1053</v>
      </c>
      <c r="I243" s="228" t="s">
        <v>3035</v>
      </c>
      <c r="J243" s="221"/>
      <c r="K243" s="221"/>
      <c r="L243" s="221"/>
      <c r="M243" s="221"/>
      <c r="N243" s="240"/>
      <c r="O243" s="221"/>
      <c r="P243" s="209"/>
      <c r="Q243" s="210"/>
      <c r="R243" s="209"/>
      <c r="S243" s="210"/>
      <c r="T243" s="211"/>
      <c r="U243" s="211"/>
      <c r="V243" s="211"/>
      <c r="W243" s="212"/>
      <c r="X243" s="212"/>
      <c r="Y243" s="212"/>
    </row>
    <row r="244" spans="6:25" s="71" customFormat="1" ht="6" customHeight="1" outlineLevel="4" x14ac:dyDescent="0.2">
      <c r="F244" s="207"/>
      <c r="G244" s="208"/>
      <c r="H244" s="20"/>
      <c r="I244" s="212"/>
      <c r="J244" s="208"/>
      <c r="K244" s="213"/>
      <c r="L244" s="214"/>
      <c r="M244" s="213"/>
      <c r="N244" s="241"/>
      <c r="O244" s="214"/>
      <c r="P244" s="209"/>
      <c r="Q244" s="210"/>
      <c r="R244" s="209"/>
      <c r="S244" s="210"/>
      <c r="T244" s="211"/>
      <c r="U244" s="211"/>
      <c r="V244" s="211"/>
      <c r="W244" s="212"/>
      <c r="X244" s="212"/>
      <c r="Y244" s="212"/>
    </row>
    <row r="245" spans="6:25" s="81" customFormat="1" ht="11.25" outlineLevel="5" x14ac:dyDescent="0.2">
      <c r="F245" s="82"/>
      <c r="G245" s="83"/>
      <c r="H245" s="21" t="str">
        <f>IF(AND(H244&lt;&gt;"Výkaz výměr:",I244=""),"Výkaz výměr:","")</f>
        <v>Výkaz výměr:</v>
      </c>
      <c r="I245" s="84" t="s">
        <v>2676</v>
      </c>
      <c r="J245" s="215"/>
      <c r="L245" s="85"/>
      <c r="M245" s="216">
        <v>0</v>
      </c>
      <c r="N245" s="244"/>
      <c r="O245" s="85"/>
      <c r="P245" s="86"/>
      <c r="Q245" s="85"/>
      <c r="R245" s="85"/>
      <c r="S245" s="85"/>
      <c r="T245" s="87" t="s">
        <v>14</v>
      </c>
      <c r="U245" s="85"/>
      <c r="V245" s="85"/>
      <c r="W245" s="88"/>
    </row>
    <row r="246" spans="6:25" s="81" customFormat="1" ht="11.25" outlineLevel="5" x14ac:dyDescent="0.2">
      <c r="F246" s="82"/>
      <c r="G246" s="83"/>
      <c r="H246" s="21" t="str">
        <f>IF(AND(H245&lt;&gt;"Výkaz výměr:",I245=""),"Výkaz výměr:","")</f>
        <v/>
      </c>
      <c r="I246" s="84" t="s">
        <v>246</v>
      </c>
      <c r="J246" s="215"/>
      <c r="L246" s="85"/>
      <c r="M246" s="216">
        <v>60.515000000000001</v>
      </c>
      <c r="N246" s="244"/>
      <c r="O246" s="85"/>
      <c r="P246" s="86"/>
      <c r="Q246" s="85"/>
      <c r="R246" s="85"/>
      <c r="S246" s="85"/>
      <c r="T246" s="87" t="s">
        <v>14</v>
      </c>
      <c r="U246" s="85"/>
      <c r="V246" s="85"/>
      <c r="W246" s="88"/>
    </row>
    <row r="247" spans="6:25" s="205" customFormat="1" ht="24" outlineLevel="4" x14ac:dyDescent="0.2">
      <c r="F247" s="72">
        <v>38</v>
      </c>
      <c r="G247" s="73" t="s">
        <v>34</v>
      </c>
      <c r="H247" s="74" t="s">
        <v>710</v>
      </c>
      <c r="I247" s="75" t="s">
        <v>3083</v>
      </c>
      <c r="J247" s="73" t="s">
        <v>16</v>
      </c>
      <c r="K247" s="76">
        <v>2.1546450000000004</v>
      </c>
      <c r="L247" s="77">
        <v>0</v>
      </c>
      <c r="M247" s="206">
        <v>2.1546450000000004</v>
      </c>
      <c r="N247" s="232"/>
      <c r="O247" s="77">
        <f>M247*N247</f>
        <v>0</v>
      </c>
      <c r="P247" s="79"/>
      <c r="Q247" s="80">
        <f>M247*P247</f>
        <v>0</v>
      </c>
      <c r="R247" s="79"/>
      <c r="S247" s="80">
        <f>M247*R247</f>
        <v>0</v>
      </c>
      <c r="T247" s="78">
        <v>15</v>
      </c>
      <c r="U247" s="78">
        <f>O247*(T247/100)</f>
        <v>0</v>
      </c>
      <c r="V247" s="78">
        <f>O247+U247</f>
        <v>0</v>
      </c>
      <c r="W247" s="75"/>
      <c r="X247" s="96" t="s">
        <v>1162</v>
      </c>
      <c r="Y247" s="96">
        <v>1</v>
      </c>
    </row>
    <row r="248" spans="6:25" s="71" customFormat="1" ht="45" outlineLevel="4" x14ac:dyDescent="0.2">
      <c r="F248" s="207"/>
      <c r="G248" s="208"/>
      <c r="H248" s="19" t="s">
        <v>1053</v>
      </c>
      <c r="I248" s="228" t="s">
        <v>3456</v>
      </c>
      <c r="J248" s="221"/>
      <c r="K248" s="221"/>
      <c r="L248" s="221"/>
      <c r="M248" s="221"/>
      <c r="N248" s="240"/>
      <c r="O248" s="221"/>
      <c r="P248" s="209"/>
      <c r="Q248" s="210"/>
      <c r="R248" s="209"/>
      <c r="S248" s="210"/>
      <c r="T248" s="211"/>
      <c r="U248" s="211"/>
      <c r="V248" s="211"/>
      <c r="W248" s="212"/>
      <c r="X248" s="212"/>
      <c r="Y248" s="212"/>
    </row>
    <row r="249" spans="6:25" s="71" customFormat="1" ht="6" customHeight="1" outlineLevel="4" x14ac:dyDescent="0.2">
      <c r="F249" s="207"/>
      <c r="G249" s="208"/>
      <c r="H249" s="20"/>
      <c r="I249" s="212"/>
      <c r="J249" s="208"/>
      <c r="K249" s="213"/>
      <c r="L249" s="214"/>
      <c r="M249" s="213"/>
      <c r="N249" s="241"/>
      <c r="O249" s="214"/>
      <c r="P249" s="209"/>
      <c r="Q249" s="210"/>
      <c r="R249" s="209"/>
      <c r="S249" s="210"/>
      <c r="T249" s="211"/>
      <c r="U249" s="211"/>
      <c r="V249" s="211"/>
      <c r="W249" s="212"/>
      <c r="X249" s="212"/>
      <c r="Y249" s="212"/>
    </row>
    <row r="250" spans="6:25" s="205" customFormat="1" ht="12" outlineLevel="4" x14ac:dyDescent="0.2">
      <c r="F250" s="72">
        <v>39</v>
      </c>
      <c r="G250" s="73" t="s">
        <v>34</v>
      </c>
      <c r="H250" s="74" t="s">
        <v>887</v>
      </c>
      <c r="I250" s="75" t="s">
        <v>2796</v>
      </c>
      <c r="J250" s="73" t="s">
        <v>16</v>
      </c>
      <c r="K250" s="76">
        <v>0.12378</v>
      </c>
      <c r="L250" s="77">
        <v>0</v>
      </c>
      <c r="M250" s="206">
        <v>0.12378</v>
      </c>
      <c r="N250" s="232"/>
      <c r="O250" s="77">
        <f>M250*N250</f>
        <v>0</v>
      </c>
      <c r="P250" s="79"/>
      <c r="Q250" s="80">
        <f>M250*P250</f>
        <v>0</v>
      </c>
      <c r="R250" s="79"/>
      <c r="S250" s="80">
        <f>M250*R250</f>
        <v>0</v>
      </c>
      <c r="T250" s="78">
        <v>15</v>
      </c>
      <c r="U250" s="78">
        <f>O250*(T250/100)</f>
        <v>0</v>
      </c>
      <c r="V250" s="78">
        <f>O250+U250</f>
        <v>0</v>
      </c>
      <c r="W250" s="75" t="s">
        <v>1942</v>
      </c>
      <c r="X250" s="96" t="s">
        <v>1162</v>
      </c>
      <c r="Y250" s="96">
        <v>1</v>
      </c>
    </row>
    <row r="251" spans="6:25" s="71" customFormat="1" ht="56.25" outlineLevel="4" x14ac:dyDescent="0.2">
      <c r="F251" s="207"/>
      <c r="G251" s="208"/>
      <c r="H251" s="19" t="s">
        <v>1053</v>
      </c>
      <c r="I251" s="228" t="s">
        <v>3528</v>
      </c>
      <c r="J251" s="221"/>
      <c r="K251" s="221"/>
      <c r="L251" s="221"/>
      <c r="M251" s="221"/>
      <c r="N251" s="240"/>
      <c r="O251" s="221"/>
      <c r="P251" s="209"/>
      <c r="Q251" s="210"/>
      <c r="R251" s="209"/>
      <c r="S251" s="210"/>
      <c r="T251" s="211"/>
      <c r="U251" s="211"/>
      <c r="V251" s="211"/>
      <c r="W251" s="212"/>
      <c r="X251" s="212"/>
      <c r="Y251" s="212"/>
    </row>
    <row r="252" spans="6:25" s="71" customFormat="1" ht="6" customHeight="1" outlineLevel="4" x14ac:dyDescent="0.2">
      <c r="F252" s="207"/>
      <c r="G252" s="208"/>
      <c r="H252" s="20"/>
      <c r="I252" s="212"/>
      <c r="J252" s="208"/>
      <c r="K252" s="213"/>
      <c r="L252" s="214"/>
      <c r="M252" s="213"/>
      <c r="N252" s="241"/>
      <c r="O252" s="214"/>
      <c r="P252" s="209"/>
      <c r="Q252" s="210"/>
      <c r="R252" s="209"/>
      <c r="S252" s="210"/>
      <c r="T252" s="211"/>
      <c r="U252" s="211"/>
      <c r="V252" s="211"/>
      <c r="W252" s="212"/>
      <c r="X252" s="212"/>
      <c r="Y252" s="212"/>
    </row>
    <row r="253" spans="6:25" s="6" customFormat="1" ht="12.75" customHeight="1" outlineLevel="4" x14ac:dyDescent="0.2">
      <c r="F253" s="7"/>
      <c r="G253" s="8"/>
      <c r="H253" s="8"/>
      <c r="I253" s="217"/>
      <c r="J253" s="218"/>
      <c r="K253" s="219"/>
      <c r="L253" s="220"/>
      <c r="M253" s="219"/>
      <c r="N253" s="242"/>
      <c r="O253" s="11"/>
      <c r="P253" s="12"/>
      <c r="Q253" s="11"/>
      <c r="R253" s="11"/>
      <c r="S253" s="11"/>
      <c r="T253" s="5" t="s">
        <v>14</v>
      </c>
      <c r="U253" s="11"/>
      <c r="V253" s="11"/>
      <c r="W253" s="11"/>
    </row>
    <row r="254" spans="6:25" s="60" customFormat="1" ht="16.5" customHeight="1" outlineLevel="3" x14ac:dyDescent="0.2">
      <c r="F254" s="61"/>
      <c r="G254" s="62"/>
      <c r="H254" s="63"/>
      <c r="I254" s="227" t="s">
        <v>3719</v>
      </c>
      <c r="J254" s="62"/>
      <c r="K254" s="64"/>
      <c r="L254" s="65"/>
      <c r="M254" s="64"/>
      <c r="N254" s="239"/>
      <c r="O254" s="65">
        <f>SUBTOTAL(9,O255:O265)</f>
        <v>0</v>
      </c>
      <c r="P254" s="67"/>
      <c r="Q254" s="68">
        <f>SUBTOTAL(9,Q255:Q265)</f>
        <v>1.485E-3</v>
      </c>
      <c r="R254" s="65"/>
      <c r="S254" s="68">
        <f>SUBTOTAL(9,S255:S265)</f>
        <v>0</v>
      </c>
      <c r="T254" s="69" t="s">
        <v>14</v>
      </c>
      <c r="U254" s="66">
        <f>SUBTOTAL(9,U255:U265)</f>
        <v>0</v>
      </c>
      <c r="V254" s="66">
        <f>SUBTOTAL(9,V255:V265)</f>
        <v>0</v>
      </c>
      <c r="W254" s="70"/>
      <c r="Y254" s="66">
        <f>SUBTOTAL(9,Y255:Y265)</f>
        <v>2</v>
      </c>
    </row>
    <row r="255" spans="6:25" s="205" customFormat="1" ht="12" outlineLevel="4" x14ac:dyDescent="0.2">
      <c r="F255" s="72">
        <v>40</v>
      </c>
      <c r="G255" s="73" t="s">
        <v>34</v>
      </c>
      <c r="H255" s="74" t="s">
        <v>789</v>
      </c>
      <c r="I255" s="75" t="s">
        <v>2801</v>
      </c>
      <c r="J255" s="73" t="s">
        <v>15</v>
      </c>
      <c r="K255" s="76">
        <v>29.7</v>
      </c>
      <c r="L255" s="77">
        <v>0</v>
      </c>
      <c r="M255" s="206">
        <v>29.7</v>
      </c>
      <c r="N255" s="232"/>
      <c r="O255" s="77">
        <f>M255*N255</f>
        <v>0</v>
      </c>
      <c r="P255" s="79">
        <v>2.0000000000000002E-5</v>
      </c>
      <c r="Q255" s="80">
        <f>M255*P255</f>
        <v>5.9400000000000002E-4</v>
      </c>
      <c r="R255" s="79"/>
      <c r="S255" s="80">
        <f>M255*R255</f>
        <v>0</v>
      </c>
      <c r="T255" s="78">
        <v>15</v>
      </c>
      <c r="U255" s="78">
        <f>O255*(T255/100)</f>
        <v>0</v>
      </c>
      <c r="V255" s="78">
        <f>O255+U255</f>
        <v>0</v>
      </c>
      <c r="W255" s="75"/>
      <c r="X255" s="96" t="s">
        <v>1162</v>
      </c>
      <c r="Y255" s="96">
        <v>1</v>
      </c>
    </row>
    <row r="256" spans="6:25" s="71" customFormat="1" ht="56.25" outlineLevel="4" x14ac:dyDescent="0.2">
      <c r="F256" s="207"/>
      <c r="G256" s="208"/>
      <c r="H256" s="19" t="s">
        <v>1053</v>
      </c>
      <c r="I256" s="228" t="s">
        <v>3328</v>
      </c>
      <c r="J256" s="221"/>
      <c r="K256" s="221"/>
      <c r="L256" s="221"/>
      <c r="M256" s="221"/>
      <c r="N256" s="240"/>
      <c r="O256" s="221"/>
      <c r="P256" s="209"/>
      <c r="Q256" s="210"/>
      <c r="R256" s="209"/>
      <c r="S256" s="210"/>
      <c r="T256" s="211"/>
      <c r="U256" s="211"/>
      <c r="V256" s="211"/>
      <c r="W256" s="212"/>
      <c r="X256" s="212"/>
      <c r="Y256" s="212"/>
    </row>
    <row r="257" spans="6:25" s="71" customFormat="1" ht="6" customHeight="1" outlineLevel="4" x14ac:dyDescent="0.2">
      <c r="F257" s="207"/>
      <c r="G257" s="208"/>
      <c r="H257" s="20"/>
      <c r="I257" s="212"/>
      <c r="J257" s="208"/>
      <c r="K257" s="213"/>
      <c r="L257" s="214"/>
      <c r="M257" s="213"/>
      <c r="N257" s="241"/>
      <c r="O257" s="214"/>
      <c r="P257" s="209"/>
      <c r="Q257" s="210"/>
      <c r="R257" s="209"/>
      <c r="S257" s="210"/>
      <c r="T257" s="211"/>
      <c r="U257" s="211"/>
      <c r="V257" s="211"/>
      <c r="W257" s="212"/>
      <c r="X257" s="212"/>
      <c r="Y257" s="212"/>
    </row>
    <row r="258" spans="6:25" s="81" customFormat="1" ht="11.25" outlineLevel="5" x14ac:dyDescent="0.2">
      <c r="F258" s="82"/>
      <c r="G258" s="83"/>
      <c r="H258" s="21" t="str">
        <f>IF(AND(H257&lt;&gt;"Výkaz výměr:",I257=""),"Výkaz výměr:","")</f>
        <v>Výkaz výměr:</v>
      </c>
      <c r="I258" s="84" t="s">
        <v>2855</v>
      </c>
      <c r="J258" s="215"/>
      <c r="L258" s="85"/>
      <c r="M258" s="216">
        <v>0</v>
      </c>
      <c r="N258" s="244"/>
      <c r="O258" s="85"/>
      <c r="P258" s="86"/>
      <c r="Q258" s="85"/>
      <c r="R258" s="85"/>
      <c r="S258" s="85"/>
      <c r="T258" s="87" t="s">
        <v>14</v>
      </c>
      <c r="U258" s="85"/>
      <c r="V258" s="85"/>
      <c r="W258" s="88"/>
    </row>
    <row r="259" spans="6:25" s="81" customFormat="1" ht="11.25" outlineLevel="5" x14ac:dyDescent="0.2">
      <c r="F259" s="82"/>
      <c r="G259" s="83"/>
      <c r="H259" s="21" t="str">
        <f>IF(AND(H258&lt;&gt;"Výkaz výměr:",I258=""),"Výkaz výměr:","")</f>
        <v/>
      </c>
      <c r="I259" s="84" t="s">
        <v>136</v>
      </c>
      <c r="J259" s="215"/>
      <c r="L259" s="85"/>
      <c r="M259" s="216">
        <v>29.7</v>
      </c>
      <c r="N259" s="244"/>
      <c r="O259" s="85"/>
      <c r="P259" s="86"/>
      <c r="Q259" s="85"/>
      <c r="R259" s="85"/>
      <c r="S259" s="85"/>
      <c r="T259" s="87" t="s">
        <v>14</v>
      </c>
      <c r="U259" s="85"/>
      <c r="V259" s="85"/>
      <c r="W259" s="88"/>
    </row>
    <row r="260" spans="6:25" s="205" customFormat="1" ht="12" outlineLevel="4" x14ac:dyDescent="0.2">
      <c r="F260" s="72">
        <v>41</v>
      </c>
      <c r="G260" s="73" t="s">
        <v>34</v>
      </c>
      <c r="H260" s="74" t="s">
        <v>790</v>
      </c>
      <c r="I260" s="75" t="s">
        <v>2723</v>
      </c>
      <c r="J260" s="73" t="s">
        <v>15</v>
      </c>
      <c r="K260" s="76">
        <v>29.7</v>
      </c>
      <c r="L260" s="77">
        <v>0</v>
      </c>
      <c r="M260" s="206">
        <v>29.7</v>
      </c>
      <c r="N260" s="232"/>
      <c r="O260" s="77">
        <f>M260*N260</f>
        <v>0</v>
      </c>
      <c r="P260" s="79">
        <v>3.0000000000000001E-5</v>
      </c>
      <c r="Q260" s="80">
        <f>M260*P260</f>
        <v>8.9099999999999997E-4</v>
      </c>
      <c r="R260" s="79"/>
      <c r="S260" s="80">
        <f>M260*R260</f>
        <v>0</v>
      </c>
      <c r="T260" s="78">
        <v>15</v>
      </c>
      <c r="U260" s="78">
        <f>O260*(T260/100)</f>
        <v>0</v>
      </c>
      <c r="V260" s="78">
        <f>O260+U260</f>
        <v>0</v>
      </c>
      <c r="W260" s="75"/>
      <c r="X260" s="96" t="s">
        <v>1162</v>
      </c>
      <c r="Y260" s="96">
        <v>1</v>
      </c>
    </row>
    <row r="261" spans="6:25" s="71" customFormat="1" ht="67.5" outlineLevel="4" x14ac:dyDescent="0.2">
      <c r="F261" s="207"/>
      <c r="G261" s="208"/>
      <c r="H261" s="19" t="s">
        <v>1053</v>
      </c>
      <c r="I261" s="228" t="s">
        <v>3412</v>
      </c>
      <c r="J261" s="221"/>
      <c r="K261" s="221"/>
      <c r="L261" s="221"/>
      <c r="M261" s="221"/>
      <c r="N261" s="240"/>
      <c r="O261" s="221"/>
      <c r="P261" s="209"/>
      <c r="Q261" s="210"/>
      <c r="R261" s="209"/>
      <c r="S261" s="210"/>
      <c r="T261" s="211"/>
      <c r="U261" s="211"/>
      <c r="V261" s="211"/>
      <c r="W261" s="212"/>
      <c r="X261" s="212"/>
      <c r="Y261" s="212"/>
    </row>
    <row r="262" spans="6:25" s="71" customFormat="1" ht="6" customHeight="1" outlineLevel="4" x14ac:dyDescent="0.2">
      <c r="F262" s="207"/>
      <c r="G262" s="208"/>
      <c r="H262" s="20"/>
      <c r="I262" s="212"/>
      <c r="J262" s="208"/>
      <c r="K262" s="213"/>
      <c r="L262" s="214"/>
      <c r="M262" s="213"/>
      <c r="N262" s="241"/>
      <c r="O262" s="214"/>
      <c r="P262" s="209"/>
      <c r="Q262" s="210"/>
      <c r="R262" s="209"/>
      <c r="S262" s="210"/>
      <c r="T262" s="211"/>
      <c r="U262" s="211"/>
      <c r="V262" s="211"/>
      <c r="W262" s="212"/>
      <c r="X262" s="212"/>
      <c r="Y262" s="212"/>
    </row>
    <row r="263" spans="6:25" s="81" customFormat="1" ht="11.25" outlineLevel="5" x14ac:dyDescent="0.2">
      <c r="F263" s="82"/>
      <c r="G263" s="83"/>
      <c r="H263" s="21" t="str">
        <f>IF(AND(H262&lt;&gt;"Výkaz výměr:",I262=""),"Výkaz výměr:","")</f>
        <v>Výkaz výměr:</v>
      </c>
      <c r="I263" s="84" t="s">
        <v>2855</v>
      </c>
      <c r="J263" s="215"/>
      <c r="L263" s="85"/>
      <c r="M263" s="216">
        <v>0</v>
      </c>
      <c r="N263" s="244"/>
      <c r="O263" s="85"/>
      <c r="P263" s="86"/>
      <c r="Q263" s="85"/>
      <c r="R263" s="85"/>
      <c r="S263" s="85"/>
      <c r="T263" s="87" t="s">
        <v>14</v>
      </c>
      <c r="U263" s="85"/>
      <c r="V263" s="85"/>
      <c r="W263" s="88"/>
    </row>
    <row r="264" spans="6:25" s="81" customFormat="1" ht="11.25" outlineLevel="5" x14ac:dyDescent="0.2">
      <c r="F264" s="82"/>
      <c r="G264" s="83"/>
      <c r="H264" s="21" t="str">
        <f>IF(AND(H263&lt;&gt;"Výkaz výměr:",I263=""),"Výkaz výměr:","")</f>
        <v/>
      </c>
      <c r="I264" s="84" t="s">
        <v>136</v>
      </c>
      <c r="J264" s="215"/>
      <c r="L264" s="85"/>
      <c r="M264" s="216">
        <v>29.7</v>
      </c>
      <c r="N264" s="244"/>
      <c r="O264" s="85"/>
      <c r="P264" s="86"/>
      <c r="Q264" s="85"/>
      <c r="R264" s="85"/>
      <c r="S264" s="85"/>
      <c r="T264" s="87" t="s">
        <v>14</v>
      </c>
      <c r="U264" s="85"/>
      <c r="V264" s="85"/>
      <c r="W264" s="88"/>
    </row>
    <row r="265" spans="6:25" s="6" customFormat="1" ht="12.75" customHeight="1" outlineLevel="4" x14ac:dyDescent="0.2">
      <c r="F265" s="7"/>
      <c r="G265" s="8"/>
      <c r="H265" s="8"/>
      <c r="I265" s="217"/>
      <c r="J265" s="218"/>
      <c r="K265" s="219"/>
      <c r="L265" s="220"/>
      <c r="M265" s="219"/>
      <c r="N265" s="242"/>
      <c r="O265" s="11"/>
      <c r="P265" s="12"/>
      <c r="Q265" s="11"/>
      <c r="R265" s="11"/>
      <c r="S265" s="11"/>
      <c r="T265" s="5" t="s">
        <v>14</v>
      </c>
      <c r="U265" s="11"/>
      <c r="V265" s="11"/>
      <c r="W265" s="11"/>
    </row>
    <row r="266" spans="6:25" s="6" customFormat="1" ht="12.75" customHeight="1" outlineLevel="3" x14ac:dyDescent="0.2">
      <c r="F266" s="7"/>
      <c r="G266" s="8"/>
      <c r="H266" s="8"/>
      <c r="I266" s="9"/>
      <c r="J266" s="8"/>
      <c r="K266" s="10"/>
      <c r="L266" s="11"/>
      <c r="M266" s="10"/>
      <c r="N266" s="242"/>
      <c r="O266" s="11"/>
      <c r="P266" s="12"/>
      <c r="Q266" s="11"/>
      <c r="R266" s="11"/>
      <c r="S266" s="11"/>
      <c r="T266" s="5" t="s">
        <v>14</v>
      </c>
      <c r="U266" s="11"/>
      <c r="V266" s="11"/>
      <c r="W266" s="11"/>
    </row>
    <row r="267" spans="6:25" s="6" customFormat="1" ht="12.75" customHeight="1" outlineLevel="2" x14ac:dyDescent="0.2">
      <c r="F267" s="7"/>
      <c r="G267" s="8"/>
      <c r="H267" s="8"/>
      <c r="I267" s="9"/>
      <c r="J267" s="8"/>
      <c r="K267" s="10"/>
      <c r="L267" s="11"/>
      <c r="M267" s="10"/>
      <c r="N267" s="242"/>
      <c r="O267" s="11"/>
      <c r="P267" s="12"/>
      <c r="Q267" s="11"/>
      <c r="R267" s="11"/>
      <c r="S267" s="11"/>
      <c r="T267" s="5" t="s">
        <v>14</v>
      </c>
      <c r="U267" s="11"/>
      <c r="V267" s="11"/>
      <c r="W267" s="11"/>
    </row>
    <row r="268" spans="6:25" s="6" customFormat="1" ht="12.75" customHeight="1" outlineLevel="1" x14ac:dyDescent="0.2">
      <c r="F268" s="7"/>
      <c r="G268" s="8"/>
      <c r="H268" s="8"/>
      <c r="I268" s="9"/>
      <c r="J268" s="8"/>
      <c r="K268" s="10"/>
      <c r="L268" s="11"/>
      <c r="M268" s="10"/>
      <c r="N268" s="242"/>
      <c r="O268" s="11"/>
      <c r="P268" s="12"/>
      <c r="Q268" s="11"/>
      <c r="R268" s="11"/>
      <c r="S268" s="11"/>
      <c r="T268" s="5" t="s">
        <v>14</v>
      </c>
      <c r="U268" s="11"/>
      <c r="V268" s="11"/>
      <c r="W268" s="11"/>
    </row>
    <row r="269" spans="6:25" s="6" customFormat="1" ht="12.75" customHeight="1" x14ac:dyDescent="0.2">
      <c r="F269" s="7"/>
      <c r="G269" s="8"/>
      <c r="H269" s="8"/>
      <c r="I269" s="9"/>
      <c r="J269" s="8"/>
      <c r="K269" s="10"/>
      <c r="L269" s="11"/>
      <c r="M269" s="10"/>
      <c r="N269" s="242"/>
      <c r="O269" s="11"/>
      <c r="P269" s="12"/>
      <c r="Q269" s="11"/>
      <c r="R269" s="11"/>
      <c r="S269" s="11"/>
      <c r="T269" s="5" t="s">
        <v>14</v>
      </c>
      <c r="U269" s="11"/>
      <c r="V269" s="11"/>
      <c r="W269" s="11"/>
    </row>
  </sheetData>
  <sheetProtection password="CC8C" sheet="1"/>
  <pageMargins left="0.39370078740157483" right="0.39370078740157483" top="0.59055118110236227" bottom="0.59055118110236227" header="0.39370078740157483" footer="0.39370078740157483"/>
  <pageSetup paperSize="9" scale="77" fitToHeight="0" orientation="landscape" horizontalDpi="300" verticalDpi="300" r:id="rId1"/>
  <headerFooter alignWithMargins="0">
    <oddFooter>&amp;L&amp;8www.euroCALC.cz&amp;C&amp;8&amp;P z &amp;N&amp;R&amp;8&amp;D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/>
  </sheetPr>
  <dimension ref="A1:K27"/>
  <sheetViews>
    <sheetView workbookViewId="0">
      <pane ySplit="3" topLeftCell="A4" activePane="bottomLeft" state="frozen"/>
      <selection activeCell="O15" sqref="O15"/>
      <selection pane="bottomLeft" activeCell="B1" sqref="B1"/>
    </sheetView>
  </sheetViews>
  <sheetFormatPr defaultRowHeight="12.75" outlineLevelRow="3" x14ac:dyDescent="0.2"/>
  <cols>
    <col min="1" max="1" width="26" hidden="1" customWidth="1"/>
    <col min="2" max="2" width="80.7109375" customWidth="1"/>
    <col min="3" max="3" width="15.7109375" customWidth="1"/>
    <col min="4" max="4" width="15.7109375" hidden="1" customWidth="1"/>
    <col min="5" max="6" width="15.7109375" customWidth="1"/>
    <col min="7" max="7" width="12.42578125" customWidth="1"/>
  </cols>
  <sheetData>
    <row r="1" spans="1:11" ht="15.75" customHeight="1" x14ac:dyDescent="0.25">
      <c r="A1" s="149"/>
      <c r="B1" s="23" t="s">
        <v>433</v>
      </c>
      <c r="C1" s="24"/>
      <c r="D1" s="27"/>
      <c r="E1" s="26"/>
      <c r="F1" s="24"/>
      <c r="G1" s="150"/>
      <c r="H1" s="23"/>
      <c r="I1" s="23"/>
      <c r="J1" s="23"/>
      <c r="K1" s="23"/>
    </row>
    <row r="2" spans="1:11" ht="14.25" customHeight="1" x14ac:dyDescent="0.25">
      <c r="A2" s="23" t="e">
        <f t="array" ref="A2">INDEX(__SAZBA__,MATCH(0,COUNTIF($A$1:A1,__SAZBA__),0))</f>
        <v>#REF!</v>
      </c>
      <c r="B2" s="29" t="s">
        <v>1333</v>
      </c>
      <c r="C2" s="24"/>
      <c r="D2" s="27"/>
      <c r="E2" s="26"/>
      <c r="F2" s="24"/>
      <c r="G2" s="150"/>
      <c r="H2" s="23"/>
      <c r="I2" s="23"/>
      <c r="J2" s="23"/>
      <c r="K2" s="23"/>
    </row>
    <row r="3" spans="1:11" s="22" customFormat="1" ht="13.5" thickBot="1" x14ac:dyDescent="0.25">
      <c r="A3" s="30" t="e">
        <f t="array" ref="A3">INDEX(__SAZBA__,MATCH(0,COUNTIF($A$1:A2,__SAZBA__),0))</f>
        <v>#REF!</v>
      </c>
      <c r="B3" s="31" t="s">
        <v>192</v>
      </c>
      <c r="C3" s="31" t="s">
        <v>146</v>
      </c>
      <c r="D3" s="31" t="s">
        <v>423</v>
      </c>
      <c r="E3" s="31" t="s">
        <v>71</v>
      </c>
      <c r="F3" s="31" t="s">
        <v>994</v>
      </c>
      <c r="G3" s="31" t="s">
        <v>1497</v>
      </c>
      <c r="H3" s="30"/>
      <c r="I3" s="30"/>
      <c r="J3" s="30"/>
      <c r="K3" s="30"/>
    </row>
    <row r="4" spans="1:11" x14ac:dyDescent="0.2">
      <c r="A4" s="23" t="e">
        <f t="array" ref="A4">INDEX(__SAZBA__,MATCH(0,COUNTIF($A$1:A3,__SAZBA__),0))</f>
        <v>#REF!</v>
      </c>
      <c r="B4" s="151"/>
      <c r="C4" s="152"/>
      <c r="D4" s="152"/>
      <c r="E4" s="152"/>
      <c r="F4" s="152"/>
      <c r="G4" s="152"/>
      <c r="H4" s="23"/>
      <c r="I4" s="23"/>
      <c r="J4" s="23"/>
      <c r="K4" s="23"/>
    </row>
    <row r="5" spans="1:11" s="192" customFormat="1" ht="15.75" x14ac:dyDescent="0.25">
      <c r="A5" s="188"/>
      <c r="B5" s="189" t="str">
        <f>IF(VRN.Zakazka!$I$5=0,"",VRN.Zakazka!$I$5)</f>
        <v>SO.01: VUZ Dědina - zateplení objektu</v>
      </c>
      <c r="C5" s="201" t="str">
        <f>IF(VRN.Zakazka!$O$5=0,"",VRN.Zakazka!$O$5)</f>
        <v/>
      </c>
      <c r="D5" s="201" t="str">
        <f>IF(VRN.Zakazka!$Q$5=0,"",VRN.Zakazka!$Q$5)</f>
        <v/>
      </c>
      <c r="E5" s="201" t="str">
        <f>IF(VRN.Zakazka!$U$5=0,"",VRN.Zakazka!$U$5)</f>
        <v/>
      </c>
      <c r="F5" s="201" t="str">
        <f>IF(VRN.Zakazka!$V$5=0,"",VRN.Zakazka!$V$5)</f>
        <v/>
      </c>
      <c r="G5" s="190">
        <f>IF(VRN.Zakazka!$Y$5=0,"",VRN.Zakazka!$Y$5)</f>
        <v>21</v>
      </c>
      <c r="H5" s="188"/>
      <c r="I5" s="188"/>
      <c r="J5" s="188"/>
      <c r="K5" s="188"/>
    </row>
    <row r="6" spans="1:11" s="18" customFormat="1" ht="15" outlineLevel="1" x14ac:dyDescent="0.25">
      <c r="A6" s="38"/>
      <c r="B6" s="193" t="str">
        <f>IF(VRN.Zakazka!$I$6=0,"",VRN.Zakazka!$I$6)</f>
        <v>VRN: Vedlejší rozpočtové náklady</v>
      </c>
      <c r="C6" s="43" t="str">
        <f>IF(VRN.Zakazka!$O$6=0,"",VRN.Zakazka!$O$6)</f>
        <v/>
      </c>
      <c r="D6" s="43" t="str">
        <f>IF(VRN.Zakazka!$Q$6=0,"",VRN.Zakazka!$Q$6)</f>
        <v/>
      </c>
      <c r="E6" s="43" t="str">
        <f>IF(VRN.Zakazka!$U$6=0,"",VRN.Zakazka!$U$6)</f>
        <v/>
      </c>
      <c r="F6" s="43" t="str">
        <f>IF(VRN.Zakazka!$V$6=0,"",VRN.Zakazka!$V$6)</f>
        <v/>
      </c>
      <c r="G6" s="44">
        <f>IF(VRN.Zakazka!$Y$6=0,"",VRN.Zakazka!$Y$6)</f>
        <v>21</v>
      </c>
      <c r="H6" s="38"/>
      <c r="I6" s="38"/>
      <c r="J6" s="38"/>
      <c r="K6" s="38"/>
    </row>
    <row r="7" spans="1:11" s="98" customFormat="1" outlineLevel="2" x14ac:dyDescent="0.2">
      <c r="A7" s="154"/>
      <c r="B7" s="194" t="str">
        <f>IF(VRN.Zakazka!$I$7=0,"",VRN.Zakazka!$I$7)</f>
        <v>VRN: Vedlejší a ostatní náklady</v>
      </c>
      <c r="C7" s="54" t="str">
        <f>IF(VRN.Zakazka!$O$7=0,"",VRN.Zakazka!$O$7)</f>
        <v/>
      </c>
      <c r="D7" s="54" t="str">
        <f>IF(VRN.Zakazka!$Q$7=0,"",VRN.Zakazka!$Q$7)</f>
        <v/>
      </c>
      <c r="E7" s="54" t="str">
        <f>IF(VRN.Zakazka!$U$7=0,"",VRN.Zakazka!$U$7)</f>
        <v/>
      </c>
      <c r="F7" s="54" t="str">
        <f>IF(VRN.Zakazka!$V$7=0,"",VRN.Zakazka!$V$7)</f>
        <v/>
      </c>
      <c r="G7" s="55">
        <f>IF(VRN.Zakazka!$Y$7=0,"",VRN.Zakazka!$Y$7)</f>
        <v>21</v>
      </c>
      <c r="H7" s="154"/>
      <c r="I7" s="154"/>
      <c r="J7" s="154"/>
      <c r="K7" s="154"/>
    </row>
    <row r="8" spans="1:11" s="97" customFormat="1" ht="12" outlineLevel="3" x14ac:dyDescent="0.2">
      <c r="A8" s="156"/>
      <c r="B8" s="195" t="str">
        <f>IF(VRN.Zakazka!$I$8=0,"",VRN.Zakazka!$I$8)</f>
        <v>V01.: Průzkumné, geodetické a projektové práce</v>
      </c>
      <c r="C8" s="65" t="str">
        <f>IF(VRN.Zakazka!$O$8=0,"",VRN.Zakazka!$O$8)</f>
        <v/>
      </c>
      <c r="D8" s="65" t="str">
        <f>IF(VRN.Zakazka!$Q$8=0,"",VRN.Zakazka!$Q$8)</f>
        <v/>
      </c>
      <c r="E8" s="65" t="str">
        <f>IF(VRN.Zakazka!$U$8=0,"",VRN.Zakazka!$U$8)</f>
        <v/>
      </c>
      <c r="F8" s="65" t="str">
        <f>IF(VRN.Zakazka!$V$8=0,"",VRN.Zakazka!$V$8)</f>
        <v/>
      </c>
      <c r="G8" s="66">
        <f>IF(VRN.Zakazka!$Y$8=0,"",VRN.Zakazka!$Y$8)</f>
        <v>7</v>
      </c>
      <c r="H8" s="156"/>
      <c r="I8" s="156"/>
      <c r="J8" s="156"/>
      <c r="K8" s="156"/>
    </row>
    <row r="9" spans="1:11" s="97" customFormat="1" ht="12" outlineLevel="3" x14ac:dyDescent="0.2">
      <c r="B9" s="195" t="str">
        <f>IF(VRN.Zakazka!$I$31=0,"",VRN.Zakazka!$I$31)</f>
        <v>V02.: Příprava staveniště</v>
      </c>
      <c r="C9" s="65" t="str">
        <f>IF(VRN.Zakazka!$O$31=0,"",VRN.Zakazka!$O$31)</f>
        <v/>
      </c>
      <c r="D9" s="65" t="str">
        <f>IF(VRN.Zakazka!$Q$31=0,"",VRN.Zakazka!$Q$31)</f>
        <v/>
      </c>
      <c r="E9" s="65" t="str">
        <f>IF(VRN.Zakazka!$U$31=0,"",VRN.Zakazka!$U$31)</f>
        <v/>
      </c>
      <c r="F9" s="65" t="str">
        <f>IF(VRN.Zakazka!$V$31=0,"",VRN.Zakazka!$V$31)</f>
        <v/>
      </c>
      <c r="G9" s="66">
        <f>IF(VRN.Zakazka!$Y$31=0,"",VRN.Zakazka!$Y$31)</f>
        <v>1</v>
      </c>
      <c r="H9" s="156"/>
    </row>
    <row r="10" spans="1:11" s="97" customFormat="1" ht="12" outlineLevel="3" x14ac:dyDescent="0.2">
      <c r="B10" s="195" t="str">
        <f>IF(VRN.Zakazka!$I$36=0,"",VRN.Zakazka!$I$36)</f>
        <v>V03.: Zařízení staveniště</v>
      </c>
      <c r="C10" s="65" t="str">
        <f>IF(VRN.Zakazka!$O$36=0,"",VRN.Zakazka!$O$36)</f>
        <v/>
      </c>
      <c r="D10" s="65" t="str">
        <f>IF(VRN.Zakazka!$Q$36=0,"",VRN.Zakazka!$Q$36)</f>
        <v/>
      </c>
      <c r="E10" s="65" t="str">
        <f>IF(VRN.Zakazka!$U$36=0,"",VRN.Zakazka!$U$36)</f>
        <v/>
      </c>
      <c r="F10" s="65" t="str">
        <f>IF(VRN.Zakazka!$V$36=0,"",VRN.Zakazka!$V$36)</f>
        <v/>
      </c>
      <c r="G10" s="66">
        <f>IF(VRN.Zakazka!$Y$36=0,"",VRN.Zakazka!$Y$36)</f>
        <v>6</v>
      </c>
      <c r="H10" s="156"/>
    </row>
    <row r="11" spans="1:11" s="97" customFormat="1" ht="12" outlineLevel="3" x14ac:dyDescent="0.2">
      <c r="B11" s="195" t="str">
        <f>IF(VRN.Zakazka!$I$56=0,"",VRN.Zakazka!$I$56)</f>
        <v>V04.: Inženýrská činnost</v>
      </c>
      <c r="C11" s="65" t="str">
        <f>IF(VRN.Zakazka!$O$56=0,"",VRN.Zakazka!$O$56)</f>
        <v/>
      </c>
      <c r="D11" s="65" t="str">
        <f>IF(VRN.Zakazka!$Q$56=0,"",VRN.Zakazka!$Q$56)</f>
        <v/>
      </c>
      <c r="E11" s="65" t="str">
        <f>IF(VRN.Zakazka!$U$56=0,"",VRN.Zakazka!$U$56)</f>
        <v/>
      </c>
      <c r="F11" s="65" t="str">
        <f>IF(VRN.Zakazka!$V$56=0,"",VRN.Zakazka!$V$56)</f>
        <v/>
      </c>
      <c r="G11" s="66">
        <f>IF(VRN.Zakazka!$Y$56=0,"",VRN.Zakazka!$Y$56)</f>
        <v>3</v>
      </c>
      <c r="H11" s="156"/>
    </row>
    <row r="12" spans="1:11" s="97" customFormat="1" ht="12" outlineLevel="3" x14ac:dyDescent="0.2">
      <c r="B12" s="195" t="str">
        <f>IF(VRN.Zakazka!$I$67=0,"",VRN.Zakazka!$I$67)</f>
        <v>V05.: Finanční náklady</v>
      </c>
      <c r="C12" s="65" t="str">
        <f>IF(VRN.Zakazka!$O$67=0,"",VRN.Zakazka!$O$67)</f>
        <v/>
      </c>
      <c r="D12" s="65" t="str">
        <f>IF(VRN.Zakazka!$Q$67=0,"",VRN.Zakazka!$Q$67)</f>
        <v/>
      </c>
      <c r="E12" s="65" t="str">
        <f>IF(VRN.Zakazka!$U$67=0,"",VRN.Zakazka!$U$67)</f>
        <v/>
      </c>
      <c r="F12" s="65" t="str">
        <f>IF(VRN.Zakazka!$V$67=0,"",VRN.Zakazka!$V$67)</f>
        <v/>
      </c>
      <c r="G12" s="66">
        <f>IF(VRN.Zakazka!$Y$67=0,"",VRN.Zakazka!$Y$67)</f>
        <v>1</v>
      </c>
      <c r="H12" s="156"/>
    </row>
    <row r="13" spans="1:11" s="97" customFormat="1" ht="12" outlineLevel="3" x14ac:dyDescent="0.2">
      <c r="B13" s="195" t="str">
        <f>IF(VRN.Zakazka!$I$72=0,"",VRN.Zakazka!$I$72)</f>
        <v>V09.: Ostatní náklady</v>
      </c>
      <c r="C13" s="65" t="str">
        <f>IF(VRN.Zakazka!$O$72=0,"",VRN.Zakazka!$O$72)</f>
        <v/>
      </c>
      <c r="D13" s="65" t="str">
        <f>IF(VRN.Zakazka!$Q$72=0,"",VRN.Zakazka!$Q$72)</f>
        <v/>
      </c>
      <c r="E13" s="65" t="str">
        <f>IF(VRN.Zakazka!$U$72=0,"",VRN.Zakazka!$U$72)</f>
        <v/>
      </c>
      <c r="F13" s="65" t="str">
        <f>IF(VRN.Zakazka!$V$72=0,"",VRN.Zakazka!$V$72)</f>
        <v/>
      </c>
      <c r="G13" s="66">
        <f>IF(VRN.Zakazka!$Y$72=0,"",VRN.Zakazka!$Y$72)</f>
        <v>3</v>
      </c>
      <c r="H13" s="156"/>
    </row>
    <row r="14" spans="1:11" ht="13.5" outlineLevel="3" thickBot="1" x14ac:dyDescent="0.25">
      <c r="A14" s="23"/>
      <c r="B14" s="158"/>
      <c r="C14" s="168"/>
      <c r="D14" s="168"/>
      <c r="E14" s="168"/>
      <c r="F14" s="168"/>
      <c r="G14" s="23"/>
      <c r="H14" s="23"/>
      <c r="I14" s="23"/>
      <c r="J14" s="23"/>
      <c r="K14" s="23"/>
    </row>
    <row r="15" spans="1:11" s="2" customFormat="1" ht="15" x14ac:dyDescent="0.25">
      <c r="A15" s="159">
        <f>SUM(A17:A18)</f>
        <v>0</v>
      </c>
      <c r="B15" s="160" t="s">
        <v>1224</v>
      </c>
      <c r="C15" s="169" t="str">
        <f>C5</f>
        <v/>
      </c>
      <c r="D15" s="170"/>
      <c r="E15" s="170"/>
      <c r="F15" s="170"/>
      <c r="G15" s="161"/>
      <c r="H15" s="159"/>
      <c r="I15" s="159"/>
      <c r="J15" s="159"/>
      <c r="K15" s="159"/>
    </row>
    <row r="16" spans="1:11" s="2" customFormat="1" ht="15" x14ac:dyDescent="0.25">
      <c r="A16" s="159"/>
      <c r="B16" s="162" t="s">
        <v>71</v>
      </c>
      <c r="C16" s="171" t="str">
        <f>E5</f>
        <v/>
      </c>
      <c r="D16" s="172"/>
      <c r="E16" s="172"/>
      <c r="F16" s="172"/>
      <c r="G16" s="159"/>
      <c r="H16" s="159"/>
      <c r="I16" s="159"/>
      <c r="J16" s="159"/>
      <c r="K16" s="159"/>
    </row>
    <row r="17" spans="1:11" s="3" customFormat="1" x14ac:dyDescent="0.2">
      <c r="A17" s="132">
        <f>IF(ISNUMBER(A3),SUMIF(__SAZBA__,A3,__CENA__),0)</f>
        <v>0</v>
      </c>
      <c r="B17" s="163" t="str">
        <f>IF(C15=0,"","DPH " &amp; 15 &amp; " % ze základny: " &amp; TEXT(C15,"# ##0,00"))</f>
        <v xml:space="preserve">DPH 15 % ze základny: </v>
      </c>
      <c r="C17" s="173" t="str">
        <f>C16</f>
        <v/>
      </c>
      <c r="D17" s="174"/>
      <c r="E17" s="174"/>
      <c r="F17" s="174"/>
      <c r="G17" s="132"/>
      <c r="H17" s="132"/>
      <c r="I17" s="132"/>
      <c r="J17" s="132"/>
      <c r="K17" s="132"/>
    </row>
    <row r="18" spans="1:11" s="3" customFormat="1" ht="13.5" thickBot="1" x14ac:dyDescent="0.25">
      <c r="A18" s="132">
        <f>IF(ISNUMBER(A4),SUMIF(__SAZBA__,A4,__CENA__),0)</f>
        <v>0</v>
      </c>
      <c r="B18" s="163" t="str">
        <f>IF(A18=0,"","DPH " &amp; A4 &amp; " % ze základny: " &amp; TEXT(A18,"# ##0"))</f>
        <v/>
      </c>
      <c r="C18" s="173" t="str">
        <f>IF(A18=0,"",A18*A4/100)</f>
        <v/>
      </c>
      <c r="D18" s="174"/>
      <c r="E18" s="174"/>
      <c r="F18" s="174"/>
      <c r="G18" s="132"/>
      <c r="H18" s="132"/>
      <c r="I18" s="132"/>
      <c r="J18" s="132"/>
      <c r="K18" s="132"/>
    </row>
    <row r="19" spans="1:11" s="2" customFormat="1" ht="15" x14ac:dyDescent="0.25">
      <c r="A19" s="159"/>
      <c r="B19" s="160" t="s">
        <v>1936</v>
      </c>
      <c r="C19" s="169" t="str">
        <f>F5</f>
        <v/>
      </c>
      <c r="D19" s="175"/>
      <c r="E19" s="170"/>
      <c r="F19" s="170"/>
      <c r="G19" s="161"/>
      <c r="H19" s="159"/>
      <c r="I19" s="159"/>
      <c r="J19" s="159"/>
      <c r="K19" s="159"/>
    </row>
    <row r="20" spans="1:11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</row>
    <row r="21" spans="1:1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</row>
    <row r="22" spans="1:11" x14ac:dyDescent="0.2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</row>
    <row r="23" spans="1:11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</row>
    <row r="24" spans="1:11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</row>
    <row r="25" spans="1:1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</row>
    <row r="26" spans="1:11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</row>
    <row r="27" spans="1:1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</row>
  </sheetData>
  <sheetProtection password="CC8C" sheet="1"/>
  <pageMargins left="0.78740157480314965" right="0.78740157480314965" top="0.78740157480314965" bottom="0.78740157480314965" header="0.39370078740157483" footer="0.39370078740157483"/>
  <pageSetup paperSize="9" scale="90" orientation="landscape" horizontalDpi="300" verticalDpi="300" r:id="rId1"/>
  <headerFooter>
    <oddFooter>&amp;L&amp;8www.euroCALC.cz&amp;C&amp;8&amp;P z &amp;N&amp;R&amp;8&amp;D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outlinePr summaryBelow="0"/>
    <pageSetUpPr fitToPage="1"/>
  </sheetPr>
  <dimension ref="A1:Y86"/>
  <sheetViews>
    <sheetView showGridLines="0" view="pageBreakPreview" topLeftCell="F1" zoomScaleNormal="130" zoomScaleSheetLayoutView="100" workbookViewId="0">
      <pane ySplit="3" topLeftCell="A4" activePane="bottomLeft" state="frozen"/>
      <selection activeCell="O15" sqref="O15"/>
      <selection pane="bottomLeft" activeCell="F1" sqref="F1"/>
    </sheetView>
  </sheetViews>
  <sheetFormatPr defaultRowHeight="12.75" outlineLevelRow="4" x14ac:dyDescent="0.2"/>
  <cols>
    <col min="1" max="5" width="0" style="23" hidden="1" customWidth="1"/>
    <col min="6" max="6" width="5.42578125" style="89" customWidth="1"/>
    <col min="7" max="7" width="4.28515625" style="90" customWidth="1"/>
    <col min="8" max="8" width="14.28515625" style="91" customWidth="1"/>
    <col min="9" max="9" width="57.28515625" style="92" customWidth="1"/>
    <col min="10" max="10" width="4.28515625" style="90" customWidth="1"/>
    <col min="11" max="11" width="12.140625" style="93" bestFit="1" customWidth="1"/>
    <col min="12" max="12" width="6.140625" style="94" bestFit="1" customWidth="1"/>
    <col min="13" max="13" width="13.42578125" style="93" customWidth="1"/>
    <col min="14" max="14" width="12.42578125" style="243" customWidth="1"/>
    <col min="15" max="15" width="15.7109375" style="94" customWidth="1"/>
    <col min="16" max="16" width="11.42578125" style="95" hidden="1" customWidth="1"/>
    <col min="17" max="17" width="14.7109375" style="94" hidden="1" customWidth="1"/>
    <col min="18" max="18" width="11.42578125" style="94" hidden="1" customWidth="1"/>
    <col min="19" max="19" width="14.85546875" style="94" hidden="1" customWidth="1"/>
    <col min="20" max="20" width="9.7109375" style="94" hidden="1" customWidth="1"/>
    <col min="21" max="21" width="14.5703125" style="94" hidden="1" customWidth="1"/>
    <col min="22" max="22" width="15.7109375" style="94" hidden="1" customWidth="1"/>
    <col min="23" max="23" width="21.28515625" style="94" customWidth="1"/>
    <col min="24" max="24" width="13.5703125" style="23" customWidth="1"/>
    <col min="25" max="25" width="57.28515625" style="23" hidden="1" customWidth="1"/>
    <col min="26" max="16384" width="9.140625" style="23"/>
  </cols>
  <sheetData>
    <row r="1" spans="1:25" ht="21.6" customHeight="1" x14ac:dyDescent="0.25">
      <c r="F1" s="23" t="s">
        <v>433</v>
      </c>
      <c r="G1" s="24"/>
      <c r="H1" s="24"/>
      <c r="I1" s="222"/>
      <c r="J1" s="24"/>
      <c r="K1" s="25"/>
      <c r="L1" s="26"/>
      <c r="M1" s="25"/>
      <c r="N1" s="233"/>
      <c r="O1" s="26"/>
      <c r="P1" s="28"/>
      <c r="Q1" s="26"/>
      <c r="R1" s="26"/>
      <c r="S1" s="26"/>
      <c r="T1" s="26"/>
      <c r="U1" s="26"/>
      <c r="V1" s="26"/>
      <c r="W1" s="26"/>
    </row>
    <row r="2" spans="1:25" ht="21.6" customHeight="1" x14ac:dyDescent="0.25">
      <c r="F2" s="29" t="s">
        <v>1333</v>
      </c>
      <c r="G2" s="24"/>
      <c r="H2" s="24"/>
      <c r="I2" s="222"/>
      <c r="J2" s="24"/>
      <c r="K2" s="25"/>
      <c r="L2" s="26"/>
      <c r="M2" s="25"/>
      <c r="N2" s="233"/>
      <c r="O2" s="26"/>
      <c r="P2" s="28"/>
      <c r="Q2" s="26"/>
      <c r="R2" s="26"/>
      <c r="S2" s="26"/>
      <c r="T2" s="26"/>
      <c r="U2" s="26"/>
      <c r="V2" s="26"/>
      <c r="W2" s="26"/>
    </row>
    <row r="3" spans="1:25" s="30" customFormat="1" ht="13.5" thickBot="1" x14ac:dyDescent="0.25">
      <c r="F3" s="31" t="s">
        <v>333</v>
      </c>
      <c r="G3" s="31" t="s">
        <v>103</v>
      </c>
      <c r="H3" s="31" t="s">
        <v>75</v>
      </c>
      <c r="I3" s="223" t="s">
        <v>192</v>
      </c>
      <c r="J3" s="31" t="s">
        <v>31</v>
      </c>
      <c r="K3" s="31" t="s">
        <v>1660</v>
      </c>
      <c r="L3" s="31" t="s">
        <v>327</v>
      </c>
      <c r="M3" s="31" t="s">
        <v>1069</v>
      </c>
      <c r="N3" s="234" t="s">
        <v>995</v>
      </c>
      <c r="O3" s="229" t="s">
        <v>146</v>
      </c>
      <c r="P3" s="31" t="s">
        <v>1084</v>
      </c>
      <c r="Q3" s="31" t="s">
        <v>423</v>
      </c>
      <c r="R3" s="31" t="s">
        <v>1260</v>
      </c>
      <c r="S3" s="31" t="s">
        <v>199</v>
      </c>
      <c r="T3" s="31" t="s">
        <v>916</v>
      </c>
      <c r="U3" s="31" t="s">
        <v>71</v>
      </c>
      <c r="V3" s="31" t="s">
        <v>994</v>
      </c>
      <c r="W3" s="32" t="s">
        <v>1202</v>
      </c>
      <c r="X3" s="31" t="s">
        <v>1122</v>
      </c>
      <c r="Y3" s="30" t="s">
        <v>944</v>
      </c>
    </row>
    <row r="4" spans="1:25" ht="11.25" customHeight="1" x14ac:dyDescent="0.2">
      <c r="F4" s="33"/>
      <c r="G4" s="34"/>
      <c r="H4" s="35"/>
      <c r="I4" s="36"/>
      <c r="J4" s="34"/>
      <c r="K4" s="33"/>
      <c r="L4" s="33"/>
      <c r="M4" s="33"/>
      <c r="N4" s="235"/>
      <c r="O4" s="230"/>
      <c r="P4" s="33"/>
      <c r="Q4" s="33"/>
      <c r="R4" s="33"/>
      <c r="S4" s="33"/>
      <c r="T4" s="33"/>
      <c r="U4" s="33"/>
      <c r="V4" s="33"/>
      <c r="W4" s="37"/>
    </row>
    <row r="5" spans="1:25" s="188" customFormat="1" ht="20.25" customHeight="1" x14ac:dyDescent="0.25">
      <c r="F5" s="197"/>
      <c r="G5" s="198"/>
      <c r="H5" s="199"/>
      <c r="I5" s="224" t="s">
        <v>2465</v>
      </c>
      <c r="J5" s="198"/>
      <c r="K5" s="200"/>
      <c r="L5" s="201"/>
      <c r="M5" s="200"/>
      <c r="N5" s="236"/>
      <c r="O5" s="201">
        <f>SUBTOTAL(9,O6:O85)</f>
        <v>0</v>
      </c>
      <c r="P5" s="202"/>
      <c r="Q5" s="191">
        <f>SUBTOTAL(9,Q6:Q85)</f>
        <v>0</v>
      </c>
      <c r="R5" s="201"/>
      <c r="S5" s="191">
        <f>SUBTOTAL(9,S6:S85)</f>
        <v>0</v>
      </c>
      <c r="T5" s="203" t="s">
        <v>14</v>
      </c>
      <c r="U5" s="190">
        <f>SUBTOTAL(9,U6:U85)</f>
        <v>0</v>
      </c>
      <c r="V5" s="190">
        <f>SUBTOTAL(9,V6:V85)</f>
        <v>0</v>
      </c>
      <c r="W5" s="204"/>
      <c r="Y5" s="190">
        <f>SUBTOTAL(9,Y6:Y85)</f>
        <v>21</v>
      </c>
    </row>
    <row r="6" spans="1:25" s="38" customFormat="1" ht="19.5" customHeight="1" outlineLevel="1" x14ac:dyDescent="0.25">
      <c r="F6" s="39"/>
      <c r="G6" s="40"/>
      <c r="H6" s="41"/>
      <c r="I6" s="225" t="s">
        <v>2361</v>
      </c>
      <c r="J6" s="40"/>
      <c r="K6" s="42"/>
      <c r="L6" s="43"/>
      <c r="M6" s="42"/>
      <c r="N6" s="237"/>
      <c r="O6" s="43">
        <f>SUBTOTAL(9,O7:O84)</f>
        <v>0</v>
      </c>
      <c r="P6" s="45"/>
      <c r="Q6" s="46">
        <f>SUBTOTAL(9,Q7:Q84)</f>
        <v>0</v>
      </c>
      <c r="R6" s="43"/>
      <c r="S6" s="46">
        <f>SUBTOTAL(9,S7:S84)</f>
        <v>0</v>
      </c>
      <c r="T6" s="47" t="s">
        <v>14</v>
      </c>
      <c r="U6" s="44">
        <f>SUBTOTAL(9,U7:U84)</f>
        <v>0</v>
      </c>
      <c r="V6" s="44">
        <f>SUBTOTAL(9,V7:V84)</f>
        <v>0</v>
      </c>
      <c r="W6" s="48"/>
      <c r="Y6" s="44">
        <f>SUBTOTAL(9,Y7:Y84)</f>
        <v>21</v>
      </c>
    </row>
    <row r="7" spans="1:25" s="49" customFormat="1" ht="18.75" customHeight="1" outlineLevel="2" x14ac:dyDescent="0.2">
      <c r="F7" s="50"/>
      <c r="G7" s="51"/>
      <c r="H7" s="52"/>
      <c r="I7" s="226" t="s">
        <v>3741</v>
      </c>
      <c r="J7" s="51"/>
      <c r="K7" s="53"/>
      <c r="L7" s="54"/>
      <c r="M7" s="53"/>
      <c r="N7" s="238"/>
      <c r="O7" s="54">
        <f>SUBTOTAL(9,O8:O83)</f>
        <v>0</v>
      </c>
      <c r="P7" s="56"/>
      <c r="Q7" s="57">
        <f>SUBTOTAL(9,Q8:Q83)</f>
        <v>0</v>
      </c>
      <c r="R7" s="54"/>
      <c r="S7" s="57">
        <f>SUBTOTAL(9,S8:S83)</f>
        <v>0</v>
      </c>
      <c r="T7" s="58" t="s">
        <v>14</v>
      </c>
      <c r="U7" s="55">
        <f>SUBTOTAL(9,U8:U83)</f>
        <v>0</v>
      </c>
      <c r="V7" s="55">
        <f>SUBTOTAL(9,V8:V83)</f>
        <v>0</v>
      </c>
      <c r="W7" s="59"/>
      <c r="Y7" s="55">
        <f>SUBTOTAL(9,Y8:Y83)</f>
        <v>21</v>
      </c>
    </row>
    <row r="8" spans="1:25" s="60" customFormat="1" ht="16.5" customHeight="1" outlineLevel="3" x14ac:dyDescent="0.2">
      <c r="F8" s="61"/>
      <c r="G8" s="62"/>
      <c r="H8" s="63"/>
      <c r="I8" s="227" t="s">
        <v>3742</v>
      </c>
      <c r="J8" s="62"/>
      <c r="K8" s="64"/>
      <c r="L8" s="65"/>
      <c r="M8" s="64"/>
      <c r="N8" s="239"/>
      <c r="O8" s="65">
        <f>SUBTOTAL(9,O9:O30)</f>
        <v>0</v>
      </c>
      <c r="P8" s="67"/>
      <c r="Q8" s="68">
        <f>SUBTOTAL(9,Q9:Q30)</f>
        <v>0</v>
      </c>
      <c r="R8" s="65"/>
      <c r="S8" s="68">
        <f>SUBTOTAL(9,S9:S30)</f>
        <v>0</v>
      </c>
      <c r="T8" s="69" t="s">
        <v>14</v>
      </c>
      <c r="U8" s="66">
        <f>SUBTOTAL(9,U9:U30)</f>
        <v>0</v>
      </c>
      <c r="V8" s="66">
        <f>SUBTOTAL(9,V9:V30)</f>
        <v>0</v>
      </c>
      <c r="W8" s="70"/>
      <c r="Y8" s="66">
        <f>SUBTOTAL(9,Y9:Y30)</f>
        <v>7</v>
      </c>
    </row>
    <row r="9" spans="1:25" s="205" customFormat="1" ht="12" outlineLevel="4" x14ac:dyDescent="0.2">
      <c r="A9" s="205" t="s">
        <v>3662</v>
      </c>
      <c r="B9" s="205" t="s">
        <v>3663</v>
      </c>
      <c r="C9" s="205" t="s">
        <v>3664</v>
      </c>
      <c r="D9" s="205" t="s">
        <v>3665</v>
      </c>
      <c r="E9" s="205" t="s">
        <v>3666</v>
      </c>
      <c r="F9" s="72">
        <v>1</v>
      </c>
      <c r="G9" s="73" t="s">
        <v>33</v>
      </c>
      <c r="H9" s="74" t="s">
        <v>441</v>
      </c>
      <c r="I9" s="75" t="s">
        <v>2685</v>
      </c>
      <c r="J9" s="73" t="s">
        <v>117</v>
      </c>
      <c r="K9" s="76">
        <v>1</v>
      </c>
      <c r="L9" s="77">
        <v>0</v>
      </c>
      <c r="M9" s="206">
        <v>1</v>
      </c>
      <c r="N9" s="232"/>
      <c r="O9" s="77">
        <f>M9*N9</f>
        <v>0</v>
      </c>
      <c r="P9" s="79"/>
      <c r="Q9" s="80">
        <f>M9*P9</f>
        <v>0</v>
      </c>
      <c r="R9" s="79"/>
      <c r="S9" s="80">
        <f>M9*R9</f>
        <v>0</v>
      </c>
      <c r="T9" s="78">
        <v>15</v>
      </c>
      <c r="U9" s="78">
        <f>O9*(T9/100)</f>
        <v>0</v>
      </c>
      <c r="V9" s="78">
        <f>O9+U9</f>
        <v>0</v>
      </c>
      <c r="W9" s="75"/>
      <c r="X9" s="96" t="s">
        <v>432</v>
      </c>
      <c r="Y9" s="96">
        <v>1</v>
      </c>
    </row>
    <row r="10" spans="1:25" s="71" customFormat="1" ht="45" outlineLevel="4" x14ac:dyDescent="0.2">
      <c r="F10" s="207"/>
      <c r="G10" s="208"/>
      <c r="H10" s="19" t="s">
        <v>1053</v>
      </c>
      <c r="I10" s="228" t="s">
        <v>3651</v>
      </c>
      <c r="J10" s="221"/>
      <c r="K10" s="221"/>
      <c r="L10" s="221"/>
      <c r="M10" s="221"/>
      <c r="N10" s="240"/>
      <c r="O10" s="221"/>
      <c r="P10" s="209"/>
      <c r="Q10" s="210"/>
      <c r="R10" s="209"/>
      <c r="S10" s="210"/>
      <c r="T10" s="211"/>
      <c r="U10" s="211"/>
      <c r="V10" s="211"/>
      <c r="W10" s="212"/>
      <c r="X10" s="212"/>
      <c r="Y10" s="212"/>
    </row>
    <row r="11" spans="1:25" s="71" customFormat="1" ht="6" customHeight="1" outlineLevel="4" x14ac:dyDescent="0.2">
      <c r="F11" s="207"/>
      <c r="G11" s="208"/>
      <c r="H11" s="20"/>
      <c r="I11" s="212"/>
      <c r="J11" s="208"/>
      <c r="K11" s="213"/>
      <c r="L11" s="214"/>
      <c r="M11" s="213"/>
      <c r="N11" s="241"/>
      <c r="O11" s="214"/>
      <c r="P11" s="209"/>
      <c r="Q11" s="210"/>
      <c r="R11" s="209"/>
      <c r="S11" s="210"/>
      <c r="T11" s="211"/>
      <c r="U11" s="211"/>
      <c r="V11" s="211"/>
      <c r="W11" s="212"/>
      <c r="X11" s="212"/>
      <c r="Y11" s="212"/>
    </row>
    <row r="12" spans="1:25" s="205" customFormat="1" ht="12" outlineLevel="4" x14ac:dyDescent="0.2">
      <c r="F12" s="72">
        <v>2</v>
      </c>
      <c r="G12" s="73" t="s">
        <v>33</v>
      </c>
      <c r="H12" s="74" t="s">
        <v>442</v>
      </c>
      <c r="I12" s="75" t="s">
        <v>2622</v>
      </c>
      <c r="J12" s="73" t="s">
        <v>117</v>
      </c>
      <c r="K12" s="76">
        <v>1</v>
      </c>
      <c r="L12" s="77">
        <v>0</v>
      </c>
      <c r="M12" s="206">
        <v>1</v>
      </c>
      <c r="N12" s="232"/>
      <c r="O12" s="77">
        <f>M12*N12</f>
        <v>0</v>
      </c>
      <c r="P12" s="79"/>
      <c r="Q12" s="80">
        <f>M12*P12</f>
        <v>0</v>
      </c>
      <c r="R12" s="79"/>
      <c r="S12" s="80">
        <f>M12*R12</f>
        <v>0</v>
      </c>
      <c r="T12" s="78">
        <v>15</v>
      </c>
      <c r="U12" s="78">
        <f>O12*(T12/100)</f>
        <v>0</v>
      </c>
      <c r="V12" s="78">
        <f>O12+U12</f>
        <v>0</v>
      </c>
      <c r="W12" s="75"/>
      <c r="X12" s="96" t="s">
        <v>432</v>
      </c>
      <c r="Y12" s="96">
        <v>1</v>
      </c>
    </row>
    <row r="13" spans="1:25" s="71" customFormat="1" ht="45" outlineLevel="4" x14ac:dyDescent="0.2">
      <c r="F13" s="207"/>
      <c r="G13" s="208"/>
      <c r="H13" s="19" t="s">
        <v>1053</v>
      </c>
      <c r="I13" s="228" t="s">
        <v>3651</v>
      </c>
      <c r="J13" s="221"/>
      <c r="K13" s="221"/>
      <c r="L13" s="221"/>
      <c r="M13" s="221"/>
      <c r="N13" s="240"/>
      <c r="O13" s="221"/>
      <c r="P13" s="209"/>
      <c r="Q13" s="210"/>
      <c r="R13" s="209"/>
      <c r="S13" s="210"/>
      <c r="T13" s="211"/>
      <c r="U13" s="211"/>
      <c r="V13" s="211"/>
      <c r="W13" s="212"/>
      <c r="X13" s="212"/>
      <c r="Y13" s="212"/>
    </row>
    <row r="14" spans="1:25" s="71" customFormat="1" ht="6" customHeight="1" outlineLevel="4" x14ac:dyDescent="0.2">
      <c r="F14" s="207"/>
      <c r="G14" s="208"/>
      <c r="H14" s="20"/>
      <c r="I14" s="212"/>
      <c r="J14" s="208"/>
      <c r="K14" s="213"/>
      <c r="L14" s="214"/>
      <c r="M14" s="213"/>
      <c r="N14" s="241"/>
      <c r="O14" s="214"/>
      <c r="P14" s="209"/>
      <c r="Q14" s="210"/>
      <c r="R14" s="209"/>
      <c r="S14" s="210"/>
      <c r="T14" s="211"/>
      <c r="U14" s="211"/>
      <c r="V14" s="211"/>
      <c r="W14" s="212"/>
      <c r="X14" s="212"/>
      <c r="Y14" s="212"/>
    </row>
    <row r="15" spans="1:25" s="205" customFormat="1" ht="24" outlineLevel="4" x14ac:dyDescent="0.2">
      <c r="F15" s="72">
        <v>3</v>
      </c>
      <c r="G15" s="73" t="s">
        <v>33</v>
      </c>
      <c r="H15" s="74" t="s">
        <v>443</v>
      </c>
      <c r="I15" s="75" t="s">
        <v>3259</v>
      </c>
      <c r="J15" s="73" t="s">
        <v>117</v>
      </c>
      <c r="K15" s="76">
        <v>1</v>
      </c>
      <c r="L15" s="77">
        <v>0</v>
      </c>
      <c r="M15" s="206">
        <v>1</v>
      </c>
      <c r="N15" s="232"/>
      <c r="O15" s="77">
        <f>M15*N15</f>
        <v>0</v>
      </c>
      <c r="P15" s="79"/>
      <c r="Q15" s="80">
        <f>M15*P15</f>
        <v>0</v>
      </c>
      <c r="R15" s="79"/>
      <c r="S15" s="80">
        <f>M15*R15</f>
        <v>0</v>
      </c>
      <c r="T15" s="78">
        <v>15</v>
      </c>
      <c r="U15" s="78">
        <f>O15*(T15/100)</f>
        <v>0</v>
      </c>
      <c r="V15" s="78">
        <f>O15+U15</f>
        <v>0</v>
      </c>
      <c r="W15" s="75"/>
      <c r="X15" s="96" t="s">
        <v>432</v>
      </c>
      <c r="Y15" s="96">
        <v>1</v>
      </c>
    </row>
    <row r="16" spans="1:25" s="71" customFormat="1" ht="45" outlineLevel="4" x14ac:dyDescent="0.2">
      <c r="F16" s="207"/>
      <c r="G16" s="208"/>
      <c r="H16" s="19" t="s">
        <v>1053</v>
      </c>
      <c r="I16" s="228" t="s">
        <v>3651</v>
      </c>
      <c r="J16" s="221"/>
      <c r="K16" s="221"/>
      <c r="L16" s="221"/>
      <c r="M16" s="221"/>
      <c r="N16" s="240"/>
      <c r="O16" s="221"/>
      <c r="P16" s="209"/>
      <c r="Q16" s="210"/>
      <c r="R16" s="209"/>
      <c r="S16" s="210"/>
      <c r="T16" s="211"/>
      <c r="U16" s="211"/>
      <c r="V16" s="211"/>
      <c r="W16" s="212"/>
      <c r="X16" s="212"/>
      <c r="Y16" s="212"/>
    </row>
    <row r="17" spans="6:25" s="71" customFormat="1" ht="6" customHeight="1" outlineLevel="4" x14ac:dyDescent="0.2">
      <c r="F17" s="207"/>
      <c r="G17" s="208"/>
      <c r="H17" s="20"/>
      <c r="I17" s="212"/>
      <c r="J17" s="208"/>
      <c r="K17" s="213"/>
      <c r="L17" s="214"/>
      <c r="M17" s="213"/>
      <c r="N17" s="241"/>
      <c r="O17" s="214"/>
      <c r="P17" s="209"/>
      <c r="Q17" s="210"/>
      <c r="R17" s="209"/>
      <c r="S17" s="210"/>
      <c r="T17" s="211"/>
      <c r="U17" s="211"/>
      <c r="V17" s="211"/>
      <c r="W17" s="212"/>
      <c r="X17" s="212"/>
      <c r="Y17" s="212"/>
    </row>
    <row r="18" spans="6:25" s="205" customFormat="1" ht="12" outlineLevel="4" x14ac:dyDescent="0.2">
      <c r="F18" s="72">
        <v>4</v>
      </c>
      <c r="G18" s="73" t="s">
        <v>33</v>
      </c>
      <c r="H18" s="74" t="s">
        <v>444</v>
      </c>
      <c r="I18" s="75" t="s">
        <v>2323</v>
      </c>
      <c r="J18" s="73" t="s">
        <v>117</v>
      </c>
      <c r="K18" s="76">
        <v>1</v>
      </c>
      <c r="L18" s="77">
        <v>0</v>
      </c>
      <c r="M18" s="206">
        <v>1</v>
      </c>
      <c r="N18" s="232"/>
      <c r="O18" s="77">
        <f>M18*N18</f>
        <v>0</v>
      </c>
      <c r="P18" s="79"/>
      <c r="Q18" s="80">
        <f>M18*P18</f>
        <v>0</v>
      </c>
      <c r="R18" s="79"/>
      <c r="S18" s="80">
        <f>M18*R18</f>
        <v>0</v>
      </c>
      <c r="T18" s="78">
        <v>15</v>
      </c>
      <c r="U18" s="78">
        <f>O18*(T18/100)</f>
        <v>0</v>
      </c>
      <c r="V18" s="78">
        <f>O18+U18</f>
        <v>0</v>
      </c>
      <c r="W18" s="75"/>
      <c r="X18" s="96" t="s">
        <v>432</v>
      </c>
      <c r="Y18" s="96">
        <v>1</v>
      </c>
    </row>
    <row r="19" spans="6:25" s="71" customFormat="1" ht="12" outlineLevel="4" x14ac:dyDescent="0.2">
      <c r="F19" s="207"/>
      <c r="G19" s="208"/>
      <c r="H19" s="19" t="s">
        <v>1053</v>
      </c>
      <c r="I19" s="228" t="s">
        <v>2832</v>
      </c>
      <c r="J19" s="221"/>
      <c r="K19" s="221"/>
      <c r="L19" s="221"/>
      <c r="M19" s="221"/>
      <c r="N19" s="240"/>
      <c r="O19" s="221"/>
      <c r="P19" s="209"/>
      <c r="Q19" s="210"/>
      <c r="R19" s="209"/>
      <c r="S19" s="210"/>
      <c r="T19" s="211"/>
      <c r="U19" s="211"/>
      <c r="V19" s="211"/>
      <c r="W19" s="212"/>
      <c r="X19" s="212"/>
      <c r="Y19" s="212"/>
    </row>
    <row r="20" spans="6:25" s="71" customFormat="1" ht="6" customHeight="1" outlineLevel="4" x14ac:dyDescent="0.2">
      <c r="F20" s="207"/>
      <c r="G20" s="208"/>
      <c r="H20" s="20"/>
      <c r="I20" s="212"/>
      <c r="J20" s="208"/>
      <c r="K20" s="213"/>
      <c r="L20" s="214"/>
      <c r="M20" s="213"/>
      <c r="N20" s="241"/>
      <c r="O20" s="214"/>
      <c r="P20" s="209"/>
      <c r="Q20" s="210"/>
      <c r="R20" s="209"/>
      <c r="S20" s="210"/>
      <c r="T20" s="211"/>
      <c r="U20" s="211"/>
      <c r="V20" s="211"/>
      <c r="W20" s="212"/>
      <c r="X20" s="212"/>
      <c r="Y20" s="212"/>
    </row>
    <row r="21" spans="6:25" s="205" customFormat="1" ht="12" outlineLevel="4" x14ac:dyDescent="0.2">
      <c r="F21" s="72">
        <v>5</v>
      </c>
      <c r="G21" s="73" t="s">
        <v>33</v>
      </c>
      <c r="H21" s="74" t="s">
        <v>445</v>
      </c>
      <c r="I21" s="75" t="s">
        <v>1401</v>
      </c>
      <c r="J21" s="73" t="s">
        <v>117</v>
      </c>
      <c r="K21" s="76">
        <v>1</v>
      </c>
      <c r="L21" s="77">
        <v>0</v>
      </c>
      <c r="M21" s="206">
        <v>1</v>
      </c>
      <c r="N21" s="232"/>
      <c r="O21" s="77">
        <f>M21*N21</f>
        <v>0</v>
      </c>
      <c r="P21" s="79"/>
      <c r="Q21" s="80">
        <f>M21*P21</f>
        <v>0</v>
      </c>
      <c r="R21" s="79"/>
      <c r="S21" s="80">
        <f>M21*R21</f>
        <v>0</v>
      </c>
      <c r="T21" s="78">
        <v>15</v>
      </c>
      <c r="U21" s="78">
        <f>O21*(T21/100)</f>
        <v>0</v>
      </c>
      <c r="V21" s="78">
        <f>O21+U21</f>
        <v>0</v>
      </c>
      <c r="W21" s="75"/>
      <c r="X21" s="96" t="s">
        <v>432</v>
      </c>
      <c r="Y21" s="96">
        <v>1</v>
      </c>
    </row>
    <row r="22" spans="6:25" s="71" customFormat="1" ht="56.25" outlineLevel="4" x14ac:dyDescent="0.2">
      <c r="F22" s="207"/>
      <c r="G22" s="208"/>
      <c r="H22" s="19" t="s">
        <v>1053</v>
      </c>
      <c r="I22" s="228" t="s">
        <v>3657</v>
      </c>
      <c r="J22" s="221"/>
      <c r="K22" s="221"/>
      <c r="L22" s="221"/>
      <c r="M22" s="221"/>
      <c r="N22" s="240"/>
      <c r="O22" s="221"/>
      <c r="P22" s="209"/>
      <c r="Q22" s="210"/>
      <c r="R22" s="209"/>
      <c r="S22" s="210"/>
      <c r="T22" s="211"/>
      <c r="U22" s="211"/>
      <c r="V22" s="211"/>
      <c r="W22" s="212"/>
      <c r="X22" s="212"/>
      <c r="Y22" s="212"/>
    </row>
    <row r="23" spans="6:25" s="71" customFormat="1" ht="6" customHeight="1" outlineLevel="4" x14ac:dyDescent="0.2">
      <c r="F23" s="207"/>
      <c r="G23" s="208"/>
      <c r="H23" s="20"/>
      <c r="I23" s="212"/>
      <c r="J23" s="208"/>
      <c r="K23" s="213"/>
      <c r="L23" s="214"/>
      <c r="M23" s="213"/>
      <c r="N23" s="241"/>
      <c r="O23" s="214"/>
      <c r="P23" s="209"/>
      <c r="Q23" s="210"/>
      <c r="R23" s="209"/>
      <c r="S23" s="210"/>
      <c r="T23" s="211"/>
      <c r="U23" s="211"/>
      <c r="V23" s="211"/>
      <c r="W23" s="212"/>
      <c r="X23" s="212"/>
      <c r="Y23" s="212"/>
    </row>
    <row r="24" spans="6:25" s="205" customFormat="1" ht="12" outlineLevel="4" x14ac:dyDescent="0.2">
      <c r="F24" s="72">
        <v>6</v>
      </c>
      <c r="G24" s="73" t="s">
        <v>33</v>
      </c>
      <c r="H24" s="74" t="s">
        <v>446</v>
      </c>
      <c r="I24" s="75" t="s">
        <v>2489</v>
      </c>
      <c r="J24" s="73" t="s">
        <v>117</v>
      </c>
      <c r="K24" s="76">
        <v>1</v>
      </c>
      <c r="L24" s="77">
        <v>0</v>
      </c>
      <c r="M24" s="206">
        <v>1</v>
      </c>
      <c r="N24" s="232"/>
      <c r="O24" s="77">
        <f>M24*N24</f>
        <v>0</v>
      </c>
      <c r="P24" s="79"/>
      <c r="Q24" s="80">
        <f>M24*P24</f>
        <v>0</v>
      </c>
      <c r="R24" s="79"/>
      <c r="S24" s="80">
        <f>M24*R24</f>
        <v>0</v>
      </c>
      <c r="T24" s="78">
        <v>15</v>
      </c>
      <c r="U24" s="78">
        <f>O24*(T24/100)</f>
        <v>0</v>
      </c>
      <c r="V24" s="78">
        <f>O24+U24</f>
        <v>0</v>
      </c>
      <c r="W24" s="75"/>
      <c r="X24" s="96" t="s">
        <v>432</v>
      </c>
      <c r="Y24" s="96">
        <v>1</v>
      </c>
    </row>
    <row r="25" spans="6:25" s="71" customFormat="1" ht="33.75" outlineLevel="4" x14ac:dyDescent="0.2">
      <c r="F25" s="207"/>
      <c r="G25" s="208"/>
      <c r="H25" s="19" t="s">
        <v>1053</v>
      </c>
      <c r="I25" s="228" t="s">
        <v>3558</v>
      </c>
      <c r="J25" s="221"/>
      <c r="K25" s="221"/>
      <c r="L25" s="221"/>
      <c r="M25" s="221"/>
      <c r="N25" s="240"/>
      <c r="O25" s="221"/>
      <c r="P25" s="209"/>
      <c r="Q25" s="210"/>
      <c r="R25" s="209"/>
      <c r="S25" s="210"/>
      <c r="T25" s="211"/>
      <c r="U25" s="211"/>
      <c r="V25" s="211"/>
      <c r="W25" s="212"/>
      <c r="X25" s="212"/>
      <c r="Y25" s="212"/>
    </row>
    <row r="26" spans="6:25" s="71" customFormat="1" ht="6" customHeight="1" outlineLevel="4" x14ac:dyDescent="0.2">
      <c r="F26" s="207"/>
      <c r="G26" s="208"/>
      <c r="H26" s="20"/>
      <c r="I26" s="212"/>
      <c r="J26" s="208"/>
      <c r="K26" s="213"/>
      <c r="L26" s="214"/>
      <c r="M26" s="213"/>
      <c r="N26" s="241"/>
      <c r="O26" s="214"/>
      <c r="P26" s="209"/>
      <c r="Q26" s="210"/>
      <c r="R26" s="209"/>
      <c r="S26" s="210"/>
      <c r="T26" s="211"/>
      <c r="U26" s="211"/>
      <c r="V26" s="211"/>
      <c r="W26" s="212"/>
      <c r="X26" s="212"/>
      <c r="Y26" s="212"/>
    </row>
    <row r="27" spans="6:25" s="205" customFormat="1" ht="12" outlineLevel="4" x14ac:dyDescent="0.2">
      <c r="F27" s="72">
        <v>7</v>
      </c>
      <c r="G27" s="73" t="s">
        <v>33</v>
      </c>
      <c r="H27" s="74" t="s">
        <v>440</v>
      </c>
      <c r="I27" s="75" t="s">
        <v>2845</v>
      </c>
      <c r="J27" s="73" t="s">
        <v>117</v>
      </c>
      <c r="K27" s="76">
        <v>1</v>
      </c>
      <c r="L27" s="77">
        <v>0</v>
      </c>
      <c r="M27" s="206">
        <v>1</v>
      </c>
      <c r="N27" s="232"/>
      <c r="O27" s="77">
        <f>M27*N27</f>
        <v>0</v>
      </c>
      <c r="P27" s="79"/>
      <c r="Q27" s="80">
        <f>M27*P27</f>
        <v>0</v>
      </c>
      <c r="R27" s="79"/>
      <c r="S27" s="80">
        <f>M27*R27</f>
        <v>0</v>
      </c>
      <c r="T27" s="78">
        <v>15</v>
      </c>
      <c r="U27" s="78">
        <f>O27*(T27/100)</f>
        <v>0</v>
      </c>
      <c r="V27" s="78">
        <f>O27+U27</f>
        <v>0</v>
      </c>
      <c r="W27" s="75"/>
      <c r="X27" s="96" t="s">
        <v>432</v>
      </c>
      <c r="Y27" s="96">
        <v>1</v>
      </c>
    </row>
    <row r="28" spans="6:25" s="71" customFormat="1" ht="45" outlineLevel="4" x14ac:dyDescent="0.2">
      <c r="F28" s="207"/>
      <c r="G28" s="208"/>
      <c r="H28" s="19" t="s">
        <v>1053</v>
      </c>
      <c r="I28" s="228" t="s">
        <v>3573</v>
      </c>
      <c r="J28" s="221"/>
      <c r="K28" s="221"/>
      <c r="L28" s="221"/>
      <c r="M28" s="221"/>
      <c r="N28" s="240"/>
      <c r="O28" s="221"/>
      <c r="P28" s="209"/>
      <c r="Q28" s="210"/>
      <c r="R28" s="209"/>
      <c r="S28" s="210"/>
      <c r="T28" s="211"/>
      <c r="U28" s="211"/>
      <c r="V28" s="211"/>
      <c r="W28" s="212"/>
      <c r="X28" s="212"/>
      <c r="Y28" s="212"/>
    </row>
    <row r="29" spans="6:25" s="71" customFormat="1" ht="6" customHeight="1" outlineLevel="4" x14ac:dyDescent="0.2">
      <c r="F29" s="207"/>
      <c r="G29" s="208"/>
      <c r="H29" s="20"/>
      <c r="I29" s="212"/>
      <c r="J29" s="208"/>
      <c r="K29" s="213"/>
      <c r="L29" s="214"/>
      <c r="M29" s="213"/>
      <c r="N29" s="241"/>
      <c r="O29" s="214"/>
      <c r="P29" s="209"/>
      <c r="Q29" s="210"/>
      <c r="R29" s="209"/>
      <c r="S29" s="210"/>
      <c r="T29" s="211"/>
      <c r="U29" s="211"/>
      <c r="V29" s="211"/>
      <c r="W29" s="212"/>
      <c r="X29" s="212"/>
      <c r="Y29" s="212"/>
    </row>
    <row r="30" spans="6:25" s="6" customFormat="1" ht="12.75" customHeight="1" outlineLevel="4" x14ac:dyDescent="0.2">
      <c r="F30" s="7"/>
      <c r="G30" s="8"/>
      <c r="H30" s="8"/>
      <c r="I30" s="217"/>
      <c r="J30" s="218"/>
      <c r="K30" s="219"/>
      <c r="L30" s="220"/>
      <c r="M30" s="219"/>
      <c r="N30" s="242"/>
      <c r="O30" s="11"/>
      <c r="P30" s="12"/>
      <c r="Q30" s="11"/>
      <c r="R30" s="11"/>
      <c r="S30" s="11"/>
      <c r="T30" s="5" t="s">
        <v>14</v>
      </c>
      <c r="U30" s="11"/>
      <c r="V30" s="11"/>
      <c r="W30" s="11"/>
    </row>
    <row r="31" spans="6:25" s="60" customFormat="1" ht="16.5" customHeight="1" outlineLevel="3" x14ac:dyDescent="0.2">
      <c r="F31" s="61"/>
      <c r="G31" s="62"/>
      <c r="H31" s="63"/>
      <c r="I31" s="227" t="s">
        <v>3743</v>
      </c>
      <c r="J31" s="62"/>
      <c r="K31" s="64"/>
      <c r="L31" s="65"/>
      <c r="M31" s="64"/>
      <c r="N31" s="239"/>
      <c r="O31" s="65">
        <f>SUBTOTAL(9,O32:O35)</f>
        <v>0</v>
      </c>
      <c r="P31" s="67"/>
      <c r="Q31" s="68">
        <f>SUBTOTAL(9,Q32:Q35)</f>
        <v>0</v>
      </c>
      <c r="R31" s="65"/>
      <c r="S31" s="68">
        <f>SUBTOTAL(9,S32:S35)</f>
        <v>0</v>
      </c>
      <c r="T31" s="69" t="s">
        <v>14</v>
      </c>
      <c r="U31" s="66">
        <f>SUBTOTAL(9,U32:U35)</f>
        <v>0</v>
      </c>
      <c r="V31" s="66">
        <f>SUBTOTAL(9,V32:V35)</f>
        <v>0</v>
      </c>
      <c r="W31" s="70"/>
      <c r="Y31" s="66">
        <f>SUBTOTAL(9,Y32:Y35)</f>
        <v>1</v>
      </c>
    </row>
    <row r="32" spans="6:25" s="205" customFormat="1" ht="12" outlineLevel="4" x14ac:dyDescent="0.2">
      <c r="F32" s="72">
        <v>8</v>
      </c>
      <c r="G32" s="73" t="s">
        <v>33</v>
      </c>
      <c r="H32" s="74" t="s">
        <v>452</v>
      </c>
      <c r="I32" s="75" t="s">
        <v>1940</v>
      </c>
      <c r="J32" s="73" t="s">
        <v>117</v>
      </c>
      <c r="K32" s="76">
        <v>1</v>
      </c>
      <c r="L32" s="77">
        <v>0</v>
      </c>
      <c r="M32" s="206">
        <v>1</v>
      </c>
      <c r="N32" s="232"/>
      <c r="O32" s="77">
        <f>M32*N32</f>
        <v>0</v>
      </c>
      <c r="P32" s="79"/>
      <c r="Q32" s="80">
        <f>M32*P32</f>
        <v>0</v>
      </c>
      <c r="R32" s="79"/>
      <c r="S32" s="80">
        <f>M32*R32</f>
        <v>0</v>
      </c>
      <c r="T32" s="78">
        <v>15</v>
      </c>
      <c r="U32" s="78">
        <f>O32*(T32/100)</f>
        <v>0</v>
      </c>
      <c r="V32" s="78">
        <f>O32+U32</f>
        <v>0</v>
      </c>
      <c r="W32" s="75"/>
      <c r="X32" s="96" t="s">
        <v>432</v>
      </c>
      <c r="Y32" s="96">
        <v>1</v>
      </c>
    </row>
    <row r="33" spans="6:25" s="71" customFormat="1" ht="22.5" outlineLevel="4" x14ac:dyDescent="0.2">
      <c r="F33" s="207"/>
      <c r="G33" s="208"/>
      <c r="H33" s="19" t="s">
        <v>1053</v>
      </c>
      <c r="I33" s="228" t="s">
        <v>2979</v>
      </c>
      <c r="J33" s="221"/>
      <c r="K33" s="221"/>
      <c r="L33" s="221"/>
      <c r="M33" s="221"/>
      <c r="N33" s="240"/>
      <c r="O33" s="221"/>
      <c r="P33" s="209"/>
      <c r="Q33" s="210"/>
      <c r="R33" s="209"/>
      <c r="S33" s="210"/>
      <c r="T33" s="211"/>
      <c r="U33" s="211"/>
      <c r="V33" s="211"/>
      <c r="W33" s="212"/>
      <c r="X33" s="212"/>
      <c r="Y33" s="212"/>
    </row>
    <row r="34" spans="6:25" s="71" customFormat="1" ht="6" customHeight="1" outlineLevel="4" x14ac:dyDescent="0.2">
      <c r="F34" s="207"/>
      <c r="G34" s="208"/>
      <c r="H34" s="20"/>
      <c r="I34" s="212"/>
      <c r="J34" s="208"/>
      <c r="K34" s="213"/>
      <c r="L34" s="214"/>
      <c r="M34" s="213"/>
      <c r="N34" s="241"/>
      <c r="O34" s="214"/>
      <c r="P34" s="209"/>
      <c r="Q34" s="210"/>
      <c r="R34" s="209"/>
      <c r="S34" s="210"/>
      <c r="T34" s="211"/>
      <c r="U34" s="211"/>
      <c r="V34" s="211"/>
      <c r="W34" s="212"/>
      <c r="X34" s="212"/>
      <c r="Y34" s="212"/>
    </row>
    <row r="35" spans="6:25" s="6" customFormat="1" ht="12.75" customHeight="1" outlineLevel="4" x14ac:dyDescent="0.2">
      <c r="F35" s="7"/>
      <c r="G35" s="8"/>
      <c r="H35" s="8"/>
      <c r="I35" s="217"/>
      <c r="J35" s="218"/>
      <c r="K35" s="219"/>
      <c r="L35" s="220"/>
      <c r="M35" s="219"/>
      <c r="N35" s="242"/>
      <c r="O35" s="11"/>
      <c r="P35" s="12"/>
      <c r="Q35" s="11"/>
      <c r="R35" s="11"/>
      <c r="S35" s="11"/>
      <c r="T35" s="5" t="s">
        <v>14</v>
      </c>
      <c r="U35" s="11"/>
      <c r="V35" s="11"/>
      <c r="W35" s="11"/>
    </row>
    <row r="36" spans="6:25" s="60" customFormat="1" ht="16.5" customHeight="1" outlineLevel="3" x14ac:dyDescent="0.2">
      <c r="F36" s="61"/>
      <c r="G36" s="62"/>
      <c r="H36" s="63"/>
      <c r="I36" s="227" t="s">
        <v>3744</v>
      </c>
      <c r="J36" s="62"/>
      <c r="K36" s="64"/>
      <c r="L36" s="65"/>
      <c r="M36" s="64"/>
      <c r="N36" s="239"/>
      <c r="O36" s="65">
        <f>SUBTOTAL(9,O37:O55)</f>
        <v>0</v>
      </c>
      <c r="P36" s="67"/>
      <c r="Q36" s="68">
        <f>SUBTOTAL(9,Q37:Q55)</f>
        <v>0</v>
      </c>
      <c r="R36" s="65"/>
      <c r="S36" s="68">
        <f>SUBTOTAL(9,S37:S55)</f>
        <v>0</v>
      </c>
      <c r="T36" s="69" t="s">
        <v>14</v>
      </c>
      <c r="U36" s="66">
        <f>SUBTOTAL(9,U37:U55)</f>
        <v>0</v>
      </c>
      <c r="V36" s="66">
        <f>SUBTOTAL(9,V37:V55)</f>
        <v>0</v>
      </c>
      <c r="W36" s="70"/>
      <c r="Y36" s="66">
        <f>SUBTOTAL(9,Y37:Y55)</f>
        <v>6</v>
      </c>
    </row>
    <row r="37" spans="6:25" s="205" customFormat="1" ht="12" outlineLevel="4" x14ac:dyDescent="0.2">
      <c r="F37" s="72">
        <v>9</v>
      </c>
      <c r="G37" s="73" t="s">
        <v>33</v>
      </c>
      <c r="H37" s="74" t="s">
        <v>461</v>
      </c>
      <c r="I37" s="75" t="s">
        <v>1941</v>
      </c>
      <c r="J37" s="73" t="s">
        <v>117</v>
      </c>
      <c r="K37" s="76">
        <v>1</v>
      </c>
      <c r="L37" s="77">
        <v>0</v>
      </c>
      <c r="M37" s="206">
        <v>1</v>
      </c>
      <c r="N37" s="232"/>
      <c r="O37" s="77">
        <f>M37*N37</f>
        <v>0</v>
      </c>
      <c r="P37" s="79"/>
      <c r="Q37" s="80">
        <f>M37*P37</f>
        <v>0</v>
      </c>
      <c r="R37" s="79"/>
      <c r="S37" s="80">
        <f>M37*R37</f>
        <v>0</v>
      </c>
      <c r="T37" s="78">
        <v>15</v>
      </c>
      <c r="U37" s="78">
        <f>O37*(T37/100)</f>
        <v>0</v>
      </c>
      <c r="V37" s="78">
        <f>O37+U37</f>
        <v>0</v>
      </c>
      <c r="W37" s="75"/>
      <c r="X37" s="96" t="s">
        <v>432</v>
      </c>
      <c r="Y37" s="96">
        <v>1</v>
      </c>
    </row>
    <row r="38" spans="6:25" s="71" customFormat="1" ht="33.75" outlineLevel="4" x14ac:dyDescent="0.2">
      <c r="F38" s="207"/>
      <c r="G38" s="208"/>
      <c r="H38" s="19" t="s">
        <v>1053</v>
      </c>
      <c r="I38" s="228" t="s">
        <v>3191</v>
      </c>
      <c r="J38" s="221"/>
      <c r="K38" s="221"/>
      <c r="L38" s="221"/>
      <c r="M38" s="221"/>
      <c r="N38" s="240"/>
      <c r="O38" s="221"/>
      <c r="P38" s="209"/>
      <c r="Q38" s="210"/>
      <c r="R38" s="209"/>
      <c r="S38" s="210"/>
      <c r="T38" s="211"/>
      <c r="U38" s="211"/>
      <c r="V38" s="211"/>
      <c r="W38" s="212"/>
      <c r="X38" s="212"/>
      <c r="Y38" s="212"/>
    </row>
    <row r="39" spans="6:25" s="71" customFormat="1" ht="6" customHeight="1" outlineLevel="4" x14ac:dyDescent="0.2">
      <c r="F39" s="207"/>
      <c r="G39" s="208"/>
      <c r="H39" s="20"/>
      <c r="I39" s="212"/>
      <c r="J39" s="208"/>
      <c r="K39" s="213"/>
      <c r="L39" s="214"/>
      <c r="M39" s="213"/>
      <c r="N39" s="241"/>
      <c r="O39" s="214"/>
      <c r="P39" s="209"/>
      <c r="Q39" s="210"/>
      <c r="R39" s="209"/>
      <c r="S39" s="210"/>
      <c r="T39" s="211"/>
      <c r="U39" s="211"/>
      <c r="V39" s="211"/>
      <c r="W39" s="212"/>
      <c r="X39" s="212"/>
      <c r="Y39" s="212"/>
    </row>
    <row r="40" spans="6:25" s="205" customFormat="1" ht="12" outlineLevel="4" x14ac:dyDescent="0.2">
      <c r="F40" s="72">
        <v>10</v>
      </c>
      <c r="G40" s="73" t="s">
        <v>33</v>
      </c>
      <c r="H40" s="74" t="s">
        <v>462</v>
      </c>
      <c r="I40" s="75" t="s">
        <v>2492</v>
      </c>
      <c r="J40" s="73" t="s">
        <v>117</v>
      </c>
      <c r="K40" s="76">
        <v>1</v>
      </c>
      <c r="L40" s="77">
        <v>0</v>
      </c>
      <c r="M40" s="206">
        <v>1</v>
      </c>
      <c r="N40" s="232"/>
      <c r="O40" s="77">
        <f>M40*N40</f>
        <v>0</v>
      </c>
      <c r="P40" s="79"/>
      <c r="Q40" s="80">
        <f>M40*P40</f>
        <v>0</v>
      </c>
      <c r="R40" s="79"/>
      <c r="S40" s="80">
        <f>M40*R40</f>
        <v>0</v>
      </c>
      <c r="T40" s="78">
        <v>15</v>
      </c>
      <c r="U40" s="78">
        <f>O40*(T40/100)</f>
        <v>0</v>
      </c>
      <c r="V40" s="78">
        <f>O40+U40</f>
        <v>0</v>
      </c>
      <c r="W40" s="75"/>
      <c r="X40" s="96" t="s">
        <v>432</v>
      </c>
      <c r="Y40" s="96">
        <v>1</v>
      </c>
    </row>
    <row r="41" spans="6:25" s="71" customFormat="1" ht="33.75" outlineLevel="4" x14ac:dyDescent="0.2">
      <c r="F41" s="207"/>
      <c r="G41" s="208"/>
      <c r="H41" s="19" t="s">
        <v>1053</v>
      </c>
      <c r="I41" s="228" t="s">
        <v>3297</v>
      </c>
      <c r="J41" s="221"/>
      <c r="K41" s="221"/>
      <c r="L41" s="221"/>
      <c r="M41" s="221"/>
      <c r="N41" s="240"/>
      <c r="O41" s="221"/>
      <c r="P41" s="209"/>
      <c r="Q41" s="210"/>
      <c r="R41" s="209"/>
      <c r="S41" s="210"/>
      <c r="T41" s="211"/>
      <c r="U41" s="211"/>
      <c r="V41" s="211"/>
      <c r="W41" s="212"/>
      <c r="X41" s="212"/>
      <c r="Y41" s="212"/>
    </row>
    <row r="42" spans="6:25" s="71" customFormat="1" ht="6" customHeight="1" outlineLevel="4" x14ac:dyDescent="0.2">
      <c r="F42" s="207"/>
      <c r="G42" s="208"/>
      <c r="H42" s="20"/>
      <c r="I42" s="212"/>
      <c r="J42" s="208"/>
      <c r="K42" s="213"/>
      <c r="L42" s="214"/>
      <c r="M42" s="213"/>
      <c r="N42" s="241"/>
      <c r="O42" s="214"/>
      <c r="P42" s="209"/>
      <c r="Q42" s="210"/>
      <c r="R42" s="209"/>
      <c r="S42" s="210"/>
      <c r="T42" s="211"/>
      <c r="U42" s="211"/>
      <c r="V42" s="211"/>
      <c r="W42" s="212"/>
      <c r="X42" s="212"/>
      <c r="Y42" s="212"/>
    </row>
    <row r="43" spans="6:25" s="205" customFormat="1" ht="12" outlineLevel="4" x14ac:dyDescent="0.2">
      <c r="F43" s="72">
        <v>11</v>
      </c>
      <c r="G43" s="73" t="s">
        <v>33</v>
      </c>
      <c r="H43" s="74" t="s">
        <v>463</v>
      </c>
      <c r="I43" s="75" t="s">
        <v>2269</v>
      </c>
      <c r="J43" s="73" t="s">
        <v>15</v>
      </c>
      <c r="K43" s="76">
        <v>440</v>
      </c>
      <c r="L43" s="77">
        <v>0</v>
      </c>
      <c r="M43" s="206">
        <v>440</v>
      </c>
      <c r="N43" s="232"/>
      <c r="O43" s="77">
        <f>M43*N43</f>
        <v>0</v>
      </c>
      <c r="P43" s="79"/>
      <c r="Q43" s="80">
        <f>M43*P43</f>
        <v>0</v>
      </c>
      <c r="R43" s="79"/>
      <c r="S43" s="80">
        <f>M43*R43</f>
        <v>0</v>
      </c>
      <c r="T43" s="78">
        <v>15</v>
      </c>
      <c r="U43" s="78">
        <f>O43*(T43/100)</f>
        <v>0</v>
      </c>
      <c r="V43" s="78">
        <f>O43+U43</f>
        <v>0</v>
      </c>
      <c r="W43" s="75"/>
      <c r="X43" s="96" t="s">
        <v>432</v>
      </c>
      <c r="Y43" s="96">
        <v>1</v>
      </c>
    </row>
    <row r="44" spans="6:25" s="71" customFormat="1" ht="45" outlineLevel="4" x14ac:dyDescent="0.2">
      <c r="F44" s="207"/>
      <c r="G44" s="208"/>
      <c r="H44" s="19" t="s">
        <v>1053</v>
      </c>
      <c r="I44" s="228" t="s">
        <v>3158</v>
      </c>
      <c r="J44" s="221"/>
      <c r="K44" s="221"/>
      <c r="L44" s="221"/>
      <c r="M44" s="221"/>
      <c r="N44" s="240"/>
      <c r="O44" s="221"/>
      <c r="P44" s="209"/>
      <c r="Q44" s="210"/>
      <c r="R44" s="209"/>
      <c r="S44" s="210"/>
      <c r="T44" s="211"/>
      <c r="U44" s="211"/>
      <c r="V44" s="211"/>
      <c r="W44" s="212"/>
      <c r="X44" s="212"/>
      <c r="Y44" s="212"/>
    </row>
    <row r="45" spans="6:25" s="71" customFormat="1" ht="6" customHeight="1" outlineLevel="4" x14ac:dyDescent="0.2">
      <c r="F45" s="207"/>
      <c r="G45" s="208"/>
      <c r="H45" s="20"/>
      <c r="I45" s="212"/>
      <c r="J45" s="208"/>
      <c r="K45" s="213"/>
      <c r="L45" s="214"/>
      <c r="M45" s="213"/>
      <c r="N45" s="241"/>
      <c r="O45" s="214"/>
      <c r="P45" s="209"/>
      <c r="Q45" s="210"/>
      <c r="R45" s="209"/>
      <c r="S45" s="210"/>
      <c r="T45" s="211"/>
      <c r="U45" s="211"/>
      <c r="V45" s="211"/>
      <c r="W45" s="212"/>
      <c r="X45" s="212"/>
      <c r="Y45" s="212"/>
    </row>
    <row r="46" spans="6:25" s="205" customFormat="1" ht="12" outlineLevel="4" x14ac:dyDescent="0.2">
      <c r="F46" s="72">
        <v>12</v>
      </c>
      <c r="G46" s="73" t="s">
        <v>33</v>
      </c>
      <c r="H46" s="74" t="s">
        <v>464</v>
      </c>
      <c r="I46" s="75" t="s">
        <v>2297</v>
      </c>
      <c r="J46" s="73" t="s">
        <v>945</v>
      </c>
      <c r="K46" s="76">
        <v>8</v>
      </c>
      <c r="L46" s="77">
        <v>0</v>
      </c>
      <c r="M46" s="206">
        <v>8</v>
      </c>
      <c r="N46" s="232"/>
      <c r="O46" s="77">
        <f>M46*N46</f>
        <v>0</v>
      </c>
      <c r="P46" s="79"/>
      <c r="Q46" s="80">
        <f>M46*P46</f>
        <v>0</v>
      </c>
      <c r="R46" s="79"/>
      <c r="S46" s="80">
        <f>M46*R46</f>
        <v>0</v>
      </c>
      <c r="T46" s="78">
        <v>15</v>
      </c>
      <c r="U46" s="78">
        <f>O46*(T46/100)</f>
        <v>0</v>
      </c>
      <c r="V46" s="78">
        <f>O46+U46</f>
        <v>0</v>
      </c>
      <c r="W46" s="75"/>
      <c r="X46" s="96" t="s">
        <v>432</v>
      </c>
      <c r="Y46" s="96">
        <v>1</v>
      </c>
    </row>
    <row r="47" spans="6:25" s="71" customFormat="1" ht="45" outlineLevel="4" x14ac:dyDescent="0.2">
      <c r="F47" s="207"/>
      <c r="G47" s="208"/>
      <c r="H47" s="19" t="s">
        <v>1053</v>
      </c>
      <c r="I47" s="228" t="s">
        <v>3167</v>
      </c>
      <c r="J47" s="221"/>
      <c r="K47" s="221"/>
      <c r="L47" s="221"/>
      <c r="M47" s="221"/>
      <c r="N47" s="240"/>
      <c r="O47" s="221"/>
      <c r="P47" s="209"/>
      <c r="Q47" s="210"/>
      <c r="R47" s="209"/>
      <c r="S47" s="210"/>
      <c r="T47" s="211"/>
      <c r="U47" s="211"/>
      <c r="V47" s="211"/>
      <c r="W47" s="212"/>
      <c r="X47" s="212"/>
      <c r="Y47" s="212"/>
    </row>
    <row r="48" spans="6:25" s="71" customFormat="1" ht="6" customHeight="1" outlineLevel="4" x14ac:dyDescent="0.2">
      <c r="F48" s="207"/>
      <c r="G48" s="208"/>
      <c r="H48" s="20"/>
      <c r="I48" s="212"/>
      <c r="J48" s="208"/>
      <c r="K48" s="213"/>
      <c r="L48" s="214"/>
      <c r="M48" s="213"/>
      <c r="N48" s="241"/>
      <c r="O48" s="214"/>
      <c r="P48" s="209"/>
      <c r="Q48" s="210"/>
      <c r="R48" s="209"/>
      <c r="S48" s="210"/>
      <c r="T48" s="211"/>
      <c r="U48" s="211"/>
      <c r="V48" s="211"/>
      <c r="W48" s="212"/>
      <c r="X48" s="212"/>
      <c r="Y48" s="212"/>
    </row>
    <row r="49" spans="6:25" s="205" customFormat="1" ht="12" outlineLevel="4" x14ac:dyDescent="0.2">
      <c r="F49" s="72">
        <v>13</v>
      </c>
      <c r="G49" s="73" t="s">
        <v>33</v>
      </c>
      <c r="H49" s="74" t="s">
        <v>465</v>
      </c>
      <c r="I49" s="75" t="s">
        <v>2296</v>
      </c>
      <c r="J49" s="73" t="s">
        <v>15</v>
      </c>
      <c r="K49" s="76">
        <v>440</v>
      </c>
      <c r="L49" s="77">
        <v>0</v>
      </c>
      <c r="M49" s="206">
        <v>440</v>
      </c>
      <c r="N49" s="232"/>
      <c r="O49" s="77">
        <f>M49*N49</f>
        <v>0</v>
      </c>
      <c r="P49" s="79"/>
      <c r="Q49" s="80">
        <f>M49*P49</f>
        <v>0</v>
      </c>
      <c r="R49" s="79"/>
      <c r="S49" s="80">
        <f>M49*R49</f>
        <v>0</v>
      </c>
      <c r="T49" s="78">
        <v>15</v>
      </c>
      <c r="U49" s="78">
        <f>O49*(T49/100)</f>
        <v>0</v>
      </c>
      <c r="V49" s="78">
        <f>O49+U49</f>
        <v>0</v>
      </c>
      <c r="W49" s="75"/>
      <c r="X49" s="96" t="s">
        <v>432</v>
      </c>
      <c r="Y49" s="96">
        <v>1</v>
      </c>
    </row>
    <row r="50" spans="6:25" s="71" customFormat="1" ht="45" outlineLevel="4" x14ac:dyDescent="0.2">
      <c r="F50" s="207"/>
      <c r="G50" s="208"/>
      <c r="H50" s="19" t="s">
        <v>1053</v>
      </c>
      <c r="I50" s="228" t="s">
        <v>3166</v>
      </c>
      <c r="J50" s="221"/>
      <c r="K50" s="221"/>
      <c r="L50" s="221"/>
      <c r="M50" s="221"/>
      <c r="N50" s="240"/>
      <c r="O50" s="221"/>
      <c r="P50" s="209"/>
      <c r="Q50" s="210"/>
      <c r="R50" s="209"/>
      <c r="S50" s="210"/>
      <c r="T50" s="211"/>
      <c r="U50" s="211"/>
      <c r="V50" s="211"/>
      <c r="W50" s="212"/>
      <c r="X50" s="212"/>
      <c r="Y50" s="212"/>
    </row>
    <row r="51" spans="6:25" s="71" customFormat="1" ht="6" customHeight="1" outlineLevel="4" x14ac:dyDescent="0.2">
      <c r="F51" s="207"/>
      <c r="G51" s="208"/>
      <c r="H51" s="20"/>
      <c r="I51" s="212"/>
      <c r="J51" s="208"/>
      <c r="K51" s="213"/>
      <c r="L51" s="214"/>
      <c r="M51" s="213"/>
      <c r="N51" s="241"/>
      <c r="O51" s="214"/>
      <c r="P51" s="209"/>
      <c r="Q51" s="210"/>
      <c r="R51" s="209"/>
      <c r="S51" s="210"/>
      <c r="T51" s="211"/>
      <c r="U51" s="211"/>
      <c r="V51" s="211"/>
      <c r="W51" s="212"/>
      <c r="X51" s="212"/>
      <c r="Y51" s="212"/>
    </row>
    <row r="52" spans="6:25" s="205" customFormat="1" ht="12" outlineLevel="4" x14ac:dyDescent="0.2">
      <c r="F52" s="72">
        <v>14</v>
      </c>
      <c r="G52" s="73" t="s">
        <v>33</v>
      </c>
      <c r="H52" s="74" t="s">
        <v>466</v>
      </c>
      <c r="I52" s="75" t="s">
        <v>2255</v>
      </c>
      <c r="J52" s="73" t="s">
        <v>117</v>
      </c>
      <c r="K52" s="76">
        <v>1</v>
      </c>
      <c r="L52" s="77">
        <v>0</v>
      </c>
      <c r="M52" s="206">
        <v>1</v>
      </c>
      <c r="N52" s="232"/>
      <c r="O52" s="77">
        <f>M52*N52</f>
        <v>0</v>
      </c>
      <c r="P52" s="79"/>
      <c r="Q52" s="80">
        <f>M52*P52</f>
        <v>0</v>
      </c>
      <c r="R52" s="79"/>
      <c r="S52" s="80">
        <f>M52*R52</f>
        <v>0</v>
      </c>
      <c r="T52" s="78">
        <v>15</v>
      </c>
      <c r="U52" s="78">
        <f>O52*(T52/100)</f>
        <v>0</v>
      </c>
      <c r="V52" s="78">
        <f>O52+U52</f>
        <v>0</v>
      </c>
      <c r="W52" s="75"/>
      <c r="X52" s="96" t="s">
        <v>432</v>
      </c>
      <c r="Y52" s="96">
        <v>1</v>
      </c>
    </row>
    <row r="53" spans="6:25" s="71" customFormat="1" ht="33.75" outlineLevel="4" x14ac:dyDescent="0.2">
      <c r="F53" s="207"/>
      <c r="G53" s="208"/>
      <c r="H53" s="19" t="s">
        <v>1053</v>
      </c>
      <c r="I53" s="228" t="s">
        <v>3293</v>
      </c>
      <c r="J53" s="221"/>
      <c r="K53" s="221"/>
      <c r="L53" s="221"/>
      <c r="M53" s="221"/>
      <c r="N53" s="240"/>
      <c r="O53" s="221"/>
      <c r="P53" s="209"/>
      <c r="Q53" s="210"/>
      <c r="R53" s="209"/>
      <c r="S53" s="210"/>
      <c r="T53" s="211"/>
      <c r="U53" s="211"/>
      <c r="V53" s="211"/>
      <c r="W53" s="212"/>
      <c r="X53" s="212"/>
      <c r="Y53" s="212"/>
    </row>
    <row r="54" spans="6:25" s="71" customFormat="1" ht="6" customHeight="1" outlineLevel="4" x14ac:dyDescent="0.2">
      <c r="F54" s="207"/>
      <c r="G54" s="208"/>
      <c r="H54" s="20"/>
      <c r="I54" s="212"/>
      <c r="J54" s="208"/>
      <c r="K54" s="213"/>
      <c r="L54" s="214"/>
      <c r="M54" s="213"/>
      <c r="N54" s="241"/>
      <c r="O54" s="214"/>
      <c r="P54" s="209"/>
      <c r="Q54" s="210"/>
      <c r="R54" s="209"/>
      <c r="S54" s="210"/>
      <c r="T54" s="211"/>
      <c r="U54" s="211"/>
      <c r="V54" s="211"/>
      <c r="W54" s="212"/>
      <c r="X54" s="212"/>
      <c r="Y54" s="212"/>
    </row>
    <row r="55" spans="6:25" s="6" customFormat="1" ht="12.75" customHeight="1" outlineLevel="4" x14ac:dyDescent="0.2">
      <c r="F55" s="7"/>
      <c r="G55" s="8"/>
      <c r="H55" s="8"/>
      <c r="I55" s="217"/>
      <c r="J55" s="218"/>
      <c r="K55" s="219"/>
      <c r="L55" s="220"/>
      <c r="M55" s="219"/>
      <c r="N55" s="242"/>
      <c r="O55" s="11"/>
      <c r="P55" s="12"/>
      <c r="Q55" s="11"/>
      <c r="R55" s="11"/>
      <c r="S55" s="11"/>
      <c r="T55" s="5" t="s">
        <v>14</v>
      </c>
      <c r="U55" s="11"/>
      <c r="V55" s="11"/>
      <c r="W55" s="11"/>
    </row>
    <row r="56" spans="6:25" s="60" customFormat="1" ht="16.5" customHeight="1" outlineLevel="3" x14ac:dyDescent="0.2">
      <c r="F56" s="61"/>
      <c r="G56" s="62"/>
      <c r="H56" s="63"/>
      <c r="I56" s="227" t="s">
        <v>3745</v>
      </c>
      <c r="J56" s="62"/>
      <c r="K56" s="64"/>
      <c r="L56" s="65"/>
      <c r="M56" s="64"/>
      <c r="N56" s="239"/>
      <c r="O56" s="65">
        <f>SUBTOTAL(9,O57:O66)</f>
        <v>0</v>
      </c>
      <c r="P56" s="67"/>
      <c r="Q56" s="68">
        <f>SUBTOTAL(9,Q57:Q66)</f>
        <v>0</v>
      </c>
      <c r="R56" s="65"/>
      <c r="S56" s="68">
        <f>SUBTOTAL(9,S57:S66)</f>
        <v>0</v>
      </c>
      <c r="T56" s="69" t="s">
        <v>14</v>
      </c>
      <c r="U56" s="66">
        <f>SUBTOTAL(9,U57:U66)</f>
        <v>0</v>
      </c>
      <c r="V56" s="66">
        <f>SUBTOTAL(9,V57:V66)</f>
        <v>0</v>
      </c>
      <c r="W56" s="70"/>
      <c r="Y56" s="66">
        <f>SUBTOTAL(9,Y57:Y66)</f>
        <v>3</v>
      </c>
    </row>
    <row r="57" spans="6:25" s="205" customFormat="1" ht="12" outlineLevel="4" x14ac:dyDescent="0.2">
      <c r="F57" s="72">
        <v>15</v>
      </c>
      <c r="G57" s="73" t="s">
        <v>33</v>
      </c>
      <c r="H57" s="74" t="s">
        <v>467</v>
      </c>
      <c r="I57" s="75" t="s">
        <v>2972</v>
      </c>
      <c r="J57" s="73" t="s">
        <v>117</v>
      </c>
      <c r="K57" s="76">
        <v>1</v>
      </c>
      <c r="L57" s="77">
        <v>0</v>
      </c>
      <c r="M57" s="206">
        <v>1</v>
      </c>
      <c r="N57" s="232"/>
      <c r="O57" s="77">
        <f>M57*N57</f>
        <v>0</v>
      </c>
      <c r="P57" s="79"/>
      <c r="Q57" s="80">
        <f>M57*P57</f>
        <v>0</v>
      </c>
      <c r="R57" s="79"/>
      <c r="S57" s="80">
        <f>M57*R57</f>
        <v>0</v>
      </c>
      <c r="T57" s="78">
        <v>15</v>
      </c>
      <c r="U57" s="78">
        <f>O57*(T57/100)</f>
        <v>0</v>
      </c>
      <c r="V57" s="78">
        <f>O57+U57</f>
        <v>0</v>
      </c>
      <c r="W57" s="75"/>
      <c r="X57" s="96" t="s">
        <v>432</v>
      </c>
      <c r="Y57" s="96">
        <v>1</v>
      </c>
    </row>
    <row r="58" spans="6:25" s="71" customFormat="1" ht="101.25" outlineLevel="4" x14ac:dyDescent="0.2">
      <c r="F58" s="207"/>
      <c r="G58" s="208"/>
      <c r="H58" s="19" t="s">
        <v>1053</v>
      </c>
      <c r="I58" s="228" t="s">
        <v>3659</v>
      </c>
      <c r="J58" s="221"/>
      <c r="K58" s="221"/>
      <c r="L58" s="221"/>
      <c r="M58" s="221"/>
      <c r="N58" s="240"/>
      <c r="O58" s="221"/>
      <c r="P58" s="209"/>
      <c r="Q58" s="210"/>
      <c r="R58" s="209"/>
      <c r="S58" s="210"/>
      <c r="T58" s="211"/>
      <c r="U58" s="211"/>
      <c r="V58" s="211"/>
      <c r="W58" s="212"/>
      <c r="X58" s="212"/>
      <c r="Y58" s="212"/>
    </row>
    <row r="59" spans="6:25" s="71" customFormat="1" ht="6" customHeight="1" outlineLevel="4" x14ac:dyDescent="0.2">
      <c r="F59" s="207"/>
      <c r="G59" s="208"/>
      <c r="H59" s="20"/>
      <c r="I59" s="212"/>
      <c r="J59" s="208"/>
      <c r="K59" s="213"/>
      <c r="L59" s="214"/>
      <c r="M59" s="213"/>
      <c r="N59" s="241"/>
      <c r="O59" s="214"/>
      <c r="P59" s="209"/>
      <c r="Q59" s="210"/>
      <c r="R59" s="209"/>
      <c r="S59" s="210"/>
      <c r="T59" s="211"/>
      <c r="U59" s="211"/>
      <c r="V59" s="211"/>
      <c r="W59" s="212"/>
      <c r="X59" s="212"/>
      <c r="Y59" s="212"/>
    </row>
    <row r="60" spans="6:25" s="205" customFormat="1" ht="24" outlineLevel="4" x14ac:dyDescent="0.2">
      <c r="F60" s="72">
        <v>16</v>
      </c>
      <c r="G60" s="73" t="s">
        <v>33</v>
      </c>
      <c r="H60" s="74" t="s">
        <v>468</v>
      </c>
      <c r="I60" s="75" t="s">
        <v>3014</v>
      </c>
      <c r="J60" s="73" t="s">
        <v>117</v>
      </c>
      <c r="K60" s="76">
        <v>1</v>
      </c>
      <c r="L60" s="77">
        <v>0</v>
      </c>
      <c r="M60" s="206">
        <v>1</v>
      </c>
      <c r="N60" s="232"/>
      <c r="O60" s="77">
        <f>M60*N60</f>
        <v>0</v>
      </c>
      <c r="P60" s="79"/>
      <c r="Q60" s="80">
        <f>M60*P60</f>
        <v>0</v>
      </c>
      <c r="R60" s="79"/>
      <c r="S60" s="80">
        <f>M60*R60</f>
        <v>0</v>
      </c>
      <c r="T60" s="78">
        <v>15</v>
      </c>
      <c r="U60" s="78">
        <f>O60*(T60/100)</f>
        <v>0</v>
      </c>
      <c r="V60" s="78">
        <f>O60+U60</f>
        <v>0</v>
      </c>
      <c r="W60" s="75"/>
      <c r="X60" s="96" t="s">
        <v>432</v>
      </c>
      <c r="Y60" s="96">
        <v>1</v>
      </c>
    </row>
    <row r="61" spans="6:25" s="71" customFormat="1" ht="101.25" outlineLevel="4" x14ac:dyDescent="0.2">
      <c r="F61" s="207"/>
      <c r="G61" s="208"/>
      <c r="H61" s="19" t="s">
        <v>1053</v>
      </c>
      <c r="I61" s="228" t="s">
        <v>3659</v>
      </c>
      <c r="J61" s="221"/>
      <c r="K61" s="221"/>
      <c r="L61" s="221"/>
      <c r="M61" s="221"/>
      <c r="N61" s="240"/>
      <c r="O61" s="221"/>
      <c r="P61" s="209"/>
      <c r="Q61" s="210"/>
      <c r="R61" s="209"/>
      <c r="S61" s="210"/>
      <c r="T61" s="211"/>
      <c r="U61" s="211"/>
      <c r="V61" s="211"/>
      <c r="W61" s="212"/>
      <c r="X61" s="212"/>
      <c r="Y61" s="212"/>
    </row>
    <row r="62" spans="6:25" s="71" customFormat="1" ht="6" customHeight="1" outlineLevel="4" x14ac:dyDescent="0.2">
      <c r="F62" s="207"/>
      <c r="G62" s="208"/>
      <c r="H62" s="20"/>
      <c r="I62" s="212"/>
      <c r="J62" s="208"/>
      <c r="K62" s="213"/>
      <c r="L62" s="214"/>
      <c r="M62" s="213"/>
      <c r="N62" s="241"/>
      <c r="O62" s="214"/>
      <c r="P62" s="209"/>
      <c r="Q62" s="210"/>
      <c r="R62" s="209"/>
      <c r="S62" s="210"/>
      <c r="T62" s="211"/>
      <c r="U62" s="211"/>
      <c r="V62" s="211"/>
      <c r="W62" s="212"/>
      <c r="X62" s="212"/>
      <c r="Y62" s="212"/>
    </row>
    <row r="63" spans="6:25" s="205" customFormat="1" ht="12" outlineLevel="4" x14ac:dyDescent="0.2">
      <c r="F63" s="72">
        <v>17</v>
      </c>
      <c r="G63" s="73" t="s">
        <v>33</v>
      </c>
      <c r="H63" s="74" t="s">
        <v>471</v>
      </c>
      <c r="I63" s="75" t="s">
        <v>2656</v>
      </c>
      <c r="J63" s="73" t="s">
        <v>117</v>
      </c>
      <c r="K63" s="76">
        <v>1</v>
      </c>
      <c r="L63" s="77">
        <v>0</v>
      </c>
      <c r="M63" s="206">
        <v>1</v>
      </c>
      <c r="N63" s="232"/>
      <c r="O63" s="77">
        <f>M63*N63</f>
        <v>0</v>
      </c>
      <c r="P63" s="79"/>
      <c r="Q63" s="80">
        <f>M63*P63</f>
        <v>0</v>
      </c>
      <c r="R63" s="79"/>
      <c r="S63" s="80">
        <f>M63*R63</f>
        <v>0</v>
      </c>
      <c r="T63" s="78">
        <v>15</v>
      </c>
      <c r="U63" s="78">
        <f>O63*(T63/100)</f>
        <v>0</v>
      </c>
      <c r="V63" s="78">
        <f>O63+U63</f>
        <v>0</v>
      </c>
      <c r="W63" s="75"/>
      <c r="X63" s="96" t="s">
        <v>432</v>
      </c>
      <c r="Y63" s="96">
        <v>1</v>
      </c>
    </row>
    <row r="64" spans="6:25" s="71" customFormat="1" ht="45" outlineLevel="4" x14ac:dyDescent="0.2">
      <c r="F64" s="207"/>
      <c r="G64" s="208"/>
      <c r="H64" s="19" t="s">
        <v>1053</v>
      </c>
      <c r="I64" s="228" t="s">
        <v>3652</v>
      </c>
      <c r="J64" s="221"/>
      <c r="K64" s="221"/>
      <c r="L64" s="221"/>
      <c r="M64" s="221"/>
      <c r="N64" s="240"/>
      <c r="O64" s="221"/>
      <c r="P64" s="209"/>
      <c r="Q64" s="210"/>
      <c r="R64" s="209"/>
      <c r="S64" s="210"/>
      <c r="T64" s="211"/>
      <c r="U64" s="211"/>
      <c r="V64" s="211"/>
      <c r="W64" s="212"/>
      <c r="X64" s="212"/>
      <c r="Y64" s="212"/>
    </row>
    <row r="65" spans="6:25" s="71" customFormat="1" ht="6" customHeight="1" outlineLevel="4" x14ac:dyDescent="0.2">
      <c r="F65" s="207"/>
      <c r="G65" s="208"/>
      <c r="H65" s="20"/>
      <c r="I65" s="212"/>
      <c r="J65" s="208"/>
      <c r="K65" s="213"/>
      <c r="L65" s="214"/>
      <c r="M65" s="213"/>
      <c r="N65" s="241"/>
      <c r="O65" s="214"/>
      <c r="P65" s="209"/>
      <c r="Q65" s="210"/>
      <c r="R65" s="209"/>
      <c r="S65" s="210"/>
      <c r="T65" s="211"/>
      <c r="U65" s="211"/>
      <c r="V65" s="211"/>
      <c r="W65" s="212"/>
      <c r="X65" s="212"/>
      <c r="Y65" s="212"/>
    </row>
    <row r="66" spans="6:25" s="6" customFormat="1" ht="12.75" customHeight="1" outlineLevel="4" x14ac:dyDescent="0.2">
      <c r="F66" s="7"/>
      <c r="G66" s="8"/>
      <c r="H66" s="8"/>
      <c r="I66" s="217"/>
      <c r="J66" s="218"/>
      <c r="K66" s="219"/>
      <c r="L66" s="220"/>
      <c r="M66" s="219"/>
      <c r="N66" s="242"/>
      <c r="O66" s="11"/>
      <c r="P66" s="12"/>
      <c r="Q66" s="11"/>
      <c r="R66" s="11"/>
      <c r="S66" s="11"/>
      <c r="T66" s="5" t="s">
        <v>14</v>
      </c>
      <c r="U66" s="11"/>
      <c r="V66" s="11"/>
      <c r="W66" s="11"/>
    </row>
    <row r="67" spans="6:25" s="60" customFormat="1" ht="16.5" customHeight="1" outlineLevel="3" x14ac:dyDescent="0.2">
      <c r="F67" s="61"/>
      <c r="G67" s="62"/>
      <c r="H67" s="63"/>
      <c r="I67" s="227" t="s">
        <v>3746</v>
      </c>
      <c r="J67" s="62"/>
      <c r="K67" s="64"/>
      <c r="L67" s="65"/>
      <c r="M67" s="64"/>
      <c r="N67" s="239"/>
      <c r="O67" s="65">
        <f>SUBTOTAL(9,O68:O71)</f>
        <v>0</v>
      </c>
      <c r="P67" s="67"/>
      <c r="Q67" s="68">
        <f>SUBTOTAL(9,Q68:Q71)</f>
        <v>0</v>
      </c>
      <c r="R67" s="65"/>
      <c r="S67" s="68">
        <f>SUBTOTAL(9,S68:S71)</f>
        <v>0</v>
      </c>
      <c r="T67" s="69" t="s">
        <v>14</v>
      </c>
      <c r="U67" s="66">
        <f>SUBTOTAL(9,U68:U71)</f>
        <v>0</v>
      </c>
      <c r="V67" s="66">
        <f>SUBTOTAL(9,V68:V71)</f>
        <v>0</v>
      </c>
      <c r="W67" s="70"/>
      <c r="Y67" s="66">
        <f>SUBTOTAL(9,Y68:Y71)</f>
        <v>1</v>
      </c>
    </row>
    <row r="68" spans="6:25" s="205" customFormat="1" ht="12" outlineLevel="4" x14ac:dyDescent="0.2">
      <c r="F68" s="72">
        <v>18</v>
      </c>
      <c r="G68" s="73" t="s">
        <v>33</v>
      </c>
      <c r="H68" s="74" t="s">
        <v>472</v>
      </c>
      <c r="I68" s="75" t="s">
        <v>2413</v>
      </c>
      <c r="J68" s="73" t="s">
        <v>117</v>
      </c>
      <c r="K68" s="76">
        <v>1</v>
      </c>
      <c r="L68" s="77">
        <v>0</v>
      </c>
      <c r="M68" s="206">
        <v>1</v>
      </c>
      <c r="N68" s="232"/>
      <c r="O68" s="77">
        <f>M68*N68</f>
        <v>0</v>
      </c>
      <c r="P68" s="79"/>
      <c r="Q68" s="80">
        <f>M68*P68</f>
        <v>0</v>
      </c>
      <c r="R68" s="79"/>
      <c r="S68" s="80">
        <f>M68*R68</f>
        <v>0</v>
      </c>
      <c r="T68" s="78">
        <v>15</v>
      </c>
      <c r="U68" s="78">
        <f>O68*(T68/100)</f>
        <v>0</v>
      </c>
      <c r="V68" s="78">
        <f>O68+U68</f>
        <v>0</v>
      </c>
      <c r="W68" s="75"/>
      <c r="X68" s="96" t="s">
        <v>432</v>
      </c>
      <c r="Y68" s="96">
        <v>1</v>
      </c>
    </row>
    <row r="69" spans="6:25" s="71" customFormat="1" ht="22.5" outlineLevel="4" x14ac:dyDescent="0.2">
      <c r="F69" s="207"/>
      <c r="G69" s="208"/>
      <c r="H69" s="19" t="s">
        <v>1053</v>
      </c>
      <c r="I69" s="228" t="s">
        <v>3387</v>
      </c>
      <c r="J69" s="221"/>
      <c r="K69" s="221"/>
      <c r="L69" s="221"/>
      <c r="M69" s="221"/>
      <c r="N69" s="240"/>
      <c r="O69" s="221"/>
      <c r="P69" s="209"/>
      <c r="Q69" s="210"/>
      <c r="R69" s="209"/>
      <c r="S69" s="210"/>
      <c r="T69" s="211"/>
      <c r="U69" s="211"/>
      <c r="V69" s="211"/>
      <c r="W69" s="212"/>
      <c r="X69" s="212"/>
      <c r="Y69" s="212"/>
    </row>
    <row r="70" spans="6:25" s="71" customFormat="1" ht="6" customHeight="1" outlineLevel="4" x14ac:dyDescent="0.2">
      <c r="F70" s="207"/>
      <c r="G70" s="208"/>
      <c r="H70" s="20"/>
      <c r="I70" s="212"/>
      <c r="J70" s="208"/>
      <c r="K70" s="213"/>
      <c r="L70" s="214"/>
      <c r="M70" s="213"/>
      <c r="N70" s="241"/>
      <c r="O70" s="214"/>
      <c r="P70" s="209"/>
      <c r="Q70" s="210"/>
      <c r="R70" s="209"/>
      <c r="S70" s="210"/>
      <c r="T70" s="211"/>
      <c r="U70" s="211"/>
      <c r="V70" s="211"/>
      <c r="W70" s="212"/>
      <c r="X70" s="212"/>
      <c r="Y70" s="212"/>
    </row>
    <row r="71" spans="6:25" s="6" customFormat="1" ht="12.75" customHeight="1" outlineLevel="4" x14ac:dyDescent="0.2">
      <c r="F71" s="7"/>
      <c r="G71" s="8"/>
      <c r="H71" s="8"/>
      <c r="I71" s="217"/>
      <c r="J71" s="218"/>
      <c r="K71" s="219"/>
      <c r="L71" s="220"/>
      <c r="M71" s="219"/>
      <c r="N71" s="242"/>
      <c r="O71" s="11"/>
      <c r="P71" s="12"/>
      <c r="Q71" s="11"/>
      <c r="R71" s="11"/>
      <c r="S71" s="11"/>
      <c r="T71" s="5" t="s">
        <v>14</v>
      </c>
      <c r="U71" s="11"/>
      <c r="V71" s="11"/>
      <c r="W71" s="11"/>
    </row>
    <row r="72" spans="6:25" s="60" customFormat="1" ht="16.5" customHeight="1" outlineLevel="3" x14ac:dyDescent="0.2">
      <c r="F72" s="61"/>
      <c r="G72" s="62"/>
      <c r="H72" s="63"/>
      <c r="I72" s="227" t="s">
        <v>3747</v>
      </c>
      <c r="J72" s="62"/>
      <c r="K72" s="64"/>
      <c r="L72" s="65"/>
      <c r="M72" s="64"/>
      <c r="N72" s="239"/>
      <c r="O72" s="65">
        <f>SUBTOTAL(9,O73:O82)</f>
        <v>0</v>
      </c>
      <c r="P72" s="67"/>
      <c r="Q72" s="68">
        <f>SUBTOTAL(9,Q73:Q82)</f>
        <v>0</v>
      </c>
      <c r="R72" s="65"/>
      <c r="S72" s="68">
        <f>SUBTOTAL(9,S73:S82)</f>
        <v>0</v>
      </c>
      <c r="T72" s="69" t="s">
        <v>14</v>
      </c>
      <c r="U72" s="66">
        <f>SUBTOTAL(9,U73:U82)</f>
        <v>0</v>
      </c>
      <c r="V72" s="66">
        <f>SUBTOTAL(9,V73:V82)</f>
        <v>0</v>
      </c>
      <c r="W72" s="70"/>
      <c r="Y72" s="66">
        <f>SUBTOTAL(9,Y73:Y82)</f>
        <v>3</v>
      </c>
    </row>
    <row r="73" spans="6:25" s="205" customFormat="1" ht="12" outlineLevel="4" x14ac:dyDescent="0.2">
      <c r="F73" s="72">
        <v>19</v>
      </c>
      <c r="G73" s="73" t="s">
        <v>33</v>
      </c>
      <c r="H73" s="74" t="s">
        <v>479</v>
      </c>
      <c r="I73" s="75" t="s">
        <v>2909</v>
      </c>
      <c r="J73" s="73" t="s">
        <v>117</v>
      </c>
      <c r="K73" s="76">
        <v>1</v>
      </c>
      <c r="L73" s="77"/>
      <c r="M73" s="206">
        <v>1</v>
      </c>
      <c r="N73" s="232"/>
      <c r="O73" s="77">
        <f>M73*N73</f>
        <v>0</v>
      </c>
      <c r="P73" s="79"/>
      <c r="Q73" s="80">
        <f>M73*P73</f>
        <v>0</v>
      </c>
      <c r="R73" s="79"/>
      <c r="S73" s="80">
        <f>M73*R73</f>
        <v>0</v>
      </c>
      <c r="T73" s="78">
        <v>15</v>
      </c>
      <c r="U73" s="78">
        <f>O73*(T73/100)</f>
        <v>0</v>
      </c>
      <c r="V73" s="78">
        <f>O73+U73</f>
        <v>0</v>
      </c>
      <c r="W73" s="75"/>
      <c r="X73" s="96" t="s">
        <v>1261</v>
      </c>
      <c r="Y73" s="96">
        <v>1</v>
      </c>
    </row>
    <row r="74" spans="6:25" s="71" customFormat="1" ht="22.5" outlineLevel="4" x14ac:dyDescent="0.2">
      <c r="F74" s="207"/>
      <c r="G74" s="208"/>
      <c r="H74" s="19" t="s">
        <v>1053</v>
      </c>
      <c r="I74" s="228" t="s">
        <v>3351</v>
      </c>
      <c r="J74" s="221"/>
      <c r="K74" s="221"/>
      <c r="L74" s="221"/>
      <c r="M74" s="221"/>
      <c r="N74" s="240"/>
      <c r="O74" s="221"/>
      <c r="P74" s="209"/>
      <c r="Q74" s="210"/>
      <c r="R74" s="209"/>
      <c r="S74" s="210"/>
      <c r="T74" s="211"/>
      <c r="U74" s="211"/>
      <c r="V74" s="211"/>
      <c r="W74" s="212"/>
      <c r="X74" s="212"/>
      <c r="Y74" s="212"/>
    </row>
    <row r="75" spans="6:25" s="71" customFormat="1" ht="6" customHeight="1" outlineLevel="4" x14ac:dyDescent="0.2">
      <c r="F75" s="207"/>
      <c r="G75" s="208"/>
      <c r="H75" s="20"/>
      <c r="I75" s="212"/>
      <c r="J75" s="208"/>
      <c r="K75" s="213"/>
      <c r="L75" s="214"/>
      <c r="M75" s="213"/>
      <c r="N75" s="241"/>
      <c r="O75" s="214"/>
      <c r="P75" s="209"/>
      <c r="Q75" s="210"/>
      <c r="R75" s="209"/>
      <c r="S75" s="210"/>
      <c r="T75" s="211"/>
      <c r="U75" s="211"/>
      <c r="V75" s="211"/>
      <c r="W75" s="212"/>
      <c r="X75" s="212"/>
      <c r="Y75" s="212"/>
    </row>
    <row r="76" spans="6:25" s="205" customFormat="1" ht="12" outlineLevel="4" x14ac:dyDescent="0.2">
      <c r="F76" s="72">
        <v>20</v>
      </c>
      <c r="G76" s="73" t="s">
        <v>33</v>
      </c>
      <c r="H76" s="74" t="s">
        <v>480</v>
      </c>
      <c r="I76" s="75" t="s">
        <v>2434</v>
      </c>
      <c r="J76" s="73" t="s">
        <v>117</v>
      </c>
      <c r="K76" s="76">
        <v>1</v>
      </c>
      <c r="L76" s="77"/>
      <c r="M76" s="206">
        <v>1</v>
      </c>
      <c r="N76" s="232"/>
      <c r="O76" s="77">
        <f>M76*N76</f>
        <v>0</v>
      </c>
      <c r="P76" s="79"/>
      <c r="Q76" s="80">
        <f>M76*P76</f>
        <v>0</v>
      </c>
      <c r="R76" s="79"/>
      <c r="S76" s="80">
        <f>M76*R76</f>
        <v>0</v>
      </c>
      <c r="T76" s="78">
        <v>15</v>
      </c>
      <c r="U76" s="78">
        <f>O76*(T76/100)</f>
        <v>0</v>
      </c>
      <c r="V76" s="78">
        <f>O76+U76</f>
        <v>0</v>
      </c>
      <c r="W76" s="75"/>
      <c r="X76" s="96" t="s">
        <v>1261</v>
      </c>
      <c r="Y76" s="96">
        <v>1</v>
      </c>
    </row>
    <row r="77" spans="6:25" s="71" customFormat="1" ht="12" outlineLevel="4" x14ac:dyDescent="0.2">
      <c r="F77" s="207"/>
      <c r="G77" s="208"/>
      <c r="H77" s="19" t="s">
        <v>1053</v>
      </c>
      <c r="I77" s="228" t="s">
        <v>2434</v>
      </c>
      <c r="J77" s="221"/>
      <c r="K77" s="221"/>
      <c r="L77" s="221"/>
      <c r="M77" s="221"/>
      <c r="N77" s="240"/>
      <c r="O77" s="221"/>
      <c r="P77" s="209"/>
      <c r="Q77" s="210"/>
      <c r="R77" s="209"/>
      <c r="S77" s="210"/>
      <c r="T77" s="211"/>
      <c r="U77" s="211"/>
      <c r="V77" s="211"/>
      <c r="W77" s="212"/>
      <c r="X77" s="212"/>
      <c r="Y77" s="212"/>
    </row>
    <row r="78" spans="6:25" s="71" customFormat="1" ht="6" customHeight="1" outlineLevel="4" x14ac:dyDescent="0.2">
      <c r="F78" s="207"/>
      <c r="G78" s="208"/>
      <c r="H78" s="20"/>
      <c r="I78" s="212"/>
      <c r="J78" s="208"/>
      <c r="K78" s="213"/>
      <c r="L78" s="214"/>
      <c r="M78" s="213"/>
      <c r="N78" s="241"/>
      <c r="O78" s="214"/>
      <c r="P78" s="209"/>
      <c r="Q78" s="210"/>
      <c r="R78" s="209"/>
      <c r="S78" s="210"/>
      <c r="T78" s="211"/>
      <c r="U78" s="211"/>
      <c r="V78" s="211"/>
      <c r="W78" s="212"/>
      <c r="X78" s="212"/>
      <c r="Y78" s="212"/>
    </row>
    <row r="79" spans="6:25" s="205" customFormat="1" ht="12" outlineLevel="4" x14ac:dyDescent="0.2">
      <c r="F79" s="72">
        <v>21</v>
      </c>
      <c r="G79" s="73" t="s">
        <v>33</v>
      </c>
      <c r="H79" s="74" t="s">
        <v>481</v>
      </c>
      <c r="I79" s="75" t="s">
        <v>2435</v>
      </c>
      <c r="J79" s="73" t="s">
        <v>117</v>
      </c>
      <c r="K79" s="76">
        <v>1</v>
      </c>
      <c r="L79" s="77"/>
      <c r="M79" s="206">
        <v>1</v>
      </c>
      <c r="N79" s="232"/>
      <c r="O79" s="77">
        <f>M79*N79</f>
        <v>0</v>
      </c>
      <c r="P79" s="79"/>
      <c r="Q79" s="80">
        <f>M79*P79</f>
        <v>0</v>
      </c>
      <c r="R79" s="79"/>
      <c r="S79" s="80">
        <f>M79*R79</f>
        <v>0</v>
      </c>
      <c r="T79" s="78">
        <v>15</v>
      </c>
      <c r="U79" s="78">
        <f>O79*(T79/100)</f>
        <v>0</v>
      </c>
      <c r="V79" s="78">
        <f>O79+U79</f>
        <v>0</v>
      </c>
      <c r="W79" s="75"/>
      <c r="X79" s="96" t="s">
        <v>1261</v>
      </c>
      <c r="Y79" s="96">
        <v>1</v>
      </c>
    </row>
    <row r="80" spans="6:25" s="71" customFormat="1" ht="12" outlineLevel="4" x14ac:dyDescent="0.2">
      <c r="F80" s="207"/>
      <c r="G80" s="208"/>
      <c r="H80" s="19" t="s">
        <v>1053</v>
      </c>
      <c r="I80" s="228" t="s">
        <v>2747</v>
      </c>
      <c r="J80" s="221"/>
      <c r="K80" s="221"/>
      <c r="L80" s="221"/>
      <c r="M80" s="221"/>
      <c r="N80" s="240"/>
      <c r="O80" s="221"/>
      <c r="P80" s="209"/>
      <c r="Q80" s="210"/>
      <c r="R80" s="209"/>
      <c r="S80" s="210"/>
      <c r="T80" s="211"/>
      <c r="U80" s="211"/>
      <c r="V80" s="211"/>
      <c r="W80" s="212"/>
      <c r="X80" s="212"/>
      <c r="Y80" s="212"/>
    </row>
    <row r="81" spans="6:25" s="71" customFormat="1" ht="6" customHeight="1" outlineLevel="4" x14ac:dyDescent="0.2">
      <c r="F81" s="207"/>
      <c r="G81" s="208"/>
      <c r="H81" s="20"/>
      <c r="I81" s="212"/>
      <c r="J81" s="208"/>
      <c r="K81" s="213"/>
      <c r="L81" s="214"/>
      <c r="M81" s="213"/>
      <c r="N81" s="241"/>
      <c r="O81" s="214"/>
      <c r="P81" s="209"/>
      <c r="Q81" s="210"/>
      <c r="R81" s="209"/>
      <c r="S81" s="210"/>
      <c r="T81" s="211"/>
      <c r="U81" s="211"/>
      <c r="V81" s="211"/>
      <c r="W81" s="212"/>
      <c r="X81" s="212"/>
      <c r="Y81" s="212"/>
    </row>
    <row r="82" spans="6:25" s="6" customFormat="1" ht="12.75" customHeight="1" outlineLevel="4" x14ac:dyDescent="0.2">
      <c r="F82" s="7"/>
      <c r="G82" s="8"/>
      <c r="H82" s="8"/>
      <c r="I82" s="217"/>
      <c r="J82" s="218"/>
      <c r="K82" s="219"/>
      <c r="L82" s="220"/>
      <c r="M82" s="219"/>
      <c r="N82" s="242"/>
      <c r="O82" s="11"/>
      <c r="P82" s="12"/>
      <c r="Q82" s="11"/>
      <c r="R82" s="11"/>
      <c r="S82" s="11"/>
      <c r="T82" s="5" t="s">
        <v>14</v>
      </c>
      <c r="U82" s="11"/>
      <c r="V82" s="11"/>
      <c r="W82" s="11"/>
    </row>
    <row r="83" spans="6:25" s="6" customFormat="1" ht="12.75" customHeight="1" outlineLevel="3" x14ac:dyDescent="0.2">
      <c r="F83" s="7"/>
      <c r="G83" s="8"/>
      <c r="H83" s="8"/>
      <c r="I83" s="9"/>
      <c r="J83" s="8"/>
      <c r="K83" s="10"/>
      <c r="L83" s="11"/>
      <c r="M83" s="10"/>
      <c r="N83" s="242"/>
      <c r="O83" s="11"/>
      <c r="P83" s="12"/>
      <c r="Q83" s="11"/>
      <c r="R83" s="11"/>
      <c r="S83" s="11"/>
      <c r="T83" s="5" t="s">
        <v>14</v>
      </c>
      <c r="U83" s="11"/>
      <c r="V83" s="11"/>
      <c r="W83" s="11"/>
    </row>
    <row r="84" spans="6:25" s="6" customFormat="1" ht="12.75" customHeight="1" outlineLevel="2" x14ac:dyDescent="0.2">
      <c r="F84" s="7"/>
      <c r="G84" s="8"/>
      <c r="H84" s="8"/>
      <c r="I84" s="9"/>
      <c r="J84" s="8"/>
      <c r="K84" s="10"/>
      <c r="L84" s="11"/>
      <c r="M84" s="10"/>
      <c r="N84" s="242"/>
      <c r="O84" s="11"/>
      <c r="P84" s="12"/>
      <c r="Q84" s="11"/>
      <c r="R84" s="11"/>
      <c r="S84" s="11"/>
      <c r="T84" s="5" t="s">
        <v>14</v>
      </c>
      <c r="U84" s="11"/>
      <c r="V84" s="11"/>
      <c r="W84" s="11"/>
    </row>
    <row r="85" spans="6:25" s="6" customFormat="1" ht="12.75" customHeight="1" outlineLevel="1" x14ac:dyDescent="0.2">
      <c r="F85" s="7"/>
      <c r="G85" s="8"/>
      <c r="H85" s="8"/>
      <c r="I85" s="9"/>
      <c r="J85" s="8"/>
      <c r="K85" s="10"/>
      <c r="L85" s="11"/>
      <c r="M85" s="10"/>
      <c r="N85" s="242"/>
      <c r="O85" s="11"/>
      <c r="P85" s="12"/>
      <c r="Q85" s="11"/>
      <c r="R85" s="11"/>
      <c r="S85" s="11"/>
      <c r="T85" s="5" t="s">
        <v>14</v>
      </c>
      <c r="U85" s="11"/>
      <c r="V85" s="11"/>
      <c r="W85" s="11"/>
    </row>
    <row r="86" spans="6:25" s="6" customFormat="1" ht="12.75" customHeight="1" x14ac:dyDescent="0.2">
      <c r="F86" s="7"/>
      <c r="G86" s="8"/>
      <c r="H86" s="8"/>
      <c r="I86" s="9"/>
      <c r="J86" s="8"/>
      <c r="K86" s="10"/>
      <c r="L86" s="11"/>
      <c r="M86" s="10"/>
      <c r="N86" s="242"/>
      <c r="O86" s="11"/>
      <c r="P86" s="12"/>
      <c r="Q86" s="11"/>
      <c r="R86" s="11"/>
      <c r="S86" s="11"/>
      <c r="T86" s="5" t="s">
        <v>14</v>
      </c>
      <c r="U86" s="11"/>
      <c r="V86" s="11"/>
      <c r="W86" s="11"/>
    </row>
  </sheetData>
  <sheetProtection password="CC8C" sheet="1"/>
  <pageMargins left="0.39370078740157483" right="0.39370078740157483" top="0.59055118110236227" bottom="0.59055118110236227" header="0.39370078740157483" footer="0.39370078740157483"/>
  <pageSetup paperSize="9" scale="78" fitToHeight="0" orientation="landscape" horizontalDpi="300" verticalDpi="300" r:id="rId1"/>
  <headerFooter alignWithMargins="0">
    <oddFooter>&amp;L&amp;8www.euroCALC.cz&amp;C&amp;8&amp;P z &amp;N&amp;R&amp;8&amp;D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7"/>
  <sheetViews>
    <sheetView view="pageBreakPreview" zoomScaleNormal="100" zoomScaleSheetLayoutView="100" workbookViewId="0"/>
  </sheetViews>
  <sheetFormatPr defaultRowHeight="12.75" x14ac:dyDescent="0.2"/>
  <cols>
    <col min="1" max="1" width="20" customWidth="1"/>
    <col min="2" max="2" width="27.5703125" customWidth="1"/>
    <col min="3" max="3" width="12.5703125" customWidth="1"/>
    <col min="4" max="4" width="46.5703125" style="181" customWidth="1"/>
  </cols>
  <sheetData>
    <row r="1" spans="1:6" ht="24.75" customHeight="1" x14ac:dyDescent="0.2">
      <c r="A1" s="164" t="s">
        <v>264</v>
      </c>
      <c r="B1" s="164" t="s">
        <v>194</v>
      </c>
      <c r="C1" s="164" t="s">
        <v>318</v>
      </c>
      <c r="D1" s="176" t="s">
        <v>192</v>
      </c>
      <c r="E1" s="23"/>
      <c r="F1" s="23"/>
    </row>
    <row r="2" spans="1:6" s="179" customFormat="1" ht="24.75" customHeight="1" x14ac:dyDescent="0.2">
      <c r="A2" s="165" t="s">
        <v>265</v>
      </c>
      <c r="B2" s="166" t="s">
        <v>243</v>
      </c>
      <c r="C2" s="167">
        <v>34.335000000000001</v>
      </c>
      <c r="D2" s="177" t="s">
        <v>3322</v>
      </c>
      <c r="E2" s="178"/>
      <c r="F2" s="178"/>
    </row>
    <row r="3" spans="1:6" s="179" customFormat="1" ht="24.75" customHeight="1" x14ac:dyDescent="0.2">
      <c r="A3" s="165" t="s">
        <v>323</v>
      </c>
      <c r="B3" s="166" t="s">
        <v>174</v>
      </c>
      <c r="C3" s="167">
        <v>54.74</v>
      </c>
      <c r="D3" s="177" t="s">
        <v>3321</v>
      </c>
    </row>
    <row r="4" spans="1:6" s="179" customFormat="1" ht="24.75" customHeight="1" x14ac:dyDescent="0.2">
      <c r="A4" s="165" t="s">
        <v>912</v>
      </c>
      <c r="B4" s="166" t="s">
        <v>252</v>
      </c>
      <c r="C4" s="167">
        <v>81.998999999999995</v>
      </c>
      <c r="D4" s="177" t="s">
        <v>3124</v>
      </c>
    </row>
    <row r="5" spans="1:6" s="179" customFormat="1" ht="24.75" customHeight="1" x14ac:dyDescent="0.2">
      <c r="A5" s="165" t="s">
        <v>913</v>
      </c>
      <c r="B5" s="166" t="s">
        <v>254</v>
      </c>
      <c r="C5" s="167">
        <v>86.108999999999995</v>
      </c>
      <c r="D5" s="177" t="s">
        <v>3125</v>
      </c>
    </row>
    <row r="6" spans="1:6" s="179" customFormat="1" ht="24.75" customHeight="1" x14ac:dyDescent="0.2">
      <c r="A6" s="165" t="s">
        <v>914</v>
      </c>
      <c r="B6" s="166" t="s">
        <v>273</v>
      </c>
      <c r="C6" s="167">
        <v>101.17400000000001</v>
      </c>
      <c r="D6" s="177" t="s">
        <v>3126</v>
      </c>
    </row>
    <row r="7" spans="1:6" s="179" customFormat="1" ht="24.75" customHeight="1" x14ac:dyDescent="0.2">
      <c r="A7" s="165" t="s">
        <v>320</v>
      </c>
      <c r="B7" s="166" t="s">
        <v>392</v>
      </c>
      <c r="C7" s="167">
        <v>5843.3620000000001</v>
      </c>
      <c r="D7" s="177" t="s">
        <v>3323</v>
      </c>
    </row>
    <row r="8" spans="1:6" s="179" customFormat="1" ht="24.75" customHeight="1" x14ac:dyDescent="0.2">
      <c r="A8" s="165" t="s">
        <v>321</v>
      </c>
      <c r="B8" s="166" t="s">
        <v>342</v>
      </c>
      <c r="C8" s="167">
        <v>1019.0890000000001</v>
      </c>
      <c r="D8" s="177" t="s">
        <v>3324</v>
      </c>
    </row>
    <row r="9" spans="1:6" s="179" customFormat="1" ht="24.75" customHeight="1" x14ac:dyDescent="0.2">
      <c r="A9" s="165" t="s">
        <v>322</v>
      </c>
      <c r="B9" s="166" t="s">
        <v>294</v>
      </c>
      <c r="C9" s="167">
        <v>265.983</v>
      </c>
      <c r="D9" s="177" t="s">
        <v>3311</v>
      </c>
    </row>
    <row r="10" spans="1:6" s="179" customFormat="1" ht="24.75" customHeight="1" x14ac:dyDescent="0.2">
      <c r="A10" s="165" t="s">
        <v>1198</v>
      </c>
      <c r="B10" s="166" t="s">
        <v>290</v>
      </c>
      <c r="C10" s="167">
        <v>204.536</v>
      </c>
      <c r="D10" s="177" t="s">
        <v>3169</v>
      </c>
    </row>
    <row r="11" spans="1:6" s="179" customFormat="1" ht="24.75" customHeight="1" x14ac:dyDescent="0.2">
      <c r="A11" s="165" t="s">
        <v>1199</v>
      </c>
      <c r="B11" s="166" t="s">
        <v>276</v>
      </c>
      <c r="C11" s="167">
        <v>124.523</v>
      </c>
      <c r="D11" s="177" t="s">
        <v>3169</v>
      </c>
    </row>
    <row r="12" spans="1:6" s="179" customFormat="1" ht="24.75" customHeight="1" x14ac:dyDescent="0.2">
      <c r="A12" s="165" t="s">
        <v>1200</v>
      </c>
      <c r="B12" s="166" t="s">
        <v>275</v>
      </c>
      <c r="C12" s="167">
        <v>106.29300000000001</v>
      </c>
      <c r="D12" s="177" t="s">
        <v>3169</v>
      </c>
    </row>
    <row r="13" spans="1:6" s="179" customFormat="1" ht="24.75" customHeight="1" x14ac:dyDescent="0.2">
      <c r="A13" s="165" t="s">
        <v>1594</v>
      </c>
      <c r="B13" s="166" t="s">
        <v>420</v>
      </c>
      <c r="C13" s="167">
        <v>8043.19</v>
      </c>
      <c r="D13" s="177" t="s">
        <v>2535</v>
      </c>
    </row>
    <row r="14" spans="1:6" s="179" customFormat="1" ht="24.75" customHeight="1" x14ac:dyDescent="0.2">
      <c r="A14" s="165" t="s">
        <v>1068</v>
      </c>
      <c r="B14" s="166" t="s">
        <v>489</v>
      </c>
      <c r="C14" s="167">
        <v>11345.286</v>
      </c>
      <c r="D14" s="177" t="s">
        <v>2309</v>
      </c>
    </row>
    <row r="15" spans="1:6" s="179" customFormat="1" ht="24.75" customHeight="1" x14ac:dyDescent="0.2">
      <c r="A15" s="165" t="s">
        <v>1089</v>
      </c>
      <c r="B15" s="166" t="s">
        <v>279</v>
      </c>
      <c r="C15" s="167">
        <v>154.155</v>
      </c>
      <c r="D15" s="177" t="s">
        <v>3188</v>
      </c>
    </row>
    <row r="16" spans="1:6" s="179" customFormat="1" ht="24.75" customHeight="1" x14ac:dyDescent="0.2">
      <c r="A16" s="165" t="s">
        <v>148</v>
      </c>
      <c r="B16" s="166" t="s">
        <v>314</v>
      </c>
      <c r="C16" s="167">
        <v>879.30200000000002</v>
      </c>
      <c r="D16" s="177" t="s">
        <v>3067</v>
      </c>
    </row>
    <row r="17" spans="1:6" s="179" customFormat="1" ht="24.75" customHeight="1" x14ac:dyDescent="0.2">
      <c r="A17" s="165" t="s">
        <v>198</v>
      </c>
      <c r="B17" s="166" t="s">
        <v>274</v>
      </c>
      <c r="C17" s="167">
        <v>102.986</v>
      </c>
      <c r="D17" s="177" t="s">
        <v>2481</v>
      </c>
    </row>
    <row r="18" spans="1:6" s="179" customFormat="1" ht="24.75" customHeight="1" x14ac:dyDescent="0.2">
      <c r="A18" s="165" t="s">
        <v>151</v>
      </c>
      <c r="B18" s="166" t="s">
        <v>346</v>
      </c>
      <c r="C18" s="167">
        <v>1727.1759999999999</v>
      </c>
      <c r="D18" s="177" t="s">
        <v>3050</v>
      </c>
    </row>
    <row r="19" spans="1:6" ht="24.75" customHeight="1" x14ac:dyDescent="0.2">
      <c r="A19" s="23"/>
      <c r="B19" s="23"/>
      <c r="C19" s="23"/>
      <c r="D19" s="180"/>
      <c r="E19" s="23"/>
      <c r="F19" s="23"/>
    </row>
    <row r="20" spans="1:6" ht="24.75" customHeight="1" x14ac:dyDescent="0.2">
      <c r="A20" s="23"/>
      <c r="B20" s="23"/>
      <c r="C20" s="23"/>
      <c r="D20" s="180"/>
      <c r="E20" s="23"/>
      <c r="F20" s="23"/>
    </row>
    <row r="21" spans="1:6" ht="24.75" customHeight="1" x14ac:dyDescent="0.2">
      <c r="A21" s="23"/>
      <c r="B21" s="23"/>
      <c r="C21" s="23"/>
      <c r="D21" s="180"/>
      <c r="E21" s="23"/>
      <c r="F21" s="23"/>
    </row>
    <row r="22" spans="1:6" ht="24.75" customHeight="1" x14ac:dyDescent="0.2">
      <c r="A22" s="23"/>
      <c r="B22" s="23"/>
      <c r="C22" s="23"/>
      <c r="D22" s="180"/>
      <c r="E22" s="23"/>
      <c r="F22" s="23"/>
    </row>
    <row r="23" spans="1:6" ht="24.75" customHeight="1" x14ac:dyDescent="0.2">
      <c r="A23" s="23"/>
      <c r="B23" s="23"/>
      <c r="C23" s="23"/>
      <c r="D23" s="180"/>
      <c r="E23" s="23"/>
      <c r="F23" s="23"/>
    </row>
    <row r="24" spans="1:6" ht="24.75" customHeight="1" x14ac:dyDescent="0.2">
      <c r="A24" s="23"/>
      <c r="B24" s="23"/>
      <c r="C24" s="23"/>
      <c r="D24" s="180"/>
      <c r="E24" s="23"/>
      <c r="F24" s="23"/>
    </row>
    <row r="25" spans="1:6" ht="24.75" customHeight="1" x14ac:dyDescent="0.2">
      <c r="A25" s="23"/>
      <c r="B25" s="23"/>
      <c r="C25" s="23"/>
      <c r="D25" s="180"/>
      <c r="E25" s="23"/>
      <c r="F25" s="23"/>
    </row>
    <row r="26" spans="1:6" ht="24.75" customHeight="1" x14ac:dyDescent="0.2">
      <c r="A26" s="23"/>
      <c r="B26" s="23"/>
      <c r="C26" s="23"/>
      <c r="D26" s="180"/>
      <c r="E26" s="23"/>
      <c r="F26" s="23"/>
    </row>
    <row r="27" spans="1:6" ht="24.75" customHeight="1" x14ac:dyDescent="0.2">
      <c r="A27" s="23"/>
      <c r="B27" s="23"/>
      <c r="C27" s="23"/>
      <c r="D27" s="180"/>
      <c r="E27" s="23"/>
      <c r="F27" s="23"/>
    </row>
  </sheetData>
  <sheetProtection password="CC8C" sheet="1"/>
  <pageMargins left="0.7" right="0.7" top="0.78740157499999996" bottom="0.78740157499999996" header="0.3" footer="0.3"/>
  <pageSetup paperSize="9" scale="83" orientation="portrait" r:id="rId1"/>
</worksheet>
</file>

<file path=_xmlsignatures/_rels/origin.sigs.rels>&#65279;<?xml version="1.0" encoding="utf-8"?><Relationships xmlns="http://schemas.openxmlformats.org/package/2006/relationships"><Relationship Id="idRel1" Type="http://schemas.openxmlformats.org/package/2006/relationships/digital-signature/signature" Target="sig1.xml" TargetMode="Internal"/></Relationships>
</file>

<file path=_xmlsignatures/sig1.xml><?xml version="1.0" encoding="utf-8"?>
<ds:Signature xmlns:ds="http://www.w3.org/2000/09/xmldsig#" Id="idSignature1">
  <ds:SignedInfo>
    <ds:CanonicalizationMethod Algorithm="http://www.w3.org/TR/2001/REC-xml-c14n-20010315"/>
    <ds:SignatureMethod Algorithm="http://www.w3.org/2000/09/xmldsig#rsa-sha1"/>
    <ds:Reference Type="http://www.w3.org/2000/09/xmldsig#Object" URI="#idPackageObject">
      <ds:DigestMethod Algorithm="http://www.w3.org/2000/09/xmldsig#sha1"/>
      <ds:DigestValue>KmDu4KAIUwliC415X05cUsKbyXs=</ds:DigestValue>
    </ds:Reference>
  </ds:SignedInfo>
  <ds:SignatureValue>B/tSA4O7vSpdtchzxxY4C1UfTpUMIrf8DZxKo4C2wM2AYBpMJqGE/kqbrwhduKu7wtbjlHaVMEuwS/elor7vYShSyQCDfYiAko1W73UfoZvQ4SntZWKuXuBJG7ykwBShosrJxa0ee+xbMRk9F612JLDd6/gOrR72bmEoPS+P4yySD3KfBd2EdXQonfOIHWDClK86EAw9yXgT372Mr9LTQ9pulP/LmmGNsI1k3z9xif/VRLf6NRSYhYo4cTCBx0HqbCYYkHhRMODfpkmgD9FTkG9TJuZmxiTevtEhrr4Hr8SvCCIDV11Cm4Nxpgy3+c5pHAXABE/LydVcT0xP9woLdw==</ds:SignatureValue>
  <ds:KeyInfo>
    <ds:KeyValue>
      <ds:RSAKeyValue>
        <ds:Modulus>wixlGlvXgO/sSvEQ8Bqxg7pDWSwqAoU8fc/hAEUZGwxmxi9cb/jXfcEGPQPKtIjpPko9VEYiVzVl9xG/8JdySoSrJns4bskwg3jK4Sc40t5FS3qiv2C9uHAv3DrNhmtnWUlx/03yV6dLXTeod5dUS6HcWKMpWsYHh4Ju/yblJHL7+M77AtuJPGBrkTTVJqcehLIt6ChgG8XInEDLf3tn08+Y//5OEMD0arDIdsTVzg0+GWYazkJ3FyIgddv2DohVeQnuY35bvBjhmwH3PWzFrIq+u7md7JccZHRKM4UV+i9K9h1AJmY1Lp2OytQfi6loe2+Wnk9OT+Rlxh1ekWYjFw==</ds:Modulus>
        <ds:Exponent>AQAB</ds:Exponent>
      </ds:RSAKeyValue>
    </ds:KeyValue>
    <ds:X509Data>
      <ds:X509Certificate>MIIITzCCBzegAwIBAgIDKD53MA0GCSqGSIb3DQEBCwUAMF8xCzAJBgNVBAYTAkNaMSwwKgYDVQQKDCPEjGVza8OhIHBvxaF0YSwgcy5wLiBbScSMIDQ3MTE0OTgzXTEiMCAGA1UEAxMZUG9zdFNpZ251bSBRdWFsaWZpZWQgQ0EgMjAeFw0xNzEwMjQwODA5NDRaFw0xODExMTMwODA5NDRaMIIBRzELMAkGA1UEBhMCQ1oxFzAVBgNVBGETDk5UUkNaLTYwNDYwNTgwMUcwRQYDVQQKDD5Bcm3DoWRuw60gU2VydmlzbsOtLCBwxZnDrXNwxJt2a292w6Egb3JnYW5pemFjZSBbScSMIDYwNDYwNTgwXTE4MDYGA1UECwwvQXJtw6FkbsOtIFNlcnZpc27DrSwgcMWZw61zcMSbdmtvdsOhIG9yZ2FuaXphY2UxEDAOBgNVBAsTB1BFUjE2NDQxHjAcBgNVBAMMFUJjLiBNYXJrw6l0YSBCdXJkb3bDoTERMA8GA1UEBAwIQnVyZG92w6ExETAPBgNVBCoMCE1hcmvDqXRhMRAwDgYDVQQFEwdQNTIwMTk5MTIwMAYDVQQMDClSZWZlcmVudCBha3ZpemnEjW7DrWhvIG9kZMSbbGVuw60gLSBQcmFoYTCCASIwDQYJKoZIhvcNAQEBBQADggEPADCCAQoCggEBAMIsZRpb14Dv7ErxEPAasYO6Q1ksKgKFPH3P4QBFGRsMZsYvXG/4133BBj0DyrSI6T5KPVRGIlc1ZfcRv/CXckqEqyZ7OG7JMIN4yuEnONLeRUt6or9gvbhwL9w6zYZrZ1lJcf9N8lenS103qHeXVEuh3FijKVrGB4eCbv8m5SRy+/jO+wLbiTxga5E01SanHoSyLegoYBvFyJxAy397Z9PPmP/+ThDA9GqwyHbE1c4NPhlmGs5CdxciIHXb9g6IVXkJ7mN+W7wY4ZsB9z1sxayKvru5neyXHGR0SjOFFfovSvYdQCZmNS6djsrUH4upaHtvlp5PTk/kZcYdXpFmIxcCAwEAAaOCBCgwggQkMEkGA1UdEQRCMECBGG1hcmtldGEuYnVyZG92YUBhcy1wby5jeqAZBgkrBgEEAdwZAgGgDBMKMTg5MzkyODExM6AJBgNVBA2gAhMAMAkGA1UdEwQCMAAwggErBgNVHSAEggEiMIIBHjCCAQ8GCGeBBgEEARFuMIIBATCB2AYIKwYBBQUHAgIwgcsagchUZW50byBrdmFsaWZpa292YW55IGNlcnRpZmlrYXQgcHJvIGVsZWt0cm9uaWNreSBwb2RwaXMgYnlsIHZ5ZGFuIHYgc291bGFkdSBzIG5hcml6ZW5pbSBFVSBjLiA5MTAvMjAxNC5UaGlzIGlzIGEgcXVhbGlmaWVkIGNlcnRpZmljYXRlIGZvciBlbGVjdHJvbmljIHNpZ25hdHVyZSBhY2NvcmRpbmcgdG8gUmVndWxhdGlvbiAoRVUpIE5vIDkxMC8yMDE0LjAkBggrBgEFBQcCARYYaHR0cDovL3d3dy5wb3N0c2lnbnVtLmN6MAkGBwQAi+xAAQAwgZsGCCsGAQUFBwEDBIGOMIGLMAgGBgQAjkYBATBqBgYEAI5GAQUwYDAuFihodHRwczovL3d3dy5wb3N0c2lnbnVtLmN6L3Bkcy9wZHNfZW4ucGRmEwJlbjAuFihodHRwczovL3d3dy5wb3N0c2lnbnVtLmN6L3Bkcy9wZHNfY3MucGRmEwJjczATBgYEAI5GAQYwCQYHBACORgEGATCB+gYIKwYBBQUHAQEEge0wgeowOwYIKwYBBQUHMAKGL2h0dHA6Ly93d3cucG9zdHNpZ251bS5jei9jcnQvcHNxdWFsaWZpZWRjYTIuY3J0MDwGCCsGAQUFBzAChjBodHRwOi8vd3d3Mi5wb3N0c2lnbnVtLmN6L2NydC9wc3F1YWxpZmllZGNhMi5jcnQwOwYIKwYBBQUHMAKGL2h0dHA6Ly9wb3N0c2lnbnVtLnR0Yy5jei9jcnQvcHNxdWFsaWZpZWRjYTIuY3J0MDAGCCsGAQUFBzABhiRodHRwOi8vb2NzcC5wb3N0c2lnbnVtLmN6L09DU1AvUUNBMi8wDgYDVR0PAQH/BAQDAgXgMB8GA1UdIwQYMBaAFInoTN+LJjk+1yQuEg565+Yn5daXMIGxBgNVHR8EgakwgaYwNaAzoDGGL2h0dHA6Ly93d3cucG9zdHNpZ251bS5jei9jcmwvcHNxdWFsaWZpZWRjYTIuY3JsMDagNKAyhjBodHRwOi8vd3d3Mi5wb3N0c2lnbnVtLmN6L2NybC9wc3F1YWxpZmllZGNhMi5jcmwwNaAzoDGGL2h0dHA6Ly9wb3N0c2lnbnVtLnR0Yy5jei9jcmwvcHNxdWFsaWZpZWRjYTIuY3JsMB0GA1UdDgQWBBScWD8ymrES8Hid1igAIEBg+XEirDANBgkqhkiG9w0BAQsFAAOCAQEARJAXiZL+UaKswXjjqQM23sbs85GL0WgDPPm0w/TZ86oYZeQ7DD12SErDCU1nLrU+nYAuVI5xXjVgAzySM2lYO7//UnfBmh+a/CrPDLBQxu7ZwFIv2jyNuQLTZlEJpfTEUT4Xx/7VAdqYu8lL2paHRevpScQnVFiDa34DJm1f9YYpZ/zg+SbvV/nmq+GcvuVc+qkWzYU2GR5xiteJQOwam1nGsB9ONmsEyNJ7SAKHGKzDeNty2EmmyhdvSbYGedxp/YyAMq4sjhg/DDUGrFo6TSJ+hI6B3oZ/r0ybL16fpFPYq4VvKcrVy6XvQnd7Th65NMOIUHjUXq+7UwbySGE3Ng==</ds:X509Certificate>
    </ds:X509Data>
  </ds:KeyInfo>
  <ds:Object Id="idPackageObject">
    <ds:Manifest>
      <ds:Reference URI="/_rels/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  <RelationshipReference xmlns="http://schemas.openxmlformats.org/package/2006/digital-signature" SourceId="rId2"/>
          </ds:Transform>
          <ds:Transform Algorithm="http://www.w3.org/TR/2001/REC-xml-c14n-20010315"/>
        </ds:Transforms>
        <ds:DigestMethod Algorithm="http://www.w3.org/2000/09/xmldsig#sha1"/>
        <ds:DigestValue>EsgKnZXfn5fxg8rKAntmh6XGmOE=</ds:DigestValue>
      </ds:Reference>
      <ds:Reference URI="/xl/_rels/workbook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8"/>
            <RelationshipReference xmlns="http://schemas.openxmlformats.org/package/2006/digital-signature" SourceId="rId13"/>
            <RelationshipReference xmlns="http://schemas.openxmlformats.org/package/2006/digital-signature" SourceId="rId18"/>
            <RelationshipReference xmlns="http://schemas.openxmlformats.org/package/2006/digital-signature" SourceId="rId3"/>
            <RelationshipReference xmlns="http://schemas.openxmlformats.org/package/2006/digital-signature" SourceId="rId7"/>
            <RelationshipReference xmlns="http://schemas.openxmlformats.org/package/2006/digital-signature" SourceId="rId12"/>
            <RelationshipReference xmlns="http://schemas.openxmlformats.org/package/2006/digital-signature" SourceId="rId17"/>
            <RelationshipReference xmlns="http://schemas.openxmlformats.org/package/2006/digital-signature" SourceId="rId2"/>
            <RelationshipReference xmlns="http://schemas.openxmlformats.org/package/2006/digital-signature" SourceId="rId16"/>
            <RelationshipReference xmlns="http://schemas.openxmlformats.org/package/2006/digital-signature" SourceId="rId1"/>
            <RelationshipReference xmlns="http://schemas.openxmlformats.org/package/2006/digital-signature" SourceId="rId6"/>
            <RelationshipReference xmlns="http://schemas.openxmlformats.org/package/2006/digital-signature" SourceId="rId11"/>
            <RelationshipReference xmlns="http://schemas.openxmlformats.org/package/2006/digital-signature" SourceId="rId5"/>
            <RelationshipReference xmlns="http://schemas.openxmlformats.org/package/2006/digital-signature" SourceId="rId15"/>
            <RelationshipReference xmlns="http://schemas.openxmlformats.org/package/2006/digital-signature" SourceId="rId10"/>
            <RelationshipReference xmlns="http://schemas.openxmlformats.org/package/2006/digital-signature" SourceId="rId19"/>
            <RelationshipReference xmlns="http://schemas.openxmlformats.org/package/2006/digital-signature" SourceId="rId4"/>
            <RelationshipReference xmlns="http://schemas.openxmlformats.org/package/2006/digital-signature" SourceId="rId9"/>
            <RelationshipReference xmlns="http://schemas.openxmlformats.org/package/2006/digital-signature" SourceId="rId14"/>
          </ds:Transform>
          <ds:Transform Algorithm="http://www.w3.org/TR/2001/REC-xml-c14n-20010315"/>
        </ds:Transforms>
        <ds:DigestMethod Algorithm="http://www.w3.org/2000/09/xmldsig#sha1"/>
        <ds:DigestValue>GYzek7L/o82jvydejZWrrPRmx4k=</ds:DigestValue>
      </ds:Reference>
      <ds:Reference URI="/xl/workbook.xml?ContentType=application/vnd.openxmlformats-officedocument.spreadsheetml.sheet.main+xml">
        <ds:DigestMethod Algorithm="http://www.w3.org/2000/09/xmldsig#sha1"/>
        <ds:DigestValue>TVQT7rWqakJFF+nTuarslyMaX78=</ds:DigestValue>
      </ds:Reference>
      <ds:Reference URI="/xl/worksheets/_rels/sheet8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evqmqFUdbvaL3aMipGrmdpdWthI=</ds:DigestValue>
      </ds:Reference>
      <ds:Reference URI="/xl/worksheets/sheet8.xml?ContentType=application/vnd.openxmlformats-officedocument.spreadsheetml.worksheet+xml">
        <ds:DigestMethod Algorithm="http://www.w3.org/2000/09/xmldsig#sha1"/>
        <ds:DigestValue>DC4seXtIroDBbhpUoLw/AFVD8T0=</ds:DigestValue>
      </ds:Reference>
      <ds:Reference URI="/xl/worksheets/_rels/sheet13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U7CUEIIjus89uV8hommNXczPLCs=</ds:DigestValue>
      </ds:Reference>
      <ds:Reference URI="/xl/worksheets/sheet13.xml?ContentType=application/vnd.openxmlformats-officedocument.spreadsheetml.worksheet+xml">
        <ds:DigestMethod Algorithm="http://www.w3.org/2000/09/xmldsig#sha1"/>
        <ds:DigestValue>5TnCPTHPWz3hbCHU4XjqGwXYme0=</ds:DigestValue>
      </ds:Reference>
      <ds:Reference URI="/xl/sharedStrings.xml?ContentType=application/vnd.openxmlformats-officedocument.spreadsheetml.sharedStrings+xml">
        <ds:DigestMethod Algorithm="http://www.w3.org/2000/09/xmldsig#sha1"/>
        <ds:DigestValue>V4w2W4vVS4UG2uIVI9xZjm0YqY8=</ds:DigestValue>
      </ds:Reference>
      <ds:Reference URI="/xl/worksheets/_rels/sheet3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ew+sNkCbSxwNPstBsGRjC+14Sxg=</ds:DigestValue>
      </ds:Reference>
      <ds:Reference URI="/xl/worksheets/sheet3.xml?ContentType=application/vnd.openxmlformats-officedocument.spreadsheetml.worksheet+xml">
        <ds:DigestMethod Algorithm="http://www.w3.org/2000/09/xmldsig#sha1"/>
        <ds:DigestValue>mH3gNsOVDCHhXoiBlCQaG4izMMo=</ds:DigestValue>
      </ds:Reference>
      <ds:Reference URI="/xl/worksheets/_rels/sheet7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yMhQTw9PBMCmGwuuB9JTPShwImc=</ds:DigestValue>
      </ds:Reference>
      <ds:Reference URI="/xl/worksheets/sheet7.xml?ContentType=application/vnd.openxmlformats-officedocument.spreadsheetml.worksheet+xml">
        <ds:DigestMethod Algorithm="http://www.w3.org/2000/09/xmldsig#sha1"/>
        <ds:DigestValue>SIjK8mBBSBSI+uHA5LFDuyyT14E=</ds:DigestValue>
      </ds:Reference>
      <ds:Reference URI="/xl/worksheets/_rels/sheet12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Vclzwqg39PLFkJdzcx3F8AQsaJo=</ds:DigestValue>
      </ds:Reference>
      <ds:Reference URI="/xl/worksheets/sheet12.xml?ContentType=application/vnd.openxmlformats-officedocument.spreadsheetml.worksheet+xml">
        <ds:DigestMethod Algorithm="http://www.w3.org/2000/09/xmldsig#sha1"/>
        <ds:DigestValue>57pwLOqfHoO/PJ5esh9fbChka7k=</ds:DigestValue>
      </ds:Reference>
      <ds:Reference URI="/xl/styles.xml?ContentType=application/vnd.openxmlformats-officedocument.spreadsheetml.styles+xml">
        <ds:DigestMethod Algorithm="http://www.w3.org/2000/09/xmldsig#sha1"/>
        <ds:DigestValue>mbJ6O//4BgJAcZ2N3M1ylfB0/20=</ds:DigestValue>
      </ds:Reference>
      <ds:Reference URI="/xl/worksheets/_rels/sheet2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DPl54m8ZkWDWmPPYreVK672bwio=</ds:DigestValue>
      </ds:Reference>
      <ds:Reference URI="/xl/worksheets/sheet2.xml?ContentType=application/vnd.openxmlformats-officedocument.spreadsheetml.worksheet+xml">
        <ds:DigestMethod Algorithm="http://www.w3.org/2000/09/xmldsig#sha1"/>
        <ds:DigestValue>WGXWBM1zBla77DORBnQFIuZP27g=</ds:DigestValue>
      </ds:Reference>
      <ds:Reference URI="/xl/theme/theme1.xml?ContentType=application/vnd.openxmlformats-officedocument.theme+xml">
        <ds:DigestMethod Algorithm="http://www.w3.org/2000/09/xmldsig#sha1"/>
        <ds:DigestValue>Ohp6n2zlvy6uW5sIKCymeZ196Is=</ds:DigestValue>
      </ds:Reference>
      <ds:Reference URI="/xl/worksheets/_rels/sheet1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x3OS0O1Zv90RqYPQ04JCQKrQR8U=</ds:DigestValue>
      </ds:Reference>
      <ds:Reference URI="/xl/worksheets/sheet1.xml?ContentType=application/vnd.openxmlformats-officedocument.spreadsheetml.worksheet+xml">
        <ds:DigestMethod Algorithm="http://www.w3.org/2000/09/xmldsig#sha1"/>
        <ds:DigestValue>P06y9nMjyftmEigbkdYJ9dmjM+M=</ds:DigestValue>
      </ds:Reference>
      <ds:Reference URI="/xl/worksheets/_rels/sheet6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pRTIgt3ZCwCHdZOTjQ1jGIvjSb8=</ds:DigestValue>
      </ds:Reference>
      <ds:Reference URI="/xl/worksheets/sheet6.xml?ContentType=application/vnd.openxmlformats-officedocument.spreadsheetml.worksheet+xml">
        <ds:DigestMethod Algorithm="http://www.w3.org/2000/09/xmldsig#sha1"/>
        <ds:DigestValue>QmYKWXSO3al2QVBtAdtbXjKy6AQ=</ds:DigestValue>
      </ds:Reference>
      <ds:Reference URI="/xl/worksheets/_rels/sheet11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PxK0qP4o06/lzq3VVh8E9mUG7h0=</ds:DigestValue>
      </ds:Reference>
      <ds:Reference URI="/xl/worksheets/sheet11.xml?ContentType=application/vnd.openxmlformats-officedocument.spreadsheetml.worksheet+xml">
        <ds:DigestMethod Algorithm="http://www.w3.org/2000/09/xmldsig#sha1"/>
        <ds:DigestValue>rcXAJFYOH7/yRhrLZyDk4Uc4J9s=</ds:DigestValue>
      </ds:Reference>
      <ds:Reference URI="/xl/worksheets/_rels/sheet5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gLMRZB7s88mg+sKljXP+o9GVNVU=</ds:DigestValue>
      </ds:Reference>
      <ds:Reference URI="/xl/worksheets/sheet5.xml?ContentType=application/vnd.openxmlformats-officedocument.spreadsheetml.worksheet+xml">
        <ds:DigestMethod Algorithm="http://www.w3.org/2000/09/xmldsig#sha1"/>
        <ds:DigestValue>NT52wcDWWaj/LgpL18EsKDmLydc=</ds:DigestValue>
      </ds:Reference>
      <ds:Reference URI="/xl/worksheets/_rels/sheet15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wq4CjvcIXrAyAs/vmq7dZAl44ms=</ds:DigestValue>
      </ds:Reference>
      <ds:Reference URI="/xl/worksheets/sheet15.xml?ContentType=application/vnd.openxmlformats-officedocument.spreadsheetml.worksheet+xml">
        <ds:DigestMethod Algorithm="http://www.w3.org/2000/09/xmldsig#sha1"/>
        <ds:DigestValue>1KtkC+qAzF/WGeap90xw/y+zir4=</ds:DigestValue>
      </ds:Reference>
      <ds:Reference URI="/xl/worksheets/_rels/sheet10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LPejZ6yBAfuuMiUZm6rOO7mcndA=</ds:DigestValue>
      </ds:Reference>
      <ds:Reference URI="/xl/worksheets/sheet10.xml?ContentType=application/vnd.openxmlformats-officedocument.spreadsheetml.worksheet+xml">
        <ds:DigestMethod Algorithm="http://www.w3.org/2000/09/xmldsig#sha1"/>
        <ds:DigestValue>b1Lwemayiycdmm0rUe4XIvLlfwI=</ds:DigestValue>
      </ds:Reference>
      <ds:Reference URI="/xl/calcChain.xml?ContentType=application/vnd.openxmlformats-officedocument.spreadsheetml.calcChain+xml">
        <ds:DigestMethod Algorithm="http://www.w3.org/2000/09/xmldsig#sha1"/>
        <ds:DigestValue>uuBm/dvlL9at/ghsdRUenH5dl3c=</ds:DigestValue>
      </ds:Reference>
      <ds:Reference URI="/xl/worksheets/_rels/sheet4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p3Vo1ELbv4NvleayWI6std39/r8=</ds:DigestValue>
      </ds:Reference>
      <ds:Reference URI="/xl/worksheets/sheet4.xml?ContentType=application/vnd.openxmlformats-officedocument.spreadsheetml.worksheet+xml">
        <ds:DigestMethod Algorithm="http://www.w3.org/2000/09/xmldsig#sha1"/>
        <ds:DigestValue>HP80kxSSmDze3Zox32s9WEtYRls=</ds:DigestValue>
      </ds:Reference>
      <ds:Reference URI="/xl/worksheets/_rels/sheet9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N/uDggg8AIygyJh+dIPdIaS6kno=</ds:DigestValue>
      </ds:Reference>
      <ds:Reference URI="/xl/worksheets/sheet9.xml?ContentType=application/vnd.openxmlformats-officedocument.spreadsheetml.worksheet+xml">
        <ds:DigestMethod Algorithm="http://www.w3.org/2000/09/xmldsig#sha1"/>
        <ds:DigestValue>Rjnyx7lO6/K3UVEFqwr64KsmbHw=</ds:DigestValue>
      </ds:Reference>
      <ds:Reference URI="/xl/worksheets/_rels/sheet14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n+0vGARnVcePbMd38IPwNKCZjEA=</ds:DigestValue>
      </ds:Reference>
      <ds:Reference URI="/xl/worksheets/sheet14.xml?ContentType=application/vnd.openxmlformats-officedocument.spreadsheetml.worksheet+xml">
        <ds:DigestMethod Algorithm="http://www.w3.org/2000/09/xmldsig#sha1"/>
        <ds:DigestValue>/levuIZuNifSzxETQSHwJ0mCmN8=</ds:DigestValue>
      </ds:Reference>
      <ds:Reference URI="/xl/printerSettings/printerSettings8.bin?ContentType=application/vnd.openxmlformats-officedocument.spreadsheetml.printerSettings">
        <ds:DigestMethod Algorithm="http://www.w3.org/2000/09/xmldsig#sha1"/>
        <ds:DigestValue>43Z5nj11bwE088K1gSs8LyF86Bs=</ds:DigestValue>
      </ds:Reference>
      <ds:Reference URI="/xl/printerSettings/printerSettings13.bin?ContentType=application/vnd.openxmlformats-officedocument.spreadsheetml.printerSettings">
        <ds:DigestMethod Algorithm="http://www.w3.org/2000/09/xmldsig#sha1"/>
        <ds:DigestValue>1/TwFuwm/uPkTxDkrOJcwNHsKnQ=</ds:DigestValue>
      </ds:Reference>
      <ds:Reference URI="/xl/printerSettings/printerSettings3.bin?ContentType=application/vnd.openxmlformats-officedocument.spreadsheetml.printerSettings">
        <ds:DigestMethod Algorithm="http://www.w3.org/2000/09/xmldsig#sha1"/>
        <ds:DigestValue>1/TwFuwm/uPkTxDkrOJcwNHsKnQ=</ds:DigestValue>
      </ds:Reference>
      <ds:Reference URI="/xl/printerSettings/printerSettings7.bin?ContentType=application/vnd.openxmlformats-officedocument.spreadsheetml.printerSettings">
        <ds:DigestMethod Algorithm="http://www.w3.org/2000/09/xmldsig#sha1"/>
        <ds:DigestValue>1/TwFuwm/uPkTxDkrOJcwNHsKnQ=</ds:DigestValue>
      </ds:Reference>
      <ds:Reference URI="/xl/printerSettings/printerSettings12.bin?ContentType=application/vnd.openxmlformats-officedocument.spreadsheetml.printerSettings">
        <ds:DigestMethod Algorithm="http://www.w3.org/2000/09/xmldsig#sha1"/>
        <ds:DigestValue>43Z5nj11bwE088K1gSs8LyF86Bs=</ds:DigestValue>
      </ds:Reference>
      <ds:Reference URI="/xl/printerSettings/printerSettings2.bin?ContentType=application/vnd.openxmlformats-officedocument.spreadsheetml.printerSettings">
        <ds:DigestMethod Algorithm="http://www.w3.org/2000/09/xmldsig#sha1"/>
        <ds:DigestValue>43Z5nj11bwE088K1gSs8LyF86Bs=</ds:DigestValue>
      </ds:Reference>
      <ds:Reference URI="/xl/printerSettings/printerSettings1.bin?ContentType=application/vnd.openxmlformats-officedocument.spreadsheetml.printerSettings">
        <ds:DigestMethod Algorithm="http://www.w3.org/2000/09/xmldsig#sha1"/>
        <ds:DigestValue>g6/sA1hXhNMrujkVkRlAOvdP6ms=</ds:DigestValue>
      </ds:Reference>
      <ds:Reference URI="/xl/printerSettings/printerSettings6.bin?ContentType=application/vnd.openxmlformats-officedocument.spreadsheetml.printerSettings">
        <ds:DigestMethod Algorithm="http://www.w3.org/2000/09/xmldsig#sha1"/>
        <ds:DigestValue>N2VeDuzxpB/kIPsd0IKEaLowhPU=</ds:DigestValue>
      </ds:Reference>
      <ds:Reference URI="/xl/printerSettings/printerSettings11.bin?ContentType=application/vnd.openxmlformats-officedocument.spreadsheetml.printerSettings">
        <ds:DigestMethod Algorithm="http://www.w3.org/2000/09/xmldsig#sha1"/>
        <ds:DigestValue>1/TwFuwm/uPkTxDkrOJcwNHsKnQ=</ds:DigestValue>
      </ds:Reference>
      <ds:Reference URI="/xl/printerSettings/printerSettings5.bin?ContentType=application/vnd.openxmlformats-officedocument.spreadsheetml.printerSettings">
        <ds:DigestMethod Algorithm="http://www.w3.org/2000/09/xmldsig#sha1"/>
        <ds:DigestValue>1/TwFuwm/uPkTxDkrOJcwNHsKnQ=</ds:DigestValue>
      </ds:Reference>
      <ds:Reference URI="/xl/printerSettings/printerSettings15.bin?ContentType=application/vnd.openxmlformats-officedocument.spreadsheetml.printerSettings">
        <ds:DigestMethod Algorithm="http://www.w3.org/2000/09/xmldsig#sha1"/>
        <ds:DigestValue>CgZwE6zARLD4uhr2G7+Or3Oyufs=</ds:DigestValue>
      </ds:Reference>
      <ds:Reference URI="/xl/printerSettings/printerSettings10.bin?ContentType=application/vnd.openxmlformats-officedocument.spreadsheetml.printerSettings">
        <ds:DigestMethod Algorithm="http://www.w3.org/2000/09/xmldsig#sha1"/>
        <ds:DigestValue>43Z5nj11bwE088K1gSs8LyF86Bs=</ds:DigestValue>
      </ds:Reference>
      <ds:Reference URI="/xl/printerSettings/printerSettings4.bin?ContentType=application/vnd.openxmlformats-officedocument.spreadsheetml.printerSettings">
        <ds:DigestMethod Algorithm="http://www.w3.org/2000/09/xmldsig#sha1"/>
        <ds:DigestValue>43Z5nj11bwE088K1gSs8LyF86Bs=</ds:DigestValue>
      </ds:Reference>
      <ds:Reference URI="/xl/printerSettings/printerSettings9.bin?ContentType=application/vnd.openxmlformats-officedocument.spreadsheetml.printerSettings">
        <ds:DigestMethod Algorithm="http://www.w3.org/2000/09/xmldsig#sha1"/>
        <ds:DigestValue>1/TwFuwm/uPkTxDkrOJcwNHsKnQ=</ds:DigestValue>
      </ds:Reference>
      <ds:Reference URI="/xl/printerSettings/printerSettings14.bin?ContentType=application/vnd.openxmlformats-officedocument.spreadsheetml.printerSettings">
        <ds:DigestMethod Algorithm="http://www.w3.org/2000/09/xmldsig#sha1"/>
        <ds:DigestValue>N2VeDuzxpB/kIPsd0IKEaLowhPU=</ds:DigestValue>
      </ds:Reference>
      <ds:Reference URI="/docProps/core.xml?ContentType=application/vnd.openxmlformats-package.core-properties+xml">
        <ds:DigestMethod Algorithm="http://www.w3.org/2000/09/xmldsig#sha1"/>
        <ds:DigestValue>evfhLkrAp7jIq/DOt5PUVafkOvw=</ds:DigestValue>
      </ds:Reference>
    </ds:Manifest>
    <ds:SignatureProperties>
      <ds:SignatureProperty Id="idSignatureTime" Target="#idSignature1">
        <SignatureTime xmlns="http://schemas.openxmlformats.org/package/2006/digital-signature">
          <Format>YYYY-MM-DDThh:mm:ss.sTZD</Format>
          <Value>2018-05-23T13:38:59.0Z</Value>
        </SignatureTime>
      </ds:SignatureProperty>
    </ds:SignatureProperties>
  </ds:Object>
</ds:Signature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51</vt:i4>
      </vt:variant>
    </vt:vector>
  </HeadingPairs>
  <TitlesOfParts>
    <vt:vector size="66" baseType="lpstr">
      <vt:lpstr>Krycí list</vt:lpstr>
      <vt:lpstr>Rekapitulace</vt:lpstr>
      <vt:lpstr>SO.1.1.REK</vt:lpstr>
      <vt:lpstr>SO.1.1.Zakazka</vt:lpstr>
      <vt:lpstr>SO.1.4.a.1.REK</vt:lpstr>
      <vt:lpstr>SO.1.4.a.1.Zakazka</vt:lpstr>
      <vt:lpstr>SO.1.4.a.2.REK</vt:lpstr>
      <vt:lpstr>SO.1.4.a.2.Zakazka</vt:lpstr>
      <vt:lpstr>SO.1.4.b.REK</vt:lpstr>
      <vt:lpstr>SO.1.4.b.Zakazka</vt:lpstr>
      <vt:lpstr>SO.1.4.c.REK</vt:lpstr>
      <vt:lpstr>SO.1.4.c.Zakazka</vt:lpstr>
      <vt:lpstr>VRN.REK</vt:lpstr>
      <vt:lpstr>VRN.Zakazka</vt:lpstr>
      <vt:lpstr>Figury</vt:lpstr>
      <vt:lpstr>Rekapitulace!__MAIN2__</vt:lpstr>
      <vt:lpstr>SO.1.1.REK!__MAIN2__</vt:lpstr>
      <vt:lpstr>SO.1.4.a.1.REK!__MAIN2__</vt:lpstr>
      <vt:lpstr>SO.1.4.a.2.REK!__MAIN2__</vt:lpstr>
      <vt:lpstr>SO.1.4.b.REK!__MAIN2__</vt:lpstr>
      <vt:lpstr>SO.1.4.c.REK!__MAIN2__</vt:lpstr>
      <vt:lpstr>VRN.REK!__MAIN2__</vt:lpstr>
      <vt:lpstr>__MAIN3__</vt:lpstr>
      <vt:lpstr>__T5__</vt:lpstr>
      <vt:lpstr>__TE1__</vt:lpstr>
      <vt:lpstr>__TE3__</vt:lpstr>
      <vt:lpstr>__TE4__</vt:lpstr>
      <vt:lpstr>Rekapitulace!__TR0__</vt:lpstr>
      <vt:lpstr>SO.1.1.REK!__TR0__</vt:lpstr>
      <vt:lpstr>SO.1.4.a.1.REK!__TR0__</vt:lpstr>
      <vt:lpstr>SO.1.4.a.2.REK!__TR0__</vt:lpstr>
      <vt:lpstr>SO.1.4.b.REK!__TR0__</vt:lpstr>
      <vt:lpstr>SO.1.4.c.REK!__TR0__</vt:lpstr>
      <vt:lpstr>VRN.REK!__TR0__</vt:lpstr>
      <vt:lpstr>Rekapitulace!__TR1__</vt:lpstr>
      <vt:lpstr>SO.1.1.REK!__TR1__</vt:lpstr>
      <vt:lpstr>SO.1.4.a.1.REK!__TR1__</vt:lpstr>
      <vt:lpstr>SO.1.4.a.2.REK!__TR1__</vt:lpstr>
      <vt:lpstr>SO.1.4.b.REK!__TR1__</vt:lpstr>
      <vt:lpstr>SO.1.4.c.REK!__TR1__</vt:lpstr>
      <vt:lpstr>VRN.REK!__TR1__</vt:lpstr>
      <vt:lpstr>Rekapitulace!__TR2__</vt:lpstr>
      <vt:lpstr>SO.1.1.REK!__TR2__</vt:lpstr>
      <vt:lpstr>SO.1.4.a.1.REK!__TR2__</vt:lpstr>
      <vt:lpstr>SO.1.4.a.2.REK!__TR2__</vt:lpstr>
      <vt:lpstr>SO.1.4.b.REK!__TR2__</vt:lpstr>
      <vt:lpstr>SO.1.4.c.REK!__TR2__</vt:lpstr>
      <vt:lpstr>VRN.REK!__TR2__</vt:lpstr>
      <vt:lpstr>SO.1.1.REK!__TR3__</vt:lpstr>
      <vt:lpstr>SO.1.4.a.1.REK!__TR3__</vt:lpstr>
      <vt:lpstr>SO.1.4.a.2.REK!__TR3__</vt:lpstr>
      <vt:lpstr>SO.1.4.b.REK!__TR3__</vt:lpstr>
      <vt:lpstr>SO.1.4.c.REK!__TR3__</vt:lpstr>
      <vt:lpstr>VRN.REK!__TR3__</vt:lpstr>
      <vt:lpstr>SO.1.1.Zakazka!Názvy_tisku</vt:lpstr>
      <vt:lpstr>SO.1.4.a.1.Zakazka!Názvy_tisku</vt:lpstr>
      <vt:lpstr>SO.1.4.a.2.Zakazka!Názvy_tisku</vt:lpstr>
      <vt:lpstr>SO.1.4.b.Zakazka!Názvy_tisku</vt:lpstr>
      <vt:lpstr>SO.1.4.c.Zakazka!Názvy_tisku</vt:lpstr>
      <vt:lpstr>VRN.Zakazka!Názvy_tisku</vt:lpstr>
      <vt:lpstr>SO.1.1.Zakazka!Oblast_tisku</vt:lpstr>
      <vt:lpstr>SO.1.4.a.1.Zakazka!Oblast_tisku</vt:lpstr>
      <vt:lpstr>SO.1.4.a.2.Zakazka!Oblast_tisku</vt:lpstr>
      <vt:lpstr>SO.1.4.b.Zakazka!Oblast_tisku</vt:lpstr>
      <vt:lpstr>SO.1.4.c.Zakazka!Oblast_tisku</vt:lpstr>
      <vt:lpstr>VRN.Zakazka!Oblast_tisku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2008-10-14T10:44:21Z</cp:lastPrinted>
  <dcterms:created xsi:type="dcterms:W3CDTF">2007-10-16T11:08:58Z</dcterms:created>
  <dcterms:modified xsi:type="dcterms:W3CDTF">2018-05-23T06:36:30Z</dcterms:modified>
</cp:coreProperties>
</file>